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2000" windowHeight="10155" tabRatio="652"/>
  </bookViews>
  <sheets>
    <sheet name="Alamaze Map" sheetId="5" r:id="rId1"/>
    <sheet name="Turns" sheetId="3" r:id="rId2"/>
    <sheet name="PC Data" sheetId="6" state="hidden" r:id="rId3"/>
    <sheet name="Map Data" sheetId="12" state="hidden" r:id="rId4"/>
    <sheet name="Manual Data" sheetId="13" state="hidden" r:id="rId5"/>
    <sheet name="Inf Data" sheetId="7" state="hidden" r:id="rId6"/>
    <sheet name="Em Data" sheetId="8" state="hidden" r:id="rId7"/>
    <sheet name="Gr Data" sheetId="9" state="hidden" r:id="rId8"/>
    <sheet name="Art Data" sheetId="10" state="hidden" r:id="rId9"/>
    <sheet name="RR Data" sheetId="11" state="hidden" r:id="rId10"/>
    <sheet name="Instructions" sheetId="14" r:id="rId11"/>
    <sheet name="Control" sheetId="16" state="hidden" r:id="rId12"/>
  </sheets>
  <functionGroups builtInGroupCount="17"/>
  <definedNames>
    <definedName name="_xlnm._FilterDatabase" localSheetId="0" hidden="1">'Alamaze Map'!$A$1:$CB$80</definedName>
    <definedName name="_xlnm._FilterDatabase" localSheetId="6" hidden="1">'Em Data'!$A$1:$G$639</definedName>
    <definedName name="_xlnm._FilterDatabase" localSheetId="2" hidden="1">'PC Data'!$A$1:$M$1170</definedName>
    <definedName name="Region1" localSheetId="0">'Alamaze Map'!$B$83:$CA$83</definedName>
    <definedName name="Region1" comment="Oakendell" localSheetId="4">#REF!</definedName>
    <definedName name="Region1" comment="Oakendell">#REF!</definedName>
    <definedName name="Region10" localSheetId="0">'Alamaze Map'!$B$92:$CA$92</definedName>
    <definedName name="Region10" comment="Southern Sands" localSheetId="4">#REF!</definedName>
    <definedName name="Region10" comment="Southern Sands">#REF!</definedName>
    <definedName name="Region2" localSheetId="0">'Alamaze Map'!$B$84:$CA$84</definedName>
    <definedName name="Region2" comment="Northern Mists" localSheetId="4">#REF!</definedName>
    <definedName name="Region2" comment="Northern Mists">#REF!</definedName>
    <definedName name="Region3" localSheetId="0">'Alamaze Map'!$B$85:$CA$85</definedName>
    <definedName name="Region3" comment="Talking Mountains" localSheetId="4">#REF!</definedName>
    <definedName name="Region3" comment="Talking Mountains">#REF!</definedName>
    <definedName name="Region4" localSheetId="0">'Alamaze Map'!$B$86:$BV$86</definedName>
    <definedName name="Region4" comment="Torvale" localSheetId="4">#REF!</definedName>
    <definedName name="Region4" comment="Torvale">#REF!</definedName>
    <definedName name="Region5" localSheetId="0">'Alamaze Map'!$B$87:$CA$87</definedName>
    <definedName name="Region5" comment="Amberland" localSheetId="4">#REF!</definedName>
    <definedName name="Region5" comment="Amberland">#REF!</definedName>
    <definedName name="Region6" localSheetId="0">'Alamaze Map'!$B$88:$CA$88</definedName>
    <definedName name="Region6" comment="Eastern Steppes" localSheetId="4">#REF!</definedName>
    <definedName name="Region6" comment="Eastern Steppes">#REF!</definedName>
    <definedName name="Region7" localSheetId="0">'Alamaze Map'!$B$89:$CA$89</definedName>
    <definedName name="Region7" comment="Runnimede" localSheetId="4">#REF!</definedName>
    <definedName name="Region7" comment="Runnimede">#REF!</definedName>
    <definedName name="Region8" localSheetId="0">'Alamaze Map'!$B$90:$CA$90</definedName>
    <definedName name="Region8" comment="Arcania" localSheetId="4">#REF!</definedName>
    <definedName name="Region8" comment="Arcania">#REF!</definedName>
    <definedName name="Region9" localSheetId="0">'Alamaze Map'!$B$91:$CA$91</definedName>
    <definedName name="Region9" comment="Synisvania" localSheetId="4">#REF!</definedName>
    <definedName name="Region9" comment="Synisvania">#REF!</definedName>
  </definedNames>
  <calcPr calcId="145621"/>
</workbook>
</file>

<file path=xl/calcChain.xml><?xml version="1.0" encoding="utf-8"?>
<calcChain xmlns="http://schemas.openxmlformats.org/spreadsheetml/2006/main">
  <c r="JT55" i="3" l="1"/>
  <c r="JV55" i="3" s="1"/>
  <c r="JS55" i="3"/>
  <c r="JT54" i="3"/>
  <c r="JV54" i="3" s="1"/>
  <c r="JS54" i="3"/>
  <c r="JV53" i="3"/>
  <c r="JU53" i="3"/>
  <c r="JX53" i="3" s="1"/>
  <c r="JT53" i="3"/>
  <c r="JS53" i="3"/>
  <c r="JV52" i="3"/>
  <c r="JT52" i="3"/>
  <c r="JU52" i="3" s="1"/>
  <c r="JS52" i="3"/>
  <c r="JT51" i="3"/>
  <c r="JV51" i="3" s="1"/>
  <c r="JS51" i="3"/>
  <c r="JT50" i="3"/>
  <c r="JV50" i="3" s="1"/>
  <c r="JS50" i="3"/>
  <c r="JV49" i="3"/>
  <c r="JU49" i="3"/>
  <c r="JX49" i="3" s="1"/>
  <c r="JT49" i="3"/>
  <c r="JS49" i="3"/>
  <c r="JV48" i="3"/>
  <c r="JT48" i="3"/>
  <c r="JU48" i="3" s="1"/>
  <c r="JS48" i="3"/>
  <c r="JT47" i="3"/>
  <c r="JU47" i="3" s="1"/>
  <c r="JS47" i="3"/>
  <c r="JT46" i="3"/>
  <c r="JV46" i="3" s="1"/>
  <c r="JS46" i="3"/>
  <c r="JV45" i="3"/>
  <c r="JU45" i="3"/>
  <c r="JX45" i="3" s="1"/>
  <c r="JT45" i="3"/>
  <c r="JS45" i="3"/>
  <c r="JV44" i="3"/>
  <c r="JT44" i="3"/>
  <c r="JU44" i="3" s="1"/>
  <c r="JS44" i="3"/>
  <c r="JT43" i="3"/>
  <c r="JV43" i="3" s="1"/>
  <c r="JS43" i="3"/>
  <c r="JT42" i="3"/>
  <c r="JV42" i="3" s="1"/>
  <c r="JS42" i="3"/>
  <c r="JV41" i="3"/>
  <c r="JU41" i="3"/>
  <c r="JX41" i="3" s="1"/>
  <c r="JT41" i="3"/>
  <c r="JS41" i="3"/>
  <c r="JV40" i="3"/>
  <c r="JT40" i="3"/>
  <c r="JU40" i="3" s="1"/>
  <c r="JS40" i="3"/>
  <c r="JT39" i="3"/>
  <c r="JV39" i="3" s="1"/>
  <c r="JS39" i="3"/>
  <c r="JT38" i="3"/>
  <c r="JV38" i="3" s="1"/>
  <c r="JS38" i="3"/>
  <c r="JV37" i="3"/>
  <c r="JU37" i="3"/>
  <c r="JX37" i="3" s="1"/>
  <c r="JT37" i="3"/>
  <c r="JS37" i="3"/>
  <c r="JV36" i="3"/>
  <c r="JT36" i="3"/>
  <c r="JU36" i="3" s="1"/>
  <c r="JS36" i="3"/>
  <c r="JT35" i="3"/>
  <c r="JU35" i="3" s="1"/>
  <c r="JS35" i="3"/>
  <c r="JT34" i="3"/>
  <c r="JV34" i="3" s="1"/>
  <c r="JS34" i="3"/>
  <c r="JV33" i="3"/>
  <c r="JU33" i="3"/>
  <c r="JX33" i="3" s="1"/>
  <c r="JT33" i="3"/>
  <c r="JS33" i="3"/>
  <c r="JV32" i="3"/>
  <c r="JT32" i="3"/>
  <c r="JU32" i="3" s="1"/>
  <c r="JS32" i="3"/>
  <c r="JT31" i="3"/>
  <c r="JU31" i="3" s="1"/>
  <c r="JS31" i="3"/>
  <c r="JT30" i="3"/>
  <c r="JV30" i="3" s="1"/>
  <c r="JS30" i="3"/>
  <c r="JV29" i="3"/>
  <c r="JU29" i="3"/>
  <c r="JX29" i="3" s="1"/>
  <c r="JT29" i="3"/>
  <c r="JS29" i="3"/>
  <c r="JV28" i="3"/>
  <c r="JT28" i="3"/>
  <c r="JU28" i="3" s="1"/>
  <c r="JS28" i="3"/>
  <c r="JT27" i="3"/>
  <c r="JU27" i="3" s="1"/>
  <c r="JS27" i="3"/>
  <c r="JT26" i="3"/>
  <c r="JV26" i="3" s="1"/>
  <c r="JS26" i="3"/>
  <c r="JV25" i="3"/>
  <c r="JU25" i="3"/>
  <c r="JX25" i="3" s="1"/>
  <c r="JT25" i="3"/>
  <c r="JS25" i="3"/>
  <c r="JV24" i="3"/>
  <c r="JT24" i="3"/>
  <c r="JU24" i="3" s="1"/>
  <c r="JS24" i="3"/>
  <c r="JT23" i="3"/>
  <c r="JV23" i="3" s="1"/>
  <c r="JS23" i="3"/>
  <c r="JT22" i="3"/>
  <c r="JV22" i="3" s="1"/>
  <c r="JS22" i="3"/>
  <c r="JV21" i="3"/>
  <c r="JU21" i="3"/>
  <c r="JX21" i="3" s="1"/>
  <c r="JT21" i="3"/>
  <c r="JS21" i="3"/>
  <c r="JV20" i="3"/>
  <c r="JT20" i="3"/>
  <c r="JU20" i="3" s="1"/>
  <c r="JS20" i="3"/>
  <c r="JT19" i="3"/>
  <c r="JU19" i="3" s="1"/>
  <c r="JS19" i="3"/>
  <c r="JT18" i="3"/>
  <c r="JV18" i="3" s="1"/>
  <c r="JS18" i="3"/>
  <c r="JV17" i="3"/>
  <c r="JU17" i="3"/>
  <c r="JX17" i="3" s="1"/>
  <c r="JT17" i="3"/>
  <c r="JS17" i="3"/>
  <c r="JV16" i="3"/>
  <c r="JT16" i="3"/>
  <c r="JU16" i="3" s="1"/>
  <c r="JS16" i="3"/>
  <c r="JT15" i="3"/>
  <c r="JU15" i="3" s="1"/>
  <c r="JS15" i="3"/>
  <c r="JT14" i="3"/>
  <c r="JV14" i="3" s="1"/>
  <c r="JS14" i="3"/>
  <c r="JV13" i="3"/>
  <c r="JU13" i="3"/>
  <c r="JX13" i="3" s="1"/>
  <c r="JT13" i="3"/>
  <c r="JS13" i="3"/>
  <c r="JV12" i="3"/>
  <c r="JT12" i="3"/>
  <c r="JU12" i="3" s="1"/>
  <c r="JS12" i="3"/>
  <c r="JT11" i="3"/>
  <c r="JU11" i="3" s="1"/>
  <c r="JS11" i="3"/>
  <c r="JT10" i="3"/>
  <c r="JV10" i="3" s="1"/>
  <c r="JS10" i="3"/>
  <c r="JV9" i="3"/>
  <c r="JU9" i="3"/>
  <c r="JX9" i="3" s="1"/>
  <c r="JT9" i="3"/>
  <c r="JS9" i="3"/>
  <c r="JV8" i="3"/>
  <c r="JT8" i="3"/>
  <c r="JU8" i="3" s="1"/>
  <c r="JS8" i="3"/>
  <c r="JT7" i="3"/>
  <c r="JU7" i="3" s="1"/>
  <c r="JS7" i="3"/>
  <c r="JT6" i="3"/>
  <c r="JV6" i="3" s="1"/>
  <c r="JS6" i="3"/>
  <c r="JM55" i="3"/>
  <c r="JO55" i="3" s="1"/>
  <c r="JL55" i="3"/>
  <c r="JQ54" i="3"/>
  <c r="JP54" i="3"/>
  <c r="JN54" i="3"/>
  <c r="JM54" i="3"/>
  <c r="JO54" i="3" s="1"/>
  <c r="JL54" i="3"/>
  <c r="JO53" i="3"/>
  <c r="JN53" i="3"/>
  <c r="JQ53" i="3" s="1"/>
  <c r="JM53" i="3"/>
  <c r="JL53" i="3"/>
  <c r="JM52" i="3"/>
  <c r="JO52" i="3" s="1"/>
  <c r="JL52" i="3"/>
  <c r="JM51" i="3"/>
  <c r="JO51" i="3" s="1"/>
  <c r="JL51" i="3"/>
  <c r="JQ50" i="3"/>
  <c r="JP50" i="3"/>
  <c r="JN50" i="3"/>
  <c r="JM50" i="3"/>
  <c r="JO50" i="3" s="1"/>
  <c r="JL50" i="3"/>
  <c r="JO49" i="3"/>
  <c r="JN49" i="3"/>
  <c r="JP49" i="3" s="1"/>
  <c r="JM49" i="3"/>
  <c r="JL49" i="3"/>
  <c r="JM48" i="3"/>
  <c r="JN48" i="3" s="1"/>
  <c r="JL48" i="3"/>
  <c r="JM47" i="3"/>
  <c r="JO47" i="3" s="1"/>
  <c r="JL47" i="3"/>
  <c r="JQ46" i="3"/>
  <c r="JP46" i="3"/>
  <c r="JN46" i="3"/>
  <c r="JM46" i="3"/>
  <c r="JO46" i="3" s="1"/>
  <c r="JL46" i="3"/>
  <c r="JO45" i="3"/>
  <c r="JN45" i="3"/>
  <c r="JP45" i="3" s="1"/>
  <c r="JM45" i="3"/>
  <c r="JL45" i="3"/>
  <c r="JM44" i="3"/>
  <c r="JN44" i="3" s="1"/>
  <c r="JL44" i="3"/>
  <c r="JM43" i="3"/>
  <c r="JO43" i="3" s="1"/>
  <c r="JL43" i="3"/>
  <c r="JQ42" i="3"/>
  <c r="JP42" i="3"/>
  <c r="JN42" i="3"/>
  <c r="JM42" i="3"/>
  <c r="JO42" i="3" s="1"/>
  <c r="JL42" i="3"/>
  <c r="JO41" i="3"/>
  <c r="JN41" i="3"/>
  <c r="JQ41" i="3" s="1"/>
  <c r="JM41" i="3"/>
  <c r="JL41" i="3"/>
  <c r="JM40" i="3"/>
  <c r="JO40" i="3" s="1"/>
  <c r="JL40" i="3"/>
  <c r="JM39" i="3"/>
  <c r="JO39" i="3" s="1"/>
  <c r="JL39" i="3"/>
  <c r="JQ38" i="3"/>
  <c r="JP38" i="3"/>
  <c r="JN38" i="3"/>
  <c r="JM38" i="3"/>
  <c r="JO38" i="3" s="1"/>
  <c r="JL38" i="3"/>
  <c r="JO37" i="3"/>
  <c r="JN37" i="3"/>
  <c r="JP37" i="3" s="1"/>
  <c r="JM37" i="3"/>
  <c r="JL37" i="3"/>
  <c r="JM36" i="3"/>
  <c r="JN36" i="3" s="1"/>
  <c r="JL36" i="3"/>
  <c r="JM35" i="3"/>
  <c r="JO35" i="3" s="1"/>
  <c r="JL35" i="3"/>
  <c r="JQ34" i="3"/>
  <c r="JP34" i="3"/>
  <c r="JN34" i="3"/>
  <c r="JM34" i="3"/>
  <c r="JO34" i="3" s="1"/>
  <c r="JL34" i="3"/>
  <c r="JO33" i="3"/>
  <c r="JN33" i="3"/>
  <c r="JQ33" i="3" s="1"/>
  <c r="JM33" i="3"/>
  <c r="JL33" i="3"/>
  <c r="JM32" i="3"/>
  <c r="JO32" i="3" s="1"/>
  <c r="JL32" i="3"/>
  <c r="JM31" i="3"/>
  <c r="JO31" i="3" s="1"/>
  <c r="JL31" i="3"/>
  <c r="JQ30" i="3"/>
  <c r="JP30" i="3"/>
  <c r="JN30" i="3"/>
  <c r="JM30" i="3"/>
  <c r="JO30" i="3" s="1"/>
  <c r="JL30" i="3"/>
  <c r="JO29" i="3"/>
  <c r="JN29" i="3"/>
  <c r="JQ29" i="3" s="1"/>
  <c r="JM29" i="3"/>
  <c r="JL29" i="3"/>
  <c r="JM28" i="3"/>
  <c r="JO28" i="3" s="1"/>
  <c r="JL28" i="3"/>
  <c r="JM27" i="3"/>
  <c r="JO27" i="3" s="1"/>
  <c r="JL27" i="3"/>
  <c r="JQ26" i="3"/>
  <c r="JP26" i="3"/>
  <c r="JN26" i="3"/>
  <c r="JM26" i="3"/>
  <c r="JO26" i="3" s="1"/>
  <c r="JL26" i="3"/>
  <c r="JO25" i="3"/>
  <c r="JN25" i="3"/>
  <c r="JP25" i="3" s="1"/>
  <c r="JM25" i="3"/>
  <c r="JL25" i="3"/>
  <c r="JM24" i="3"/>
  <c r="JN24" i="3" s="1"/>
  <c r="JL24" i="3"/>
  <c r="JM23" i="3"/>
  <c r="JO23" i="3" s="1"/>
  <c r="JL23" i="3"/>
  <c r="JQ22" i="3"/>
  <c r="JP22" i="3"/>
  <c r="JN22" i="3"/>
  <c r="JM22" i="3"/>
  <c r="JO22" i="3" s="1"/>
  <c r="JL22" i="3"/>
  <c r="JO21" i="3"/>
  <c r="JN21" i="3"/>
  <c r="JP21" i="3" s="1"/>
  <c r="JM21" i="3"/>
  <c r="JL21" i="3"/>
  <c r="JM20" i="3"/>
  <c r="JN20" i="3" s="1"/>
  <c r="JL20" i="3"/>
  <c r="JM19" i="3"/>
  <c r="JO19" i="3" s="1"/>
  <c r="JL19" i="3"/>
  <c r="JQ18" i="3"/>
  <c r="JP18" i="3"/>
  <c r="JN18" i="3"/>
  <c r="JM18" i="3"/>
  <c r="JO18" i="3" s="1"/>
  <c r="JL18" i="3"/>
  <c r="JO17" i="3"/>
  <c r="JN17" i="3"/>
  <c r="JQ17" i="3" s="1"/>
  <c r="JM17" i="3"/>
  <c r="JL17" i="3"/>
  <c r="JM16" i="3"/>
  <c r="JO16" i="3" s="1"/>
  <c r="JL16" i="3"/>
  <c r="JM15" i="3"/>
  <c r="JO15" i="3" s="1"/>
  <c r="JL15" i="3"/>
  <c r="JQ14" i="3"/>
  <c r="JP14" i="3"/>
  <c r="JN14" i="3"/>
  <c r="JM14" i="3"/>
  <c r="JO14" i="3" s="1"/>
  <c r="JL14" i="3"/>
  <c r="JO13" i="3"/>
  <c r="JN13" i="3"/>
  <c r="JQ13" i="3" s="1"/>
  <c r="JM13" i="3"/>
  <c r="JL13" i="3"/>
  <c r="JM12" i="3"/>
  <c r="JO12" i="3" s="1"/>
  <c r="JL12" i="3"/>
  <c r="JM11" i="3"/>
  <c r="JO11" i="3" s="1"/>
  <c r="JL11" i="3"/>
  <c r="JQ10" i="3"/>
  <c r="JP10" i="3"/>
  <c r="JN10" i="3"/>
  <c r="JM10" i="3"/>
  <c r="JO10" i="3" s="1"/>
  <c r="JL10" i="3"/>
  <c r="JO9" i="3"/>
  <c r="JN9" i="3"/>
  <c r="JP9" i="3" s="1"/>
  <c r="JM9" i="3"/>
  <c r="JL9" i="3"/>
  <c r="JM8" i="3"/>
  <c r="JN8" i="3" s="1"/>
  <c r="JL8" i="3"/>
  <c r="JM7" i="3"/>
  <c r="JO7" i="3" s="1"/>
  <c r="JL7" i="3"/>
  <c r="JQ6" i="3"/>
  <c r="JP6" i="3"/>
  <c r="JN6" i="3"/>
  <c r="JM6" i="3"/>
  <c r="JO6" i="3" s="1"/>
  <c r="JL6" i="3"/>
  <c r="JF55" i="3"/>
  <c r="JH55" i="3" s="1"/>
  <c r="JE55" i="3"/>
  <c r="JJ54" i="3"/>
  <c r="JI54" i="3"/>
  <c r="JH54" i="3"/>
  <c r="JG54" i="3"/>
  <c r="JF54" i="3"/>
  <c r="JE54" i="3"/>
  <c r="JF53" i="3"/>
  <c r="JH53" i="3" s="1"/>
  <c r="JE53" i="3"/>
  <c r="JH52" i="3"/>
  <c r="JF52" i="3"/>
  <c r="JG52" i="3" s="1"/>
  <c r="JE52" i="3"/>
  <c r="JF51" i="3"/>
  <c r="JH51" i="3" s="1"/>
  <c r="JE51" i="3"/>
  <c r="JJ50" i="3"/>
  <c r="JI50" i="3"/>
  <c r="JH50" i="3"/>
  <c r="JG50" i="3"/>
  <c r="JF50" i="3"/>
  <c r="JE50" i="3"/>
  <c r="JF49" i="3"/>
  <c r="JH49" i="3" s="1"/>
  <c r="JE49" i="3"/>
  <c r="JH48" i="3"/>
  <c r="JF48" i="3"/>
  <c r="JG48" i="3" s="1"/>
  <c r="JE48" i="3"/>
  <c r="JF47" i="3"/>
  <c r="JH47" i="3" s="1"/>
  <c r="JE47" i="3"/>
  <c r="JJ46" i="3"/>
  <c r="JI46" i="3"/>
  <c r="JH46" i="3"/>
  <c r="JG46" i="3"/>
  <c r="JF46" i="3"/>
  <c r="JE46" i="3"/>
  <c r="JF45" i="3"/>
  <c r="JH45" i="3" s="1"/>
  <c r="JE45" i="3"/>
  <c r="JH44" i="3"/>
  <c r="JF44" i="3"/>
  <c r="JG44" i="3" s="1"/>
  <c r="JE44" i="3"/>
  <c r="JF43" i="3"/>
  <c r="JH43" i="3" s="1"/>
  <c r="JE43" i="3"/>
  <c r="JJ42" i="3"/>
  <c r="JI42" i="3"/>
  <c r="JH42" i="3"/>
  <c r="JG42" i="3"/>
  <c r="JF42" i="3"/>
  <c r="JE42" i="3"/>
  <c r="JF41" i="3"/>
  <c r="JH41" i="3" s="1"/>
  <c r="JE41" i="3"/>
  <c r="JH40" i="3"/>
  <c r="JF40" i="3"/>
  <c r="JG40" i="3" s="1"/>
  <c r="JE40" i="3"/>
  <c r="JF39" i="3"/>
  <c r="JH39" i="3" s="1"/>
  <c r="JE39" i="3"/>
  <c r="JJ38" i="3"/>
  <c r="JI38" i="3"/>
  <c r="JH38" i="3"/>
  <c r="JG38" i="3"/>
  <c r="JF38" i="3"/>
  <c r="JE38" i="3"/>
  <c r="JF37" i="3"/>
  <c r="JH37" i="3" s="1"/>
  <c r="JE37" i="3"/>
  <c r="JH36" i="3"/>
  <c r="JF36" i="3"/>
  <c r="JG36" i="3" s="1"/>
  <c r="JE36" i="3"/>
  <c r="JF35" i="3"/>
  <c r="JH35" i="3" s="1"/>
  <c r="JE35" i="3"/>
  <c r="JI34" i="3"/>
  <c r="JH34" i="3"/>
  <c r="JG34" i="3"/>
  <c r="JJ34" i="3" s="1"/>
  <c r="JF34" i="3"/>
  <c r="JE34" i="3"/>
  <c r="JF33" i="3"/>
  <c r="JH33" i="3" s="1"/>
  <c r="JE33" i="3"/>
  <c r="JH32" i="3"/>
  <c r="JF32" i="3"/>
  <c r="JG32" i="3" s="1"/>
  <c r="JE32" i="3"/>
  <c r="JF31" i="3"/>
  <c r="JH31" i="3" s="1"/>
  <c r="JE31" i="3"/>
  <c r="JI30" i="3"/>
  <c r="JH30" i="3"/>
  <c r="JG30" i="3"/>
  <c r="JJ30" i="3" s="1"/>
  <c r="JF30" i="3"/>
  <c r="JE30" i="3"/>
  <c r="JF29" i="3"/>
  <c r="JH29" i="3" s="1"/>
  <c r="JE29" i="3"/>
  <c r="JH28" i="3"/>
  <c r="JF28" i="3"/>
  <c r="JG28" i="3" s="1"/>
  <c r="JE28" i="3"/>
  <c r="JF27" i="3"/>
  <c r="JH27" i="3" s="1"/>
  <c r="JE27" i="3"/>
  <c r="JI26" i="3"/>
  <c r="JH26" i="3"/>
  <c r="JG26" i="3"/>
  <c r="JJ26" i="3" s="1"/>
  <c r="JF26" i="3"/>
  <c r="JE26" i="3"/>
  <c r="JF25" i="3"/>
  <c r="JH25" i="3" s="1"/>
  <c r="JE25" i="3"/>
  <c r="JH24" i="3"/>
  <c r="JF24" i="3"/>
  <c r="JG24" i="3" s="1"/>
  <c r="JE24" i="3"/>
  <c r="JF23" i="3"/>
  <c r="JH23" i="3" s="1"/>
  <c r="JE23" i="3"/>
  <c r="JI22" i="3"/>
  <c r="JH22" i="3"/>
  <c r="JG22" i="3"/>
  <c r="JJ22" i="3" s="1"/>
  <c r="JF22" i="3"/>
  <c r="JE22" i="3"/>
  <c r="JF21" i="3"/>
  <c r="JH21" i="3" s="1"/>
  <c r="JE21" i="3"/>
  <c r="JH20" i="3"/>
  <c r="JF20" i="3"/>
  <c r="JG20" i="3" s="1"/>
  <c r="JE20" i="3"/>
  <c r="JF19" i="3"/>
  <c r="JH19" i="3" s="1"/>
  <c r="JE19" i="3"/>
  <c r="JI18" i="3"/>
  <c r="JH18" i="3"/>
  <c r="JG18" i="3"/>
  <c r="JJ18" i="3" s="1"/>
  <c r="JF18" i="3"/>
  <c r="JE18" i="3"/>
  <c r="JF17" i="3"/>
  <c r="JH17" i="3" s="1"/>
  <c r="JE17" i="3"/>
  <c r="JH16" i="3"/>
  <c r="JF16" i="3"/>
  <c r="JG16" i="3" s="1"/>
  <c r="JE16" i="3"/>
  <c r="JF15" i="3"/>
  <c r="JH15" i="3" s="1"/>
  <c r="JE15" i="3"/>
  <c r="JI14" i="3"/>
  <c r="JH14" i="3"/>
  <c r="JG14" i="3"/>
  <c r="JJ14" i="3" s="1"/>
  <c r="JF14" i="3"/>
  <c r="JE14" i="3"/>
  <c r="JF13" i="3"/>
  <c r="JH13" i="3" s="1"/>
  <c r="JE13" i="3"/>
  <c r="JH12" i="3"/>
  <c r="JF12" i="3"/>
  <c r="JG12" i="3" s="1"/>
  <c r="JE12" i="3"/>
  <c r="JF11" i="3"/>
  <c r="JH11" i="3" s="1"/>
  <c r="JE11" i="3"/>
  <c r="JI10" i="3"/>
  <c r="JH10" i="3"/>
  <c r="JG10" i="3"/>
  <c r="JJ10" i="3" s="1"/>
  <c r="JF10" i="3"/>
  <c r="JE10" i="3"/>
  <c r="JF9" i="3"/>
  <c r="JH9" i="3" s="1"/>
  <c r="JE9" i="3"/>
  <c r="JH8" i="3"/>
  <c r="JF8" i="3"/>
  <c r="JG8" i="3" s="1"/>
  <c r="JE8" i="3"/>
  <c r="JF7" i="3"/>
  <c r="JH7" i="3" s="1"/>
  <c r="JE7" i="3"/>
  <c r="JI6" i="3"/>
  <c r="JH6" i="3"/>
  <c r="JG6" i="3"/>
  <c r="JJ6" i="3" s="1"/>
  <c r="JF6" i="3"/>
  <c r="JE6" i="3"/>
  <c r="JA55" i="3"/>
  <c r="IZ55" i="3"/>
  <c r="JC55" i="3" s="1"/>
  <c r="IY55" i="3"/>
  <c r="IX55" i="3"/>
  <c r="IY54" i="3"/>
  <c r="JA54" i="3" s="1"/>
  <c r="IX54" i="3"/>
  <c r="JA53" i="3"/>
  <c r="IZ53" i="3"/>
  <c r="JC53" i="3" s="1"/>
  <c r="IY53" i="3"/>
  <c r="IX53" i="3"/>
  <c r="IY52" i="3"/>
  <c r="JA52" i="3" s="1"/>
  <c r="IX52" i="3"/>
  <c r="JA51" i="3"/>
  <c r="IZ51" i="3"/>
  <c r="JC51" i="3" s="1"/>
  <c r="IY51" i="3"/>
  <c r="IX51" i="3"/>
  <c r="IY50" i="3"/>
  <c r="JA50" i="3" s="1"/>
  <c r="IX50" i="3"/>
  <c r="JA49" i="3"/>
  <c r="IZ49" i="3"/>
  <c r="JC49" i="3" s="1"/>
  <c r="IY49" i="3"/>
  <c r="IX49" i="3"/>
  <c r="IY48" i="3"/>
  <c r="JA48" i="3" s="1"/>
  <c r="IX48" i="3"/>
  <c r="JA47" i="3"/>
  <c r="IZ47" i="3"/>
  <c r="JC47" i="3" s="1"/>
  <c r="IY47" i="3"/>
  <c r="IX47" i="3"/>
  <c r="IY46" i="3"/>
  <c r="JA46" i="3" s="1"/>
  <c r="IX46" i="3"/>
  <c r="JA45" i="3"/>
  <c r="IZ45" i="3"/>
  <c r="JC45" i="3" s="1"/>
  <c r="IY45" i="3"/>
  <c r="IX45" i="3"/>
  <c r="IY44" i="3"/>
  <c r="JA44" i="3" s="1"/>
  <c r="IX44" i="3"/>
  <c r="JA43" i="3"/>
  <c r="IZ43" i="3"/>
  <c r="JC43" i="3" s="1"/>
  <c r="IY43" i="3"/>
  <c r="IX43" i="3"/>
  <c r="IY42" i="3"/>
  <c r="JA42" i="3" s="1"/>
  <c r="IX42" i="3"/>
  <c r="JA41" i="3"/>
  <c r="IZ41" i="3"/>
  <c r="JC41" i="3" s="1"/>
  <c r="IY41" i="3"/>
  <c r="IX41" i="3"/>
  <c r="IY40" i="3"/>
  <c r="JA40" i="3" s="1"/>
  <c r="IX40" i="3"/>
  <c r="JA39" i="3"/>
  <c r="IZ39" i="3"/>
  <c r="JC39" i="3" s="1"/>
  <c r="IY39" i="3"/>
  <c r="IX39" i="3"/>
  <c r="IY38" i="3"/>
  <c r="JA38" i="3" s="1"/>
  <c r="IX38" i="3"/>
  <c r="JA37" i="3"/>
  <c r="IZ37" i="3"/>
  <c r="JC37" i="3" s="1"/>
  <c r="IY37" i="3"/>
  <c r="IX37" i="3"/>
  <c r="IY36" i="3"/>
  <c r="JA36" i="3" s="1"/>
  <c r="IX36" i="3"/>
  <c r="JA35" i="3"/>
  <c r="IZ35" i="3"/>
  <c r="JC35" i="3" s="1"/>
  <c r="IY35" i="3"/>
  <c r="IX35" i="3"/>
  <c r="IY34" i="3"/>
  <c r="JA34" i="3" s="1"/>
  <c r="IX34" i="3"/>
  <c r="JA33" i="3"/>
  <c r="IZ33" i="3"/>
  <c r="JC33" i="3" s="1"/>
  <c r="IY33" i="3"/>
  <c r="IX33" i="3"/>
  <c r="IY32" i="3"/>
  <c r="JA32" i="3" s="1"/>
  <c r="IX32" i="3"/>
  <c r="JA31" i="3"/>
  <c r="IZ31" i="3"/>
  <c r="JC31" i="3" s="1"/>
  <c r="IY31" i="3"/>
  <c r="IX31" i="3"/>
  <c r="IY30" i="3"/>
  <c r="JA30" i="3" s="1"/>
  <c r="IX30" i="3"/>
  <c r="JA29" i="3"/>
  <c r="IZ29" i="3"/>
  <c r="JC29" i="3" s="1"/>
  <c r="IY29" i="3"/>
  <c r="IX29" i="3"/>
  <c r="IY28" i="3"/>
  <c r="JA28" i="3" s="1"/>
  <c r="IX28" i="3"/>
  <c r="JA27" i="3"/>
  <c r="IZ27" i="3"/>
  <c r="JC27" i="3" s="1"/>
  <c r="IY27" i="3"/>
  <c r="IX27" i="3"/>
  <c r="IY26" i="3"/>
  <c r="JA26" i="3" s="1"/>
  <c r="IX26" i="3"/>
  <c r="JA25" i="3"/>
  <c r="IZ25" i="3"/>
  <c r="JC25" i="3" s="1"/>
  <c r="IY25" i="3"/>
  <c r="IX25" i="3"/>
  <c r="IY24" i="3"/>
  <c r="JA24" i="3" s="1"/>
  <c r="IX24" i="3"/>
  <c r="JA23" i="3"/>
  <c r="IZ23" i="3"/>
  <c r="JC23" i="3" s="1"/>
  <c r="IY23" i="3"/>
  <c r="IX23" i="3"/>
  <c r="IY22" i="3"/>
  <c r="JA22" i="3" s="1"/>
  <c r="IX22" i="3"/>
  <c r="JA21" i="3"/>
  <c r="IZ21" i="3"/>
  <c r="JC21" i="3" s="1"/>
  <c r="IY21" i="3"/>
  <c r="IX21" i="3"/>
  <c r="IY20" i="3"/>
  <c r="JA20" i="3" s="1"/>
  <c r="IX20" i="3"/>
  <c r="JA19" i="3"/>
  <c r="IZ19" i="3"/>
  <c r="JC19" i="3" s="1"/>
  <c r="IY19" i="3"/>
  <c r="IX19" i="3"/>
  <c r="IY18" i="3"/>
  <c r="JA18" i="3" s="1"/>
  <c r="IX18" i="3"/>
  <c r="JA17" i="3"/>
  <c r="IZ17" i="3"/>
  <c r="JC17" i="3" s="1"/>
  <c r="IY17" i="3"/>
  <c r="IX17" i="3"/>
  <c r="IY16" i="3"/>
  <c r="JA16" i="3" s="1"/>
  <c r="IX16" i="3"/>
  <c r="JA15" i="3"/>
  <c r="IZ15" i="3"/>
  <c r="JC15" i="3" s="1"/>
  <c r="IY15" i="3"/>
  <c r="IX15" i="3"/>
  <c r="IY14" i="3"/>
  <c r="JA14" i="3" s="1"/>
  <c r="IX14" i="3"/>
  <c r="JA13" i="3"/>
  <c r="IZ13" i="3"/>
  <c r="JC13" i="3" s="1"/>
  <c r="IY13" i="3"/>
  <c r="IX13" i="3"/>
  <c r="IY12" i="3"/>
  <c r="JA12" i="3" s="1"/>
  <c r="IX12" i="3"/>
  <c r="JA11" i="3"/>
  <c r="IZ11" i="3"/>
  <c r="JC11" i="3" s="1"/>
  <c r="IY11" i="3"/>
  <c r="IX11" i="3"/>
  <c r="IY10" i="3"/>
  <c r="JA10" i="3" s="1"/>
  <c r="IX10" i="3"/>
  <c r="JA9" i="3"/>
  <c r="IZ9" i="3"/>
  <c r="JC9" i="3" s="1"/>
  <c r="IY9" i="3"/>
  <c r="IX9" i="3"/>
  <c r="IY8" i="3"/>
  <c r="JA8" i="3" s="1"/>
  <c r="IX8" i="3"/>
  <c r="JA7" i="3"/>
  <c r="IZ7" i="3"/>
  <c r="JC7" i="3" s="1"/>
  <c r="IY7" i="3"/>
  <c r="IX7" i="3"/>
  <c r="IY6" i="3"/>
  <c r="JA6" i="3" s="1"/>
  <c r="IX6" i="3"/>
  <c r="IR55" i="3"/>
  <c r="IT55" i="3" s="1"/>
  <c r="IQ55" i="3"/>
  <c r="IR54" i="3"/>
  <c r="IT54" i="3" s="1"/>
  <c r="IQ54" i="3"/>
  <c r="IT53" i="3"/>
  <c r="IS53" i="3"/>
  <c r="IU53" i="3" s="1"/>
  <c r="IR53" i="3"/>
  <c r="IQ53" i="3"/>
  <c r="IR52" i="3"/>
  <c r="IT52" i="3" s="1"/>
  <c r="IQ52" i="3"/>
  <c r="IR51" i="3"/>
  <c r="IT51" i="3" s="1"/>
  <c r="IQ51" i="3"/>
  <c r="IR50" i="3"/>
  <c r="IT50" i="3" s="1"/>
  <c r="IQ50" i="3"/>
  <c r="IT49" i="3"/>
  <c r="IS49" i="3"/>
  <c r="IV49" i="3" s="1"/>
  <c r="IR49" i="3"/>
  <c r="IQ49" i="3"/>
  <c r="IR48" i="3"/>
  <c r="IS48" i="3" s="1"/>
  <c r="IQ48" i="3"/>
  <c r="IR47" i="3"/>
  <c r="IT47" i="3" s="1"/>
  <c r="IQ47" i="3"/>
  <c r="IR46" i="3"/>
  <c r="IT46" i="3" s="1"/>
  <c r="IQ46" i="3"/>
  <c r="IT45" i="3"/>
  <c r="IS45" i="3"/>
  <c r="IU45" i="3" s="1"/>
  <c r="IR45" i="3"/>
  <c r="IQ45" i="3"/>
  <c r="IR44" i="3"/>
  <c r="IS44" i="3" s="1"/>
  <c r="IQ44" i="3"/>
  <c r="IR43" i="3"/>
  <c r="IT43" i="3" s="1"/>
  <c r="IQ43" i="3"/>
  <c r="IR42" i="3"/>
  <c r="IT42" i="3" s="1"/>
  <c r="IQ42" i="3"/>
  <c r="IT41" i="3"/>
  <c r="IS41" i="3"/>
  <c r="IV41" i="3" s="1"/>
  <c r="IR41" i="3"/>
  <c r="IQ41" i="3"/>
  <c r="IR40" i="3"/>
  <c r="IS40" i="3" s="1"/>
  <c r="IQ40" i="3"/>
  <c r="IR39" i="3"/>
  <c r="IT39" i="3" s="1"/>
  <c r="IQ39" i="3"/>
  <c r="IR38" i="3"/>
  <c r="IT38" i="3" s="1"/>
  <c r="IQ38" i="3"/>
  <c r="IT37" i="3"/>
  <c r="IS37" i="3"/>
  <c r="IU37" i="3" s="1"/>
  <c r="IR37" i="3"/>
  <c r="IQ37" i="3"/>
  <c r="IR36" i="3"/>
  <c r="IT36" i="3" s="1"/>
  <c r="IQ36" i="3"/>
  <c r="IR35" i="3"/>
  <c r="IT35" i="3" s="1"/>
  <c r="IQ35" i="3"/>
  <c r="IR34" i="3"/>
  <c r="IT34" i="3" s="1"/>
  <c r="IQ34" i="3"/>
  <c r="IT33" i="3"/>
  <c r="IS33" i="3"/>
  <c r="IV33" i="3" s="1"/>
  <c r="IR33" i="3"/>
  <c r="IQ33" i="3"/>
  <c r="IR32" i="3"/>
  <c r="IT32" i="3" s="1"/>
  <c r="IQ32" i="3"/>
  <c r="IR31" i="3"/>
  <c r="IT31" i="3" s="1"/>
  <c r="IQ31" i="3"/>
  <c r="IR30" i="3"/>
  <c r="IT30" i="3" s="1"/>
  <c r="IQ30" i="3"/>
  <c r="IT29" i="3"/>
  <c r="IS29" i="3"/>
  <c r="IV29" i="3" s="1"/>
  <c r="IR29" i="3"/>
  <c r="IQ29" i="3"/>
  <c r="IR28" i="3"/>
  <c r="IT28" i="3" s="1"/>
  <c r="IQ28" i="3"/>
  <c r="IR27" i="3"/>
  <c r="IT27" i="3" s="1"/>
  <c r="IQ27" i="3"/>
  <c r="IR26" i="3"/>
  <c r="IT26" i="3" s="1"/>
  <c r="IQ26" i="3"/>
  <c r="IT25" i="3"/>
  <c r="IS25" i="3"/>
  <c r="IV25" i="3" s="1"/>
  <c r="IR25" i="3"/>
  <c r="IQ25" i="3"/>
  <c r="IR24" i="3"/>
  <c r="IS24" i="3" s="1"/>
  <c r="IQ24" i="3"/>
  <c r="IR23" i="3"/>
  <c r="IT23" i="3" s="1"/>
  <c r="IQ23" i="3"/>
  <c r="IR22" i="3"/>
  <c r="IT22" i="3" s="1"/>
  <c r="IQ22" i="3"/>
  <c r="IT21" i="3"/>
  <c r="IS21" i="3"/>
  <c r="IV21" i="3" s="1"/>
  <c r="IR21" i="3"/>
  <c r="IQ21" i="3"/>
  <c r="IR20" i="3"/>
  <c r="IT20" i="3" s="1"/>
  <c r="IQ20" i="3"/>
  <c r="IR19" i="3"/>
  <c r="IT19" i="3" s="1"/>
  <c r="IQ19" i="3"/>
  <c r="IR18" i="3"/>
  <c r="IT18" i="3" s="1"/>
  <c r="IQ18" i="3"/>
  <c r="IT17" i="3"/>
  <c r="IS17" i="3"/>
  <c r="IV17" i="3" s="1"/>
  <c r="IR17" i="3"/>
  <c r="IQ17" i="3"/>
  <c r="IR16" i="3"/>
  <c r="IT16" i="3" s="1"/>
  <c r="IQ16" i="3"/>
  <c r="IR15" i="3"/>
  <c r="IT15" i="3" s="1"/>
  <c r="IQ15" i="3"/>
  <c r="IR14" i="3"/>
  <c r="IT14" i="3" s="1"/>
  <c r="IQ14" i="3"/>
  <c r="IT13" i="3"/>
  <c r="IS13" i="3"/>
  <c r="IU13" i="3" s="1"/>
  <c r="IR13" i="3"/>
  <c r="IQ13" i="3"/>
  <c r="IR12" i="3"/>
  <c r="IT12" i="3" s="1"/>
  <c r="IQ12" i="3"/>
  <c r="IR11" i="3"/>
  <c r="IT11" i="3" s="1"/>
  <c r="IQ11" i="3"/>
  <c r="IR10" i="3"/>
  <c r="IT10" i="3" s="1"/>
  <c r="IQ10" i="3"/>
  <c r="IT9" i="3"/>
  <c r="IS9" i="3"/>
  <c r="IU9" i="3" s="1"/>
  <c r="IR9" i="3"/>
  <c r="IQ9" i="3"/>
  <c r="IR8" i="3"/>
  <c r="IT8" i="3" s="1"/>
  <c r="IQ8" i="3"/>
  <c r="IR7" i="3"/>
  <c r="IT7" i="3" s="1"/>
  <c r="IQ7" i="3"/>
  <c r="IR6" i="3"/>
  <c r="IT6" i="3" s="1"/>
  <c r="IQ6" i="3"/>
  <c r="IM55" i="3"/>
  <c r="IK55" i="3"/>
  <c r="IL55" i="3" s="1"/>
  <c r="IJ55" i="3"/>
  <c r="IK54" i="3"/>
  <c r="IM54" i="3" s="1"/>
  <c r="IJ54" i="3"/>
  <c r="IM53" i="3"/>
  <c r="IL53" i="3"/>
  <c r="IO53" i="3" s="1"/>
  <c r="IK53" i="3"/>
  <c r="IJ53" i="3"/>
  <c r="IK52" i="3"/>
  <c r="IM52" i="3" s="1"/>
  <c r="IJ52" i="3"/>
  <c r="IK51" i="3"/>
  <c r="IM51" i="3" s="1"/>
  <c r="IJ51" i="3"/>
  <c r="IK50" i="3"/>
  <c r="IM50" i="3" s="1"/>
  <c r="IJ50" i="3"/>
  <c r="IM49" i="3"/>
  <c r="IL49" i="3"/>
  <c r="IO49" i="3" s="1"/>
  <c r="IK49" i="3"/>
  <c r="IJ49" i="3"/>
  <c r="IK48" i="3"/>
  <c r="IM48" i="3" s="1"/>
  <c r="IJ48" i="3"/>
  <c r="IK47" i="3"/>
  <c r="IM47" i="3" s="1"/>
  <c r="IJ47" i="3"/>
  <c r="IK46" i="3"/>
  <c r="IM46" i="3" s="1"/>
  <c r="IJ46" i="3"/>
  <c r="IM45" i="3"/>
  <c r="IL45" i="3"/>
  <c r="IO45" i="3" s="1"/>
  <c r="IK45" i="3"/>
  <c r="IJ45" i="3"/>
  <c r="IK44" i="3"/>
  <c r="IM44" i="3" s="1"/>
  <c r="IJ44" i="3"/>
  <c r="IK43" i="3"/>
  <c r="IM43" i="3" s="1"/>
  <c r="IJ43" i="3"/>
  <c r="IK42" i="3"/>
  <c r="IM42" i="3" s="1"/>
  <c r="IJ42" i="3"/>
  <c r="IM41" i="3"/>
  <c r="IL41" i="3"/>
  <c r="IO41" i="3" s="1"/>
  <c r="IK41" i="3"/>
  <c r="IJ41" i="3"/>
  <c r="IK40" i="3"/>
  <c r="IM40" i="3" s="1"/>
  <c r="IJ40" i="3"/>
  <c r="IK39" i="3"/>
  <c r="IM39" i="3" s="1"/>
  <c r="IJ39" i="3"/>
  <c r="IK38" i="3"/>
  <c r="IM38" i="3" s="1"/>
  <c r="IJ38" i="3"/>
  <c r="IM37" i="3"/>
  <c r="IL37" i="3"/>
  <c r="IO37" i="3" s="1"/>
  <c r="IK37" i="3"/>
  <c r="IJ37" i="3"/>
  <c r="IK36" i="3"/>
  <c r="IM36" i="3" s="1"/>
  <c r="IJ36" i="3"/>
  <c r="IK35" i="3"/>
  <c r="IM35" i="3" s="1"/>
  <c r="IJ35" i="3"/>
  <c r="IK34" i="3"/>
  <c r="IM34" i="3" s="1"/>
  <c r="IJ34" i="3"/>
  <c r="IM33" i="3"/>
  <c r="IL33" i="3"/>
  <c r="IO33" i="3" s="1"/>
  <c r="IK33" i="3"/>
  <c r="IJ33" i="3"/>
  <c r="IK32" i="3"/>
  <c r="IM32" i="3" s="1"/>
  <c r="IJ32" i="3"/>
  <c r="IK31" i="3"/>
  <c r="IM31" i="3" s="1"/>
  <c r="IJ31" i="3"/>
  <c r="IK30" i="3"/>
  <c r="IM30" i="3" s="1"/>
  <c r="IJ30" i="3"/>
  <c r="IM29" i="3"/>
  <c r="IL29" i="3"/>
  <c r="IO29" i="3" s="1"/>
  <c r="IK29" i="3"/>
  <c r="IJ29" i="3"/>
  <c r="IK28" i="3"/>
  <c r="IM28" i="3" s="1"/>
  <c r="IJ28" i="3"/>
  <c r="IK27" i="3"/>
  <c r="IM27" i="3" s="1"/>
  <c r="IJ27" i="3"/>
  <c r="IK26" i="3"/>
  <c r="IM26" i="3" s="1"/>
  <c r="IJ26" i="3"/>
  <c r="IM25" i="3"/>
  <c r="IL25" i="3"/>
  <c r="IO25" i="3" s="1"/>
  <c r="IK25" i="3"/>
  <c r="IJ25" i="3"/>
  <c r="IK24" i="3"/>
  <c r="IM24" i="3" s="1"/>
  <c r="IJ24" i="3"/>
  <c r="IK23" i="3"/>
  <c r="IM23" i="3" s="1"/>
  <c r="IJ23" i="3"/>
  <c r="IK22" i="3"/>
  <c r="IM22" i="3" s="1"/>
  <c r="IJ22" i="3"/>
  <c r="IM21" i="3"/>
  <c r="IL21" i="3"/>
  <c r="IO21" i="3" s="1"/>
  <c r="IK21" i="3"/>
  <c r="IJ21" i="3"/>
  <c r="IK20" i="3"/>
  <c r="IM20" i="3" s="1"/>
  <c r="IJ20" i="3"/>
  <c r="IK19" i="3"/>
  <c r="IM19" i="3" s="1"/>
  <c r="IJ19" i="3"/>
  <c r="IK18" i="3"/>
  <c r="IM18" i="3" s="1"/>
  <c r="IJ18" i="3"/>
  <c r="IM17" i="3"/>
  <c r="IL17" i="3"/>
  <c r="IO17" i="3" s="1"/>
  <c r="IK17" i="3"/>
  <c r="IJ17" i="3"/>
  <c r="IK16" i="3"/>
  <c r="IM16" i="3" s="1"/>
  <c r="IJ16" i="3"/>
  <c r="IK15" i="3"/>
  <c r="IM15" i="3" s="1"/>
  <c r="IJ15" i="3"/>
  <c r="IK14" i="3"/>
  <c r="IM14" i="3" s="1"/>
  <c r="IJ14" i="3"/>
  <c r="IM13" i="3"/>
  <c r="IL13" i="3"/>
  <c r="IO13" i="3" s="1"/>
  <c r="IK13" i="3"/>
  <c r="IJ13" i="3"/>
  <c r="IK12" i="3"/>
  <c r="IM12" i="3" s="1"/>
  <c r="IJ12" i="3"/>
  <c r="IK11" i="3"/>
  <c r="IM11" i="3" s="1"/>
  <c r="IJ11" i="3"/>
  <c r="IK10" i="3"/>
  <c r="IM10" i="3" s="1"/>
  <c r="IJ10" i="3"/>
  <c r="IM9" i="3"/>
  <c r="IL9" i="3"/>
  <c r="IO9" i="3" s="1"/>
  <c r="IK9" i="3"/>
  <c r="IJ9" i="3"/>
  <c r="IK8" i="3"/>
  <c r="IM8" i="3" s="1"/>
  <c r="IJ8" i="3"/>
  <c r="IK7" i="3"/>
  <c r="IM7" i="3" s="1"/>
  <c r="IJ7" i="3"/>
  <c r="IK6" i="3"/>
  <c r="IM6" i="3" s="1"/>
  <c r="IJ6" i="3"/>
  <c r="ID55" i="3"/>
  <c r="IF55" i="3" s="1"/>
  <c r="IC55" i="3"/>
  <c r="ID54" i="3"/>
  <c r="IF54" i="3" s="1"/>
  <c r="IC54" i="3"/>
  <c r="IF53" i="3"/>
  <c r="IE53" i="3"/>
  <c r="IH53" i="3" s="1"/>
  <c r="ID53" i="3"/>
  <c r="IC53" i="3"/>
  <c r="IF52" i="3"/>
  <c r="ID52" i="3"/>
  <c r="IE52" i="3" s="1"/>
  <c r="IC52" i="3"/>
  <c r="ID51" i="3"/>
  <c r="IE51" i="3" s="1"/>
  <c r="IC51" i="3"/>
  <c r="ID50" i="3"/>
  <c r="IF50" i="3" s="1"/>
  <c r="IC50" i="3"/>
  <c r="IF49" i="3"/>
  <c r="IE49" i="3"/>
  <c r="IH49" i="3" s="1"/>
  <c r="ID49" i="3"/>
  <c r="IC49" i="3"/>
  <c r="IF48" i="3"/>
  <c r="ID48" i="3"/>
  <c r="IE48" i="3" s="1"/>
  <c r="IC48" i="3"/>
  <c r="ID47" i="3"/>
  <c r="IE47" i="3" s="1"/>
  <c r="IC47" i="3"/>
  <c r="ID46" i="3"/>
  <c r="IF46" i="3" s="1"/>
  <c r="IC46" i="3"/>
  <c r="IF45" i="3"/>
  <c r="IE45" i="3"/>
  <c r="IH45" i="3" s="1"/>
  <c r="ID45" i="3"/>
  <c r="IC45" i="3"/>
  <c r="IF44" i="3"/>
  <c r="ID44" i="3"/>
  <c r="IE44" i="3" s="1"/>
  <c r="IC44" i="3"/>
  <c r="ID43" i="3"/>
  <c r="IF43" i="3" s="1"/>
  <c r="IC43" i="3"/>
  <c r="ID42" i="3"/>
  <c r="IF42" i="3" s="1"/>
  <c r="IC42" i="3"/>
  <c r="IF41" i="3"/>
  <c r="IE41" i="3"/>
  <c r="IH41" i="3" s="1"/>
  <c r="ID41" i="3"/>
  <c r="IC41" i="3"/>
  <c r="IF40" i="3"/>
  <c r="ID40" i="3"/>
  <c r="IE40" i="3" s="1"/>
  <c r="IC40" i="3"/>
  <c r="ID39" i="3"/>
  <c r="IE39" i="3" s="1"/>
  <c r="IC39" i="3"/>
  <c r="ID38" i="3"/>
  <c r="IF38" i="3" s="1"/>
  <c r="IC38" i="3"/>
  <c r="IF37" i="3"/>
  <c r="IE37" i="3"/>
  <c r="IH37" i="3" s="1"/>
  <c r="ID37" i="3"/>
  <c r="IC37" i="3"/>
  <c r="IF36" i="3"/>
  <c r="ID36" i="3"/>
  <c r="IE36" i="3" s="1"/>
  <c r="IC36" i="3"/>
  <c r="ID35" i="3"/>
  <c r="IF35" i="3" s="1"/>
  <c r="IC35" i="3"/>
  <c r="ID34" i="3"/>
  <c r="IF34" i="3" s="1"/>
  <c r="IC34" i="3"/>
  <c r="IF33" i="3"/>
  <c r="IE33" i="3"/>
  <c r="IH33" i="3" s="1"/>
  <c r="ID33" i="3"/>
  <c r="IC33" i="3"/>
  <c r="IF32" i="3"/>
  <c r="ID32" i="3"/>
  <c r="IE32" i="3" s="1"/>
  <c r="IC32" i="3"/>
  <c r="ID31" i="3"/>
  <c r="IE31" i="3" s="1"/>
  <c r="IC31" i="3"/>
  <c r="ID30" i="3"/>
  <c r="IF30" i="3" s="1"/>
  <c r="IC30" i="3"/>
  <c r="IF29" i="3"/>
  <c r="IE29" i="3"/>
  <c r="IH29" i="3" s="1"/>
  <c r="ID29" i="3"/>
  <c r="IC29" i="3"/>
  <c r="IF28" i="3"/>
  <c r="ID28" i="3"/>
  <c r="IE28" i="3" s="1"/>
  <c r="IC28" i="3"/>
  <c r="ID27" i="3"/>
  <c r="IE27" i="3" s="1"/>
  <c r="IC27" i="3"/>
  <c r="ID26" i="3"/>
  <c r="IF26" i="3" s="1"/>
  <c r="IC26" i="3"/>
  <c r="IF25" i="3"/>
  <c r="IE25" i="3"/>
  <c r="IH25" i="3" s="1"/>
  <c r="ID25" i="3"/>
  <c r="IC25" i="3"/>
  <c r="IF24" i="3"/>
  <c r="ID24" i="3"/>
  <c r="IE24" i="3" s="1"/>
  <c r="IC24" i="3"/>
  <c r="ID23" i="3"/>
  <c r="IF23" i="3" s="1"/>
  <c r="IC23" i="3"/>
  <c r="ID22" i="3"/>
  <c r="IF22" i="3" s="1"/>
  <c r="IC22" i="3"/>
  <c r="IF21" i="3"/>
  <c r="IE21" i="3"/>
  <c r="IH21" i="3" s="1"/>
  <c r="ID21" i="3"/>
  <c r="IC21" i="3"/>
  <c r="IF20" i="3"/>
  <c r="ID20" i="3"/>
  <c r="IE20" i="3" s="1"/>
  <c r="IC20" i="3"/>
  <c r="ID19" i="3"/>
  <c r="IE19" i="3" s="1"/>
  <c r="IC19" i="3"/>
  <c r="ID18" i="3"/>
  <c r="IF18" i="3" s="1"/>
  <c r="IC18" i="3"/>
  <c r="IF17" i="3"/>
  <c r="IE17" i="3"/>
  <c r="IH17" i="3" s="1"/>
  <c r="ID17" i="3"/>
  <c r="IC17" i="3"/>
  <c r="IF16" i="3"/>
  <c r="ID16" i="3"/>
  <c r="IE16" i="3" s="1"/>
  <c r="IC16" i="3"/>
  <c r="ID15" i="3"/>
  <c r="IF15" i="3" s="1"/>
  <c r="IC15" i="3"/>
  <c r="ID14" i="3"/>
  <c r="IF14" i="3" s="1"/>
  <c r="IC14" i="3"/>
  <c r="IF13" i="3"/>
  <c r="IE13" i="3"/>
  <c r="IH13" i="3" s="1"/>
  <c r="ID13" i="3"/>
  <c r="IC13" i="3"/>
  <c r="IF12" i="3"/>
  <c r="ID12" i="3"/>
  <c r="IE12" i="3" s="1"/>
  <c r="IC12" i="3"/>
  <c r="ID11" i="3"/>
  <c r="IE11" i="3" s="1"/>
  <c r="IC11" i="3"/>
  <c r="ID10" i="3"/>
  <c r="IF10" i="3" s="1"/>
  <c r="IC10" i="3"/>
  <c r="IF9" i="3"/>
  <c r="IE9" i="3"/>
  <c r="IH9" i="3" s="1"/>
  <c r="ID9" i="3"/>
  <c r="IC9" i="3"/>
  <c r="IF8" i="3"/>
  <c r="ID8" i="3"/>
  <c r="IE8" i="3" s="1"/>
  <c r="IC8" i="3"/>
  <c r="ID7" i="3"/>
  <c r="IF7" i="3" s="1"/>
  <c r="IC7" i="3"/>
  <c r="ID6" i="3"/>
  <c r="IF6" i="3" s="1"/>
  <c r="IC6" i="3"/>
  <c r="HY55" i="3"/>
  <c r="HX55" i="3"/>
  <c r="IA55" i="3" s="1"/>
  <c r="HW55" i="3"/>
  <c r="HV55" i="3"/>
  <c r="HW54" i="3"/>
  <c r="HY54" i="3" s="1"/>
  <c r="HV54" i="3"/>
  <c r="HY53" i="3"/>
  <c r="HX53" i="3"/>
  <c r="IA53" i="3" s="1"/>
  <c r="HW53" i="3"/>
  <c r="HV53" i="3"/>
  <c r="HW52" i="3"/>
  <c r="HY52" i="3" s="1"/>
  <c r="HV52" i="3"/>
  <c r="HY51" i="3"/>
  <c r="HX51" i="3"/>
  <c r="IA51" i="3" s="1"/>
  <c r="HW51" i="3"/>
  <c r="HV51" i="3"/>
  <c r="HW50" i="3"/>
  <c r="HY50" i="3" s="1"/>
  <c r="HV50" i="3"/>
  <c r="HY49" i="3"/>
  <c r="HX49" i="3"/>
  <c r="IA49" i="3" s="1"/>
  <c r="HW49" i="3"/>
  <c r="HV49" i="3"/>
  <c r="HW48" i="3"/>
  <c r="HY48" i="3" s="1"/>
  <c r="HV48" i="3"/>
  <c r="HY47" i="3"/>
  <c r="HX47" i="3"/>
  <c r="IA47" i="3" s="1"/>
  <c r="HW47" i="3"/>
  <c r="HV47" i="3"/>
  <c r="HW46" i="3"/>
  <c r="HY46" i="3" s="1"/>
  <c r="HV46" i="3"/>
  <c r="HY45" i="3"/>
  <c r="HX45" i="3"/>
  <c r="IA45" i="3" s="1"/>
  <c r="HW45" i="3"/>
  <c r="HV45" i="3"/>
  <c r="HW44" i="3"/>
  <c r="HY44" i="3" s="1"/>
  <c r="HV44" i="3"/>
  <c r="HY43" i="3"/>
  <c r="HX43" i="3"/>
  <c r="IA43" i="3" s="1"/>
  <c r="HW43" i="3"/>
  <c r="HV43" i="3"/>
  <c r="HW42" i="3"/>
  <c r="HY42" i="3" s="1"/>
  <c r="HV42" i="3"/>
  <c r="HY41" i="3"/>
  <c r="HX41" i="3"/>
  <c r="IA41" i="3" s="1"/>
  <c r="HW41" i="3"/>
  <c r="HV41" i="3"/>
  <c r="HW40" i="3"/>
  <c r="HY40" i="3" s="1"/>
  <c r="HV40" i="3"/>
  <c r="HY39" i="3"/>
  <c r="HX39" i="3"/>
  <c r="IA39" i="3" s="1"/>
  <c r="HW39" i="3"/>
  <c r="HV39" i="3"/>
  <c r="HW38" i="3"/>
  <c r="HY38" i="3" s="1"/>
  <c r="HV38" i="3"/>
  <c r="HY37" i="3"/>
  <c r="HX37" i="3"/>
  <c r="IA37" i="3" s="1"/>
  <c r="HW37" i="3"/>
  <c r="HV37" i="3"/>
  <c r="HW36" i="3"/>
  <c r="HY36" i="3" s="1"/>
  <c r="HV36" i="3"/>
  <c r="HY35" i="3"/>
  <c r="HX35" i="3"/>
  <c r="IA35" i="3" s="1"/>
  <c r="HW35" i="3"/>
  <c r="HV35" i="3"/>
  <c r="HW34" i="3"/>
  <c r="HY34" i="3" s="1"/>
  <c r="HV34" i="3"/>
  <c r="HY33" i="3"/>
  <c r="HX33" i="3"/>
  <c r="IA33" i="3" s="1"/>
  <c r="HW33" i="3"/>
  <c r="HV33" i="3"/>
  <c r="HW32" i="3"/>
  <c r="HY32" i="3" s="1"/>
  <c r="HV32" i="3"/>
  <c r="HY31" i="3"/>
  <c r="HX31" i="3"/>
  <c r="IA31" i="3" s="1"/>
  <c r="HW31" i="3"/>
  <c r="HV31" i="3"/>
  <c r="HW30" i="3"/>
  <c r="HY30" i="3" s="1"/>
  <c r="HV30" i="3"/>
  <c r="HY29" i="3"/>
  <c r="HX29" i="3"/>
  <c r="IA29" i="3" s="1"/>
  <c r="HW29" i="3"/>
  <c r="HV29" i="3"/>
  <c r="HW28" i="3"/>
  <c r="HY28" i="3" s="1"/>
  <c r="HV28" i="3"/>
  <c r="HY27" i="3"/>
  <c r="HX27" i="3"/>
  <c r="IA27" i="3" s="1"/>
  <c r="HW27" i="3"/>
  <c r="HV27" i="3"/>
  <c r="HW26" i="3"/>
  <c r="HY26" i="3" s="1"/>
  <c r="HV26" i="3"/>
  <c r="HY25" i="3"/>
  <c r="HX25" i="3"/>
  <c r="IA25" i="3" s="1"/>
  <c r="HW25" i="3"/>
  <c r="HV25" i="3"/>
  <c r="HW24" i="3"/>
  <c r="HY24" i="3" s="1"/>
  <c r="HV24" i="3"/>
  <c r="HY23" i="3"/>
  <c r="HX23" i="3"/>
  <c r="IA23" i="3" s="1"/>
  <c r="HW23" i="3"/>
  <c r="HV23" i="3"/>
  <c r="HW22" i="3"/>
  <c r="HY22" i="3" s="1"/>
  <c r="HV22" i="3"/>
  <c r="HY21" i="3"/>
  <c r="HX21" i="3"/>
  <c r="IA21" i="3" s="1"/>
  <c r="HW21" i="3"/>
  <c r="HV21" i="3"/>
  <c r="HW20" i="3"/>
  <c r="HY20" i="3" s="1"/>
  <c r="HV20" i="3"/>
  <c r="HY19" i="3"/>
  <c r="HX19" i="3"/>
  <c r="IA19" i="3" s="1"/>
  <c r="HW19" i="3"/>
  <c r="HV19" i="3"/>
  <c r="HW18" i="3"/>
  <c r="HY18" i="3" s="1"/>
  <c r="HV18" i="3"/>
  <c r="HY17" i="3"/>
  <c r="HX17" i="3"/>
  <c r="IA17" i="3" s="1"/>
  <c r="HW17" i="3"/>
  <c r="HV17" i="3"/>
  <c r="HW16" i="3"/>
  <c r="HY16" i="3" s="1"/>
  <c r="HV16" i="3"/>
  <c r="HY15" i="3"/>
  <c r="HX15" i="3"/>
  <c r="IA15" i="3" s="1"/>
  <c r="HW15" i="3"/>
  <c r="HV15" i="3"/>
  <c r="HW14" i="3"/>
  <c r="HY14" i="3" s="1"/>
  <c r="HV14" i="3"/>
  <c r="HY13" i="3"/>
  <c r="HX13" i="3"/>
  <c r="IA13" i="3" s="1"/>
  <c r="HW13" i="3"/>
  <c r="HV13" i="3"/>
  <c r="HW12" i="3"/>
  <c r="HY12" i="3" s="1"/>
  <c r="HV12" i="3"/>
  <c r="HY11" i="3"/>
  <c r="HX11" i="3"/>
  <c r="IA11" i="3" s="1"/>
  <c r="HW11" i="3"/>
  <c r="HV11" i="3"/>
  <c r="HW10" i="3"/>
  <c r="HY10" i="3" s="1"/>
  <c r="HV10" i="3"/>
  <c r="HY9" i="3"/>
  <c r="HX9" i="3"/>
  <c r="IA9" i="3" s="1"/>
  <c r="HW9" i="3"/>
  <c r="HV9" i="3"/>
  <c r="HW8" i="3"/>
  <c r="HY8" i="3" s="1"/>
  <c r="HV8" i="3"/>
  <c r="HY7" i="3"/>
  <c r="HX7" i="3"/>
  <c r="IA7" i="3" s="1"/>
  <c r="HW7" i="3"/>
  <c r="HV7" i="3"/>
  <c r="HW6" i="3"/>
  <c r="HY6" i="3" s="1"/>
  <c r="HV6" i="3"/>
  <c r="HR55" i="3"/>
  <c r="HQ55" i="3"/>
  <c r="HT55" i="3" s="1"/>
  <c r="HP55" i="3"/>
  <c r="HO55" i="3"/>
  <c r="HP54" i="3"/>
  <c r="HR54" i="3" s="1"/>
  <c r="HO54" i="3"/>
  <c r="HR53" i="3"/>
  <c r="HQ53" i="3"/>
  <c r="HT53" i="3" s="1"/>
  <c r="HP53" i="3"/>
  <c r="HO53" i="3"/>
  <c r="HP52" i="3"/>
  <c r="HR52" i="3" s="1"/>
  <c r="HO52" i="3"/>
  <c r="HR51" i="3"/>
  <c r="HQ51" i="3"/>
  <c r="HT51" i="3" s="1"/>
  <c r="HP51" i="3"/>
  <c r="HO51" i="3"/>
  <c r="HP50" i="3"/>
  <c r="HR50" i="3" s="1"/>
  <c r="HO50" i="3"/>
  <c r="HR49" i="3"/>
  <c r="HQ49" i="3"/>
  <c r="HT49" i="3" s="1"/>
  <c r="HP49" i="3"/>
  <c r="HO49" i="3"/>
  <c r="HP48" i="3"/>
  <c r="HR48" i="3" s="1"/>
  <c r="HO48" i="3"/>
  <c r="HR47" i="3"/>
  <c r="HQ47" i="3"/>
  <c r="HT47" i="3" s="1"/>
  <c r="HP47" i="3"/>
  <c r="HO47" i="3"/>
  <c r="HP46" i="3"/>
  <c r="HR46" i="3" s="1"/>
  <c r="HO46" i="3"/>
  <c r="HR45" i="3"/>
  <c r="HQ45" i="3"/>
  <c r="HT45" i="3" s="1"/>
  <c r="HP45" i="3"/>
  <c r="HO45" i="3"/>
  <c r="HP44" i="3"/>
  <c r="HR44" i="3" s="1"/>
  <c r="HO44" i="3"/>
  <c r="HR43" i="3"/>
  <c r="HQ43" i="3"/>
  <c r="HT43" i="3" s="1"/>
  <c r="HP43" i="3"/>
  <c r="HO43" i="3"/>
  <c r="HP42" i="3"/>
  <c r="HR42" i="3" s="1"/>
  <c r="HO42" i="3"/>
  <c r="HR41" i="3"/>
  <c r="HQ41" i="3"/>
  <c r="HT41" i="3" s="1"/>
  <c r="HP41" i="3"/>
  <c r="HO41" i="3"/>
  <c r="HP40" i="3"/>
  <c r="HR40" i="3" s="1"/>
  <c r="HO40" i="3"/>
  <c r="HR39" i="3"/>
  <c r="HQ39" i="3"/>
  <c r="HT39" i="3" s="1"/>
  <c r="HP39" i="3"/>
  <c r="HO39" i="3"/>
  <c r="HP38" i="3"/>
  <c r="HR38" i="3" s="1"/>
  <c r="HO38" i="3"/>
  <c r="HR37" i="3"/>
  <c r="HQ37" i="3"/>
  <c r="HT37" i="3" s="1"/>
  <c r="HP37" i="3"/>
  <c r="HO37" i="3"/>
  <c r="HP36" i="3"/>
  <c r="HR36" i="3" s="1"/>
  <c r="HO36" i="3"/>
  <c r="HR35" i="3"/>
  <c r="HQ35" i="3"/>
  <c r="HT35" i="3" s="1"/>
  <c r="HP35" i="3"/>
  <c r="HO35" i="3"/>
  <c r="HP34" i="3"/>
  <c r="HR34" i="3" s="1"/>
  <c r="HO34" i="3"/>
  <c r="HR33" i="3"/>
  <c r="HQ33" i="3"/>
  <c r="HT33" i="3" s="1"/>
  <c r="HP33" i="3"/>
  <c r="HO33" i="3"/>
  <c r="HP32" i="3"/>
  <c r="HR32" i="3" s="1"/>
  <c r="HO32" i="3"/>
  <c r="HR31" i="3"/>
  <c r="HQ31" i="3"/>
  <c r="HT31" i="3" s="1"/>
  <c r="HP31" i="3"/>
  <c r="HO31" i="3"/>
  <c r="HP30" i="3"/>
  <c r="HR30" i="3" s="1"/>
  <c r="HO30" i="3"/>
  <c r="HR29" i="3"/>
  <c r="HQ29" i="3"/>
  <c r="HT29" i="3" s="1"/>
  <c r="HP29" i="3"/>
  <c r="HO29" i="3"/>
  <c r="HP28" i="3"/>
  <c r="HR28" i="3" s="1"/>
  <c r="HO28" i="3"/>
  <c r="HR27" i="3"/>
  <c r="HQ27" i="3"/>
  <c r="HT27" i="3" s="1"/>
  <c r="HP27" i="3"/>
  <c r="HO27" i="3"/>
  <c r="HP26" i="3"/>
  <c r="HR26" i="3" s="1"/>
  <c r="HO26" i="3"/>
  <c r="HR25" i="3"/>
  <c r="HQ25" i="3"/>
  <c r="HT25" i="3" s="1"/>
  <c r="HP25" i="3"/>
  <c r="HO25" i="3"/>
  <c r="HP24" i="3"/>
  <c r="HR24" i="3" s="1"/>
  <c r="HO24" i="3"/>
  <c r="HR23" i="3"/>
  <c r="HQ23" i="3"/>
  <c r="HT23" i="3" s="1"/>
  <c r="HP23" i="3"/>
  <c r="HO23" i="3"/>
  <c r="HP22" i="3"/>
  <c r="HR22" i="3" s="1"/>
  <c r="HO22" i="3"/>
  <c r="HR21" i="3"/>
  <c r="HQ21" i="3"/>
  <c r="HT21" i="3" s="1"/>
  <c r="HP21" i="3"/>
  <c r="HO21" i="3"/>
  <c r="HP20" i="3"/>
  <c r="HR20" i="3" s="1"/>
  <c r="HO20" i="3"/>
  <c r="HR19" i="3"/>
  <c r="HQ19" i="3"/>
  <c r="HT19" i="3" s="1"/>
  <c r="HP19" i="3"/>
  <c r="HO19" i="3"/>
  <c r="HP18" i="3"/>
  <c r="HR18" i="3" s="1"/>
  <c r="HO18" i="3"/>
  <c r="HR17" i="3"/>
  <c r="HQ17" i="3"/>
  <c r="HT17" i="3" s="1"/>
  <c r="HP17" i="3"/>
  <c r="HO17" i="3"/>
  <c r="HP16" i="3"/>
  <c r="HR16" i="3" s="1"/>
  <c r="HO16" i="3"/>
  <c r="HR15" i="3"/>
  <c r="HQ15" i="3"/>
  <c r="HT15" i="3" s="1"/>
  <c r="HP15" i="3"/>
  <c r="HO15" i="3"/>
  <c r="HP14" i="3"/>
  <c r="HR14" i="3" s="1"/>
  <c r="HO14" i="3"/>
  <c r="HR13" i="3"/>
  <c r="HQ13" i="3"/>
  <c r="HT13" i="3" s="1"/>
  <c r="HP13" i="3"/>
  <c r="HO13" i="3"/>
  <c r="HP12" i="3"/>
  <c r="HR12" i="3" s="1"/>
  <c r="HO12" i="3"/>
  <c r="HR11" i="3"/>
  <c r="HQ11" i="3"/>
  <c r="HT11" i="3" s="1"/>
  <c r="HP11" i="3"/>
  <c r="HO11" i="3"/>
  <c r="HP10" i="3"/>
  <c r="HR10" i="3" s="1"/>
  <c r="HO10" i="3"/>
  <c r="HR9" i="3"/>
  <c r="HQ9" i="3"/>
  <c r="HT9" i="3" s="1"/>
  <c r="HP9" i="3"/>
  <c r="HO9" i="3"/>
  <c r="HP8" i="3"/>
  <c r="HR8" i="3" s="1"/>
  <c r="HO8" i="3"/>
  <c r="HR7" i="3"/>
  <c r="HQ7" i="3"/>
  <c r="HT7" i="3" s="1"/>
  <c r="HP7" i="3"/>
  <c r="HO7" i="3"/>
  <c r="HP6" i="3"/>
  <c r="HR6" i="3" s="1"/>
  <c r="HO6" i="3"/>
  <c r="HI55" i="3"/>
  <c r="HK55" i="3" s="1"/>
  <c r="HH55" i="3"/>
  <c r="HI54" i="3"/>
  <c r="HK54" i="3" s="1"/>
  <c r="HH54" i="3"/>
  <c r="HK53" i="3"/>
  <c r="HJ53" i="3"/>
  <c r="HM53" i="3" s="1"/>
  <c r="HI53" i="3"/>
  <c r="HH53" i="3"/>
  <c r="HK52" i="3"/>
  <c r="HI52" i="3"/>
  <c r="HJ52" i="3" s="1"/>
  <c r="HH52" i="3"/>
  <c r="HI51" i="3"/>
  <c r="HJ51" i="3" s="1"/>
  <c r="HH51" i="3"/>
  <c r="HI50" i="3"/>
  <c r="HK50" i="3" s="1"/>
  <c r="HH50" i="3"/>
  <c r="HK49" i="3"/>
  <c r="HJ49" i="3"/>
  <c r="HM49" i="3" s="1"/>
  <c r="HI49" i="3"/>
  <c r="HH49" i="3"/>
  <c r="HK48" i="3"/>
  <c r="HI48" i="3"/>
  <c r="HJ48" i="3" s="1"/>
  <c r="HH48" i="3"/>
  <c r="HI47" i="3"/>
  <c r="HJ47" i="3" s="1"/>
  <c r="HH47" i="3"/>
  <c r="HI46" i="3"/>
  <c r="HK46" i="3" s="1"/>
  <c r="HH46" i="3"/>
  <c r="HK45" i="3"/>
  <c r="HJ45" i="3"/>
  <c r="HM45" i="3" s="1"/>
  <c r="HI45" i="3"/>
  <c r="HH45" i="3"/>
  <c r="HK44" i="3"/>
  <c r="HI44" i="3"/>
  <c r="HJ44" i="3" s="1"/>
  <c r="HH44" i="3"/>
  <c r="HI43" i="3"/>
  <c r="HJ43" i="3" s="1"/>
  <c r="HH43" i="3"/>
  <c r="HI42" i="3"/>
  <c r="HK42" i="3" s="1"/>
  <c r="HH42" i="3"/>
  <c r="HK41" i="3"/>
  <c r="HJ41" i="3"/>
  <c r="HM41" i="3" s="1"/>
  <c r="HI41" i="3"/>
  <c r="HH41" i="3"/>
  <c r="HK40" i="3"/>
  <c r="HI40" i="3"/>
  <c r="HJ40" i="3" s="1"/>
  <c r="HH40" i="3"/>
  <c r="HI39" i="3"/>
  <c r="HJ39" i="3" s="1"/>
  <c r="HH39" i="3"/>
  <c r="HI38" i="3"/>
  <c r="HK38" i="3" s="1"/>
  <c r="HH38" i="3"/>
  <c r="HK37" i="3"/>
  <c r="HJ37" i="3"/>
  <c r="HM37" i="3" s="1"/>
  <c r="HI37" i="3"/>
  <c r="HH37" i="3"/>
  <c r="HK36" i="3"/>
  <c r="HI36" i="3"/>
  <c r="HJ36" i="3" s="1"/>
  <c r="HH36" i="3"/>
  <c r="HI35" i="3"/>
  <c r="HJ35" i="3" s="1"/>
  <c r="HH35" i="3"/>
  <c r="HI34" i="3"/>
  <c r="HK34" i="3" s="1"/>
  <c r="HH34" i="3"/>
  <c r="HK33" i="3"/>
  <c r="HJ33" i="3"/>
  <c r="HM33" i="3" s="1"/>
  <c r="HI33" i="3"/>
  <c r="HH33" i="3"/>
  <c r="HK32" i="3"/>
  <c r="HI32" i="3"/>
  <c r="HJ32" i="3" s="1"/>
  <c r="HH32" i="3"/>
  <c r="HI31" i="3"/>
  <c r="HK31" i="3" s="1"/>
  <c r="HH31" i="3"/>
  <c r="HI30" i="3"/>
  <c r="HK30" i="3" s="1"/>
  <c r="HH30" i="3"/>
  <c r="HK29" i="3"/>
  <c r="HJ29" i="3"/>
  <c r="HM29" i="3" s="1"/>
  <c r="HI29" i="3"/>
  <c r="HH29" i="3"/>
  <c r="HK28" i="3"/>
  <c r="HI28" i="3"/>
  <c r="HJ28" i="3" s="1"/>
  <c r="HH28" i="3"/>
  <c r="HI27" i="3"/>
  <c r="HJ27" i="3" s="1"/>
  <c r="HH27" i="3"/>
  <c r="HI26" i="3"/>
  <c r="HK26" i="3" s="1"/>
  <c r="HH26" i="3"/>
  <c r="HK25" i="3"/>
  <c r="HJ25" i="3"/>
  <c r="HM25" i="3" s="1"/>
  <c r="HI25" i="3"/>
  <c r="HH25" i="3"/>
  <c r="HK24" i="3"/>
  <c r="HI24" i="3"/>
  <c r="HJ24" i="3" s="1"/>
  <c r="HH24" i="3"/>
  <c r="HI23" i="3"/>
  <c r="HJ23" i="3" s="1"/>
  <c r="HH23" i="3"/>
  <c r="HI22" i="3"/>
  <c r="HK22" i="3" s="1"/>
  <c r="HH22" i="3"/>
  <c r="HK21" i="3"/>
  <c r="HJ21" i="3"/>
  <c r="HM21" i="3" s="1"/>
  <c r="HI21" i="3"/>
  <c r="HH21" i="3"/>
  <c r="HK20" i="3"/>
  <c r="HI20" i="3"/>
  <c r="HJ20" i="3" s="1"/>
  <c r="HH20" i="3"/>
  <c r="HI19" i="3"/>
  <c r="HK19" i="3" s="1"/>
  <c r="HH19" i="3"/>
  <c r="HI18" i="3"/>
  <c r="HK18" i="3" s="1"/>
  <c r="HH18" i="3"/>
  <c r="HK17" i="3"/>
  <c r="HJ17" i="3"/>
  <c r="HM17" i="3" s="1"/>
  <c r="HI17" i="3"/>
  <c r="HH17" i="3"/>
  <c r="HK16" i="3"/>
  <c r="HI16" i="3"/>
  <c r="HJ16" i="3" s="1"/>
  <c r="HH16" i="3"/>
  <c r="HI15" i="3"/>
  <c r="HK15" i="3" s="1"/>
  <c r="HH15" i="3"/>
  <c r="HI14" i="3"/>
  <c r="HK14" i="3" s="1"/>
  <c r="HH14" i="3"/>
  <c r="HK13" i="3"/>
  <c r="HJ13" i="3"/>
  <c r="HM13" i="3" s="1"/>
  <c r="HI13" i="3"/>
  <c r="HH13" i="3"/>
  <c r="HK12" i="3"/>
  <c r="HI12" i="3"/>
  <c r="HJ12" i="3" s="1"/>
  <c r="HH12" i="3"/>
  <c r="HI11" i="3"/>
  <c r="HJ11" i="3" s="1"/>
  <c r="HH11" i="3"/>
  <c r="HI10" i="3"/>
  <c r="HK10" i="3" s="1"/>
  <c r="HH10" i="3"/>
  <c r="HK9" i="3"/>
  <c r="HJ9" i="3"/>
  <c r="HM9" i="3" s="1"/>
  <c r="HI9" i="3"/>
  <c r="HH9" i="3"/>
  <c r="HK8" i="3"/>
  <c r="HI8" i="3"/>
  <c r="HJ8" i="3" s="1"/>
  <c r="HH8" i="3"/>
  <c r="HI7" i="3"/>
  <c r="HJ7" i="3" s="1"/>
  <c r="HH7" i="3"/>
  <c r="HI6" i="3"/>
  <c r="HK6" i="3" s="1"/>
  <c r="HH6" i="3"/>
  <c r="HB55" i="3"/>
  <c r="HD55" i="3" s="1"/>
  <c r="HA55" i="3"/>
  <c r="HB54" i="3"/>
  <c r="HD54" i="3" s="1"/>
  <c r="HA54" i="3"/>
  <c r="HD53" i="3"/>
  <c r="HC53" i="3"/>
  <c r="HF53" i="3" s="1"/>
  <c r="HB53" i="3"/>
  <c r="HA53" i="3"/>
  <c r="HB52" i="3"/>
  <c r="HD52" i="3" s="1"/>
  <c r="HA52" i="3"/>
  <c r="HB51" i="3"/>
  <c r="HD51" i="3" s="1"/>
  <c r="HA51" i="3"/>
  <c r="HB50" i="3"/>
  <c r="HD50" i="3" s="1"/>
  <c r="HA50" i="3"/>
  <c r="HD49" i="3"/>
  <c r="HC49" i="3"/>
  <c r="HF49" i="3" s="1"/>
  <c r="HB49" i="3"/>
  <c r="HA49" i="3"/>
  <c r="HB48" i="3"/>
  <c r="HD48" i="3" s="1"/>
  <c r="HA48" i="3"/>
  <c r="HB47" i="3"/>
  <c r="HD47" i="3" s="1"/>
  <c r="HA47" i="3"/>
  <c r="HB46" i="3"/>
  <c r="HD46" i="3" s="1"/>
  <c r="HA46" i="3"/>
  <c r="HD45" i="3"/>
  <c r="HC45" i="3"/>
  <c r="HF45" i="3" s="1"/>
  <c r="HB45" i="3"/>
  <c r="HA45" i="3"/>
  <c r="HB44" i="3"/>
  <c r="HD44" i="3" s="1"/>
  <c r="HA44" i="3"/>
  <c r="HB43" i="3"/>
  <c r="HD43" i="3" s="1"/>
  <c r="HA43" i="3"/>
  <c r="HB42" i="3"/>
  <c r="HD42" i="3" s="1"/>
  <c r="HA42" i="3"/>
  <c r="HD41" i="3"/>
  <c r="HC41" i="3"/>
  <c r="HF41" i="3" s="1"/>
  <c r="HB41" i="3"/>
  <c r="HA41" i="3"/>
  <c r="HB40" i="3"/>
  <c r="HD40" i="3" s="1"/>
  <c r="HA40" i="3"/>
  <c r="HB39" i="3"/>
  <c r="HD39" i="3" s="1"/>
  <c r="HA39" i="3"/>
  <c r="HB38" i="3"/>
  <c r="HD38" i="3" s="1"/>
  <c r="HA38" i="3"/>
  <c r="HD37" i="3"/>
  <c r="HC37" i="3"/>
  <c r="HF37" i="3" s="1"/>
  <c r="HB37" i="3"/>
  <c r="HA37" i="3"/>
  <c r="HB36" i="3"/>
  <c r="HD36" i="3" s="1"/>
  <c r="HA36" i="3"/>
  <c r="HB35" i="3"/>
  <c r="HD35" i="3" s="1"/>
  <c r="HA35" i="3"/>
  <c r="HB34" i="3"/>
  <c r="HD34" i="3" s="1"/>
  <c r="HA34" i="3"/>
  <c r="HD33" i="3"/>
  <c r="HC33" i="3"/>
  <c r="HF33" i="3" s="1"/>
  <c r="HB33" i="3"/>
  <c r="HA33" i="3"/>
  <c r="HB32" i="3"/>
  <c r="HD32" i="3" s="1"/>
  <c r="HA32" i="3"/>
  <c r="HB31" i="3"/>
  <c r="HD31" i="3" s="1"/>
  <c r="HA31" i="3"/>
  <c r="HB30" i="3"/>
  <c r="HD30" i="3" s="1"/>
  <c r="HA30" i="3"/>
  <c r="HD29" i="3"/>
  <c r="HC29" i="3"/>
  <c r="HF29" i="3" s="1"/>
  <c r="HB29" i="3"/>
  <c r="HA29" i="3"/>
  <c r="HB28" i="3"/>
  <c r="HD28" i="3" s="1"/>
  <c r="HA28" i="3"/>
  <c r="HB27" i="3"/>
  <c r="HD27" i="3" s="1"/>
  <c r="HA27" i="3"/>
  <c r="HB26" i="3"/>
  <c r="HD26" i="3" s="1"/>
  <c r="HA26" i="3"/>
  <c r="HD25" i="3"/>
  <c r="HC25" i="3"/>
  <c r="HF25" i="3" s="1"/>
  <c r="HB25" i="3"/>
  <c r="HA25" i="3"/>
  <c r="HB24" i="3"/>
  <c r="HD24" i="3" s="1"/>
  <c r="HA24" i="3"/>
  <c r="HB23" i="3"/>
  <c r="HD23" i="3" s="1"/>
  <c r="HA23" i="3"/>
  <c r="HB22" i="3"/>
  <c r="HD22" i="3" s="1"/>
  <c r="HA22" i="3"/>
  <c r="HD21" i="3"/>
  <c r="HC21" i="3"/>
  <c r="HF21" i="3" s="1"/>
  <c r="HB21" i="3"/>
  <c r="HA21" i="3"/>
  <c r="HB20" i="3"/>
  <c r="HD20" i="3" s="1"/>
  <c r="HA20" i="3"/>
  <c r="HB19" i="3"/>
  <c r="HD19" i="3" s="1"/>
  <c r="HA19" i="3"/>
  <c r="HB18" i="3"/>
  <c r="HD18" i="3" s="1"/>
  <c r="HA18" i="3"/>
  <c r="HD17" i="3"/>
  <c r="HC17" i="3"/>
  <c r="HF17" i="3" s="1"/>
  <c r="HB17" i="3"/>
  <c r="HA17" i="3"/>
  <c r="HB16" i="3"/>
  <c r="HD16" i="3" s="1"/>
  <c r="HA16" i="3"/>
  <c r="HB15" i="3"/>
  <c r="HD15" i="3" s="1"/>
  <c r="HA15" i="3"/>
  <c r="HB14" i="3"/>
  <c r="HD14" i="3" s="1"/>
  <c r="HA14" i="3"/>
  <c r="HD13" i="3"/>
  <c r="HC13" i="3"/>
  <c r="HF13" i="3" s="1"/>
  <c r="HB13" i="3"/>
  <c r="HA13" i="3"/>
  <c r="HB12" i="3"/>
  <c r="HD12" i="3" s="1"/>
  <c r="HA12" i="3"/>
  <c r="HB11" i="3"/>
  <c r="HD11" i="3" s="1"/>
  <c r="HA11" i="3"/>
  <c r="HB10" i="3"/>
  <c r="HD10" i="3" s="1"/>
  <c r="HA10" i="3"/>
  <c r="HD9" i="3"/>
  <c r="HC9" i="3"/>
  <c r="HF9" i="3" s="1"/>
  <c r="HB9" i="3"/>
  <c r="HA9" i="3"/>
  <c r="HB8" i="3"/>
  <c r="HD8" i="3" s="1"/>
  <c r="HA8" i="3"/>
  <c r="HB7" i="3"/>
  <c r="HD7" i="3" s="1"/>
  <c r="HA7" i="3"/>
  <c r="HB6" i="3"/>
  <c r="HD6" i="3" s="1"/>
  <c r="HA6" i="3"/>
  <c r="GU55" i="3"/>
  <c r="GW55" i="3" s="1"/>
  <c r="GT55" i="3"/>
  <c r="GU54" i="3"/>
  <c r="GW54" i="3" s="1"/>
  <c r="GT54" i="3"/>
  <c r="GW53" i="3"/>
  <c r="GV53" i="3"/>
  <c r="GX53" i="3" s="1"/>
  <c r="GU53" i="3"/>
  <c r="GT53" i="3"/>
  <c r="GU52" i="3"/>
  <c r="GW52" i="3" s="1"/>
  <c r="GT52" i="3"/>
  <c r="GU51" i="3"/>
  <c r="GW51" i="3" s="1"/>
  <c r="GT51" i="3"/>
  <c r="GU50" i="3"/>
  <c r="GW50" i="3" s="1"/>
  <c r="GT50" i="3"/>
  <c r="GW49" i="3"/>
  <c r="GV49" i="3"/>
  <c r="GY49" i="3" s="1"/>
  <c r="GU49" i="3"/>
  <c r="GT49" i="3"/>
  <c r="GU48" i="3"/>
  <c r="GV48" i="3" s="1"/>
  <c r="GT48" i="3"/>
  <c r="GU47" i="3"/>
  <c r="GW47" i="3" s="1"/>
  <c r="GT47" i="3"/>
  <c r="GU46" i="3"/>
  <c r="GW46" i="3" s="1"/>
  <c r="GT46" i="3"/>
  <c r="GW45" i="3"/>
  <c r="GV45" i="3"/>
  <c r="GX45" i="3" s="1"/>
  <c r="GU45" i="3"/>
  <c r="GT45" i="3"/>
  <c r="GU44" i="3"/>
  <c r="GW44" i="3" s="1"/>
  <c r="GT44" i="3"/>
  <c r="GU43" i="3"/>
  <c r="GW43" i="3" s="1"/>
  <c r="GT43" i="3"/>
  <c r="GU42" i="3"/>
  <c r="GW42" i="3" s="1"/>
  <c r="GT42" i="3"/>
  <c r="GW41" i="3"/>
  <c r="GV41" i="3"/>
  <c r="GY41" i="3" s="1"/>
  <c r="GU41" i="3"/>
  <c r="GT41" i="3"/>
  <c r="GU40" i="3"/>
  <c r="GW40" i="3" s="1"/>
  <c r="GT40" i="3"/>
  <c r="GU39" i="3"/>
  <c r="GW39" i="3" s="1"/>
  <c r="GT39" i="3"/>
  <c r="GU38" i="3"/>
  <c r="GW38" i="3" s="1"/>
  <c r="GT38" i="3"/>
  <c r="GW37" i="3"/>
  <c r="GV37" i="3"/>
  <c r="GX37" i="3" s="1"/>
  <c r="GU37" i="3"/>
  <c r="GT37" i="3"/>
  <c r="GU36" i="3"/>
  <c r="GW36" i="3" s="1"/>
  <c r="GT36" i="3"/>
  <c r="GU35" i="3"/>
  <c r="GW35" i="3" s="1"/>
  <c r="GT35" i="3"/>
  <c r="GU34" i="3"/>
  <c r="GW34" i="3" s="1"/>
  <c r="GT34" i="3"/>
  <c r="GW33" i="3"/>
  <c r="GV33" i="3"/>
  <c r="GY33" i="3" s="1"/>
  <c r="GU33" i="3"/>
  <c r="GT33" i="3"/>
  <c r="GU32" i="3"/>
  <c r="GW32" i="3" s="1"/>
  <c r="GT32" i="3"/>
  <c r="GU31" i="3"/>
  <c r="GW31" i="3" s="1"/>
  <c r="GT31" i="3"/>
  <c r="GU30" i="3"/>
  <c r="GW30" i="3" s="1"/>
  <c r="GT30" i="3"/>
  <c r="GW29" i="3"/>
  <c r="GV29" i="3"/>
  <c r="GY29" i="3" s="1"/>
  <c r="GU29" i="3"/>
  <c r="GT29" i="3"/>
  <c r="GU28" i="3"/>
  <c r="GW28" i="3" s="1"/>
  <c r="GT28" i="3"/>
  <c r="GU27" i="3"/>
  <c r="GW27" i="3" s="1"/>
  <c r="GT27" i="3"/>
  <c r="GU26" i="3"/>
  <c r="GW26" i="3" s="1"/>
  <c r="GT26" i="3"/>
  <c r="GW25" i="3"/>
  <c r="GV25" i="3"/>
  <c r="GY25" i="3" s="1"/>
  <c r="GU25" i="3"/>
  <c r="GT25" i="3"/>
  <c r="GU24" i="3"/>
  <c r="GW24" i="3" s="1"/>
  <c r="GT24" i="3"/>
  <c r="GU23" i="3"/>
  <c r="GW23" i="3" s="1"/>
  <c r="GT23" i="3"/>
  <c r="GU22" i="3"/>
  <c r="GW22" i="3" s="1"/>
  <c r="GT22" i="3"/>
  <c r="GW21" i="3"/>
  <c r="GV21" i="3"/>
  <c r="GY21" i="3" s="1"/>
  <c r="GU21" i="3"/>
  <c r="GT21" i="3"/>
  <c r="GU20" i="3"/>
  <c r="GW20" i="3" s="1"/>
  <c r="GT20" i="3"/>
  <c r="GU19" i="3"/>
  <c r="GW19" i="3" s="1"/>
  <c r="GT19" i="3"/>
  <c r="GU18" i="3"/>
  <c r="GW18" i="3" s="1"/>
  <c r="GT18" i="3"/>
  <c r="GW17" i="3"/>
  <c r="GV17" i="3"/>
  <c r="GX17" i="3" s="1"/>
  <c r="GU17" i="3"/>
  <c r="GT17" i="3"/>
  <c r="GU16" i="3"/>
  <c r="GV16" i="3" s="1"/>
  <c r="GT16" i="3"/>
  <c r="GU15" i="3"/>
  <c r="GW15" i="3" s="1"/>
  <c r="GT15" i="3"/>
  <c r="GU14" i="3"/>
  <c r="GW14" i="3" s="1"/>
  <c r="GT14" i="3"/>
  <c r="GW13" i="3"/>
  <c r="GV13" i="3"/>
  <c r="GY13" i="3" s="1"/>
  <c r="GU13" i="3"/>
  <c r="GT13" i="3"/>
  <c r="GU12" i="3"/>
  <c r="GW12" i="3" s="1"/>
  <c r="GT12" i="3"/>
  <c r="GU11" i="3"/>
  <c r="GW11" i="3" s="1"/>
  <c r="GT11" i="3"/>
  <c r="GU10" i="3"/>
  <c r="GW10" i="3" s="1"/>
  <c r="GT10" i="3"/>
  <c r="GW9" i="3"/>
  <c r="GV9" i="3"/>
  <c r="GY9" i="3" s="1"/>
  <c r="GU9" i="3"/>
  <c r="GT9" i="3"/>
  <c r="GU8" i="3"/>
  <c r="GW8" i="3" s="1"/>
  <c r="GT8" i="3"/>
  <c r="GU7" i="3"/>
  <c r="GW7" i="3" s="1"/>
  <c r="GT7" i="3"/>
  <c r="GU6" i="3"/>
  <c r="GW6" i="3" s="1"/>
  <c r="GT6" i="3"/>
  <c r="GP55" i="3"/>
  <c r="GO55" i="3"/>
  <c r="GR55" i="3" s="1"/>
  <c r="GN55" i="3"/>
  <c r="GM55" i="3"/>
  <c r="GN54" i="3"/>
  <c r="GP54" i="3" s="1"/>
  <c r="GM54" i="3"/>
  <c r="GP53" i="3"/>
  <c r="GO53" i="3"/>
  <c r="GR53" i="3" s="1"/>
  <c r="GN53" i="3"/>
  <c r="GM53" i="3"/>
  <c r="GN52" i="3"/>
  <c r="GP52" i="3" s="1"/>
  <c r="GM52" i="3"/>
  <c r="GP51" i="3"/>
  <c r="GO51" i="3"/>
  <c r="GR51" i="3" s="1"/>
  <c r="GN51" i="3"/>
  <c r="GM51" i="3"/>
  <c r="GN50" i="3"/>
  <c r="GP50" i="3" s="1"/>
  <c r="GM50" i="3"/>
  <c r="GP49" i="3"/>
  <c r="GO49" i="3"/>
  <c r="GR49" i="3" s="1"/>
  <c r="GN49" i="3"/>
  <c r="GM49" i="3"/>
  <c r="GN48" i="3"/>
  <c r="GP48" i="3" s="1"/>
  <c r="GM48" i="3"/>
  <c r="GP47" i="3"/>
  <c r="GO47" i="3"/>
  <c r="GR47" i="3" s="1"/>
  <c r="GN47" i="3"/>
  <c r="GM47" i="3"/>
  <c r="GN46" i="3"/>
  <c r="GP46" i="3" s="1"/>
  <c r="GM46" i="3"/>
  <c r="GP45" i="3"/>
  <c r="GO45" i="3"/>
  <c r="GR45" i="3" s="1"/>
  <c r="GN45" i="3"/>
  <c r="GM45" i="3"/>
  <c r="GN44" i="3"/>
  <c r="GP44" i="3" s="1"/>
  <c r="GM44" i="3"/>
  <c r="GP43" i="3"/>
  <c r="GO43" i="3"/>
  <c r="GR43" i="3" s="1"/>
  <c r="GN43" i="3"/>
  <c r="GM43" i="3"/>
  <c r="GN42" i="3"/>
  <c r="GP42" i="3" s="1"/>
  <c r="GM42" i="3"/>
  <c r="GP41" i="3"/>
  <c r="GO41" i="3"/>
  <c r="GR41" i="3" s="1"/>
  <c r="GN41" i="3"/>
  <c r="GM41" i="3"/>
  <c r="GN40" i="3"/>
  <c r="GP40" i="3" s="1"/>
  <c r="GM40" i="3"/>
  <c r="GP39" i="3"/>
  <c r="GO39" i="3"/>
  <c r="GR39" i="3" s="1"/>
  <c r="GN39" i="3"/>
  <c r="GM39" i="3"/>
  <c r="GN38" i="3"/>
  <c r="GP38" i="3" s="1"/>
  <c r="GM38" i="3"/>
  <c r="GP37" i="3"/>
  <c r="GO37" i="3"/>
  <c r="GR37" i="3" s="1"/>
  <c r="GN37" i="3"/>
  <c r="GM37" i="3"/>
  <c r="GN36" i="3"/>
  <c r="GP36" i="3" s="1"/>
  <c r="GM36" i="3"/>
  <c r="GP35" i="3"/>
  <c r="GO35" i="3"/>
  <c r="GR35" i="3" s="1"/>
  <c r="GN35" i="3"/>
  <c r="GM35" i="3"/>
  <c r="GN34" i="3"/>
  <c r="GP34" i="3" s="1"/>
  <c r="GM34" i="3"/>
  <c r="GP33" i="3"/>
  <c r="GO33" i="3"/>
  <c r="GR33" i="3" s="1"/>
  <c r="GN33" i="3"/>
  <c r="GM33" i="3"/>
  <c r="GN32" i="3"/>
  <c r="GP32" i="3" s="1"/>
  <c r="GM32" i="3"/>
  <c r="GP31" i="3"/>
  <c r="GO31" i="3"/>
  <c r="GR31" i="3" s="1"/>
  <c r="GN31" i="3"/>
  <c r="GM31" i="3"/>
  <c r="GN30" i="3"/>
  <c r="GP30" i="3" s="1"/>
  <c r="GM30" i="3"/>
  <c r="GP29" i="3"/>
  <c r="GO29" i="3"/>
  <c r="GR29" i="3" s="1"/>
  <c r="GN29" i="3"/>
  <c r="GM29" i="3"/>
  <c r="GN28" i="3"/>
  <c r="GP28" i="3" s="1"/>
  <c r="GM28" i="3"/>
  <c r="GP27" i="3"/>
  <c r="GO27" i="3"/>
  <c r="GR27" i="3" s="1"/>
  <c r="GN27" i="3"/>
  <c r="GM27" i="3"/>
  <c r="GN26" i="3"/>
  <c r="GP26" i="3" s="1"/>
  <c r="GM26" i="3"/>
  <c r="GP25" i="3"/>
  <c r="GO25" i="3"/>
  <c r="GR25" i="3" s="1"/>
  <c r="GN25" i="3"/>
  <c r="GM25" i="3"/>
  <c r="GN24" i="3"/>
  <c r="GP24" i="3" s="1"/>
  <c r="GM24" i="3"/>
  <c r="GP23" i="3"/>
  <c r="GO23" i="3"/>
  <c r="GR23" i="3" s="1"/>
  <c r="GN23" i="3"/>
  <c r="GM23" i="3"/>
  <c r="GN22" i="3"/>
  <c r="GP22" i="3" s="1"/>
  <c r="GM22" i="3"/>
  <c r="GP21" i="3"/>
  <c r="GO21" i="3"/>
  <c r="GR21" i="3" s="1"/>
  <c r="GN21" i="3"/>
  <c r="GM21" i="3"/>
  <c r="GN20" i="3"/>
  <c r="GP20" i="3" s="1"/>
  <c r="GM20" i="3"/>
  <c r="GP19" i="3"/>
  <c r="GO19" i="3"/>
  <c r="GR19" i="3" s="1"/>
  <c r="GN19" i="3"/>
  <c r="GM19" i="3"/>
  <c r="GN18" i="3"/>
  <c r="GP18" i="3" s="1"/>
  <c r="GM18" i="3"/>
  <c r="GP17" i="3"/>
  <c r="GO17" i="3"/>
  <c r="GR17" i="3" s="1"/>
  <c r="GN17" i="3"/>
  <c r="GM17" i="3"/>
  <c r="GN16" i="3"/>
  <c r="GP16" i="3" s="1"/>
  <c r="GM16" i="3"/>
  <c r="GP15" i="3"/>
  <c r="GO15" i="3"/>
  <c r="GR15" i="3" s="1"/>
  <c r="GN15" i="3"/>
  <c r="GM15" i="3"/>
  <c r="GN14" i="3"/>
  <c r="GP14" i="3" s="1"/>
  <c r="GM14" i="3"/>
  <c r="GP13" i="3"/>
  <c r="GO13" i="3"/>
  <c r="GR13" i="3" s="1"/>
  <c r="GN13" i="3"/>
  <c r="GM13" i="3"/>
  <c r="GN12" i="3"/>
  <c r="GP12" i="3" s="1"/>
  <c r="GM12" i="3"/>
  <c r="GP11" i="3"/>
  <c r="GO11" i="3"/>
  <c r="GR11" i="3" s="1"/>
  <c r="GN11" i="3"/>
  <c r="GM11" i="3"/>
  <c r="GN10" i="3"/>
  <c r="GP10" i="3" s="1"/>
  <c r="GM10" i="3"/>
  <c r="GP9" i="3"/>
  <c r="GO9" i="3"/>
  <c r="GR9" i="3" s="1"/>
  <c r="GN9" i="3"/>
  <c r="GM9" i="3"/>
  <c r="GN8" i="3"/>
  <c r="GP8" i="3" s="1"/>
  <c r="GM8" i="3"/>
  <c r="GP7" i="3"/>
  <c r="GO7" i="3"/>
  <c r="GR7" i="3" s="1"/>
  <c r="GN7" i="3"/>
  <c r="GM7" i="3"/>
  <c r="GN6" i="3"/>
  <c r="GP6" i="3" s="1"/>
  <c r="GM6" i="3"/>
  <c r="GG55" i="3"/>
  <c r="GI55" i="3" s="1"/>
  <c r="GF55" i="3"/>
  <c r="GG54" i="3"/>
  <c r="GI54" i="3" s="1"/>
  <c r="GF54" i="3"/>
  <c r="GI53" i="3"/>
  <c r="GH53" i="3"/>
  <c r="GK53" i="3" s="1"/>
  <c r="GG53" i="3"/>
  <c r="GF53" i="3"/>
  <c r="GI52" i="3"/>
  <c r="GG52" i="3"/>
  <c r="GH52" i="3" s="1"/>
  <c r="GF52" i="3"/>
  <c r="GG51" i="3"/>
  <c r="GH51" i="3" s="1"/>
  <c r="GF51" i="3"/>
  <c r="GG50" i="3"/>
  <c r="GI50" i="3" s="1"/>
  <c r="GF50" i="3"/>
  <c r="GI49" i="3"/>
  <c r="GH49" i="3"/>
  <c r="GK49" i="3" s="1"/>
  <c r="GG49" i="3"/>
  <c r="GF49" i="3"/>
  <c r="GI48" i="3"/>
  <c r="GG48" i="3"/>
  <c r="GH48" i="3" s="1"/>
  <c r="GF48" i="3"/>
  <c r="GG47" i="3"/>
  <c r="GH47" i="3" s="1"/>
  <c r="GF47" i="3"/>
  <c r="GG46" i="3"/>
  <c r="GI46" i="3" s="1"/>
  <c r="GF46" i="3"/>
  <c r="GI45" i="3"/>
  <c r="GH45" i="3"/>
  <c r="GK45" i="3" s="1"/>
  <c r="GG45" i="3"/>
  <c r="GF45" i="3"/>
  <c r="GI44" i="3"/>
  <c r="GG44" i="3"/>
  <c r="GH44" i="3" s="1"/>
  <c r="GF44" i="3"/>
  <c r="GG43" i="3"/>
  <c r="GH43" i="3" s="1"/>
  <c r="GF43" i="3"/>
  <c r="GG42" i="3"/>
  <c r="GI42" i="3" s="1"/>
  <c r="GF42" i="3"/>
  <c r="GI41" i="3"/>
  <c r="GH41" i="3"/>
  <c r="GK41" i="3" s="1"/>
  <c r="GG41" i="3"/>
  <c r="GF41" i="3"/>
  <c r="GI40" i="3"/>
  <c r="GG40" i="3"/>
  <c r="GH40" i="3" s="1"/>
  <c r="GF40" i="3"/>
  <c r="GG39" i="3"/>
  <c r="GH39" i="3" s="1"/>
  <c r="GF39" i="3"/>
  <c r="GG38" i="3"/>
  <c r="GI38" i="3" s="1"/>
  <c r="GF38" i="3"/>
  <c r="GI37" i="3"/>
  <c r="GH37" i="3"/>
  <c r="GK37" i="3" s="1"/>
  <c r="GG37" i="3"/>
  <c r="GF37" i="3"/>
  <c r="GI36" i="3"/>
  <c r="GG36" i="3"/>
  <c r="GH36" i="3" s="1"/>
  <c r="GF36" i="3"/>
  <c r="GG35" i="3"/>
  <c r="GI35" i="3" s="1"/>
  <c r="GF35" i="3"/>
  <c r="GG34" i="3"/>
  <c r="GI34" i="3" s="1"/>
  <c r="GF34" i="3"/>
  <c r="GI33" i="3"/>
  <c r="GH33" i="3"/>
  <c r="GK33" i="3" s="1"/>
  <c r="GG33" i="3"/>
  <c r="GF33" i="3"/>
  <c r="GI32" i="3"/>
  <c r="GG32" i="3"/>
  <c r="GH32" i="3" s="1"/>
  <c r="GF32" i="3"/>
  <c r="GG31" i="3"/>
  <c r="GH31" i="3" s="1"/>
  <c r="GF31" i="3"/>
  <c r="GG30" i="3"/>
  <c r="GI30" i="3" s="1"/>
  <c r="GF30" i="3"/>
  <c r="GI29" i="3"/>
  <c r="GH29" i="3"/>
  <c r="GK29" i="3" s="1"/>
  <c r="GG29" i="3"/>
  <c r="GF29" i="3"/>
  <c r="GI28" i="3"/>
  <c r="GG28" i="3"/>
  <c r="GH28" i="3" s="1"/>
  <c r="GF28" i="3"/>
  <c r="GG27" i="3"/>
  <c r="GH27" i="3" s="1"/>
  <c r="GF27" i="3"/>
  <c r="GG26" i="3"/>
  <c r="GI26" i="3" s="1"/>
  <c r="GF26" i="3"/>
  <c r="GI25" i="3"/>
  <c r="GH25" i="3"/>
  <c r="GK25" i="3" s="1"/>
  <c r="GG25" i="3"/>
  <c r="GF25" i="3"/>
  <c r="GI24" i="3"/>
  <c r="GG24" i="3"/>
  <c r="GH24" i="3" s="1"/>
  <c r="GF24" i="3"/>
  <c r="GG23" i="3"/>
  <c r="GI23" i="3" s="1"/>
  <c r="GF23" i="3"/>
  <c r="GG22" i="3"/>
  <c r="GI22" i="3" s="1"/>
  <c r="GF22" i="3"/>
  <c r="GI21" i="3"/>
  <c r="GH21" i="3"/>
  <c r="GK21" i="3" s="1"/>
  <c r="GG21" i="3"/>
  <c r="GF21" i="3"/>
  <c r="GI20" i="3"/>
  <c r="GG20" i="3"/>
  <c r="GH20" i="3" s="1"/>
  <c r="GF20" i="3"/>
  <c r="GG19" i="3"/>
  <c r="GH19" i="3" s="1"/>
  <c r="GF19" i="3"/>
  <c r="GG18" i="3"/>
  <c r="GI18" i="3" s="1"/>
  <c r="GF18" i="3"/>
  <c r="GI17" i="3"/>
  <c r="GH17" i="3"/>
  <c r="GK17" i="3" s="1"/>
  <c r="GG17" i="3"/>
  <c r="GF17" i="3"/>
  <c r="GI16" i="3"/>
  <c r="GG16" i="3"/>
  <c r="GH16" i="3" s="1"/>
  <c r="GF16" i="3"/>
  <c r="GG15" i="3"/>
  <c r="GH15" i="3" s="1"/>
  <c r="GF15" i="3"/>
  <c r="GG14" i="3"/>
  <c r="GI14" i="3" s="1"/>
  <c r="GF14" i="3"/>
  <c r="GI13" i="3"/>
  <c r="GH13" i="3"/>
  <c r="GK13" i="3" s="1"/>
  <c r="GG13" i="3"/>
  <c r="GF13" i="3"/>
  <c r="GI12" i="3"/>
  <c r="GG12" i="3"/>
  <c r="GH12" i="3" s="1"/>
  <c r="GF12" i="3"/>
  <c r="GG11" i="3"/>
  <c r="GH11" i="3" s="1"/>
  <c r="GF11" i="3"/>
  <c r="GG10" i="3"/>
  <c r="GI10" i="3" s="1"/>
  <c r="GF10" i="3"/>
  <c r="GI9" i="3"/>
  <c r="GH9" i="3"/>
  <c r="GK9" i="3" s="1"/>
  <c r="GG9" i="3"/>
  <c r="GF9" i="3"/>
  <c r="GI8" i="3"/>
  <c r="GG8" i="3"/>
  <c r="GH8" i="3" s="1"/>
  <c r="GF8" i="3"/>
  <c r="GG7" i="3"/>
  <c r="GI7" i="3" s="1"/>
  <c r="GF7" i="3"/>
  <c r="GK6" i="3"/>
  <c r="GJ6" i="3"/>
  <c r="GH6" i="3"/>
  <c r="GG6" i="3"/>
  <c r="GI6" i="3" s="1"/>
  <c r="GF6" i="3"/>
  <c r="FZ55" i="3"/>
  <c r="GB55" i="3" s="1"/>
  <c r="FY55" i="3"/>
  <c r="GD54" i="3"/>
  <c r="GC54" i="3"/>
  <c r="GA54" i="3"/>
  <c r="FZ54" i="3"/>
  <c r="GB54" i="3" s="1"/>
  <c r="FY54" i="3"/>
  <c r="GB53" i="3"/>
  <c r="GA53" i="3"/>
  <c r="GD53" i="3" s="1"/>
  <c r="FZ53" i="3"/>
  <c r="FY53" i="3"/>
  <c r="FZ52" i="3"/>
  <c r="GB52" i="3" s="1"/>
  <c r="FY52" i="3"/>
  <c r="FZ51" i="3"/>
  <c r="GB51" i="3" s="1"/>
  <c r="FY51" i="3"/>
  <c r="GD50" i="3"/>
  <c r="GC50" i="3"/>
  <c r="GA50" i="3"/>
  <c r="FZ50" i="3"/>
  <c r="GB50" i="3" s="1"/>
  <c r="FY50" i="3"/>
  <c r="GB49" i="3"/>
  <c r="GA49" i="3"/>
  <c r="GD49" i="3" s="1"/>
  <c r="FZ49" i="3"/>
  <c r="FY49" i="3"/>
  <c r="FZ48" i="3"/>
  <c r="GB48" i="3" s="1"/>
  <c r="FY48" i="3"/>
  <c r="FZ47" i="3"/>
  <c r="GB47" i="3" s="1"/>
  <c r="FY47" i="3"/>
  <c r="GD46" i="3"/>
  <c r="GC46" i="3"/>
  <c r="GA46" i="3"/>
  <c r="FZ46" i="3"/>
  <c r="GB46" i="3" s="1"/>
  <c r="FY46" i="3"/>
  <c r="GB45" i="3"/>
  <c r="GA45" i="3"/>
  <c r="GC45" i="3" s="1"/>
  <c r="FZ45" i="3"/>
  <c r="FY45" i="3"/>
  <c r="FZ44" i="3"/>
  <c r="GA44" i="3" s="1"/>
  <c r="FY44" i="3"/>
  <c r="FZ43" i="3"/>
  <c r="GB43" i="3" s="1"/>
  <c r="FY43" i="3"/>
  <c r="GD42" i="3"/>
  <c r="GC42" i="3"/>
  <c r="GA42" i="3"/>
  <c r="FZ42" i="3"/>
  <c r="GB42" i="3" s="1"/>
  <c r="FY42" i="3"/>
  <c r="GB41" i="3"/>
  <c r="GA41" i="3"/>
  <c r="GD41" i="3" s="1"/>
  <c r="FZ41" i="3"/>
  <c r="FY41" i="3"/>
  <c r="FZ40" i="3"/>
  <c r="GB40" i="3" s="1"/>
  <c r="FY40" i="3"/>
  <c r="FZ39" i="3"/>
  <c r="GB39" i="3" s="1"/>
  <c r="FY39" i="3"/>
  <c r="GD38" i="3"/>
  <c r="GC38" i="3"/>
  <c r="GA38" i="3"/>
  <c r="FZ38" i="3"/>
  <c r="GB38" i="3" s="1"/>
  <c r="FY38" i="3"/>
  <c r="GB37" i="3"/>
  <c r="GA37" i="3"/>
  <c r="GD37" i="3" s="1"/>
  <c r="FZ37" i="3"/>
  <c r="FY37" i="3"/>
  <c r="FZ36" i="3"/>
  <c r="GB36" i="3" s="1"/>
  <c r="FY36" i="3"/>
  <c r="FZ35" i="3"/>
  <c r="GB35" i="3" s="1"/>
  <c r="FY35" i="3"/>
  <c r="GD34" i="3"/>
  <c r="GC34" i="3"/>
  <c r="GA34" i="3"/>
  <c r="FZ34" i="3"/>
  <c r="GB34" i="3" s="1"/>
  <c r="FY34" i="3"/>
  <c r="GB33" i="3"/>
  <c r="GA33" i="3"/>
  <c r="GC33" i="3" s="1"/>
  <c r="FZ33" i="3"/>
  <c r="FY33" i="3"/>
  <c r="FZ32" i="3"/>
  <c r="GA32" i="3" s="1"/>
  <c r="FY32" i="3"/>
  <c r="FZ31" i="3"/>
  <c r="GB31" i="3" s="1"/>
  <c r="FY31" i="3"/>
  <c r="GD30" i="3"/>
  <c r="GC30" i="3"/>
  <c r="GA30" i="3"/>
  <c r="FZ30" i="3"/>
  <c r="GB30" i="3" s="1"/>
  <c r="FY30" i="3"/>
  <c r="GB29" i="3"/>
  <c r="GA29" i="3"/>
  <c r="GD29" i="3" s="1"/>
  <c r="FZ29" i="3"/>
  <c r="FY29" i="3"/>
  <c r="FZ28" i="3"/>
  <c r="GB28" i="3" s="1"/>
  <c r="FY28" i="3"/>
  <c r="FZ27" i="3"/>
  <c r="GB27" i="3" s="1"/>
  <c r="FY27" i="3"/>
  <c r="GD26" i="3"/>
  <c r="GC26" i="3"/>
  <c r="GA26" i="3"/>
  <c r="FZ26" i="3"/>
  <c r="GB26" i="3" s="1"/>
  <c r="FY26" i="3"/>
  <c r="GB25" i="3"/>
  <c r="GA25" i="3"/>
  <c r="GD25" i="3" s="1"/>
  <c r="FZ25" i="3"/>
  <c r="FY25" i="3"/>
  <c r="FZ24" i="3"/>
  <c r="GA24" i="3" s="1"/>
  <c r="FY24" i="3"/>
  <c r="FZ23" i="3"/>
  <c r="GB23" i="3" s="1"/>
  <c r="FY23" i="3"/>
  <c r="GD22" i="3"/>
  <c r="GC22" i="3"/>
  <c r="GA22" i="3"/>
  <c r="FZ22" i="3"/>
  <c r="GB22" i="3" s="1"/>
  <c r="FY22" i="3"/>
  <c r="GB21" i="3"/>
  <c r="GA21" i="3"/>
  <c r="GD21" i="3" s="1"/>
  <c r="FZ21" i="3"/>
  <c r="FY21" i="3"/>
  <c r="FZ20" i="3"/>
  <c r="GB20" i="3" s="1"/>
  <c r="FY20" i="3"/>
  <c r="FZ19" i="3"/>
  <c r="GB19" i="3" s="1"/>
  <c r="FY19" i="3"/>
  <c r="GD18" i="3"/>
  <c r="GC18" i="3"/>
  <c r="GA18" i="3"/>
  <c r="FZ18" i="3"/>
  <c r="GB18" i="3" s="1"/>
  <c r="FY18" i="3"/>
  <c r="GB17" i="3"/>
  <c r="GA17" i="3"/>
  <c r="GC17" i="3" s="1"/>
  <c r="FZ17" i="3"/>
  <c r="FY17" i="3"/>
  <c r="FZ16" i="3"/>
  <c r="GA16" i="3" s="1"/>
  <c r="FY16" i="3"/>
  <c r="FZ15" i="3"/>
  <c r="GB15" i="3" s="1"/>
  <c r="FY15" i="3"/>
  <c r="GD14" i="3"/>
  <c r="GC14" i="3"/>
  <c r="GA14" i="3"/>
  <c r="FZ14" i="3"/>
  <c r="GB14" i="3" s="1"/>
  <c r="FY14" i="3"/>
  <c r="GB13" i="3"/>
  <c r="GA13" i="3"/>
  <c r="GD13" i="3" s="1"/>
  <c r="FZ13" i="3"/>
  <c r="FY13" i="3"/>
  <c r="FZ12" i="3"/>
  <c r="GB12" i="3" s="1"/>
  <c r="FY12" i="3"/>
  <c r="FZ11" i="3"/>
  <c r="GB11" i="3" s="1"/>
  <c r="FY11" i="3"/>
  <c r="GD10" i="3"/>
  <c r="GC10" i="3"/>
  <c r="GA10" i="3"/>
  <c r="FZ10" i="3"/>
  <c r="GB10" i="3" s="1"/>
  <c r="FY10" i="3"/>
  <c r="GB9" i="3"/>
  <c r="GA9" i="3"/>
  <c r="GD9" i="3" s="1"/>
  <c r="FZ9" i="3"/>
  <c r="FY9" i="3"/>
  <c r="FZ8" i="3"/>
  <c r="GB8" i="3" s="1"/>
  <c r="FY8" i="3"/>
  <c r="FZ7" i="3"/>
  <c r="GB7" i="3" s="1"/>
  <c r="FY7" i="3"/>
  <c r="GD6" i="3"/>
  <c r="GC6" i="3"/>
  <c r="GA6" i="3"/>
  <c r="FZ6" i="3"/>
  <c r="GB6" i="3" s="1"/>
  <c r="FY6" i="3"/>
  <c r="FT55" i="3"/>
  <c r="FW55" i="3" s="1"/>
  <c r="FS55" i="3"/>
  <c r="FU55" i="3" s="1"/>
  <c r="FR55" i="3"/>
  <c r="FS54" i="3"/>
  <c r="FU54" i="3" s="1"/>
  <c r="FR54" i="3"/>
  <c r="FU53" i="3"/>
  <c r="FT53" i="3"/>
  <c r="FW53" i="3" s="1"/>
  <c r="FS53" i="3"/>
  <c r="FR53" i="3"/>
  <c r="FS52" i="3"/>
  <c r="FU52" i="3" s="1"/>
  <c r="FR52" i="3"/>
  <c r="FT51" i="3"/>
  <c r="FW51" i="3" s="1"/>
  <c r="FS51" i="3"/>
  <c r="FU51" i="3" s="1"/>
  <c r="FR51" i="3"/>
  <c r="FS50" i="3"/>
  <c r="FU50" i="3" s="1"/>
  <c r="FR50" i="3"/>
  <c r="FU49" i="3"/>
  <c r="FT49" i="3"/>
  <c r="FW49" i="3" s="1"/>
  <c r="FS49" i="3"/>
  <c r="FR49" i="3"/>
  <c r="FS48" i="3"/>
  <c r="FU48" i="3" s="1"/>
  <c r="FR48" i="3"/>
  <c r="FT47" i="3"/>
  <c r="FW47" i="3" s="1"/>
  <c r="FS47" i="3"/>
  <c r="FU47" i="3" s="1"/>
  <c r="FR47" i="3"/>
  <c r="FS46" i="3"/>
  <c r="FU46" i="3" s="1"/>
  <c r="FR46" i="3"/>
  <c r="FU45" i="3"/>
  <c r="FT45" i="3"/>
  <c r="FW45" i="3" s="1"/>
  <c r="FS45" i="3"/>
  <c r="FR45" i="3"/>
  <c r="FS44" i="3"/>
  <c r="FU44" i="3" s="1"/>
  <c r="FR44" i="3"/>
  <c r="FT43" i="3"/>
  <c r="FW43" i="3" s="1"/>
  <c r="FS43" i="3"/>
  <c r="FU43" i="3" s="1"/>
  <c r="FR43" i="3"/>
  <c r="FS42" i="3"/>
  <c r="FU42" i="3" s="1"/>
  <c r="FR42" i="3"/>
  <c r="FU41" i="3"/>
  <c r="FT41" i="3"/>
  <c r="FW41" i="3" s="1"/>
  <c r="FS41" i="3"/>
  <c r="FR41" i="3"/>
  <c r="FS40" i="3"/>
  <c r="FU40" i="3" s="1"/>
  <c r="FR40" i="3"/>
  <c r="FT39" i="3"/>
  <c r="FW39" i="3" s="1"/>
  <c r="FS39" i="3"/>
  <c r="FU39" i="3" s="1"/>
  <c r="FR39" i="3"/>
  <c r="FS38" i="3"/>
  <c r="FU38" i="3" s="1"/>
  <c r="FR38" i="3"/>
  <c r="FU37" i="3"/>
  <c r="FT37" i="3"/>
  <c r="FW37" i="3" s="1"/>
  <c r="FS37" i="3"/>
  <c r="FR37" i="3"/>
  <c r="FS36" i="3"/>
  <c r="FU36" i="3" s="1"/>
  <c r="FR36" i="3"/>
  <c r="FT35" i="3"/>
  <c r="FW35" i="3" s="1"/>
  <c r="FS35" i="3"/>
  <c r="FU35" i="3" s="1"/>
  <c r="FR35" i="3"/>
  <c r="FS34" i="3"/>
  <c r="FU34" i="3" s="1"/>
  <c r="FR34" i="3"/>
  <c r="FU33" i="3"/>
  <c r="FT33" i="3"/>
  <c r="FW33" i="3" s="1"/>
  <c r="FS33" i="3"/>
  <c r="FR33" i="3"/>
  <c r="FS32" i="3"/>
  <c r="FU32" i="3" s="1"/>
  <c r="FR32" i="3"/>
  <c r="FT31" i="3"/>
  <c r="FW31" i="3" s="1"/>
  <c r="FS31" i="3"/>
  <c r="FU31" i="3" s="1"/>
  <c r="FR31" i="3"/>
  <c r="FS30" i="3"/>
  <c r="FU30" i="3" s="1"/>
  <c r="FR30" i="3"/>
  <c r="FU29" i="3"/>
  <c r="FT29" i="3"/>
  <c r="FW29" i="3" s="1"/>
  <c r="FS29" i="3"/>
  <c r="FR29" i="3"/>
  <c r="FS28" i="3"/>
  <c r="FU28" i="3" s="1"/>
  <c r="FR28" i="3"/>
  <c r="FT27" i="3"/>
  <c r="FW27" i="3" s="1"/>
  <c r="FS27" i="3"/>
  <c r="FU27" i="3" s="1"/>
  <c r="FR27" i="3"/>
  <c r="FS26" i="3"/>
  <c r="FU26" i="3" s="1"/>
  <c r="FR26" i="3"/>
  <c r="FU25" i="3"/>
  <c r="FT25" i="3"/>
  <c r="FW25" i="3" s="1"/>
  <c r="FS25" i="3"/>
  <c r="FR25" i="3"/>
  <c r="FS24" i="3"/>
  <c r="FU24" i="3" s="1"/>
  <c r="FR24" i="3"/>
  <c r="FT23" i="3"/>
  <c r="FW23" i="3" s="1"/>
  <c r="FS23" i="3"/>
  <c r="FU23" i="3" s="1"/>
  <c r="FR23" i="3"/>
  <c r="FS22" i="3"/>
  <c r="FU22" i="3" s="1"/>
  <c r="FR22" i="3"/>
  <c r="FU21" i="3"/>
  <c r="FT21" i="3"/>
  <c r="FW21" i="3" s="1"/>
  <c r="FS21" i="3"/>
  <c r="FR21" i="3"/>
  <c r="FS20" i="3"/>
  <c r="FU20" i="3" s="1"/>
  <c r="FR20" i="3"/>
  <c r="FT19" i="3"/>
  <c r="FW19" i="3" s="1"/>
  <c r="FS19" i="3"/>
  <c r="FU19" i="3" s="1"/>
  <c r="FR19" i="3"/>
  <c r="FS18" i="3"/>
  <c r="FU18" i="3" s="1"/>
  <c r="FR18" i="3"/>
  <c r="FU17" i="3"/>
  <c r="FT17" i="3"/>
  <c r="FW17" i="3" s="1"/>
  <c r="FS17" i="3"/>
  <c r="FR17" i="3"/>
  <c r="FS16" i="3"/>
  <c r="FU16" i="3" s="1"/>
  <c r="FR16" i="3"/>
  <c r="FT15" i="3"/>
  <c r="FW15" i="3" s="1"/>
  <c r="FS15" i="3"/>
  <c r="FU15" i="3" s="1"/>
  <c r="FR15" i="3"/>
  <c r="FS14" i="3"/>
  <c r="FU14" i="3" s="1"/>
  <c r="FR14" i="3"/>
  <c r="FU13" i="3"/>
  <c r="FT13" i="3"/>
  <c r="FW13" i="3" s="1"/>
  <c r="FS13" i="3"/>
  <c r="FR13" i="3"/>
  <c r="FS12" i="3"/>
  <c r="FU12" i="3" s="1"/>
  <c r="FR12" i="3"/>
  <c r="FT11" i="3"/>
  <c r="FW11" i="3" s="1"/>
  <c r="FS11" i="3"/>
  <c r="FU11" i="3" s="1"/>
  <c r="FR11" i="3"/>
  <c r="FS10" i="3"/>
  <c r="FU10" i="3" s="1"/>
  <c r="FR10" i="3"/>
  <c r="FU9" i="3"/>
  <c r="FT9" i="3"/>
  <c r="FW9" i="3" s="1"/>
  <c r="FS9" i="3"/>
  <c r="FR9" i="3"/>
  <c r="FS8" i="3"/>
  <c r="FU8" i="3" s="1"/>
  <c r="FR8" i="3"/>
  <c r="FT7" i="3"/>
  <c r="FW7" i="3" s="1"/>
  <c r="FS7" i="3"/>
  <c r="FU7" i="3" s="1"/>
  <c r="FR7" i="3"/>
  <c r="FS6" i="3"/>
  <c r="FU6" i="3" s="1"/>
  <c r="FR6" i="3"/>
  <c r="FN55" i="3"/>
  <c r="FM55" i="3"/>
  <c r="FP55" i="3" s="1"/>
  <c r="FL55" i="3"/>
  <c r="FK55" i="3"/>
  <c r="FL54" i="3"/>
  <c r="FN54" i="3" s="1"/>
  <c r="FK54" i="3"/>
  <c r="FN53" i="3"/>
  <c r="FM53" i="3"/>
  <c r="FP53" i="3" s="1"/>
  <c r="FL53" i="3"/>
  <c r="FK53" i="3"/>
  <c r="FL52" i="3"/>
  <c r="FN52" i="3" s="1"/>
  <c r="FK52" i="3"/>
  <c r="FN51" i="3"/>
  <c r="FM51" i="3"/>
  <c r="FP51" i="3" s="1"/>
  <c r="FL51" i="3"/>
  <c r="FK51" i="3"/>
  <c r="FL50" i="3"/>
  <c r="FN50" i="3" s="1"/>
  <c r="FK50" i="3"/>
  <c r="FN49" i="3"/>
  <c r="FM49" i="3"/>
  <c r="FP49" i="3" s="1"/>
  <c r="FL49" i="3"/>
  <c r="FK49" i="3"/>
  <c r="FL48" i="3"/>
  <c r="FN48" i="3" s="1"/>
  <c r="FK48" i="3"/>
  <c r="FN47" i="3"/>
  <c r="FM47" i="3"/>
  <c r="FP47" i="3" s="1"/>
  <c r="FL47" i="3"/>
  <c r="FK47" i="3"/>
  <c r="FL46" i="3"/>
  <c r="FN46" i="3" s="1"/>
  <c r="FK46" i="3"/>
  <c r="FN45" i="3"/>
  <c r="FM45" i="3"/>
  <c r="FP45" i="3" s="1"/>
  <c r="FL45" i="3"/>
  <c r="FK45" i="3"/>
  <c r="FL44" i="3"/>
  <c r="FN44" i="3" s="1"/>
  <c r="FK44" i="3"/>
  <c r="FN43" i="3"/>
  <c r="FM43" i="3"/>
  <c r="FP43" i="3" s="1"/>
  <c r="FL43" i="3"/>
  <c r="FK43" i="3"/>
  <c r="FL42" i="3"/>
  <c r="FN42" i="3" s="1"/>
  <c r="FK42" i="3"/>
  <c r="FN41" i="3"/>
  <c r="FM41" i="3"/>
  <c r="FP41" i="3" s="1"/>
  <c r="FL41" i="3"/>
  <c r="FK41" i="3"/>
  <c r="FL40" i="3"/>
  <c r="FN40" i="3" s="1"/>
  <c r="FK40" i="3"/>
  <c r="FN39" i="3"/>
  <c r="FM39" i="3"/>
  <c r="FP39" i="3" s="1"/>
  <c r="FL39" i="3"/>
  <c r="FK39" i="3"/>
  <c r="FL38" i="3"/>
  <c r="FN38" i="3" s="1"/>
  <c r="FK38" i="3"/>
  <c r="FN37" i="3"/>
  <c r="FM37" i="3"/>
  <c r="FP37" i="3" s="1"/>
  <c r="FL37" i="3"/>
  <c r="FK37" i="3"/>
  <c r="FL36" i="3"/>
  <c r="FN36" i="3" s="1"/>
  <c r="FK36" i="3"/>
  <c r="FN35" i="3"/>
  <c r="FM35" i="3"/>
  <c r="FP35" i="3" s="1"/>
  <c r="FL35" i="3"/>
  <c r="FK35" i="3"/>
  <c r="FL34" i="3"/>
  <c r="FN34" i="3" s="1"/>
  <c r="FK34" i="3"/>
  <c r="FN33" i="3"/>
  <c r="FM33" i="3"/>
  <c r="FP33" i="3" s="1"/>
  <c r="FL33" i="3"/>
  <c r="FK33" i="3"/>
  <c r="FL32" i="3"/>
  <c r="FN32" i="3" s="1"/>
  <c r="FK32" i="3"/>
  <c r="FN31" i="3"/>
  <c r="FM31" i="3"/>
  <c r="FP31" i="3" s="1"/>
  <c r="FL31" i="3"/>
  <c r="FK31" i="3"/>
  <c r="FL30" i="3"/>
  <c r="FN30" i="3" s="1"/>
  <c r="FK30" i="3"/>
  <c r="FN29" i="3"/>
  <c r="FM29" i="3"/>
  <c r="FP29" i="3" s="1"/>
  <c r="FL29" i="3"/>
  <c r="FK29" i="3"/>
  <c r="FL28" i="3"/>
  <c r="FN28" i="3" s="1"/>
  <c r="FK28" i="3"/>
  <c r="FN27" i="3"/>
  <c r="FM27" i="3"/>
  <c r="FP27" i="3" s="1"/>
  <c r="FL27" i="3"/>
  <c r="FK27" i="3"/>
  <c r="FL26" i="3"/>
  <c r="FN26" i="3" s="1"/>
  <c r="FK26" i="3"/>
  <c r="FN25" i="3"/>
  <c r="FM25" i="3"/>
  <c r="FP25" i="3" s="1"/>
  <c r="FL25" i="3"/>
  <c r="FK25" i="3"/>
  <c r="FL24" i="3"/>
  <c r="FN24" i="3" s="1"/>
  <c r="FK24" i="3"/>
  <c r="FN23" i="3"/>
  <c r="FM23" i="3"/>
  <c r="FP23" i="3" s="1"/>
  <c r="FL23" i="3"/>
  <c r="FK23" i="3"/>
  <c r="FL22" i="3"/>
  <c r="FN22" i="3" s="1"/>
  <c r="FK22" i="3"/>
  <c r="FN21" i="3"/>
  <c r="FM21" i="3"/>
  <c r="FP21" i="3" s="1"/>
  <c r="FL21" i="3"/>
  <c r="FK21" i="3"/>
  <c r="FL20" i="3"/>
  <c r="FN20" i="3" s="1"/>
  <c r="FK20" i="3"/>
  <c r="FN19" i="3"/>
  <c r="FM19" i="3"/>
  <c r="FP19" i="3" s="1"/>
  <c r="FL19" i="3"/>
  <c r="FK19" i="3"/>
  <c r="FL18" i="3"/>
  <c r="FN18" i="3" s="1"/>
  <c r="FK18" i="3"/>
  <c r="FN17" i="3"/>
  <c r="FM17" i="3"/>
  <c r="FP17" i="3" s="1"/>
  <c r="FL17" i="3"/>
  <c r="FK17" i="3"/>
  <c r="FL16" i="3"/>
  <c r="FN16" i="3" s="1"/>
  <c r="FK16" i="3"/>
  <c r="FN15" i="3"/>
  <c r="FM15" i="3"/>
  <c r="FP15" i="3" s="1"/>
  <c r="FL15" i="3"/>
  <c r="FK15" i="3"/>
  <c r="FL14" i="3"/>
  <c r="FN14" i="3" s="1"/>
  <c r="FK14" i="3"/>
  <c r="FN13" i="3"/>
  <c r="FM13" i="3"/>
  <c r="FP13" i="3" s="1"/>
  <c r="FL13" i="3"/>
  <c r="FK13" i="3"/>
  <c r="FL12" i="3"/>
  <c r="FN12" i="3" s="1"/>
  <c r="FK12" i="3"/>
  <c r="FN11" i="3"/>
  <c r="FM11" i="3"/>
  <c r="FP11" i="3" s="1"/>
  <c r="FL11" i="3"/>
  <c r="FK11" i="3"/>
  <c r="FL10" i="3"/>
  <c r="FN10" i="3" s="1"/>
  <c r="FK10" i="3"/>
  <c r="FN9" i="3"/>
  <c r="FM9" i="3"/>
  <c r="FP9" i="3" s="1"/>
  <c r="FL9" i="3"/>
  <c r="FK9" i="3"/>
  <c r="FL8" i="3"/>
  <c r="FN8" i="3" s="1"/>
  <c r="FK8" i="3"/>
  <c r="FN7" i="3"/>
  <c r="FM7" i="3"/>
  <c r="FP7" i="3" s="1"/>
  <c r="FL7" i="3"/>
  <c r="FK7" i="3"/>
  <c r="FL6" i="3"/>
  <c r="FN6" i="3" s="1"/>
  <c r="FK6" i="3"/>
  <c r="FG55" i="3"/>
  <c r="FF55" i="3"/>
  <c r="FI55" i="3" s="1"/>
  <c r="FE55" i="3"/>
  <c r="FD55" i="3"/>
  <c r="FE54" i="3"/>
  <c r="FG54" i="3" s="1"/>
  <c r="FD54" i="3"/>
  <c r="FG53" i="3"/>
  <c r="FF53" i="3"/>
  <c r="FI53" i="3" s="1"/>
  <c r="FE53" i="3"/>
  <c r="FD53" i="3"/>
  <c r="FE52" i="3"/>
  <c r="FG52" i="3" s="1"/>
  <c r="FD52" i="3"/>
  <c r="FG51" i="3"/>
  <c r="FF51" i="3"/>
  <c r="FI51" i="3" s="1"/>
  <c r="FE51" i="3"/>
  <c r="FD51" i="3"/>
  <c r="FE50" i="3"/>
  <c r="FG50" i="3" s="1"/>
  <c r="FD50" i="3"/>
  <c r="FG49" i="3"/>
  <c r="FF49" i="3"/>
  <c r="FI49" i="3" s="1"/>
  <c r="FE49" i="3"/>
  <c r="FD49" i="3"/>
  <c r="FE48" i="3"/>
  <c r="FG48" i="3" s="1"/>
  <c r="FD48" i="3"/>
  <c r="FG47" i="3"/>
  <c r="FF47" i="3"/>
  <c r="FI47" i="3" s="1"/>
  <c r="FE47" i="3"/>
  <c r="FD47" i="3"/>
  <c r="FE46" i="3"/>
  <c r="FG46" i="3" s="1"/>
  <c r="FD46" i="3"/>
  <c r="FG45" i="3"/>
  <c r="FF45" i="3"/>
  <c r="FI45" i="3" s="1"/>
  <c r="FE45" i="3"/>
  <c r="FD45" i="3"/>
  <c r="FE44" i="3"/>
  <c r="FG44" i="3" s="1"/>
  <c r="FD44" i="3"/>
  <c r="FG43" i="3"/>
  <c r="FF43" i="3"/>
  <c r="FI43" i="3" s="1"/>
  <c r="FE43" i="3"/>
  <c r="FD43" i="3"/>
  <c r="FE42" i="3"/>
  <c r="FG42" i="3" s="1"/>
  <c r="FD42" i="3"/>
  <c r="FG41" i="3"/>
  <c r="FF41" i="3"/>
  <c r="FI41" i="3" s="1"/>
  <c r="FE41" i="3"/>
  <c r="FD41" i="3"/>
  <c r="FE40" i="3"/>
  <c r="FG40" i="3" s="1"/>
  <c r="FD40" i="3"/>
  <c r="FG39" i="3"/>
  <c r="FF39" i="3"/>
  <c r="FI39" i="3" s="1"/>
  <c r="FE39" i="3"/>
  <c r="FD39" i="3"/>
  <c r="FE38" i="3"/>
  <c r="FG38" i="3" s="1"/>
  <c r="FD38" i="3"/>
  <c r="FG37" i="3"/>
  <c r="FF37" i="3"/>
  <c r="FI37" i="3" s="1"/>
  <c r="FE37" i="3"/>
  <c r="FD37" i="3"/>
  <c r="FE36" i="3"/>
  <c r="FG36" i="3" s="1"/>
  <c r="FD36" i="3"/>
  <c r="FG35" i="3"/>
  <c r="FF35" i="3"/>
  <c r="FI35" i="3" s="1"/>
  <c r="FE35" i="3"/>
  <c r="FD35" i="3"/>
  <c r="FE34" i="3"/>
  <c r="FG34" i="3" s="1"/>
  <c r="FD34" i="3"/>
  <c r="FG33" i="3"/>
  <c r="FF33" i="3"/>
  <c r="FI33" i="3" s="1"/>
  <c r="FE33" i="3"/>
  <c r="FD33" i="3"/>
  <c r="FE32" i="3"/>
  <c r="FG32" i="3" s="1"/>
  <c r="FD32" i="3"/>
  <c r="FG31" i="3"/>
  <c r="FF31" i="3"/>
  <c r="FI31" i="3" s="1"/>
  <c r="FE31" i="3"/>
  <c r="FD31" i="3"/>
  <c r="FE30" i="3"/>
  <c r="FG30" i="3" s="1"/>
  <c r="FD30" i="3"/>
  <c r="FG29" i="3"/>
  <c r="FF29" i="3"/>
  <c r="FI29" i="3" s="1"/>
  <c r="FE29" i="3"/>
  <c r="FD29" i="3"/>
  <c r="FE28" i="3"/>
  <c r="FG28" i="3" s="1"/>
  <c r="FD28" i="3"/>
  <c r="FG27" i="3"/>
  <c r="FF27" i="3"/>
  <c r="FI27" i="3" s="1"/>
  <c r="FE27" i="3"/>
  <c r="FD27" i="3"/>
  <c r="FE26" i="3"/>
  <c r="FG26" i="3" s="1"/>
  <c r="FD26" i="3"/>
  <c r="FG25" i="3"/>
  <c r="FF25" i="3"/>
  <c r="FI25" i="3" s="1"/>
  <c r="FE25" i="3"/>
  <c r="FD25" i="3"/>
  <c r="FE24" i="3"/>
  <c r="FG24" i="3" s="1"/>
  <c r="FD24" i="3"/>
  <c r="FG23" i="3"/>
  <c r="FF23" i="3"/>
  <c r="FI23" i="3" s="1"/>
  <c r="FE23" i="3"/>
  <c r="FD23" i="3"/>
  <c r="FE22" i="3"/>
  <c r="FG22" i="3" s="1"/>
  <c r="FD22" i="3"/>
  <c r="FG21" i="3"/>
  <c r="FF21" i="3"/>
  <c r="FI21" i="3" s="1"/>
  <c r="FE21" i="3"/>
  <c r="FD21" i="3"/>
  <c r="FE20" i="3"/>
  <c r="FG20" i="3" s="1"/>
  <c r="FD20" i="3"/>
  <c r="FG19" i="3"/>
  <c r="FF19" i="3"/>
  <c r="FI19" i="3" s="1"/>
  <c r="FE19" i="3"/>
  <c r="FD19" i="3"/>
  <c r="FE18" i="3"/>
  <c r="FG18" i="3" s="1"/>
  <c r="FD18" i="3"/>
  <c r="FG17" i="3"/>
  <c r="FF17" i="3"/>
  <c r="FI17" i="3" s="1"/>
  <c r="FE17" i="3"/>
  <c r="FD17" i="3"/>
  <c r="FE16" i="3"/>
  <c r="FG16" i="3" s="1"/>
  <c r="FD16" i="3"/>
  <c r="FG15" i="3"/>
  <c r="FF15" i="3"/>
  <c r="FI15" i="3" s="1"/>
  <c r="FE15" i="3"/>
  <c r="FD15" i="3"/>
  <c r="FE14" i="3"/>
  <c r="FG14" i="3" s="1"/>
  <c r="FD14" i="3"/>
  <c r="FG13" i="3"/>
  <c r="FF13" i="3"/>
  <c r="FI13" i="3" s="1"/>
  <c r="FE13" i="3"/>
  <c r="FD13" i="3"/>
  <c r="FE12" i="3"/>
  <c r="FG12" i="3" s="1"/>
  <c r="FD12" i="3"/>
  <c r="FG11" i="3"/>
  <c r="FF11" i="3"/>
  <c r="FI11" i="3" s="1"/>
  <c r="FE11" i="3"/>
  <c r="FD11" i="3"/>
  <c r="FE10" i="3"/>
  <c r="FG10" i="3" s="1"/>
  <c r="FD10" i="3"/>
  <c r="FG9" i="3"/>
  <c r="FF9" i="3"/>
  <c r="FI9" i="3" s="1"/>
  <c r="FE9" i="3"/>
  <c r="FD9" i="3"/>
  <c r="FE8" i="3"/>
  <c r="FG8" i="3" s="1"/>
  <c r="FD8" i="3"/>
  <c r="FG7" i="3"/>
  <c r="FF7" i="3"/>
  <c r="FI7" i="3" s="1"/>
  <c r="FE7" i="3"/>
  <c r="FD7" i="3"/>
  <c r="FE6" i="3"/>
  <c r="FG6" i="3" s="1"/>
  <c r="FD6" i="3"/>
  <c r="EY55" i="3"/>
  <c r="FB55" i="3" s="1"/>
  <c r="EX55" i="3"/>
  <c r="EZ55" i="3" s="1"/>
  <c r="EW55" i="3"/>
  <c r="EX54" i="3"/>
  <c r="EZ54" i="3" s="1"/>
  <c r="EW54" i="3"/>
  <c r="EZ53" i="3"/>
  <c r="EY53" i="3"/>
  <c r="FB53" i="3" s="1"/>
  <c r="EX53" i="3"/>
  <c r="EW53" i="3"/>
  <c r="EX52" i="3"/>
  <c r="EZ52" i="3" s="1"/>
  <c r="EW52" i="3"/>
  <c r="EY51" i="3"/>
  <c r="FB51" i="3" s="1"/>
  <c r="EX51" i="3"/>
  <c r="EZ51" i="3" s="1"/>
  <c r="EW51" i="3"/>
  <c r="EX50" i="3"/>
  <c r="EZ50" i="3" s="1"/>
  <c r="EW50" i="3"/>
  <c r="EZ49" i="3"/>
  <c r="EY49" i="3"/>
  <c r="FB49" i="3" s="1"/>
  <c r="EX49" i="3"/>
  <c r="EW49" i="3"/>
  <c r="EX48" i="3"/>
  <c r="EZ48" i="3" s="1"/>
  <c r="EW48" i="3"/>
  <c r="EY47" i="3"/>
  <c r="FB47" i="3" s="1"/>
  <c r="EX47" i="3"/>
  <c r="EZ47" i="3" s="1"/>
  <c r="EW47" i="3"/>
  <c r="EX46" i="3"/>
  <c r="EZ46" i="3" s="1"/>
  <c r="EW46" i="3"/>
  <c r="EZ45" i="3"/>
  <c r="EY45" i="3"/>
  <c r="FB45" i="3" s="1"/>
  <c r="EX45" i="3"/>
  <c r="EW45" i="3"/>
  <c r="EX44" i="3"/>
  <c r="EZ44" i="3" s="1"/>
  <c r="EW44" i="3"/>
  <c r="EY43" i="3"/>
  <c r="FB43" i="3" s="1"/>
  <c r="EX43" i="3"/>
  <c r="EZ43" i="3" s="1"/>
  <c r="EW43" i="3"/>
  <c r="EX42" i="3"/>
  <c r="EZ42" i="3" s="1"/>
  <c r="EW42" i="3"/>
  <c r="EZ41" i="3"/>
  <c r="EY41" i="3"/>
  <c r="FB41" i="3" s="1"/>
  <c r="EX41" i="3"/>
  <c r="EW41" i="3"/>
  <c r="EX40" i="3"/>
  <c r="EZ40" i="3" s="1"/>
  <c r="EW40" i="3"/>
  <c r="EY39" i="3"/>
  <c r="FB39" i="3" s="1"/>
  <c r="EX39" i="3"/>
  <c r="EZ39" i="3" s="1"/>
  <c r="EW39" i="3"/>
  <c r="EX38" i="3"/>
  <c r="EZ38" i="3" s="1"/>
  <c r="EW38" i="3"/>
  <c r="EZ37" i="3"/>
  <c r="EY37" i="3"/>
  <c r="FB37" i="3" s="1"/>
  <c r="EX37" i="3"/>
  <c r="EW37" i="3"/>
  <c r="EX36" i="3"/>
  <c r="EZ36" i="3" s="1"/>
  <c r="EW36" i="3"/>
  <c r="EY35" i="3"/>
  <c r="FB35" i="3" s="1"/>
  <c r="EX35" i="3"/>
  <c r="EZ35" i="3" s="1"/>
  <c r="EW35" i="3"/>
  <c r="EX34" i="3"/>
  <c r="EZ34" i="3" s="1"/>
  <c r="EW34" i="3"/>
  <c r="EZ33" i="3"/>
  <c r="EY33" i="3"/>
  <c r="FB33" i="3" s="1"/>
  <c r="EX33" i="3"/>
  <c r="EW33" i="3"/>
  <c r="EX32" i="3"/>
  <c r="EZ32" i="3" s="1"/>
  <c r="EW32" i="3"/>
  <c r="EY31" i="3"/>
  <c r="FB31" i="3" s="1"/>
  <c r="EX31" i="3"/>
  <c r="EZ31" i="3" s="1"/>
  <c r="EW31" i="3"/>
  <c r="EX30" i="3"/>
  <c r="EZ30" i="3" s="1"/>
  <c r="EW30" i="3"/>
  <c r="EZ29" i="3"/>
  <c r="EY29" i="3"/>
  <c r="FB29" i="3" s="1"/>
  <c r="EX29" i="3"/>
  <c r="EW29" i="3"/>
  <c r="EX28" i="3"/>
  <c r="EZ28" i="3" s="1"/>
  <c r="EW28" i="3"/>
  <c r="EY27" i="3"/>
  <c r="FB27" i="3" s="1"/>
  <c r="EX27" i="3"/>
  <c r="EZ27" i="3" s="1"/>
  <c r="EW27" i="3"/>
  <c r="EX26" i="3"/>
  <c r="EZ26" i="3" s="1"/>
  <c r="EW26" i="3"/>
  <c r="EZ25" i="3"/>
  <c r="EY25" i="3"/>
  <c r="FB25" i="3" s="1"/>
  <c r="EX25" i="3"/>
  <c r="EW25" i="3"/>
  <c r="EX24" i="3"/>
  <c r="EZ24" i="3" s="1"/>
  <c r="EW24" i="3"/>
  <c r="EY23" i="3"/>
  <c r="FB23" i="3" s="1"/>
  <c r="EX23" i="3"/>
  <c r="EZ23" i="3" s="1"/>
  <c r="EW23" i="3"/>
  <c r="EX22" i="3"/>
  <c r="EZ22" i="3" s="1"/>
  <c r="EW22" i="3"/>
  <c r="EZ21" i="3"/>
  <c r="EY21" i="3"/>
  <c r="FB21" i="3" s="1"/>
  <c r="EX21" i="3"/>
  <c r="EW21" i="3"/>
  <c r="EX20" i="3"/>
  <c r="EZ20" i="3" s="1"/>
  <c r="EW20" i="3"/>
  <c r="EY19" i="3"/>
  <c r="FB19" i="3" s="1"/>
  <c r="EX19" i="3"/>
  <c r="EZ19" i="3" s="1"/>
  <c r="EW19" i="3"/>
  <c r="EX18" i="3"/>
  <c r="EZ18" i="3" s="1"/>
  <c r="EW18" i="3"/>
  <c r="EZ17" i="3"/>
  <c r="EY17" i="3"/>
  <c r="FB17" i="3" s="1"/>
  <c r="EX17" i="3"/>
  <c r="EW17" i="3"/>
  <c r="EX16" i="3"/>
  <c r="EZ16" i="3" s="1"/>
  <c r="EW16" i="3"/>
  <c r="EY15" i="3"/>
  <c r="FB15" i="3" s="1"/>
  <c r="EX15" i="3"/>
  <c r="EZ15" i="3" s="1"/>
  <c r="EW15" i="3"/>
  <c r="EX14" i="3"/>
  <c r="EZ14" i="3" s="1"/>
  <c r="EW14" i="3"/>
  <c r="EZ13" i="3"/>
  <c r="EY13" i="3"/>
  <c r="FB13" i="3" s="1"/>
  <c r="EX13" i="3"/>
  <c r="EW13" i="3"/>
  <c r="EX12" i="3"/>
  <c r="EZ12" i="3" s="1"/>
  <c r="EW12" i="3"/>
  <c r="EY11" i="3"/>
  <c r="FB11" i="3" s="1"/>
  <c r="EX11" i="3"/>
  <c r="EZ11" i="3" s="1"/>
  <c r="EW11" i="3"/>
  <c r="EX10" i="3"/>
  <c r="EZ10" i="3" s="1"/>
  <c r="EW10" i="3"/>
  <c r="EZ9" i="3"/>
  <c r="EY9" i="3"/>
  <c r="FB9" i="3" s="1"/>
  <c r="EX9" i="3"/>
  <c r="EW9" i="3"/>
  <c r="EX8" i="3"/>
  <c r="EZ8" i="3" s="1"/>
  <c r="EW8" i="3"/>
  <c r="EY7" i="3"/>
  <c r="FB7" i="3" s="1"/>
  <c r="EX7" i="3"/>
  <c r="EZ7" i="3" s="1"/>
  <c r="EW7" i="3"/>
  <c r="EX6" i="3"/>
  <c r="EZ6" i="3" s="1"/>
  <c r="EW6" i="3"/>
  <c r="EQ55" i="3"/>
  <c r="ER55" i="3" s="1"/>
  <c r="EP55" i="3"/>
  <c r="EQ54" i="3"/>
  <c r="ES54" i="3" s="1"/>
  <c r="EP54" i="3"/>
  <c r="EU53" i="3"/>
  <c r="ES53" i="3"/>
  <c r="ER53" i="3"/>
  <c r="ET53" i="3" s="1"/>
  <c r="EQ53" i="3"/>
  <c r="EP53" i="3"/>
  <c r="ES52" i="3"/>
  <c r="EQ52" i="3"/>
  <c r="ER52" i="3" s="1"/>
  <c r="EP52" i="3"/>
  <c r="EQ51" i="3"/>
  <c r="ER51" i="3" s="1"/>
  <c r="EP51" i="3"/>
  <c r="EQ50" i="3"/>
  <c r="ES50" i="3" s="1"/>
  <c r="EP50" i="3"/>
  <c r="EU49" i="3"/>
  <c r="ES49" i="3"/>
  <c r="ER49" i="3"/>
  <c r="ET49" i="3" s="1"/>
  <c r="EQ49" i="3"/>
  <c r="EP49" i="3"/>
  <c r="ES48" i="3"/>
  <c r="EQ48" i="3"/>
  <c r="ER48" i="3" s="1"/>
  <c r="EP48" i="3"/>
  <c r="EQ47" i="3"/>
  <c r="ES47" i="3" s="1"/>
  <c r="EP47" i="3"/>
  <c r="EQ46" i="3"/>
  <c r="ES46" i="3" s="1"/>
  <c r="EP46" i="3"/>
  <c r="EU45" i="3"/>
  <c r="ES45" i="3"/>
  <c r="ER45" i="3"/>
  <c r="ET45" i="3" s="1"/>
  <c r="EQ45" i="3"/>
  <c r="EP45" i="3"/>
  <c r="ES44" i="3"/>
  <c r="EQ44" i="3"/>
  <c r="ER44" i="3" s="1"/>
  <c r="EP44" i="3"/>
  <c r="EQ43" i="3"/>
  <c r="ER43" i="3" s="1"/>
  <c r="EP43" i="3"/>
  <c r="EQ42" i="3"/>
  <c r="ES42" i="3" s="1"/>
  <c r="EP42" i="3"/>
  <c r="EU41" i="3"/>
  <c r="ES41" i="3"/>
  <c r="ER41" i="3"/>
  <c r="ET41" i="3" s="1"/>
  <c r="EQ41" i="3"/>
  <c r="EP41" i="3"/>
  <c r="ES40" i="3"/>
  <c r="EQ40" i="3"/>
  <c r="ER40" i="3" s="1"/>
  <c r="EP40" i="3"/>
  <c r="EQ39" i="3"/>
  <c r="ER39" i="3" s="1"/>
  <c r="EP39" i="3"/>
  <c r="EQ38" i="3"/>
  <c r="ES38" i="3" s="1"/>
  <c r="EP38" i="3"/>
  <c r="EU37" i="3"/>
  <c r="ES37" i="3"/>
  <c r="ER37" i="3"/>
  <c r="ET37" i="3" s="1"/>
  <c r="EQ37" i="3"/>
  <c r="EP37" i="3"/>
  <c r="ES36" i="3"/>
  <c r="EQ36" i="3"/>
  <c r="ER36" i="3" s="1"/>
  <c r="EP36" i="3"/>
  <c r="EQ35" i="3"/>
  <c r="ER35" i="3" s="1"/>
  <c r="EP35" i="3"/>
  <c r="EQ34" i="3"/>
  <c r="ES34" i="3" s="1"/>
  <c r="EP34" i="3"/>
  <c r="EU33" i="3"/>
  <c r="ES33" i="3"/>
  <c r="ER33" i="3"/>
  <c r="ET33" i="3" s="1"/>
  <c r="EQ33" i="3"/>
  <c r="EP33" i="3"/>
  <c r="ES32" i="3"/>
  <c r="EQ32" i="3"/>
  <c r="ER32" i="3" s="1"/>
  <c r="EP32" i="3"/>
  <c r="EQ31" i="3"/>
  <c r="ER31" i="3" s="1"/>
  <c r="EP31" i="3"/>
  <c r="EQ30" i="3"/>
  <c r="ES30" i="3" s="1"/>
  <c r="EP30" i="3"/>
  <c r="EU29" i="3"/>
  <c r="ES29" i="3"/>
  <c r="ER29" i="3"/>
  <c r="ET29" i="3" s="1"/>
  <c r="EQ29" i="3"/>
  <c r="EP29" i="3"/>
  <c r="ES28" i="3"/>
  <c r="EQ28" i="3"/>
  <c r="ER28" i="3" s="1"/>
  <c r="EP28" i="3"/>
  <c r="EQ27" i="3"/>
  <c r="ES27" i="3" s="1"/>
  <c r="EP27" i="3"/>
  <c r="EQ26" i="3"/>
  <c r="ES26" i="3" s="1"/>
  <c r="EP26" i="3"/>
  <c r="ES25" i="3"/>
  <c r="ER25" i="3"/>
  <c r="EU25" i="3" s="1"/>
  <c r="EQ25" i="3"/>
  <c r="EP25" i="3"/>
  <c r="ES24" i="3"/>
  <c r="EQ24" i="3"/>
  <c r="ER24" i="3" s="1"/>
  <c r="EP24" i="3"/>
  <c r="EQ23" i="3"/>
  <c r="ES23" i="3" s="1"/>
  <c r="EP23" i="3"/>
  <c r="EQ22" i="3"/>
  <c r="ES22" i="3" s="1"/>
  <c r="EP22" i="3"/>
  <c r="ES21" i="3"/>
  <c r="ER21" i="3"/>
  <c r="EU21" i="3" s="1"/>
  <c r="EQ21" i="3"/>
  <c r="EP21" i="3"/>
  <c r="ES20" i="3"/>
  <c r="EQ20" i="3"/>
  <c r="ER20" i="3" s="1"/>
  <c r="EP20" i="3"/>
  <c r="EQ19" i="3"/>
  <c r="ES19" i="3" s="1"/>
  <c r="EP19" i="3"/>
  <c r="EQ18" i="3"/>
  <c r="ES18" i="3" s="1"/>
  <c r="EP18" i="3"/>
  <c r="ES17" i="3"/>
  <c r="ER17" i="3"/>
  <c r="EU17" i="3" s="1"/>
  <c r="EQ17" i="3"/>
  <c r="EP17" i="3"/>
  <c r="ES16" i="3"/>
  <c r="EQ16" i="3"/>
  <c r="ER16" i="3" s="1"/>
  <c r="EP16" i="3"/>
  <c r="EQ15" i="3"/>
  <c r="ES15" i="3" s="1"/>
  <c r="EP15" i="3"/>
  <c r="EQ14" i="3"/>
  <c r="ES14" i="3" s="1"/>
  <c r="EP14" i="3"/>
  <c r="ES13" i="3"/>
  <c r="ER13" i="3"/>
  <c r="EU13" i="3" s="1"/>
  <c r="EQ13" i="3"/>
  <c r="EP13" i="3"/>
  <c r="ES12" i="3"/>
  <c r="EQ12" i="3"/>
  <c r="ER12" i="3" s="1"/>
  <c r="EP12" i="3"/>
  <c r="EQ11" i="3"/>
  <c r="ER11" i="3" s="1"/>
  <c r="EP11" i="3"/>
  <c r="EQ10" i="3"/>
  <c r="ES10" i="3" s="1"/>
  <c r="EP10" i="3"/>
  <c r="ES9" i="3"/>
  <c r="ER9" i="3"/>
  <c r="EU9" i="3" s="1"/>
  <c r="EQ9" i="3"/>
  <c r="EP9" i="3"/>
  <c r="ES8" i="3"/>
  <c r="EQ8" i="3"/>
  <c r="ER8" i="3" s="1"/>
  <c r="EP8" i="3"/>
  <c r="EQ7" i="3"/>
  <c r="ER7" i="3" s="1"/>
  <c r="EP7" i="3"/>
  <c r="EQ6" i="3"/>
  <c r="ES6" i="3" s="1"/>
  <c r="EP6" i="3"/>
  <c r="EJ55" i="3"/>
  <c r="EL55" i="3" s="1"/>
  <c r="EI55" i="3"/>
  <c r="EJ54" i="3"/>
  <c r="EL54" i="3" s="1"/>
  <c r="EI54" i="3"/>
  <c r="EL53" i="3"/>
  <c r="EK53" i="3"/>
  <c r="EN53" i="3" s="1"/>
  <c r="EJ53" i="3"/>
  <c r="EI53" i="3"/>
  <c r="EL52" i="3"/>
  <c r="EJ52" i="3"/>
  <c r="EK52" i="3" s="1"/>
  <c r="EI52" i="3"/>
  <c r="EJ51" i="3"/>
  <c r="EL51" i="3" s="1"/>
  <c r="EI51" i="3"/>
  <c r="EJ50" i="3"/>
  <c r="EL50" i="3" s="1"/>
  <c r="EI50" i="3"/>
  <c r="EL49" i="3"/>
  <c r="EK49" i="3"/>
  <c r="EN49" i="3" s="1"/>
  <c r="EJ49" i="3"/>
  <c r="EI49" i="3"/>
  <c r="EL48" i="3"/>
  <c r="EJ48" i="3"/>
  <c r="EK48" i="3" s="1"/>
  <c r="EI48" i="3"/>
  <c r="EJ47" i="3"/>
  <c r="EL47" i="3" s="1"/>
  <c r="EI47" i="3"/>
  <c r="EJ46" i="3"/>
  <c r="EL46" i="3" s="1"/>
  <c r="EI46" i="3"/>
  <c r="EL45" i="3"/>
  <c r="EK45" i="3"/>
  <c r="EN45" i="3" s="1"/>
  <c r="EJ45" i="3"/>
  <c r="EI45" i="3"/>
  <c r="EL44" i="3"/>
  <c r="EJ44" i="3"/>
  <c r="EK44" i="3" s="1"/>
  <c r="EI44" i="3"/>
  <c r="EJ43" i="3"/>
  <c r="EL43" i="3" s="1"/>
  <c r="EI43" i="3"/>
  <c r="EJ42" i="3"/>
  <c r="EL42" i="3" s="1"/>
  <c r="EI42" i="3"/>
  <c r="EL41" i="3"/>
  <c r="EK41" i="3"/>
  <c r="EN41" i="3" s="1"/>
  <c r="EJ41" i="3"/>
  <c r="EI41" i="3"/>
  <c r="EL40" i="3"/>
  <c r="EJ40" i="3"/>
  <c r="EK40" i="3" s="1"/>
  <c r="EI40" i="3"/>
  <c r="EJ39" i="3"/>
  <c r="EL39" i="3" s="1"/>
  <c r="EI39" i="3"/>
  <c r="EJ38" i="3"/>
  <c r="EL38" i="3" s="1"/>
  <c r="EI38" i="3"/>
  <c r="EL37" i="3"/>
  <c r="EK37" i="3"/>
  <c r="EN37" i="3" s="1"/>
  <c r="EJ37" i="3"/>
  <c r="EI37" i="3"/>
  <c r="EL36" i="3"/>
  <c r="EJ36" i="3"/>
  <c r="EK36" i="3" s="1"/>
  <c r="EI36" i="3"/>
  <c r="EJ35" i="3"/>
  <c r="EL35" i="3" s="1"/>
  <c r="EI35" i="3"/>
  <c r="EJ34" i="3"/>
  <c r="EL34" i="3" s="1"/>
  <c r="EI34" i="3"/>
  <c r="EL33" i="3"/>
  <c r="EK33" i="3"/>
  <c r="EN33" i="3" s="1"/>
  <c r="EJ33" i="3"/>
  <c r="EI33" i="3"/>
  <c r="EL32" i="3"/>
  <c r="EJ32" i="3"/>
  <c r="EK32" i="3" s="1"/>
  <c r="EI32" i="3"/>
  <c r="EJ31" i="3"/>
  <c r="EL31" i="3" s="1"/>
  <c r="EI31" i="3"/>
  <c r="EJ30" i="3"/>
  <c r="EL30" i="3" s="1"/>
  <c r="EI30" i="3"/>
  <c r="EL29" i="3"/>
  <c r="EK29" i="3"/>
  <c r="EN29" i="3" s="1"/>
  <c r="EJ29" i="3"/>
  <c r="EI29" i="3"/>
  <c r="EL28" i="3"/>
  <c r="EJ28" i="3"/>
  <c r="EK28" i="3" s="1"/>
  <c r="EI28" i="3"/>
  <c r="EJ27" i="3"/>
  <c r="EL27" i="3" s="1"/>
  <c r="EI27" i="3"/>
  <c r="EJ26" i="3"/>
  <c r="EL26" i="3" s="1"/>
  <c r="EI26" i="3"/>
  <c r="EL25" i="3"/>
  <c r="EK25" i="3"/>
  <c r="EN25" i="3" s="1"/>
  <c r="EJ25" i="3"/>
  <c r="EI25" i="3"/>
  <c r="EL24" i="3"/>
  <c r="EJ24" i="3"/>
  <c r="EK24" i="3" s="1"/>
  <c r="EI24" i="3"/>
  <c r="EJ23" i="3"/>
  <c r="EL23" i="3" s="1"/>
  <c r="EI23" i="3"/>
  <c r="EJ22" i="3"/>
  <c r="EL22" i="3" s="1"/>
  <c r="EI22" i="3"/>
  <c r="EL21" i="3"/>
  <c r="EK21" i="3"/>
  <c r="EN21" i="3" s="1"/>
  <c r="EJ21" i="3"/>
  <c r="EI21" i="3"/>
  <c r="EL20" i="3"/>
  <c r="EJ20" i="3"/>
  <c r="EK20" i="3" s="1"/>
  <c r="EI20" i="3"/>
  <c r="EJ19" i="3"/>
  <c r="EL19" i="3" s="1"/>
  <c r="EI19" i="3"/>
  <c r="EJ18" i="3"/>
  <c r="EL18" i="3" s="1"/>
  <c r="EI18" i="3"/>
  <c r="EL17" i="3"/>
  <c r="EK17" i="3"/>
  <c r="EN17" i="3" s="1"/>
  <c r="EJ17" i="3"/>
  <c r="EI17" i="3"/>
  <c r="EL16" i="3"/>
  <c r="EJ16" i="3"/>
  <c r="EK16" i="3" s="1"/>
  <c r="EI16" i="3"/>
  <c r="EJ15" i="3"/>
  <c r="EL15" i="3" s="1"/>
  <c r="EI15" i="3"/>
  <c r="EJ14" i="3"/>
  <c r="EL14" i="3" s="1"/>
  <c r="EI14" i="3"/>
  <c r="EL13" i="3"/>
  <c r="EK13" i="3"/>
  <c r="EN13" i="3" s="1"/>
  <c r="EJ13" i="3"/>
  <c r="EI13" i="3"/>
  <c r="EL12" i="3"/>
  <c r="EJ12" i="3"/>
  <c r="EK12" i="3" s="1"/>
  <c r="EI12" i="3"/>
  <c r="EJ11" i="3"/>
  <c r="EL11" i="3" s="1"/>
  <c r="EI11" i="3"/>
  <c r="EJ10" i="3"/>
  <c r="EL10" i="3" s="1"/>
  <c r="EI10" i="3"/>
  <c r="EL9" i="3"/>
  <c r="EK9" i="3"/>
  <c r="EN9" i="3" s="1"/>
  <c r="EJ9" i="3"/>
  <c r="EI9" i="3"/>
  <c r="EL8" i="3"/>
  <c r="EJ8" i="3"/>
  <c r="EK8" i="3" s="1"/>
  <c r="EI8" i="3"/>
  <c r="EJ7" i="3"/>
  <c r="EL7" i="3" s="1"/>
  <c r="EI7" i="3"/>
  <c r="EJ6" i="3"/>
  <c r="EL6" i="3" s="1"/>
  <c r="EI6" i="3"/>
  <c r="ED55" i="3"/>
  <c r="EG55" i="3" s="1"/>
  <c r="EC55" i="3"/>
  <c r="EE55" i="3" s="1"/>
  <c r="EB55" i="3"/>
  <c r="EC54" i="3"/>
  <c r="EE54" i="3" s="1"/>
  <c r="EB54" i="3"/>
  <c r="EF53" i="3"/>
  <c r="EE53" i="3"/>
  <c r="ED53" i="3"/>
  <c r="EG53" i="3" s="1"/>
  <c r="EC53" i="3"/>
  <c r="EB53" i="3"/>
  <c r="EC52" i="3"/>
  <c r="EE52" i="3" s="1"/>
  <c r="EB52" i="3"/>
  <c r="ED51" i="3"/>
  <c r="EG51" i="3" s="1"/>
  <c r="EC51" i="3"/>
  <c r="EE51" i="3" s="1"/>
  <c r="EB51" i="3"/>
  <c r="EC50" i="3"/>
  <c r="EE50" i="3" s="1"/>
  <c r="EB50" i="3"/>
  <c r="EF49" i="3"/>
  <c r="EE49" i="3"/>
  <c r="ED49" i="3"/>
  <c r="EG49" i="3" s="1"/>
  <c r="EC49" i="3"/>
  <c r="EB49" i="3"/>
  <c r="EC48" i="3"/>
  <c r="EE48" i="3" s="1"/>
  <c r="EB48" i="3"/>
  <c r="ED47" i="3"/>
  <c r="EG47" i="3" s="1"/>
  <c r="EC47" i="3"/>
  <c r="EE47" i="3" s="1"/>
  <c r="EB47" i="3"/>
  <c r="EC46" i="3"/>
  <c r="EE46" i="3" s="1"/>
  <c r="EB46" i="3"/>
  <c r="EF45" i="3"/>
  <c r="EE45" i="3"/>
  <c r="ED45" i="3"/>
  <c r="EG45" i="3" s="1"/>
  <c r="EC45" i="3"/>
  <c r="EB45" i="3"/>
  <c r="EC44" i="3"/>
  <c r="EE44" i="3" s="1"/>
  <c r="EB44" i="3"/>
  <c r="ED43" i="3"/>
  <c r="EG43" i="3" s="1"/>
  <c r="EC43" i="3"/>
  <c r="EE43" i="3" s="1"/>
  <c r="EB43" i="3"/>
  <c r="EC42" i="3"/>
  <c r="EE42" i="3" s="1"/>
  <c r="EB42" i="3"/>
  <c r="EE41" i="3"/>
  <c r="ED41" i="3"/>
  <c r="EG41" i="3" s="1"/>
  <c r="EC41" i="3"/>
  <c r="EB41" i="3"/>
  <c r="EC40" i="3"/>
  <c r="EE40" i="3" s="1"/>
  <c r="EB40" i="3"/>
  <c r="ED39" i="3"/>
  <c r="EG39" i="3" s="1"/>
  <c r="EC39" i="3"/>
  <c r="EE39" i="3" s="1"/>
  <c r="EB39" i="3"/>
  <c r="EC38" i="3"/>
  <c r="EE38" i="3" s="1"/>
  <c r="EB38" i="3"/>
  <c r="EE37" i="3"/>
  <c r="ED37" i="3"/>
  <c r="EG37" i="3" s="1"/>
  <c r="EC37" i="3"/>
  <c r="EB37" i="3"/>
  <c r="EC36" i="3"/>
  <c r="EE36" i="3" s="1"/>
  <c r="EB36" i="3"/>
  <c r="ED35" i="3"/>
  <c r="EG35" i="3" s="1"/>
  <c r="EC35" i="3"/>
  <c r="EE35" i="3" s="1"/>
  <c r="EB35" i="3"/>
  <c r="EC34" i="3"/>
  <c r="EE34" i="3" s="1"/>
  <c r="EB34" i="3"/>
  <c r="EE33" i="3"/>
  <c r="ED33" i="3"/>
  <c r="EG33" i="3" s="1"/>
  <c r="EC33" i="3"/>
  <c r="EB33" i="3"/>
  <c r="EC32" i="3"/>
  <c r="EE32" i="3" s="1"/>
  <c r="EB32" i="3"/>
  <c r="ED31" i="3"/>
  <c r="EG31" i="3" s="1"/>
  <c r="EC31" i="3"/>
  <c r="EE31" i="3" s="1"/>
  <c r="EB31" i="3"/>
  <c r="EC30" i="3"/>
  <c r="EE30" i="3" s="1"/>
  <c r="EB30" i="3"/>
  <c r="EE29" i="3"/>
  <c r="ED29" i="3"/>
  <c r="EG29" i="3" s="1"/>
  <c r="EC29" i="3"/>
  <c r="EB29" i="3"/>
  <c r="EC28" i="3"/>
  <c r="EE28" i="3" s="1"/>
  <c r="EB28" i="3"/>
  <c r="ED27" i="3"/>
  <c r="EG27" i="3" s="1"/>
  <c r="EC27" i="3"/>
  <c r="EE27" i="3" s="1"/>
  <c r="EB27" i="3"/>
  <c r="EC26" i="3"/>
  <c r="EE26" i="3" s="1"/>
  <c r="EB26" i="3"/>
  <c r="EE25" i="3"/>
  <c r="ED25" i="3"/>
  <c r="EG25" i="3" s="1"/>
  <c r="EC25" i="3"/>
  <c r="EB25" i="3"/>
  <c r="EC24" i="3"/>
  <c r="EE24" i="3" s="1"/>
  <c r="EB24" i="3"/>
  <c r="ED23" i="3"/>
  <c r="EG23" i="3" s="1"/>
  <c r="EC23" i="3"/>
  <c r="EE23" i="3" s="1"/>
  <c r="EB23" i="3"/>
  <c r="EC22" i="3"/>
  <c r="EE22" i="3" s="1"/>
  <c r="EB22" i="3"/>
  <c r="EE21" i="3"/>
  <c r="ED21" i="3"/>
  <c r="EG21" i="3" s="1"/>
  <c r="EC21" i="3"/>
  <c r="EB21" i="3"/>
  <c r="EC20" i="3"/>
  <c r="EE20" i="3" s="1"/>
  <c r="EB20" i="3"/>
  <c r="ED19" i="3"/>
  <c r="EG19" i="3" s="1"/>
  <c r="EC19" i="3"/>
  <c r="EE19" i="3" s="1"/>
  <c r="EB19" i="3"/>
  <c r="EC18" i="3"/>
  <c r="EE18" i="3" s="1"/>
  <c r="EB18" i="3"/>
  <c r="EE17" i="3"/>
  <c r="ED17" i="3"/>
  <c r="EG17" i="3" s="1"/>
  <c r="EC17" i="3"/>
  <c r="EB17" i="3"/>
  <c r="EC16" i="3"/>
  <c r="EE16" i="3" s="1"/>
  <c r="EB16" i="3"/>
  <c r="ED15" i="3"/>
  <c r="EG15" i="3" s="1"/>
  <c r="EC15" i="3"/>
  <c r="EE15" i="3" s="1"/>
  <c r="EB15" i="3"/>
  <c r="EC14" i="3"/>
  <c r="EE14" i="3" s="1"/>
  <c r="EB14" i="3"/>
  <c r="EE13" i="3"/>
  <c r="ED13" i="3"/>
  <c r="EG13" i="3" s="1"/>
  <c r="EC13" i="3"/>
  <c r="EB13" i="3"/>
  <c r="EC12" i="3"/>
  <c r="EE12" i="3" s="1"/>
  <c r="EB12" i="3"/>
  <c r="ED11" i="3"/>
  <c r="EG11" i="3" s="1"/>
  <c r="EC11" i="3"/>
  <c r="EE11" i="3" s="1"/>
  <c r="EB11" i="3"/>
  <c r="EC10" i="3"/>
  <c r="EE10" i="3" s="1"/>
  <c r="EB10" i="3"/>
  <c r="EE9" i="3"/>
  <c r="ED9" i="3"/>
  <c r="EG9" i="3" s="1"/>
  <c r="EC9" i="3"/>
  <c r="EB9" i="3"/>
  <c r="EC8" i="3"/>
  <c r="EE8" i="3" s="1"/>
  <c r="EB8" i="3"/>
  <c r="ED7" i="3"/>
  <c r="EG7" i="3" s="1"/>
  <c r="EC7" i="3"/>
  <c r="EE7" i="3" s="1"/>
  <c r="EB7" i="3"/>
  <c r="EC6" i="3"/>
  <c r="EE6" i="3" s="1"/>
  <c r="EB6" i="3"/>
  <c r="DW55" i="3"/>
  <c r="DZ55" i="3" s="1"/>
  <c r="DV55" i="3"/>
  <c r="DX55" i="3" s="1"/>
  <c r="DU55" i="3"/>
  <c r="DV54" i="3"/>
  <c r="DX54" i="3" s="1"/>
  <c r="DU54" i="3"/>
  <c r="DX53" i="3"/>
  <c r="DW53" i="3"/>
  <c r="DZ53" i="3" s="1"/>
  <c r="DV53" i="3"/>
  <c r="DU53" i="3"/>
  <c r="DV52" i="3"/>
  <c r="DX52" i="3" s="1"/>
  <c r="DU52" i="3"/>
  <c r="DW51" i="3"/>
  <c r="DZ51" i="3" s="1"/>
  <c r="DV51" i="3"/>
  <c r="DX51" i="3" s="1"/>
  <c r="DU51" i="3"/>
  <c r="DV50" i="3"/>
  <c r="DX50" i="3" s="1"/>
  <c r="DU50" i="3"/>
  <c r="DX49" i="3"/>
  <c r="DW49" i="3"/>
  <c r="DZ49" i="3" s="1"/>
  <c r="DV49" i="3"/>
  <c r="DU49" i="3"/>
  <c r="DV48" i="3"/>
  <c r="DX48" i="3" s="1"/>
  <c r="DU48" i="3"/>
  <c r="DW47" i="3"/>
  <c r="DZ47" i="3" s="1"/>
  <c r="DV47" i="3"/>
  <c r="DX47" i="3" s="1"/>
  <c r="DU47" i="3"/>
  <c r="DV46" i="3"/>
  <c r="DX46" i="3" s="1"/>
  <c r="DU46" i="3"/>
  <c r="DX45" i="3"/>
  <c r="DW45" i="3"/>
  <c r="DZ45" i="3" s="1"/>
  <c r="DV45" i="3"/>
  <c r="DU45" i="3"/>
  <c r="DV44" i="3"/>
  <c r="DX44" i="3" s="1"/>
  <c r="DU44" i="3"/>
  <c r="DW43" i="3"/>
  <c r="DZ43" i="3" s="1"/>
  <c r="DV43" i="3"/>
  <c r="DX43" i="3" s="1"/>
  <c r="DU43" i="3"/>
  <c r="DV42" i="3"/>
  <c r="DX42" i="3" s="1"/>
  <c r="DU42" i="3"/>
  <c r="DX41" i="3"/>
  <c r="DW41" i="3"/>
  <c r="DZ41" i="3" s="1"/>
  <c r="DV41" i="3"/>
  <c r="DU41" i="3"/>
  <c r="DV40" i="3"/>
  <c r="DX40" i="3" s="1"/>
  <c r="DU40" i="3"/>
  <c r="DW39" i="3"/>
  <c r="DZ39" i="3" s="1"/>
  <c r="DV39" i="3"/>
  <c r="DX39" i="3" s="1"/>
  <c r="DU39" i="3"/>
  <c r="DV38" i="3"/>
  <c r="DX38" i="3" s="1"/>
  <c r="DU38" i="3"/>
  <c r="DX37" i="3"/>
  <c r="DW37" i="3"/>
  <c r="DZ37" i="3" s="1"/>
  <c r="DV37" i="3"/>
  <c r="DU37" i="3"/>
  <c r="DV36" i="3"/>
  <c r="DX36" i="3" s="1"/>
  <c r="DU36" i="3"/>
  <c r="DW35" i="3"/>
  <c r="DZ35" i="3" s="1"/>
  <c r="DV35" i="3"/>
  <c r="DX35" i="3" s="1"/>
  <c r="DU35" i="3"/>
  <c r="DV34" i="3"/>
  <c r="DX34" i="3" s="1"/>
  <c r="DU34" i="3"/>
  <c r="DX33" i="3"/>
  <c r="DW33" i="3"/>
  <c r="DZ33" i="3" s="1"/>
  <c r="DV33" i="3"/>
  <c r="DU33" i="3"/>
  <c r="DV32" i="3"/>
  <c r="DX32" i="3" s="1"/>
  <c r="DU32" i="3"/>
  <c r="DW31" i="3"/>
  <c r="DZ31" i="3" s="1"/>
  <c r="DV31" i="3"/>
  <c r="DX31" i="3" s="1"/>
  <c r="DU31" i="3"/>
  <c r="DV30" i="3"/>
  <c r="DX30" i="3" s="1"/>
  <c r="DU30" i="3"/>
  <c r="DX29" i="3"/>
  <c r="DW29" i="3"/>
  <c r="DZ29" i="3" s="1"/>
  <c r="DV29" i="3"/>
  <c r="DU29" i="3"/>
  <c r="DV28" i="3"/>
  <c r="DX28" i="3" s="1"/>
  <c r="DU28" i="3"/>
  <c r="DW27" i="3"/>
  <c r="DZ27" i="3" s="1"/>
  <c r="DV27" i="3"/>
  <c r="DX27" i="3" s="1"/>
  <c r="DU27" i="3"/>
  <c r="DV26" i="3"/>
  <c r="DX26" i="3" s="1"/>
  <c r="DU26" i="3"/>
  <c r="DX25" i="3"/>
  <c r="DW25" i="3"/>
  <c r="DZ25" i="3" s="1"/>
  <c r="DV25" i="3"/>
  <c r="DU25" i="3"/>
  <c r="DV24" i="3"/>
  <c r="DX24" i="3" s="1"/>
  <c r="DU24" i="3"/>
  <c r="DW23" i="3"/>
  <c r="DZ23" i="3" s="1"/>
  <c r="DV23" i="3"/>
  <c r="DX23" i="3" s="1"/>
  <c r="DU23" i="3"/>
  <c r="DV22" i="3"/>
  <c r="DX22" i="3" s="1"/>
  <c r="DU22" i="3"/>
  <c r="DX21" i="3"/>
  <c r="DW21" i="3"/>
  <c r="DZ21" i="3" s="1"/>
  <c r="DV21" i="3"/>
  <c r="DU21" i="3"/>
  <c r="DV20" i="3"/>
  <c r="DX20" i="3" s="1"/>
  <c r="DU20" i="3"/>
  <c r="DW19" i="3"/>
  <c r="DZ19" i="3" s="1"/>
  <c r="DV19" i="3"/>
  <c r="DX19" i="3" s="1"/>
  <c r="DU19" i="3"/>
  <c r="DV18" i="3"/>
  <c r="DX18" i="3" s="1"/>
  <c r="DU18" i="3"/>
  <c r="DX17" i="3"/>
  <c r="DW17" i="3"/>
  <c r="DZ17" i="3" s="1"/>
  <c r="DV17" i="3"/>
  <c r="DU17" i="3"/>
  <c r="DV16" i="3"/>
  <c r="DX16" i="3" s="1"/>
  <c r="DU16" i="3"/>
  <c r="DW15" i="3"/>
  <c r="DZ15" i="3" s="1"/>
  <c r="DV15" i="3"/>
  <c r="DX15" i="3" s="1"/>
  <c r="DU15" i="3"/>
  <c r="DV14" i="3"/>
  <c r="DX14" i="3" s="1"/>
  <c r="DU14" i="3"/>
  <c r="DX13" i="3"/>
  <c r="DW13" i="3"/>
  <c r="DZ13" i="3" s="1"/>
  <c r="DV13" i="3"/>
  <c r="DU13" i="3"/>
  <c r="DV12" i="3"/>
  <c r="DX12" i="3" s="1"/>
  <c r="DU12" i="3"/>
  <c r="DW11" i="3"/>
  <c r="DZ11" i="3" s="1"/>
  <c r="DV11" i="3"/>
  <c r="DX11" i="3" s="1"/>
  <c r="DU11" i="3"/>
  <c r="DV10" i="3"/>
  <c r="DX10" i="3" s="1"/>
  <c r="DU10" i="3"/>
  <c r="DX9" i="3"/>
  <c r="DW9" i="3"/>
  <c r="DZ9" i="3" s="1"/>
  <c r="DV9" i="3"/>
  <c r="DU9" i="3"/>
  <c r="DV8" i="3"/>
  <c r="DX8" i="3" s="1"/>
  <c r="DU8" i="3"/>
  <c r="DW7" i="3"/>
  <c r="DZ7" i="3" s="1"/>
  <c r="DV7" i="3"/>
  <c r="DX7" i="3" s="1"/>
  <c r="DU7" i="3"/>
  <c r="DZ6" i="3"/>
  <c r="DY6" i="3"/>
  <c r="DW6" i="3"/>
  <c r="DV6" i="3"/>
  <c r="DX6" i="3" s="1"/>
  <c r="DU6" i="3"/>
  <c r="DO55" i="3"/>
  <c r="DQ55" i="3" s="1"/>
  <c r="DN55" i="3"/>
  <c r="DO54" i="3"/>
  <c r="DQ54" i="3" s="1"/>
  <c r="DN54" i="3"/>
  <c r="DQ53" i="3"/>
  <c r="DP53" i="3"/>
  <c r="DS53" i="3" s="1"/>
  <c r="DO53" i="3"/>
  <c r="DN53" i="3"/>
  <c r="DQ52" i="3"/>
  <c r="DO52" i="3"/>
  <c r="DP52" i="3" s="1"/>
  <c r="DN52" i="3"/>
  <c r="DO51" i="3"/>
  <c r="DQ51" i="3" s="1"/>
  <c r="DN51" i="3"/>
  <c r="DO50" i="3"/>
  <c r="DQ50" i="3" s="1"/>
  <c r="DN50" i="3"/>
  <c r="DQ49" i="3"/>
  <c r="DP49" i="3"/>
  <c r="DS49" i="3" s="1"/>
  <c r="DO49" i="3"/>
  <c r="DN49" i="3"/>
  <c r="DQ48" i="3"/>
  <c r="DO48" i="3"/>
  <c r="DP48" i="3" s="1"/>
  <c r="DN48" i="3"/>
  <c r="DO47" i="3"/>
  <c r="DQ47" i="3" s="1"/>
  <c r="DN47" i="3"/>
  <c r="DO46" i="3"/>
  <c r="DQ46" i="3" s="1"/>
  <c r="DN46" i="3"/>
  <c r="DQ45" i="3"/>
  <c r="DP45" i="3"/>
  <c r="DS45" i="3" s="1"/>
  <c r="DO45" i="3"/>
  <c r="DN45" i="3"/>
  <c r="DQ44" i="3"/>
  <c r="DO44" i="3"/>
  <c r="DP44" i="3" s="1"/>
  <c r="DN44" i="3"/>
  <c r="DO43" i="3"/>
  <c r="DQ43" i="3" s="1"/>
  <c r="DN43" i="3"/>
  <c r="DO42" i="3"/>
  <c r="DQ42" i="3" s="1"/>
  <c r="DN42" i="3"/>
  <c r="DQ41" i="3"/>
  <c r="DP41" i="3"/>
  <c r="DS41" i="3" s="1"/>
  <c r="DO41" i="3"/>
  <c r="DN41" i="3"/>
  <c r="DQ40" i="3"/>
  <c r="DO40" i="3"/>
  <c r="DP40" i="3" s="1"/>
  <c r="DN40" i="3"/>
  <c r="DO39" i="3"/>
  <c r="DQ39" i="3" s="1"/>
  <c r="DN39" i="3"/>
  <c r="DO38" i="3"/>
  <c r="DQ38" i="3" s="1"/>
  <c r="DN38" i="3"/>
  <c r="DQ37" i="3"/>
  <c r="DP37" i="3"/>
  <c r="DS37" i="3" s="1"/>
  <c r="DO37" i="3"/>
  <c r="DN37" i="3"/>
  <c r="DQ36" i="3"/>
  <c r="DO36" i="3"/>
  <c r="DP36" i="3" s="1"/>
  <c r="DN36" i="3"/>
  <c r="DO35" i="3"/>
  <c r="DQ35" i="3" s="1"/>
  <c r="DN35" i="3"/>
  <c r="DO34" i="3"/>
  <c r="DQ34" i="3" s="1"/>
  <c r="DN34" i="3"/>
  <c r="DQ33" i="3"/>
  <c r="DP33" i="3"/>
  <c r="DS33" i="3" s="1"/>
  <c r="DO33" i="3"/>
  <c r="DN33" i="3"/>
  <c r="DQ32" i="3"/>
  <c r="DO32" i="3"/>
  <c r="DP32" i="3" s="1"/>
  <c r="DN32" i="3"/>
  <c r="DO31" i="3"/>
  <c r="DQ31" i="3" s="1"/>
  <c r="DN31" i="3"/>
  <c r="DO30" i="3"/>
  <c r="DQ30" i="3" s="1"/>
  <c r="DN30" i="3"/>
  <c r="DQ29" i="3"/>
  <c r="DP29" i="3"/>
  <c r="DS29" i="3" s="1"/>
  <c r="DO29" i="3"/>
  <c r="DN29" i="3"/>
  <c r="DQ28" i="3"/>
  <c r="DO28" i="3"/>
  <c r="DP28" i="3" s="1"/>
  <c r="DN28" i="3"/>
  <c r="DO27" i="3"/>
  <c r="DQ27" i="3" s="1"/>
  <c r="DN27" i="3"/>
  <c r="DO26" i="3"/>
  <c r="DQ26" i="3" s="1"/>
  <c r="DN26" i="3"/>
  <c r="DQ25" i="3"/>
  <c r="DP25" i="3"/>
  <c r="DS25" i="3" s="1"/>
  <c r="DO25" i="3"/>
  <c r="DN25" i="3"/>
  <c r="DQ24" i="3"/>
  <c r="DO24" i="3"/>
  <c r="DP24" i="3" s="1"/>
  <c r="DN24" i="3"/>
  <c r="DO23" i="3"/>
  <c r="DQ23" i="3" s="1"/>
  <c r="DN23" i="3"/>
  <c r="DO22" i="3"/>
  <c r="DQ22" i="3" s="1"/>
  <c r="DN22" i="3"/>
  <c r="DQ21" i="3"/>
  <c r="DP21" i="3"/>
  <c r="DS21" i="3" s="1"/>
  <c r="DO21" i="3"/>
  <c r="DN21" i="3"/>
  <c r="DQ20" i="3"/>
  <c r="DO20" i="3"/>
  <c r="DP20" i="3" s="1"/>
  <c r="DN20" i="3"/>
  <c r="DO19" i="3"/>
  <c r="DQ19" i="3" s="1"/>
  <c r="DN19" i="3"/>
  <c r="DO18" i="3"/>
  <c r="DQ18" i="3" s="1"/>
  <c r="DN18" i="3"/>
  <c r="DQ17" i="3"/>
  <c r="DP17" i="3"/>
  <c r="DS17" i="3" s="1"/>
  <c r="DO17" i="3"/>
  <c r="DN17" i="3"/>
  <c r="DQ16" i="3"/>
  <c r="DO16" i="3"/>
  <c r="DP16" i="3" s="1"/>
  <c r="DN16" i="3"/>
  <c r="DO15" i="3"/>
  <c r="DQ15" i="3" s="1"/>
  <c r="DN15" i="3"/>
  <c r="DO14" i="3"/>
  <c r="DQ14" i="3" s="1"/>
  <c r="DN14" i="3"/>
  <c r="DQ13" i="3"/>
  <c r="DP13" i="3"/>
  <c r="DS13" i="3" s="1"/>
  <c r="DO13" i="3"/>
  <c r="DN13" i="3"/>
  <c r="DQ12" i="3"/>
  <c r="DO12" i="3"/>
  <c r="DP12" i="3" s="1"/>
  <c r="DN12" i="3"/>
  <c r="DO11" i="3"/>
  <c r="DQ11" i="3" s="1"/>
  <c r="DN11" i="3"/>
  <c r="DO10" i="3"/>
  <c r="DQ10" i="3" s="1"/>
  <c r="DN10" i="3"/>
  <c r="DQ9" i="3"/>
  <c r="DP9" i="3"/>
  <c r="DS9" i="3" s="1"/>
  <c r="DO9" i="3"/>
  <c r="DN9" i="3"/>
  <c r="DQ8" i="3"/>
  <c r="DO8" i="3"/>
  <c r="DP8" i="3" s="1"/>
  <c r="DN8" i="3"/>
  <c r="DO7" i="3"/>
  <c r="DQ7" i="3" s="1"/>
  <c r="DN7" i="3"/>
  <c r="DO6" i="3"/>
  <c r="DQ6" i="3" s="1"/>
  <c r="DN6" i="3"/>
  <c r="DH55" i="3"/>
  <c r="DJ55" i="3" s="1"/>
  <c r="DG55" i="3"/>
  <c r="DH54" i="3"/>
  <c r="DJ54" i="3" s="1"/>
  <c r="DG54" i="3"/>
  <c r="DJ53" i="3"/>
  <c r="DI53" i="3"/>
  <c r="DL53" i="3" s="1"/>
  <c r="DH53" i="3"/>
  <c r="DG53" i="3"/>
  <c r="DH52" i="3"/>
  <c r="DJ52" i="3" s="1"/>
  <c r="DG52" i="3"/>
  <c r="DH51" i="3"/>
  <c r="DJ51" i="3" s="1"/>
  <c r="DG51" i="3"/>
  <c r="DH50" i="3"/>
  <c r="DJ50" i="3" s="1"/>
  <c r="DG50" i="3"/>
  <c r="DJ49" i="3"/>
  <c r="DI49" i="3"/>
  <c r="DL49" i="3" s="1"/>
  <c r="DH49" i="3"/>
  <c r="DG49" i="3"/>
  <c r="DH48" i="3"/>
  <c r="DJ48" i="3" s="1"/>
  <c r="DG48" i="3"/>
  <c r="DH47" i="3"/>
  <c r="DJ47" i="3" s="1"/>
  <c r="DG47" i="3"/>
  <c r="DH46" i="3"/>
  <c r="DJ46" i="3" s="1"/>
  <c r="DG46" i="3"/>
  <c r="DJ45" i="3"/>
  <c r="DI45" i="3"/>
  <c r="DL45" i="3" s="1"/>
  <c r="DH45" i="3"/>
  <c r="DG45" i="3"/>
  <c r="DH44" i="3"/>
  <c r="DJ44" i="3" s="1"/>
  <c r="DG44" i="3"/>
  <c r="DH43" i="3"/>
  <c r="DJ43" i="3" s="1"/>
  <c r="DG43" i="3"/>
  <c r="DH42" i="3"/>
  <c r="DJ42" i="3" s="1"/>
  <c r="DG42" i="3"/>
  <c r="DJ41" i="3"/>
  <c r="DI41" i="3"/>
  <c r="DL41" i="3" s="1"/>
  <c r="DH41" i="3"/>
  <c r="DG41" i="3"/>
  <c r="DH40" i="3"/>
  <c r="DJ40" i="3" s="1"/>
  <c r="DG40" i="3"/>
  <c r="DH39" i="3"/>
  <c r="DJ39" i="3" s="1"/>
  <c r="DG39" i="3"/>
  <c r="DH38" i="3"/>
  <c r="DJ38" i="3" s="1"/>
  <c r="DG38" i="3"/>
  <c r="DJ37" i="3"/>
  <c r="DI37" i="3"/>
  <c r="DL37" i="3" s="1"/>
  <c r="DH37" i="3"/>
  <c r="DG37" i="3"/>
  <c r="DH36" i="3"/>
  <c r="DJ36" i="3" s="1"/>
  <c r="DG36" i="3"/>
  <c r="DH35" i="3"/>
  <c r="DJ35" i="3" s="1"/>
  <c r="DG35" i="3"/>
  <c r="DH34" i="3"/>
  <c r="DJ34" i="3" s="1"/>
  <c r="DG34" i="3"/>
  <c r="DJ33" i="3"/>
  <c r="DI33" i="3"/>
  <c r="DL33" i="3" s="1"/>
  <c r="DH33" i="3"/>
  <c r="DG33" i="3"/>
  <c r="DH32" i="3"/>
  <c r="DJ32" i="3" s="1"/>
  <c r="DG32" i="3"/>
  <c r="DH31" i="3"/>
  <c r="DJ31" i="3" s="1"/>
  <c r="DG31" i="3"/>
  <c r="DH30" i="3"/>
  <c r="DJ30" i="3" s="1"/>
  <c r="DG30" i="3"/>
  <c r="DJ29" i="3"/>
  <c r="DI29" i="3"/>
  <c r="DL29" i="3" s="1"/>
  <c r="DH29" i="3"/>
  <c r="DG29" i="3"/>
  <c r="DH28" i="3"/>
  <c r="DJ28" i="3" s="1"/>
  <c r="DG28" i="3"/>
  <c r="DH27" i="3"/>
  <c r="DJ27" i="3" s="1"/>
  <c r="DG27" i="3"/>
  <c r="DH26" i="3"/>
  <c r="DJ26" i="3" s="1"/>
  <c r="DG26" i="3"/>
  <c r="DJ25" i="3"/>
  <c r="DI25" i="3"/>
  <c r="DL25" i="3" s="1"/>
  <c r="DH25" i="3"/>
  <c r="DG25" i="3"/>
  <c r="DH24" i="3"/>
  <c r="DJ24" i="3" s="1"/>
  <c r="DG24" i="3"/>
  <c r="DH23" i="3"/>
  <c r="DJ23" i="3" s="1"/>
  <c r="DG23" i="3"/>
  <c r="DH22" i="3"/>
  <c r="DJ22" i="3" s="1"/>
  <c r="DG22" i="3"/>
  <c r="DJ21" i="3"/>
  <c r="DI21" i="3"/>
  <c r="DL21" i="3" s="1"/>
  <c r="DH21" i="3"/>
  <c r="DG21" i="3"/>
  <c r="DH20" i="3"/>
  <c r="DJ20" i="3" s="1"/>
  <c r="DG20" i="3"/>
  <c r="DH19" i="3"/>
  <c r="DJ19" i="3" s="1"/>
  <c r="DG19" i="3"/>
  <c r="DH18" i="3"/>
  <c r="DJ18" i="3" s="1"/>
  <c r="DG18" i="3"/>
  <c r="DJ17" i="3"/>
  <c r="DI17" i="3"/>
  <c r="DL17" i="3" s="1"/>
  <c r="DH17" i="3"/>
  <c r="DG17" i="3"/>
  <c r="DH16" i="3"/>
  <c r="DJ16" i="3" s="1"/>
  <c r="DG16" i="3"/>
  <c r="DH15" i="3"/>
  <c r="DJ15" i="3" s="1"/>
  <c r="DG15" i="3"/>
  <c r="DH14" i="3"/>
  <c r="DJ14" i="3" s="1"/>
  <c r="DG14" i="3"/>
  <c r="DJ13" i="3"/>
  <c r="DI13" i="3"/>
  <c r="DL13" i="3" s="1"/>
  <c r="DH13" i="3"/>
  <c r="DG13" i="3"/>
  <c r="DH12" i="3"/>
  <c r="DJ12" i="3" s="1"/>
  <c r="DG12" i="3"/>
  <c r="DH11" i="3"/>
  <c r="DJ11" i="3" s="1"/>
  <c r="DG11" i="3"/>
  <c r="DH10" i="3"/>
  <c r="DJ10" i="3" s="1"/>
  <c r="DG10" i="3"/>
  <c r="DJ9" i="3"/>
  <c r="DI9" i="3"/>
  <c r="DL9" i="3" s="1"/>
  <c r="DH9" i="3"/>
  <c r="DG9" i="3"/>
  <c r="DH8" i="3"/>
  <c r="DJ8" i="3" s="1"/>
  <c r="DG8" i="3"/>
  <c r="DH7" i="3"/>
  <c r="DJ7" i="3" s="1"/>
  <c r="DG7" i="3"/>
  <c r="DH6" i="3"/>
  <c r="DJ6" i="3" s="1"/>
  <c r="DG6" i="3"/>
  <c r="DA55" i="3"/>
  <c r="DC55" i="3" s="1"/>
  <c r="CZ55" i="3"/>
  <c r="DE54" i="3"/>
  <c r="DD54" i="3"/>
  <c r="DB54" i="3"/>
  <c r="DA54" i="3"/>
  <c r="DC54" i="3" s="1"/>
  <c r="CZ54" i="3"/>
  <c r="DC53" i="3"/>
  <c r="DB53" i="3"/>
  <c r="DE53" i="3" s="1"/>
  <c r="DA53" i="3"/>
  <c r="CZ53" i="3"/>
  <c r="DC52" i="3"/>
  <c r="DA52" i="3"/>
  <c r="DB52" i="3" s="1"/>
  <c r="CZ52" i="3"/>
  <c r="DA51" i="3"/>
  <c r="DC51" i="3" s="1"/>
  <c r="CZ51" i="3"/>
  <c r="DE50" i="3"/>
  <c r="DD50" i="3"/>
  <c r="DB50" i="3"/>
  <c r="DA50" i="3"/>
  <c r="DC50" i="3" s="1"/>
  <c r="CZ50" i="3"/>
  <c r="DC49" i="3"/>
  <c r="DB49" i="3"/>
  <c r="DE49" i="3" s="1"/>
  <c r="DA49" i="3"/>
  <c r="CZ49" i="3"/>
  <c r="DC48" i="3"/>
  <c r="DA48" i="3"/>
  <c r="DB48" i="3" s="1"/>
  <c r="CZ48" i="3"/>
  <c r="DA47" i="3"/>
  <c r="DC47" i="3" s="1"/>
  <c r="CZ47" i="3"/>
  <c r="DE46" i="3"/>
  <c r="DD46" i="3"/>
  <c r="DB46" i="3"/>
  <c r="DA46" i="3"/>
  <c r="DC46" i="3" s="1"/>
  <c r="CZ46" i="3"/>
  <c r="DC45" i="3"/>
  <c r="DB45" i="3"/>
  <c r="DE45" i="3" s="1"/>
  <c r="DA45" i="3"/>
  <c r="CZ45" i="3"/>
  <c r="DC44" i="3"/>
  <c r="DA44" i="3"/>
  <c r="DB44" i="3" s="1"/>
  <c r="CZ44" i="3"/>
  <c r="DA43" i="3"/>
  <c r="DC43" i="3" s="1"/>
  <c r="CZ43" i="3"/>
  <c r="DE42" i="3"/>
  <c r="DD42" i="3"/>
  <c r="DC42" i="3"/>
  <c r="DB42" i="3"/>
  <c r="DA42" i="3"/>
  <c r="CZ42" i="3"/>
  <c r="DC41" i="3"/>
  <c r="DB41" i="3"/>
  <c r="DE41" i="3" s="1"/>
  <c r="DA41" i="3"/>
  <c r="CZ41" i="3"/>
  <c r="DC40" i="3"/>
  <c r="DA40" i="3"/>
  <c r="DB40" i="3" s="1"/>
  <c r="CZ40" i="3"/>
  <c r="DA39" i="3"/>
  <c r="DC39" i="3" s="1"/>
  <c r="CZ39" i="3"/>
  <c r="DE38" i="3"/>
  <c r="DD38" i="3"/>
  <c r="DC38" i="3"/>
  <c r="DB38" i="3"/>
  <c r="DA38" i="3"/>
  <c r="CZ38" i="3"/>
  <c r="DC37" i="3"/>
  <c r="DB37" i="3"/>
  <c r="DE37" i="3" s="1"/>
  <c r="DA37" i="3"/>
  <c r="CZ37" i="3"/>
  <c r="DC36" i="3"/>
  <c r="DA36" i="3"/>
  <c r="DB36" i="3" s="1"/>
  <c r="CZ36" i="3"/>
  <c r="DA35" i="3"/>
  <c r="DC35" i="3" s="1"/>
  <c r="CZ35" i="3"/>
  <c r="DE34" i="3"/>
  <c r="DD34" i="3"/>
  <c r="DC34" i="3"/>
  <c r="DB34" i="3"/>
  <c r="DA34" i="3"/>
  <c r="CZ34" i="3"/>
  <c r="DC33" i="3"/>
  <c r="DB33" i="3"/>
  <c r="DE33" i="3" s="1"/>
  <c r="DA33" i="3"/>
  <c r="CZ33" i="3"/>
  <c r="DC32" i="3"/>
  <c r="DA32" i="3"/>
  <c r="DB32" i="3" s="1"/>
  <c r="CZ32" i="3"/>
  <c r="DA31" i="3"/>
  <c r="DC31" i="3" s="1"/>
  <c r="CZ31" i="3"/>
  <c r="DE30" i="3"/>
  <c r="DD30" i="3"/>
  <c r="DC30" i="3"/>
  <c r="DB30" i="3"/>
  <c r="DA30" i="3"/>
  <c r="CZ30" i="3"/>
  <c r="DC29" i="3"/>
  <c r="DB29" i="3"/>
  <c r="DE29" i="3" s="1"/>
  <c r="DA29" i="3"/>
  <c r="CZ29" i="3"/>
  <c r="DC28" i="3"/>
  <c r="DA28" i="3"/>
  <c r="DB28" i="3" s="1"/>
  <c r="CZ28" i="3"/>
  <c r="DA27" i="3"/>
  <c r="DC27" i="3" s="1"/>
  <c r="CZ27" i="3"/>
  <c r="DD26" i="3"/>
  <c r="DC26" i="3"/>
  <c r="DB26" i="3"/>
  <c r="DE26" i="3" s="1"/>
  <c r="DA26" i="3"/>
  <c r="CZ26" i="3"/>
  <c r="DC25" i="3"/>
  <c r="DB25" i="3"/>
  <c r="DE25" i="3" s="1"/>
  <c r="DA25" i="3"/>
  <c r="CZ25" i="3"/>
  <c r="DC24" i="3"/>
  <c r="DA24" i="3"/>
  <c r="DB24" i="3" s="1"/>
  <c r="CZ24" i="3"/>
  <c r="DA23" i="3"/>
  <c r="DC23" i="3" s="1"/>
  <c r="CZ23" i="3"/>
  <c r="DD22" i="3"/>
  <c r="DC22" i="3"/>
  <c r="DB22" i="3"/>
  <c r="DE22" i="3" s="1"/>
  <c r="DA22" i="3"/>
  <c r="CZ22" i="3"/>
  <c r="DC21" i="3"/>
  <c r="DB21" i="3"/>
  <c r="DE21" i="3" s="1"/>
  <c r="DA21" i="3"/>
  <c r="CZ21" i="3"/>
  <c r="DC20" i="3"/>
  <c r="DA20" i="3"/>
  <c r="DB20" i="3" s="1"/>
  <c r="CZ20" i="3"/>
  <c r="DA19" i="3"/>
  <c r="DC19" i="3" s="1"/>
  <c r="CZ19" i="3"/>
  <c r="DD18" i="3"/>
  <c r="DC18" i="3"/>
  <c r="DB18" i="3"/>
  <c r="DE18" i="3" s="1"/>
  <c r="DA18" i="3"/>
  <c r="CZ18" i="3"/>
  <c r="DC17" i="3"/>
  <c r="DB17" i="3"/>
  <c r="DE17" i="3" s="1"/>
  <c r="DA17" i="3"/>
  <c r="CZ17" i="3"/>
  <c r="DC16" i="3"/>
  <c r="DA16" i="3"/>
  <c r="DB16" i="3" s="1"/>
  <c r="CZ16" i="3"/>
  <c r="DA15" i="3"/>
  <c r="DC15" i="3" s="1"/>
  <c r="CZ15" i="3"/>
  <c r="DD14" i="3"/>
  <c r="DC14" i="3"/>
  <c r="DB14" i="3"/>
  <c r="DE14" i="3" s="1"/>
  <c r="DA14" i="3"/>
  <c r="CZ14" i="3"/>
  <c r="DC13" i="3"/>
  <c r="DB13" i="3"/>
  <c r="DE13" i="3" s="1"/>
  <c r="DA13" i="3"/>
  <c r="CZ13" i="3"/>
  <c r="DC12" i="3"/>
  <c r="DA12" i="3"/>
  <c r="DB12" i="3" s="1"/>
  <c r="CZ12" i="3"/>
  <c r="DA11" i="3"/>
  <c r="DC11" i="3" s="1"/>
  <c r="CZ11" i="3"/>
  <c r="DD10" i="3"/>
  <c r="DC10" i="3"/>
  <c r="DB10" i="3"/>
  <c r="DE10" i="3" s="1"/>
  <c r="DA10" i="3"/>
  <c r="CZ10" i="3"/>
  <c r="DC9" i="3"/>
  <c r="DB9" i="3"/>
  <c r="DE9" i="3" s="1"/>
  <c r="DA9" i="3"/>
  <c r="CZ9" i="3"/>
  <c r="DC8" i="3"/>
  <c r="DA8" i="3"/>
  <c r="DB8" i="3" s="1"/>
  <c r="CZ8" i="3"/>
  <c r="DA7" i="3"/>
  <c r="DC7" i="3" s="1"/>
  <c r="CZ7" i="3"/>
  <c r="DD6" i="3"/>
  <c r="DC6" i="3"/>
  <c r="DB6" i="3"/>
  <c r="DE6" i="3" s="1"/>
  <c r="DA6" i="3"/>
  <c r="CZ6" i="3"/>
  <c r="CV55" i="3"/>
  <c r="CT55" i="3"/>
  <c r="CU55" i="3" s="1"/>
  <c r="CS55" i="3"/>
  <c r="CT54" i="3"/>
  <c r="CV54" i="3" s="1"/>
  <c r="CS54" i="3"/>
  <c r="CV53" i="3"/>
  <c r="CU53" i="3"/>
  <c r="CX53" i="3" s="1"/>
  <c r="CT53" i="3"/>
  <c r="CS53" i="3"/>
  <c r="CT52" i="3"/>
  <c r="CV52" i="3" s="1"/>
  <c r="CS52" i="3"/>
  <c r="CV51" i="3"/>
  <c r="CT51" i="3"/>
  <c r="CU51" i="3" s="1"/>
  <c r="CS51" i="3"/>
  <c r="CT50" i="3"/>
  <c r="CV50" i="3" s="1"/>
  <c r="CS50" i="3"/>
  <c r="CV49" i="3"/>
  <c r="CU49" i="3"/>
  <c r="CX49" i="3" s="1"/>
  <c r="CT49" i="3"/>
  <c r="CS49" i="3"/>
  <c r="CT48" i="3"/>
  <c r="CV48" i="3" s="1"/>
  <c r="CS48" i="3"/>
  <c r="CV47" i="3"/>
  <c r="CT47" i="3"/>
  <c r="CU47" i="3" s="1"/>
  <c r="CS47" i="3"/>
  <c r="CT46" i="3"/>
  <c r="CV46" i="3" s="1"/>
  <c r="CS46" i="3"/>
  <c r="CV45" i="3"/>
  <c r="CU45" i="3"/>
  <c r="CX45" i="3" s="1"/>
  <c r="CT45" i="3"/>
  <c r="CS45" i="3"/>
  <c r="CT44" i="3"/>
  <c r="CV44" i="3" s="1"/>
  <c r="CS44" i="3"/>
  <c r="CV43" i="3"/>
  <c r="CT43" i="3"/>
  <c r="CU43" i="3" s="1"/>
  <c r="CS43" i="3"/>
  <c r="CT42" i="3"/>
  <c r="CV42" i="3" s="1"/>
  <c r="CS42" i="3"/>
  <c r="CV41" i="3"/>
  <c r="CU41" i="3"/>
  <c r="CX41" i="3" s="1"/>
  <c r="CT41" i="3"/>
  <c r="CS41" i="3"/>
  <c r="CT40" i="3"/>
  <c r="CV40" i="3" s="1"/>
  <c r="CS40" i="3"/>
  <c r="CV39" i="3"/>
  <c r="CT39" i="3"/>
  <c r="CU39" i="3" s="1"/>
  <c r="CS39" i="3"/>
  <c r="CT38" i="3"/>
  <c r="CV38" i="3" s="1"/>
  <c r="CS38" i="3"/>
  <c r="CV37" i="3"/>
  <c r="CU37" i="3"/>
  <c r="CX37" i="3" s="1"/>
  <c r="CT37" i="3"/>
  <c r="CS37" i="3"/>
  <c r="CT36" i="3"/>
  <c r="CV36" i="3" s="1"/>
  <c r="CS36" i="3"/>
  <c r="CV35" i="3"/>
  <c r="CT35" i="3"/>
  <c r="CU35" i="3" s="1"/>
  <c r="CS35" i="3"/>
  <c r="CT34" i="3"/>
  <c r="CV34" i="3" s="1"/>
  <c r="CS34" i="3"/>
  <c r="CV33" i="3"/>
  <c r="CU33" i="3"/>
  <c r="CX33" i="3" s="1"/>
  <c r="CT33" i="3"/>
  <c r="CS33" i="3"/>
  <c r="CT32" i="3"/>
  <c r="CV32" i="3" s="1"/>
  <c r="CS32" i="3"/>
  <c r="CV31" i="3"/>
  <c r="CT31" i="3"/>
  <c r="CU31" i="3" s="1"/>
  <c r="CS31" i="3"/>
  <c r="CT30" i="3"/>
  <c r="CV30" i="3" s="1"/>
  <c r="CS30" i="3"/>
  <c r="CV29" i="3"/>
  <c r="CU29" i="3"/>
  <c r="CX29" i="3" s="1"/>
  <c r="CT29" i="3"/>
  <c r="CS29" i="3"/>
  <c r="CT28" i="3"/>
  <c r="CV28" i="3" s="1"/>
  <c r="CS28" i="3"/>
  <c r="CV27" i="3"/>
  <c r="CT27" i="3"/>
  <c r="CU27" i="3" s="1"/>
  <c r="CS27" i="3"/>
  <c r="CT26" i="3"/>
  <c r="CV26" i="3" s="1"/>
  <c r="CS26" i="3"/>
  <c r="CV25" i="3"/>
  <c r="CU25" i="3"/>
  <c r="CX25" i="3" s="1"/>
  <c r="CT25" i="3"/>
  <c r="CS25" i="3"/>
  <c r="CT24" i="3"/>
  <c r="CV24" i="3" s="1"/>
  <c r="CS24" i="3"/>
  <c r="CV23" i="3"/>
  <c r="CT23" i="3"/>
  <c r="CU23" i="3" s="1"/>
  <c r="CS23" i="3"/>
  <c r="CT22" i="3"/>
  <c r="CV22" i="3" s="1"/>
  <c r="CS22" i="3"/>
  <c r="CV21" i="3"/>
  <c r="CU21" i="3"/>
  <c r="CX21" i="3" s="1"/>
  <c r="CT21" i="3"/>
  <c r="CS21" i="3"/>
  <c r="CT20" i="3"/>
  <c r="CV20" i="3" s="1"/>
  <c r="CS20" i="3"/>
  <c r="CV19" i="3"/>
  <c r="CT19" i="3"/>
  <c r="CU19" i="3" s="1"/>
  <c r="CS19" i="3"/>
  <c r="CT18" i="3"/>
  <c r="CV18" i="3" s="1"/>
  <c r="CS18" i="3"/>
  <c r="CV17" i="3"/>
  <c r="CU17" i="3"/>
  <c r="CX17" i="3" s="1"/>
  <c r="CT17" i="3"/>
  <c r="CS17" i="3"/>
  <c r="CT16" i="3"/>
  <c r="CV16" i="3" s="1"/>
  <c r="CS16" i="3"/>
  <c r="CV15" i="3"/>
  <c r="CT15" i="3"/>
  <c r="CU15" i="3" s="1"/>
  <c r="CS15" i="3"/>
  <c r="CT14" i="3"/>
  <c r="CV14" i="3" s="1"/>
  <c r="CS14" i="3"/>
  <c r="CV13" i="3"/>
  <c r="CU13" i="3"/>
  <c r="CX13" i="3" s="1"/>
  <c r="CT13" i="3"/>
  <c r="CS13" i="3"/>
  <c r="CT12" i="3"/>
  <c r="CV12" i="3" s="1"/>
  <c r="CS12" i="3"/>
  <c r="CV11" i="3"/>
  <c r="CT11" i="3"/>
  <c r="CU11" i="3" s="1"/>
  <c r="CS11" i="3"/>
  <c r="CT10" i="3"/>
  <c r="CV10" i="3" s="1"/>
  <c r="CS10" i="3"/>
  <c r="CV9" i="3"/>
  <c r="CU9" i="3"/>
  <c r="CX9" i="3" s="1"/>
  <c r="CT9" i="3"/>
  <c r="CS9" i="3"/>
  <c r="CT8" i="3"/>
  <c r="CV8" i="3" s="1"/>
  <c r="CS8" i="3"/>
  <c r="CV7" i="3"/>
  <c r="CT7" i="3"/>
  <c r="CU7" i="3" s="1"/>
  <c r="CS7" i="3"/>
  <c r="CT6" i="3"/>
  <c r="CV6" i="3" s="1"/>
  <c r="CS6" i="3"/>
  <c r="CN55" i="3"/>
  <c r="CQ55" i="3" s="1"/>
  <c r="CM55" i="3"/>
  <c r="CO55" i="3" s="1"/>
  <c r="CL55" i="3"/>
  <c r="CM54" i="3"/>
  <c r="CO54" i="3" s="1"/>
  <c r="CL54" i="3"/>
  <c r="CO53" i="3"/>
  <c r="CN53" i="3"/>
  <c r="CQ53" i="3" s="1"/>
  <c r="CM53" i="3"/>
  <c r="CL53" i="3"/>
  <c r="CM52" i="3"/>
  <c r="CO52" i="3" s="1"/>
  <c r="CL52" i="3"/>
  <c r="CN51" i="3"/>
  <c r="CQ51" i="3" s="1"/>
  <c r="CM51" i="3"/>
  <c r="CO51" i="3" s="1"/>
  <c r="CL51" i="3"/>
  <c r="CM50" i="3"/>
  <c r="CO50" i="3" s="1"/>
  <c r="CL50" i="3"/>
  <c r="CO49" i="3"/>
  <c r="CN49" i="3"/>
  <c r="CQ49" i="3" s="1"/>
  <c r="CM49" i="3"/>
  <c r="CL49" i="3"/>
  <c r="CM48" i="3"/>
  <c r="CO48" i="3" s="1"/>
  <c r="CL48" i="3"/>
  <c r="CN47" i="3"/>
  <c r="CQ47" i="3" s="1"/>
  <c r="CM47" i="3"/>
  <c r="CO47" i="3" s="1"/>
  <c r="CL47" i="3"/>
  <c r="CM46" i="3"/>
  <c r="CO46" i="3" s="1"/>
  <c r="CL46" i="3"/>
  <c r="CO45" i="3"/>
  <c r="CN45" i="3"/>
  <c r="CQ45" i="3" s="1"/>
  <c r="CM45" i="3"/>
  <c r="CL45" i="3"/>
  <c r="CM44" i="3"/>
  <c r="CO44" i="3" s="1"/>
  <c r="CL44" i="3"/>
  <c r="CN43" i="3"/>
  <c r="CQ43" i="3" s="1"/>
  <c r="CM43" i="3"/>
  <c r="CO43" i="3" s="1"/>
  <c r="CL43" i="3"/>
  <c r="CM42" i="3"/>
  <c r="CO42" i="3" s="1"/>
  <c r="CL42" i="3"/>
  <c r="CO41" i="3"/>
  <c r="CN41" i="3"/>
  <c r="CQ41" i="3" s="1"/>
  <c r="CM41" i="3"/>
  <c r="CL41" i="3"/>
  <c r="CM40" i="3"/>
  <c r="CO40" i="3" s="1"/>
  <c r="CL40" i="3"/>
  <c r="CN39" i="3"/>
  <c r="CQ39" i="3" s="1"/>
  <c r="CM39" i="3"/>
  <c r="CO39" i="3" s="1"/>
  <c r="CL39" i="3"/>
  <c r="CM38" i="3"/>
  <c r="CO38" i="3" s="1"/>
  <c r="CL38" i="3"/>
  <c r="CO37" i="3"/>
  <c r="CN37" i="3"/>
  <c r="CQ37" i="3" s="1"/>
  <c r="CM37" i="3"/>
  <c r="CL37" i="3"/>
  <c r="CM36" i="3"/>
  <c r="CO36" i="3" s="1"/>
  <c r="CL36" i="3"/>
  <c r="CO35" i="3"/>
  <c r="CN35" i="3"/>
  <c r="CQ35" i="3" s="1"/>
  <c r="CM35" i="3"/>
  <c r="CL35" i="3"/>
  <c r="CM34" i="3"/>
  <c r="CO34" i="3" s="1"/>
  <c r="CL34" i="3"/>
  <c r="CO33" i="3"/>
  <c r="CN33" i="3"/>
  <c r="CQ33" i="3" s="1"/>
  <c r="CM33" i="3"/>
  <c r="CL33" i="3"/>
  <c r="CM32" i="3"/>
  <c r="CO32" i="3" s="1"/>
  <c r="CL32" i="3"/>
  <c r="CO31" i="3"/>
  <c r="CN31" i="3"/>
  <c r="CQ31" i="3" s="1"/>
  <c r="CM31" i="3"/>
  <c r="CL31" i="3"/>
  <c r="CM30" i="3"/>
  <c r="CO30" i="3" s="1"/>
  <c r="CL30" i="3"/>
  <c r="CO29" i="3"/>
  <c r="CN29" i="3"/>
  <c r="CQ29" i="3" s="1"/>
  <c r="CM29" i="3"/>
  <c r="CL29" i="3"/>
  <c r="CM28" i="3"/>
  <c r="CO28" i="3" s="1"/>
  <c r="CL28" i="3"/>
  <c r="CO27" i="3"/>
  <c r="CN27" i="3"/>
  <c r="CQ27" i="3" s="1"/>
  <c r="CM27" i="3"/>
  <c r="CL27" i="3"/>
  <c r="CM26" i="3"/>
  <c r="CO26" i="3" s="1"/>
  <c r="CL26" i="3"/>
  <c r="CO25" i="3"/>
  <c r="CN25" i="3"/>
  <c r="CQ25" i="3" s="1"/>
  <c r="CM25" i="3"/>
  <c r="CL25" i="3"/>
  <c r="CM24" i="3"/>
  <c r="CO24" i="3" s="1"/>
  <c r="CL24" i="3"/>
  <c r="CO23" i="3"/>
  <c r="CN23" i="3"/>
  <c r="CQ23" i="3" s="1"/>
  <c r="CM23" i="3"/>
  <c r="CL23" i="3"/>
  <c r="CM22" i="3"/>
  <c r="CO22" i="3" s="1"/>
  <c r="CL22" i="3"/>
  <c r="CO21" i="3"/>
  <c r="CN21" i="3"/>
  <c r="CQ21" i="3" s="1"/>
  <c r="CM21" i="3"/>
  <c r="CL21" i="3"/>
  <c r="CM20" i="3"/>
  <c r="CO20" i="3" s="1"/>
  <c r="CL20" i="3"/>
  <c r="CO19" i="3"/>
  <c r="CN19" i="3"/>
  <c r="CQ19" i="3" s="1"/>
  <c r="CM19" i="3"/>
  <c r="CL19" i="3"/>
  <c r="CM18" i="3"/>
  <c r="CO18" i="3" s="1"/>
  <c r="CL18" i="3"/>
  <c r="CO17" i="3"/>
  <c r="CN17" i="3"/>
  <c r="CQ17" i="3" s="1"/>
  <c r="CM17" i="3"/>
  <c r="CL17" i="3"/>
  <c r="CM16" i="3"/>
  <c r="CO16" i="3" s="1"/>
  <c r="CL16" i="3"/>
  <c r="CO15" i="3"/>
  <c r="CN15" i="3"/>
  <c r="CQ15" i="3" s="1"/>
  <c r="CM15" i="3"/>
  <c r="CL15" i="3"/>
  <c r="CM14" i="3"/>
  <c r="CO14" i="3" s="1"/>
  <c r="CL14" i="3"/>
  <c r="CO13" i="3"/>
  <c r="CN13" i="3"/>
  <c r="CQ13" i="3" s="1"/>
  <c r="CM13" i="3"/>
  <c r="CL13" i="3"/>
  <c r="CM12" i="3"/>
  <c r="CO12" i="3" s="1"/>
  <c r="CL12" i="3"/>
  <c r="CO11" i="3"/>
  <c r="CN11" i="3"/>
  <c r="CQ11" i="3" s="1"/>
  <c r="CM11" i="3"/>
  <c r="CL11" i="3"/>
  <c r="CM10" i="3"/>
  <c r="CO10" i="3" s="1"/>
  <c r="CL10" i="3"/>
  <c r="CO9" i="3"/>
  <c r="CN9" i="3"/>
  <c r="CQ9" i="3" s="1"/>
  <c r="CM9" i="3"/>
  <c r="CL9" i="3"/>
  <c r="CM8" i="3"/>
  <c r="CO8" i="3" s="1"/>
  <c r="CL8" i="3"/>
  <c r="CO7" i="3"/>
  <c r="CN7" i="3"/>
  <c r="CQ7" i="3" s="1"/>
  <c r="CM7" i="3"/>
  <c r="CL7" i="3"/>
  <c r="CM6" i="3"/>
  <c r="CO6" i="3" s="1"/>
  <c r="CL6" i="3"/>
  <c r="CH55" i="3"/>
  <c r="CF55" i="3"/>
  <c r="CG55" i="3" s="1"/>
  <c r="CE55" i="3"/>
  <c r="CF54" i="3"/>
  <c r="CH54" i="3" s="1"/>
  <c r="CE54" i="3"/>
  <c r="CH53" i="3"/>
  <c r="CG53" i="3"/>
  <c r="CJ53" i="3" s="1"/>
  <c r="CF53" i="3"/>
  <c r="CE53" i="3"/>
  <c r="CF52" i="3"/>
  <c r="CH52" i="3" s="1"/>
  <c r="CE52" i="3"/>
  <c r="CH51" i="3"/>
  <c r="CF51" i="3"/>
  <c r="CG51" i="3" s="1"/>
  <c r="CE51" i="3"/>
  <c r="CF50" i="3"/>
  <c r="CH50" i="3" s="1"/>
  <c r="CE50" i="3"/>
  <c r="CH49" i="3"/>
  <c r="CG49" i="3"/>
  <c r="CJ49" i="3" s="1"/>
  <c r="CF49" i="3"/>
  <c r="CE49" i="3"/>
  <c r="CF48" i="3"/>
  <c r="CH48" i="3" s="1"/>
  <c r="CE48" i="3"/>
  <c r="CH47" i="3"/>
  <c r="CF47" i="3"/>
  <c r="CG47" i="3" s="1"/>
  <c r="CE47" i="3"/>
  <c r="CF46" i="3"/>
  <c r="CH46" i="3" s="1"/>
  <c r="CE46" i="3"/>
  <c r="CH45" i="3"/>
  <c r="CG45" i="3"/>
  <c r="CJ45" i="3" s="1"/>
  <c r="CF45" i="3"/>
  <c r="CE45" i="3"/>
  <c r="CF44" i="3"/>
  <c r="CH44" i="3" s="1"/>
  <c r="CE44" i="3"/>
  <c r="CH43" i="3"/>
  <c r="CF43" i="3"/>
  <c r="CG43" i="3" s="1"/>
  <c r="CE43" i="3"/>
  <c r="CF42" i="3"/>
  <c r="CH42" i="3" s="1"/>
  <c r="CE42" i="3"/>
  <c r="CH41" i="3"/>
  <c r="CG41" i="3"/>
  <c r="CJ41" i="3" s="1"/>
  <c r="CF41" i="3"/>
  <c r="CE41" i="3"/>
  <c r="CF40" i="3"/>
  <c r="CH40" i="3" s="1"/>
  <c r="CE40" i="3"/>
  <c r="CH39" i="3"/>
  <c r="CF39" i="3"/>
  <c r="CG39" i="3" s="1"/>
  <c r="CE39" i="3"/>
  <c r="CF38" i="3"/>
  <c r="CH38" i="3" s="1"/>
  <c r="CE38" i="3"/>
  <c r="CH37" i="3"/>
  <c r="CG37" i="3"/>
  <c r="CJ37" i="3" s="1"/>
  <c r="CF37" i="3"/>
  <c r="CE37" i="3"/>
  <c r="CF36" i="3"/>
  <c r="CH36" i="3" s="1"/>
  <c r="CE36" i="3"/>
  <c r="CH35" i="3"/>
  <c r="CF35" i="3"/>
  <c r="CG35" i="3" s="1"/>
  <c r="CE35" i="3"/>
  <c r="CF34" i="3"/>
  <c r="CH34" i="3" s="1"/>
  <c r="CE34" i="3"/>
  <c r="CH33" i="3"/>
  <c r="CG33" i="3"/>
  <c r="CJ33" i="3" s="1"/>
  <c r="CF33" i="3"/>
  <c r="CE33" i="3"/>
  <c r="CF32" i="3"/>
  <c r="CH32" i="3" s="1"/>
  <c r="CE32" i="3"/>
  <c r="CH31" i="3"/>
  <c r="CF31" i="3"/>
  <c r="CG31" i="3" s="1"/>
  <c r="CE31" i="3"/>
  <c r="CF30" i="3"/>
  <c r="CH30" i="3" s="1"/>
  <c r="CE30" i="3"/>
  <c r="CH29" i="3"/>
  <c r="CG29" i="3"/>
  <c r="CJ29" i="3" s="1"/>
  <c r="CF29" i="3"/>
  <c r="CE29" i="3"/>
  <c r="CF28" i="3"/>
  <c r="CH28" i="3" s="1"/>
  <c r="CE28" i="3"/>
  <c r="CH27" i="3"/>
  <c r="CF27" i="3"/>
  <c r="CG27" i="3" s="1"/>
  <c r="CE27" i="3"/>
  <c r="CF26" i="3"/>
  <c r="CH26" i="3" s="1"/>
  <c r="CE26" i="3"/>
  <c r="CH25" i="3"/>
  <c r="CG25" i="3"/>
  <c r="CJ25" i="3" s="1"/>
  <c r="CF25" i="3"/>
  <c r="CE25" i="3"/>
  <c r="CF24" i="3"/>
  <c r="CH24" i="3" s="1"/>
  <c r="CE24" i="3"/>
  <c r="CH23" i="3"/>
  <c r="CF23" i="3"/>
  <c r="CG23" i="3" s="1"/>
  <c r="CE23" i="3"/>
  <c r="CF22" i="3"/>
  <c r="CH22" i="3" s="1"/>
  <c r="CE22" i="3"/>
  <c r="CH21" i="3"/>
  <c r="CG21" i="3"/>
  <c r="CJ21" i="3" s="1"/>
  <c r="CF21" i="3"/>
  <c r="CE21" i="3"/>
  <c r="CF20" i="3"/>
  <c r="CH20" i="3" s="1"/>
  <c r="CE20" i="3"/>
  <c r="CH19" i="3"/>
  <c r="CF19" i="3"/>
  <c r="CG19" i="3" s="1"/>
  <c r="CE19" i="3"/>
  <c r="CF18" i="3"/>
  <c r="CH18" i="3" s="1"/>
  <c r="CE18" i="3"/>
  <c r="CH17" i="3"/>
  <c r="CG17" i="3"/>
  <c r="CJ17" i="3" s="1"/>
  <c r="CF17" i="3"/>
  <c r="CE17" i="3"/>
  <c r="CF16" i="3"/>
  <c r="CH16" i="3" s="1"/>
  <c r="CE16" i="3"/>
  <c r="CH15" i="3"/>
  <c r="CF15" i="3"/>
  <c r="CG15" i="3" s="1"/>
  <c r="CE15" i="3"/>
  <c r="CF14" i="3"/>
  <c r="CH14" i="3" s="1"/>
  <c r="CE14" i="3"/>
  <c r="CH13" i="3"/>
  <c r="CG13" i="3"/>
  <c r="CJ13" i="3" s="1"/>
  <c r="CF13" i="3"/>
  <c r="CE13" i="3"/>
  <c r="CF12" i="3"/>
  <c r="CH12" i="3" s="1"/>
  <c r="CE12" i="3"/>
  <c r="CH11" i="3"/>
  <c r="CF11" i="3"/>
  <c r="CG11" i="3" s="1"/>
  <c r="CE11" i="3"/>
  <c r="CF10" i="3"/>
  <c r="CH10" i="3" s="1"/>
  <c r="CE10" i="3"/>
  <c r="CH9" i="3"/>
  <c r="CG9" i="3"/>
  <c r="CJ9" i="3" s="1"/>
  <c r="CF9" i="3"/>
  <c r="CE9" i="3"/>
  <c r="CF8" i="3"/>
  <c r="CH8" i="3" s="1"/>
  <c r="CE8" i="3"/>
  <c r="CH7" i="3"/>
  <c r="CF7" i="3"/>
  <c r="CG7" i="3" s="1"/>
  <c r="CE7" i="3"/>
  <c r="CF6" i="3"/>
  <c r="CH6" i="3" s="1"/>
  <c r="CE6" i="3"/>
  <c r="BY55" i="3"/>
  <c r="CA55" i="3" s="1"/>
  <c r="BX55" i="3"/>
  <c r="BY54" i="3"/>
  <c r="CA54" i="3" s="1"/>
  <c r="BX54" i="3"/>
  <c r="CA53" i="3"/>
  <c r="BZ53" i="3"/>
  <c r="CC53" i="3" s="1"/>
  <c r="BY53" i="3"/>
  <c r="BX53" i="3"/>
  <c r="BY52" i="3"/>
  <c r="BZ52" i="3" s="1"/>
  <c r="BX52" i="3"/>
  <c r="BY51" i="3"/>
  <c r="CA51" i="3" s="1"/>
  <c r="BX51" i="3"/>
  <c r="BY50" i="3"/>
  <c r="CA50" i="3" s="1"/>
  <c r="BX50" i="3"/>
  <c r="CA49" i="3"/>
  <c r="BZ49" i="3"/>
  <c r="CC49" i="3" s="1"/>
  <c r="BY49" i="3"/>
  <c r="BX49" i="3"/>
  <c r="BY48" i="3"/>
  <c r="CA48" i="3" s="1"/>
  <c r="BX48" i="3"/>
  <c r="BY47" i="3"/>
  <c r="CA47" i="3" s="1"/>
  <c r="BX47" i="3"/>
  <c r="BY46" i="3"/>
  <c r="CA46" i="3" s="1"/>
  <c r="BX46" i="3"/>
  <c r="CA45" i="3"/>
  <c r="BZ45" i="3"/>
  <c r="CB45" i="3" s="1"/>
  <c r="BY45" i="3"/>
  <c r="BX45" i="3"/>
  <c r="BY44" i="3"/>
  <c r="BZ44" i="3" s="1"/>
  <c r="BX44" i="3"/>
  <c r="BY43" i="3"/>
  <c r="CA43" i="3" s="1"/>
  <c r="BX43" i="3"/>
  <c r="CC42" i="3"/>
  <c r="CB42" i="3"/>
  <c r="CA42" i="3"/>
  <c r="BZ42" i="3"/>
  <c r="BY42" i="3"/>
  <c r="BX42" i="3"/>
  <c r="CA41" i="3"/>
  <c r="BZ41" i="3"/>
  <c r="CB41" i="3" s="1"/>
  <c r="BY41" i="3"/>
  <c r="BX41" i="3"/>
  <c r="BY40" i="3"/>
  <c r="BZ40" i="3" s="1"/>
  <c r="BX40" i="3"/>
  <c r="BY39" i="3"/>
  <c r="CA39" i="3" s="1"/>
  <c r="BX39" i="3"/>
  <c r="CC38" i="3"/>
  <c r="CB38" i="3"/>
  <c r="CA38" i="3"/>
  <c r="BZ38" i="3"/>
  <c r="BY38" i="3"/>
  <c r="BX38" i="3"/>
  <c r="CA37" i="3"/>
  <c r="BZ37" i="3"/>
  <c r="CB37" i="3" s="1"/>
  <c r="BY37" i="3"/>
  <c r="BX37" i="3"/>
  <c r="BY36" i="3"/>
  <c r="BZ36" i="3" s="1"/>
  <c r="BX36" i="3"/>
  <c r="BY35" i="3"/>
  <c r="CA35" i="3" s="1"/>
  <c r="BX35" i="3"/>
  <c r="CC34" i="3"/>
  <c r="CB34" i="3"/>
  <c r="CA34" i="3"/>
  <c r="BZ34" i="3"/>
  <c r="BY34" i="3"/>
  <c r="BX34" i="3"/>
  <c r="CA33" i="3"/>
  <c r="BZ33" i="3"/>
  <c r="CB33" i="3" s="1"/>
  <c r="BY33" i="3"/>
  <c r="BX33" i="3"/>
  <c r="BY32" i="3"/>
  <c r="BZ32" i="3" s="1"/>
  <c r="BX32" i="3"/>
  <c r="BY31" i="3"/>
  <c r="CA31" i="3" s="1"/>
  <c r="BX31" i="3"/>
  <c r="CC30" i="3"/>
  <c r="CB30" i="3"/>
  <c r="CA30" i="3"/>
  <c r="BZ30" i="3"/>
  <c r="BY30" i="3"/>
  <c r="BX30" i="3"/>
  <c r="CA29" i="3"/>
  <c r="BZ29" i="3"/>
  <c r="CB29" i="3" s="1"/>
  <c r="BY29" i="3"/>
  <c r="BX29" i="3"/>
  <c r="BY28" i="3"/>
  <c r="CA28" i="3" s="1"/>
  <c r="BX28" i="3"/>
  <c r="BY27" i="3"/>
  <c r="CA27" i="3" s="1"/>
  <c r="BX27" i="3"/>
  <c r="CC26" i="3"/>
  <c r="CB26" i="3"/>
  <c r="CA26" i="3"/>
  <c r="BZ26" i="3"/>
  <c r="BY26" i="3"/>
  <c r="BX26" i="3"/>
  <c r="CA25" i="3"/>
  <c r="BZ25" i="3"/>
  <c r="CC25" i="3" s="1"/>
  <c r="BY25" i="3"/>
  <c r="BX25" i="3"/>
  <c r="BY24" i="3"/>
  <c r="BZ24" i="3" s="1"/>
  <c r="BX24" i="3"/>
  <c r="BY23" i="3"/>
  <c r="CA23" i="3" s="1"/>
  <c r="BX23" i="3"/>
  <c r="CC22" i="3"/>
  <c r="CB22" i="3"/>
  <c r="CA22" i="3"/>
  <c r="BZ22" i="3"/>
  <c r="BY22" i="3"/>
  <c r="BX22" i="3"/>
  <c r="CA21" i="3"/>
  <c r="BZ21" i="3"/>
  <c r="CB21" i="3" s="1"/>
  <c r="BY21" i="3"/>
  <c r="BX21" i="3"/>
  <c r="BY20" i="3"/>
  <c r="BZ20" i="3" s="1"/>
  <c r="BX20" i="3"/>
  <c r="BY19" i="3"/>
  <c r="CA19" i="3" s="1"/>
  <c r="BX19" i="3"/>
  <c r="CC18" i="3"/>
  <c r="CB18" i="3"/>
  <c r="CA18" i="3"/>
  <c r="BZ18" i="3"/>
  <c r="BY18" i="3"/>
  <c r="BX18" i="3"/>
  <c r="CA17" i="3"/>
  <c r="BZ17" i="3"/>
  <c r="CC17" i="3" s="1"/>
  <c r="BY17" i="3"/>
  <c r="BX17" i="3"/>
  <c r="BY16" i="3"/>
  <c r="CA16" i="3" s="1"/>
  <c r="BX16" i="3"/>
  <c r="BY15" i="3"/>
  <c r="CA15" i="3" s="1"/>
  <c r="BX15" i="3"/>
  <c r="CC14" i="3"/>
  <c r="CB14" i="3"/>
  <c r="CA14" i="3"/>
  <c r="BZ14" i="3"/>
  <c r="BY14" i="3"/>
  <c r="BX14" i="3"/>
  <c r="CA13" i="3"/>
  <c r="BZ13" i="3"/>
  <c r="CC13" i="3" s="1"/>
  <c r="BY13" i="3"/>
  <c r="BX13" i="3"/>
  <c r="BY12" i="3"/>
  <c r="CA12" i="3" s="1"/>
  <c r="BX12" i="3"/>
  <c r="BY11" i="3"/>
  <c r="CA11" i="3" s="1"/>
  <c r="BX11" i="3"/>
  <c r="CC10" i="3"/>
  <c r="CB10" i="3"/>
  <c r="CA10" i="3"/>
  <c r="BZ10" i="3"/>
  <c r="BY10" i="3"/>
  <c r="BX10" i="3"/>
  <c r="CA9" i="3"/>
  <c r="BZ9" i="3"/>
  <c r="CC9" i="3" s="1"/>
  <c r="BY9" i="3"/>
  <c r="BX9" i="3"/>
  <c r="BY8" i="3"/>
  <c r="CA8" i="3" s="1"/>
  <c r="BX8" i="3"/>
  <c r="BY7" i="3"/>
  <c r="CA7" i="3" s="1"/>
  <c r="BX7" i="3"/>
  <c r="CC6" i="3"/>
  <c r="CB6" i="3"/>
  <c r="CA6" i="3"/>
  <c r="BZ6" i="3"/>
  <c r="BY6" i="3"/>
  <c r="BX6" i="3"/>
  <c r="BR55" i="3"/>
  <c r="BS55" i="3" s="1"/>
  <c r="BQ55" i="3"/>
  <c r="BT54" i="3"/>
  <c r="BR54" i="3"/>
  <c r="BS54" i="3" s="1"/>
  <c r="BQ54" i="3"/>
  <c r="BT53" i="3"/>
  <c r="BS53" i="3"/>
  <c r="BV53" i="3" s="1"/>
  <c r="BR53" i="3"/>
  <c r="BQ53" i="3"/>
  <c r="BT52" i="3"/>
  <c r="BR52" i="3"/>
  <c r="BS52" i="3" s="1"/>
  <c r="BQ52" i="3"/>
  <c r="BR51" i="3"/>
  <c r="BS51" i="3" s="1"/>
  <c r="BQ51" i="3"/>
  <c r="BT50" i="3"/>
  <c r="BR50" i="3"/>
  <c r="BS50" i="3" s="1"/>
  <c r="BQ50" i="3"/>
  <c r="BT49" i="3"/>
  <c r="BS49" i="3"/>
  <c r="BV49" i="3" s="1"/>
  <c r="BR49" i="3"/>
  <c r="BQ49" i="3"/>
  <c r="BT48" i="3"/>
  <c r="BR48" i="3"/>
  <c r="BS48" i="3" s="1"/>
  <c r="BQ48" i="3"/>
  <c r="BR47" i="3"/>
  <c r="BT47" i="3" s="1"/>
  <c r="BQ47" i="3"/>
  <c r="BT46" i="3"/>
  <c r="BR46" i="3"/>
  <c r="BS46" i="3" s="1"/>
  <c r="BQ46" i="3"/>
  <c r="BT45" i="3"/>
  <c r="BS45" i="3"/>
  <c r="BV45" i="3" s="1"/>
  <c r="BR45" i="3"/>
  <c r="BQ45" i="3"/>
  <c r="BT44" i="3"/>
  <c r="BR44" i="3"/>
  <c r="BS44" i="3" s="1"/>
  <c r="BQ44" i="3"/>
  <c r="BR43" i="3"/>
  <c r="BS43" i="3" s="1"/>
  <c r="BQ43" i="3"/>
  <c r="BT42" i="3"/>
  <c r="BR42" i="3"/>
  <c r="BS42" i="3" s="1"/>
  <c r="BQ42" i="3"/>
  <c r="BT41" i="3"/>
  <c r="BS41" i="3"/>
  <c r="BV41" i="3" s="1"/>
  <c r="BR41" i="3"/>
  <c r="BQ41" i="3"/>
  <c r="BT40" i="3"/>
  <c r="BR40" i="3"/>
  <c r="BS40" i="3" s="1"/>
  <c r="BQ40" i="3"/>
  <c r="BR39" i="3"/>
  <c r="BT39" i="3" s="1"/>
  <c r="BQ39" i="3"/>
  <c r="BT38" i="3"/>
  <c r="BR38" i="3"/>
  <c r="BS38" i="3" s="1"/>
  <c r="BQ38" i="3"/>
  <c r="BT37" i="3"/>
  <c r="BS37" i="3"/>
  <c r="BV37" i="3" s="1"/>
  <c r="BR37" i="3"/>
  <c r="BQ37" i="3"/>
  <c r="BT36" i="3"/>
  <c r="BR36" i="3"/>
  <c r="BS36" i="3" s="1"/>
  <c r="BQ36" i="3"/>
  <c r="BR35" i="3"/>
  <c r="BS35" i="3" s="1"/>
  <c r="BQ35" i="3"/>
  <c r="BT34" i="3"/>
  <c r="BR34" i="3"/>
  <c r="BS34" i="3" s="1"/>
  <c r="BQ34" i="3"/>
  <c r="BT33" i="3"/>
  <c r="BS33" i="3"/>
  <c r="BV33" i="3" s="1"/>
  <c r="BR33" i="3"/>
  <c r="BQ33" i="3"/>
  <c r="BT32" i="3"/>
  <c r="BR32" i="3"/>
  <c r="BS32" i="3" s="1"/>
  <c r="BQ32" i="3"/>
  <c r="BR31" i="3"/>
  <c r="BT31" i="3" s="1"/>
  <c r="BQ31" i="3"/>
  <c r="BT30" i="3"/>
  <c r="BR30" i="3"/>
  <c r="BS30" i="3" s="1"/>
  <c r="BQ30" i="3"/>
  <c r="BT29" i="3"/>
  <c r="BS29" i="3"/>
  <c r="BV29" i="3" s="1"/>
  <c r="BR29" i="3"/>
  <c r="BQ29" i="3"/>
  <c r="BT28" i="3"/>
  <c r="BR28" i="3"/>
  <c r="BS28" i="3" s="1"/>
  <c r="BQ28" i="3"/>
  <c r="BR27" i="3"/>
  <c r="BT27" i="3" s="1"/>
  <c r="BQ27" i="3"/>
  <c r="BT26" i="3"/>
  <c r="BR26" i="3"/>
  <c r="BS26" i="3" s="1"/>
  <c r="BQ26" i="3"/>
  <c r="BT25" i="3"/>
  <c r="BS25" i="3"/>
  <c r="BV25" i="3" s="1"/>
  <c r="BR25" i="3"/>
  <c r="BQ25" i="3"/>
  <c r="BT24" i="3"/>
  <c r="BR24" i="3"/>
  <c r="BS24" i="3" s="1"/>
  <c r="BQ24" i="3"/>
  <c r="BR23" i="3"/>
  <c r="BS23" i="3" s="1"/>
  <c r="BQ23" i="3"/>
  <c r="BT22" i="3"/>
  <c r="BR22" i="3"/>
  <c r="BS22" i="3" s="1"/>
  <c r="BQ22" i="3"/>
  <c r="BT21" i="3"/>
  <c r="BS21" i="3"/>
  <c r="BV21" i="3" s="1"/>
  <c r="BR21" i="3"/>
  <c r="BQ21" i="3"/>
  <c r="BT20" i="3"/>
  <c r="BR20" i="3"/>
  <c r="BS20" i="3" s="1"/>
  <c r="BQ20" i="3"/>
  <c r="BR19" i="3"/>
  <c r="BS19" i="3" s="1"/>
  <c r="BQ19" i="3"/>
  <c r="BT18" i="3"/>
  <c r="BR18" i="3"/>
  <c r="BS18" i="3" s="1"/>
  <c r="BQ18" i="3"/>
  <c r="BT17" i="3"/>
  <c r="BS17" i="3"/>
  <c r="BV17" i="3" s="1"/>
  <c r="BR17" i="3"/>
  <c r="BQ17" i="3"/>
  <c r="BT16" i="3"/>
  <c r="BR16" i="3"/>
  <c r="BS16" i="3" s="1"/>
  <c r="BQ16" i="3"/>
  <c r="BR15" i="3"/>
  <c r="BS15" i="3" s="1"/>
  <c r="BQ15" i="3"/>
  <c r="BT14" i="3"/>
  <c r="BR14" i="3"/>
  <c r="BS14" i="3" s="1"/>
  <c r="BQ14" i="3"/>
  <c r="BT13" i="3"/>
  <c r="BS13" i="3"/>
  <c r="BV13" i="3" s="1"/>
  <c r="BR13" i="3"/>
  <c r="BQ13" i="3"/>
  <c r="BT12" i="3"/>
  <c r="BR12" i="3"/>
  <c r="BS12" i="3" s="1"/>
  <c r="BQ12" i="3"/>
  <c r="BR11" i="3"/>
  <c r="BS11" i="3" s="1"/>
  <c r="BQ11" i="3"/>
  <c r="BT10" i="3"/>
  <c r="BR10" i="3"/>
  <c r="BS10" i="3" s="1"/>
  <c r="BQ10" i="3"/>
  <c r="BT9" i="3"/>
  <c r="BS9" i="3"/>
  <c r="BV9" i="3" s="1"/>
  <c r="BR9" i="3"/>
  <c r="BQ9" i="3"/>
  <c r="BT8" i="3"/>
  <c r="BR8" i="3"/>
  <c r="BS8" i="3" s="1"/>
  <c r="BQ8" i="3"/>
  <c r="BR7" i="3"/>
  <c r="BS7" i="3" s="1"/>
  <c r="BQ7" i="3"/>
  <c r="BT6" i="3"/>
  <c r="BR6" i="3"/>
  <c r="BS6" i="3" s="1"/>
  <c r="BQ6" i="3"/>
  <c r="BK55" i="3"/>
  <c r="BM55" i="3" s="1"/>
  <c r="BJ55" i="3"/>
  <c r="BN54" i="3"/>
  <c r="BM54" i="3"/>
  <c r="BL54" i="3"/>
  <c r="BO54" i="3" s="1"/>
  <c r="BK54" i="3"/>
  <c r="BJ54" i="3"/>
  <c r="BM53" i="3"/>
  <c r="BL53" i="3"/>
  <c r="BO53" i="3" s="1"/>
  <c r="BK53" i="3"/>
  <c r="BJ53" i="3"/>
  <c r="BM52" i="3"/>
  <c r="BK52" i="3"/>
  <c r="BL52" i="3" s="1"/>
  <c r="BJ52" i="3"/>
  <c r="BK51" i="3"/>
  <c r="BM51" i="3" s="1"/>
  <c r="BJ51" i="3"/>
  <c r="BN50" i="3"/>
  <c r="BM50" i="3"/>
  <c r="BL50" i="3"/>
  <c r="BO50" i="3" s="1"/>
  <c r="BK50" i="3"/>
  <c r="BJ50" i="3"/>
  <c r="BM49" i="3"/>
  <c r="BL49" i="3"/>
  <c r="BO49" i="3" s="1"/>
  <c r="BK49" i="3"/>
  <c r="BJ49" i="3"/>
  <c r="BM48" i="3"/>
  <c r="BK48" i="3"/>
  <c r="BL48" i="3" s="1"/>
  <c r="BJ48" i="3"/>
  <c r="BK47" i="3"/>
  <c r="BM47" i="3" s="1"/>
  <c r="BJ47" i="3"/>
  <c r="BN46" i="3"/>
  <c r="BM46" i="3"/>
  <c r="BL46" i="3"/>
  <c r="BO46" i="3" s="1"/>
  <c r="BK46" i="3"/>
  <c r="BJ46" i="3"/>
  <c r="BM45" i="3"/>
  <c r="BL45" i="3"/>
  <c r="BO45" i="3" s="1"/>
  <c r="BK45" i="3"/>
  <c r="BJ45" i="3"/>
  <c r="BM44" i="3"/>
  <c r="BK44" i="3"/>
  <c r="BL44" i="3" s="1"/>
  <c r="BJ44" i="3"/>
  <c r="BK43" i="3"/>
  <c r="BM43" i="3" s="1"/>
  <c r="BJ43" i="3"/>
  <c r="BN42" i="3"/>
  <c r="BM42" i="3"/>
  <c r="BL42" i="3"/>
  <c r="BO42" i="3" s="1"/>
  <c r="BK42" i="3"/>
  <c r="BJ42" i="3"/>
  <c r="BM41" i="3"/>
  <c r="BL41" i="3"/>
  <c r="BO41" i="3" s="1"/>
  <c r="BK41" i="3"/>
  <c r="BJ41" i="3"/>
  <c r="BM40" i="3"/>
  <c r="BK40" i="3"/>
  <c r="BL40" i="3" s="1"/>
  <c r="BJ40" i="3"/>
  <c r="BK39" i="3"/>
  <c r="BM39" i="3" s="1"/>
  <c r="BJ39" i="3"/>
  <c r="BN38" i="3"/>
  <c r="BM38" i="3"/>
  <c r="BL38" i="3"/>
  <c r="BO38" i="3" s="1"/>
  <c r="BK38" i="3"/>
  <c r="BJ38" i="3"/>
  <c r="BM37" i="3"/>
  <c r="BL37" i="3"/>
  <c r="BO37" i="3" s="1"/>
  <c r="BK37" i="3"/>
  <c r="BJ37" i="3"/>
  <c r="BM36" i="3"/>
  <c r="BK36" i="3"/>
  <c r="BL36" i="3" s="1"/>
  <c r="BJ36" i="3"/>
  <c r="BK35" i="3"/>
  <c r="BM35" i="3" s="1"/>
  <c r="BJ35" i="3"/>
  <c r="BN34" i="3"/>
  <c r="BM34" i="3"/>
  <c r="BL34" i="3"/>
  <c r="BO34" i="3" s="1"/>
  <c r="BK34" i="3"/>
  <c r="BJ34" i="3"/>
  <c r="BM33" i="3"/>
  <c r="BL33" i="3"/>
  <c r="BO33" i="3" s="1"/>
  <c r="BK33" i="3"/>
  <c r="BJ33" i="3"/>
  <c r="BM32" i="3"/>
  <c r="BK32" i="3"/>
  <c r="BL32" i="3" s="1"/>
  <c r="BJ32" i="3"/>
  <c r="BK31" i="3"/>
  <c r="BM31" i="3" s="1"/>
  <c r="BJ31" i="3"/>
  <c r="BN30" i="3"/>
  <c r="BM30" i="3"/>
  <c r="BL30" i="3"/>
  <c r="BO30" i="3" s="1"/>
  <c r="BK30" i="3"/>
  <c r="BJ30" i="3"/>
  <c r="BM29" i="3"/>
  <c r="BL29" i="3"/>
  <c r="BO29" i="3" s="1"/>
  <c r="BK29" i="3"/>
  <c r="BJ29" i="3"/>
  <c r="BM28" i="3"/>
  <c r="BK28" i="3"/>
  <c r="BL28" i="3" s="1"/>
  <c r="BJ28" i="3"/>
  <c r="BK27" i="3"/>
  <c r="BM27" i="3" s="1"/>
  <c r="BJ27" i="3"/>
  <c r="BN26" i="3"/>
  <c r="BM26" i="3"/>
  <c r="BL26" i="3"/>
  <c r="BO26" i="3" s="1"/>
  <c r="BK26" i="3"/>
  <c r="BJ26" i="3"/>
  <c r="BM25" i="3"/>
  <c r="BL25" i="3"/>
  <c r="BO25" i="3" s="1"/>
  <c r="BK25" i="3"/>
  <c r="BJ25" i="3"/>
  <c r="BM24" i="3"/>
  <c r="BK24" i="3"/>
  <c r="BL24" i="3" s="1"/>
  <c r="BJ24" i="3"/>
  <c r="BK23" i="3"/>
  <c r="BM23" i="3" s="1"/>
  <c r="BJ23" i="3"/>
  <c r="BN22" i="3"/>
  <c r="BM22" i="3"/>
  <c r="BL22" i="3"/>
  <c r="BO22" i="3" s="1"/>
  <c r="BK22" i="3"/>
  <c r="BJ22" i="3"/>
  <c r="BM21" i="3"/>
  <c r="BL21" i="3"/>
  <c r="BO21" i="3" s="1"/>
  <c r="BK21" i="3"/>
  <c r="BJ21" i="3"/>
  <c r="BM20" i="3"/>
  <c r="BK20" i="3"/>
  <c r="BL20" i="3" s="1"/>
  <c r="BJ20" i="3"/>
  <c r="BK19" i="3"/>
  <c r="BM19" i="3" s="1"/>
  <c r="BJ19" i="3"/>
  <c r="BN18" i="3"/>
  <c r="BM18" i="3"/>
  <c r="BL18" i="3"/>
  <c r="BO18" i="3" s="1"/>
  <c r="BK18" i="3"/>
  <c r="BJ18" i="3"/>
  <c r="BM17" i="3"/>
  <c r="BL17" i="3"/>
  <c r="BO17" i="3" s="1"/>
  <c r="BK17" i="3"/>
  <c r="BJ17" i="3"/>
  <c r="BM16" i="3"/>
  <c r="BK16" i="3"/>
  <c r="BL16" i="3" s="1"/>
  <c r="BJ16" i="3"/>
  <c r="BK15" i="3"/>
  <c r="BM15" i="3" s="1"/>
  <c r="BJ15" i="3"/>
  <c r="BN14" i="3"/>
  <c r="BM14" i="3"/>
  <c r="BL14" i="3"/>
  <c r="BO14" i="3" s="1"/>
  <c r="BK14" i="3"/>
  <c r="BJ14" i="3"/>
  <c r="BM13" i="3"/>
  <c r="BL13" i="3"/>
  <c r="BO13" i="3" s="1"/>
  <c r="BK13" i="3"/>
  <c r="BJ13" i="3"/>
  <c r="BM12" i="3"/>
  <c r="BK12" i="3"/>
  <c r="BL12" i="3" s="1"/>
  <c r="BJ12" i="3"/>
  <c r="BK11" i="3"/>
  <c r="BM11" i="3" s="1"/>
  <c r="BJ11" i="3"/>
  <c r="BN10" i="3"/>
  <c r="BM10" i="3"/>
  <c r="BL10" i="3"/>
  <c r="BO10" i="3" s="1"/>
  <c r="BK10" i="3"/>
  <c r="BJ10" i="3"/>
  <c r="BM9" i="3"/>
  <c r="BL9" i="3"/>
  <c r="BO9" i="3" s="1"/>
  <c r="BK9" i="3"/>
  <c r="BJ9" i="3"/>
  <c r="BM8" i="3"/>
  <c r="BK8" i="3"/>
  <c r="BL8" i="3" s="1"/>
  <c r="BJ8" i="3"/>
  <c r="BK7" i="3"/>
  <c r="BM7" i="3" s="1"/>
  <c r="BJ7" i="3"/>
  <c r="BN6" i="3"/>
  <c r="BM6" i="3"/>
  <c r="BL6" i="3"/>
  <c r="BO6" i="3" s="1"/>
  <c r="BK6" i="3"/>
  <c r="BJ6" i="3"/>
  <c r="BF55" i="3"/>
  <c r="BE55" i="3"/>
  <c r="BH55" i="3" s="1"/>
  <c r="BD55" i="3"/>
  <c r="BC55" i="3"/>
  <c r="BD54" i="3"/>
  <c r="BF54" i="3" s="1"/>
  <c r="BC54" i="3"/>
  <c r="BF53" i="3"/>
  <c r="BE53" i="3"/>
  <c r="BH53" i="3" s="1"/>
  <c r="BD53" i="3"/>
  <c r="BC53" i="3"/>
  <c r="BD52" i="3"/>
  <c r="BF52" i="3" s="1"/>
  <c r="BC52" i="3"/>
  <c r="BF51" i="3"/>
  <c r="BE51" i="3"/>
  <c r="BH51" i="3" s="1"/>
  <c r="BD51" i="3"/>
  <c r="BC51" i="3"/>
  <c r="BD50" i="3"/>
  <c r="BF50" i="3" s="1"/>
  <c r="BC50" i="3"/>
  <c r="BF49" i="3"/>
  <c r="BE49" i="3"/>
  <c r="BH49" i="3" s="1"/>
  <c r="BD49" i="3"/>
  <c r="BC49" i="3"/>
  <c r="BD48" i="3"/>
  <c r="BF48" i="3" s="1"/>
  <c r="BC48" i="3"/>
  <c r="BF47" i="3"/>
  <c r="BE47" i="3"/>
  <c r="BH47" i="3" s="1"/>
  <c r="BD47" i="3"/>
  <c r="BC47" i="3"/>
  <c r="BD46" i="3"/>
  <c r="BF46" i="3" s="1"/>
  <c r="BC46" i="3"/>
  <c r="BF45" i="3"/>
  <c r="BE45" i="3"/>
  <c r="BH45" i="3" s="1"/>
  <c r="BD45" i="3"/>
  <c r="BC45" i="3"/>
  <c r="BD44" i="3"/>
  <c r="BF44" i="3" s="1"/>
  <c r="BC44" i="3"/>
  <c r="BF43" i="3"/>
  <c r="BE43" i="3"/>
  <c r="BH43" i="3" s="1"/>
  <c r="BD43" i="3"/>
  <c r="BC43" i="3"/>
  <c r="BD42" i="3"/>
  <c r="BF42" i="3" s="1"/>
  <c r="BC42" i="3"/>
  <c r="BF41" i="3"/>
  <c r="BE41" i="3"/>
  <c r="BH41" i="3" s="1"/>
  <c r="BD41" i="3"/>
  <c r="BC41" i="3"/>
  <c r="BD40" i="3"/>
  <c r="BF40" i="3" s="1"/>
  <c r="BC40" i="3"/>
  <c r="BF39" i="3"/>
  <c r="BE39" i="3"/>
  <c r="BH39" i="3" s="1"/>
  <c r="BD39" i="3"/>
  <c r="BC39" i="3"/>
  <c r="BD38" i="3"/>
  <c r="BF38" i="3" s="1"/>
  <c r="BC38" i="3"/>
  <c r="BF37" i="3"/>
  <c r="BE37" i="3"/>
  <c r="BH37" i="3" s="1"/>
  <c r="BD37" i="3"/>
  <c r="BC37" i="3"/>
  <c r="BD36" i="3"/>
  <c r="BF36" i="3" s="1"/>
  <c r="BC36" i="3"/>
  <c r="BF35" i="3"/>
  <c r="BE35" i="3"/>
  <c r="BH35" i="3" s="1"/>
  <c r="BD35" i="3"/>
  <c r="BC35" i="3"/>
  <c r="BD34" i="3"/>
  <c r="BF34" i="3" s="1"/>
  <c r="BC34" i="3"/>
  <c r="BF33" i="3"/>
  <c r="BE33" i="3"/>
  <c r="BH33" i="3" s="1"/>
  <c r="BD33" i="3"/>
  <c r="BC33" i="3"/>
  <c r="BD32" i="3"/>
  <c r="BF32" i="3" s="1"/>
  <c r="BC32" i="3"/>
  <c r="BF31" i="3"/>
  <c r="BE31" i="3"/>
  <c r="BH31" i="3" s="1"/>
  <c r="BD31" i="3"/>
  <c r="BC31" i="3"/>
  <c r="BD30" i="3"/>
  <c r="BF30" i="3" s="1"/>
  <c r="BC30" i="3"/>
  <c r="BF29" i="3"/>
  <c r="BE29" i="3"/>
  <c r="BH29" i="3" s="1"/>
  <c r="BD29" i="3"/>
  <c r="BC29" i="3"/>
  <c r="BD28" i="3"/>
  <c r="BF28" i="3" s="1"/>
  <c r="BC28" i="3"/>
  <c r="BF27" i="3"/>
  <c r="BE27" i="3"/>
  <c r="BH27" i="3" s="1"/>
  <c r="BD27" i="3"/>
  <c r="BC27" i="3"/>
  <c r="BD26" i="3"/>
  <c r="BF26" i="3" s="1"/>
  <c r="BC26" i="3"/>
  <c r="BF25" i="3"/>
  <c r="BE25" i="3"/>
  <c r="BH25" i="3" s="1"/>
  <c r="BD25" i="3"/>
  <c r="BC25" i="3"/>
  <c r="BD24" i="3"/>
  <c r="BF24" i="3" s="1"/>
  <c r="BC24" i="3"/>
  <c r="BF23" i="3"/>
  <c r="BE23" i="3"/>
  <c r="BH23" i="3" s="1"/>
  <c r="BD23" i="3"/>
  <c r="BC23" i="3"/>
  <c r="BD22" i="3"/>
  <c r="BF22" i="3" s="1"/>
  <c r="BC22" i="3"/>
  <c r="BF21" i="3"/>
  <c r="BE21" i="3"/>
  <c r="BH21" i="3" s="1"/>
  <c r="BD21" i="3"/>
  <c r="BC21" i="3"/>
  <c r="BD20" i="3"/>
  <c r="BF20" i="3" s="1"/>
  <c r="BC20" i="3"/>
  <c r="BF19" i="3"/>
  <c r="BE19" i="3"/>
  <c r="BH19" i="3" s="1"/>
  <c r="BD19" i="3"/>
  <c r="BC19" i="3"/>
  <c r="BD18" i="3"/>
  <c r="BF18" i="3" s="1"/>
  <c r="BC18" i="3"/>
  <c r="BF17" i="3"/>
  <c r="BE17" i="3"/>
  <c r="BH17" i="3" s="1"/>
  <c r="BD17" i="3"/>
  <c r="BC17" i="3"/>
  <c r="BD16" i="3"/>
  <c r="BF16" i="3" s="1"/>
  <c r="BC16" i="3"/>
  <c r="BF15" i="3"/>
  <c r="BE15" i="3"/>
  <c r="BH15" i="3" s="1"/>
  <c r="BD15" i="3"/>
  <c r="BC15" i="3"/>
  <c r="BD14" i="3"/>
  <c r="BF14" i="3" s="1"/>
  <c r="BC14" i="3"/>
  <c r="BF13" i="3"/>
  <c r="BE13" i="3"/>
  <c r="BH13" i="3" s="1"/>
  <c r="BD13" i="3"/>
  <c r="BC13" i="3"/>
  <c r="BD12" i="3"/>
  <c r="BF12" i="3" s="1"/>
  <c r="BC12" i="3"/>
  <c r="BF11" i="3"/>
  <c r="BE11" i="3"/>
  <c r="BH11" i="3" s="1"/>
  <c r="BD11" i="3"/>
  <c r="BC11" i="3"/>
  <c r="BD10" i="3"/>
  <c r="BF10" i="3" s="1"/>
  <c r="BC10" i="3"/>
  <c r="BF9" i="3"/>
  <c r="BE9" i="3"/>
  <c r="BH9" i="3" s="1"/>
  <c r="BD9" i="3"/>
  <c r="BC9" i="3"/>
  <c r="BD8" i="3"/>
  <c r="BF8" i="3" s="1"/>
  <c r="BC8" i="3"/>
  <c r="BF7" i="3"/>
  <c r="BE7" i="3"/>
  <c r="BH7" i="3" s="1"/>
  <c r="BD7" i="3"/>
  <c r="BC7" i="3"/>
  <c r="BD6" i="3"/>
  <c r="BF6" i="3" s="1"/>
  <c r="BC6" i="3"/>
  <c r="AW55" i="3"/>
  <c r="AY55" i="3" s="1"/>
  <c r="AV55" i="3"/>
  <c r="BA54" i="3"/>
  <c r="AZ54" i="3"/>
  <c r="AY54" i="3"/>
  <c r="AX54" i="3"/>
  <c r="AW54" i="3"/>
  <c r="AV54" i="3"/>
  <c r="AY53" i="3"/>
  <c r="AX53" i="3"/>
  <c r="BA53" i="3" s="1"/>
  <c r="AW53" i="3"/>
  <c r="AV53" i="3"/>
  <c r="AY52" i="3"/>
  <c r="AW52" i="3"/>
  <c r="AX52" i="3" s="1"/>
  <c r="AV52" i="3"/>
  <c r="AW51" i="3"/>
  <c r="AY51" i="3" s="1"/>
  <c r="AV51" i="3"/>
  <c r="BA50" i="3"/>
  <c r="AZ50" i="3"/>
  <c r="AY50" i="3"/>
  <c r="AX50" i="3"/>
  <c r="AW50" i="3"/>
  <c r="AV50" i="3"/>
  <c r="AY49" i="3"/>
  <c r="AX49" i="3"/>
  <c r="BA49" i="3" s="1"/>
  <c r="AW49" i="3"/>
  <c r="AV49" i="3"/>
  <c r="AY48" i="3"/>
  <c r="AW48" i="3"/>
  <c r="AX48" i="3" s="1"/>
  <c r="AV48" i="3"/>
  <c r="AW47" i="3"/>
  <c r="AY47" i="3" s="1"/>
  <c r="AV47" i="3"/>
  <c r="BA46" i="3"/>
  <c r="AZ46" i="3"/>
  <c r="AY46" i="3"/>
  <c r="AX46" i="3"/>
  <c r="AW46" i="3"/>
  <c r="AV46" i="3"/>
  <c r="AY45" i="3"/>
  <c r="AX45" i="3"/>
  <c r="BA45" i="3" s="1"/>
  <c r="AW45" i="3"/>
  <c r="AV45" i="3"/>
  <c r="AY44" i="3"/>
  <c r="AW44" i="3"/>
  <c r="AX44" i="3" s="1"/>
  <c r="AV44" i="3"/>
  <c r="AW43" i="3"/>
  <c r="AY43" i="3" s="1"/>
  <c r="AV43" i="3"/>
  <c r="BA42" i="3"/>
  <c r="AZ42" i="3"/>
  <c r="AY42" i="3"/>
  <c r="AX42" i="3"/>
  <c r="AW42" i="3"/>
  <c r="AV42" i="3"/>
  <c r="AY41" i="3"/>
  <c r="AX41" i="3"/>
  <c r="BA41" i="3" s="1"/>
  <c r="AW41" i="3"/>
  <c r="AV41" i="3"/>
  <c r="AY40" i="3"/>
  <c r="AW40" i="3"/>
  <c r="AX40" i="3" s="1"/>
  <c r="AV40" i="3"/>
  <c r="AW39" i="3"/>
  <c r="AY39" i="3" s="1"/>
  <c r="AV39" i="3"/>
  <c r="BA38" i="3"/>
  <c r="AZ38" i="3"/>
  <c r="AY38" i="3"/>
  <c r="AX38" i="3"/>
  <c r="AW38" i="3"/>
  <c r="AV38" i="3"/>
  <c r="AY37" i="3"/>
  <c r="AX37" i="3"/>
  <c r="BA37" i="3" s="1"/>
  <c r="AW37" i="3"/>
  <c r="AV37" i="3"/>
  <c r="AY36" i="3"/>
  <c r="AW36" i="3"/>
  <c r="AX36" i="3" s="1"/>
  <c r="AV36" i="3"/>
  <c r="AW35" i="3"/>
  <c r="AY35" i="3" s="1"/>
  <c r="AV35" i="3"/>
  <c r="AZ34" i="3"/>
  <c r="AY34" i="3"/>
  <c r="AX34" i="3"/>
  <c r="BA34" i="3" s="1"/>
  <c r="AW34" i="3"/>
  <c r="AV34" i="3"/>
  <c r="AY33" i="3"/>
  <c r="AX33" i="3"/>
  <c r="BA33" i="3" s="1"/>
  <c r="AW33" i="3"/>
  <c r="AV33" i="3"/>
  <c r="AY32" i="3"/>
  <c r="AW32" i="3"/>
  <c r="AX32" i="3" s="1"/>
  <c r="AV32" i="3"/>
  <c r="AW31" i="3"/>
  <c r="AY31" i="3" s="1"/>
  <c r="AV31" i="3"/>
  <c r="AZ30" i="3"/>
  <c r="AY30" i="3"/>
  <c r="AX30" i="3"/>
  <c r="BA30" i="3" s="1"/>
  <c r="AW30" i="3"/>
  <c r="AV30" i="3"/>
  <c r="AY29" i="3"/>
  <c r="AX29" i="3"/>
  <c r="BA29" i="3" s="1"/>
  <c r="AW29" i="3"/>
  <c r="AV29" i="3"/>
  <c r="AY28" i="3"/>
  <c r="AW28" i="3"/>
  <c r="AX28" i="3" s="1"/>
  <c r="AV28" i="3"/>
  <c r="AW27" i="3"/>
  <c r="AY27" i="3" s="1"/>
  <c r="AV27" i="3"/>
  <c r="AZ26" i="3"/>
  <c r="AY26" i="3"/>
  <c r="AX26" i="3"/>
  <c r="BA26" i="3" s="1"/>
  <c r="AW26" i="3"/>
  <c r="AV26" i="3"/>
  <c r="AY25" i="3"/>
  <c r="AX25" i="3"/>
  <c r="BA25" i="3" s="1"/>
  <c r="AW25" i="3"/>
  <c r="AV25" i="3"/>
  <c r="AY24" i="3"/>
  <c r="AW24" i="3"/>
  <c r="AX24" i="3" s="1"/>
  <c r="AV24" i="3"/>
  <c r="AW23" i="3"/>
  <c r="AY23" i="3" s="1"/>
  <c r="AV23" i="3"/>
  <c r="AZ22" i="3"/>
  <c r="AY22" i="3"/>
  <c r="AX22" i="3"/>
  <c r="BA22" i="3" s="1"/>
  <c r="AW22" i="3"/>
  <c r="AV22" i="3"/>
  <c r="AY21" i="3"/>
  <c r="AX21" i="3"/>
  <c r="BA21" i="3" s="1"/>
  <c r="AW21" i="3"/>
  <c r="AV21" i="3"/>
  <c r="AY20" i="3"/>
  <c r="AW20" i="3"/>
  <c r="AX20" i="3" s="1"/>
  <c r="AV20" i="3"/>
  <c r="AW19" i="3"/>
  <c r="AY19" i="3" s="1"/>
  <c r="AV19" i="3"/>
  <c r="AZ18" i="3"/>
  <c r="AY18" i="3"/>
  <c r="AX18" i="3"/>
  <c r="BA18" i="3" s="1"/>
  <c r="AW18" i="3"/>
  <c r="AV18" i="3"/>
  <c r="AY17" i="3"/>
  <c r="AX17" i="3"/>
  <c r="BA17" i="3" s="1"/>
  <c r="AW17" i="3"/>
  <c r="AV17" i="3"/>
  <c r="AY16" i="3"/>
  <c r="AW16" i="3"/>
  <c r="AX16" i="3" s="1"/>
  <c r="AV16" i="3"/>
  <c r="AW15" i="3"/>
  <c r="AY15" i="3" s="1"/>
  <c r="AV15" i="3"/>
  <c r="AZ14" i="3"/>
  <c r="AY14" i="3"/>
  <c r="AX14" i="3"/>
  <c r="BA14" i="3" s="1"/>
  <c r="AW14" i="3"/>
  <c r="AV14" i="3"/>
  <c r="AY13" i="3"/>
  <c r="AX13" i="3"/>
  <c r="BA13" i="3" s="1"/>
  <c r="AW13" i="3"/>
  <c r="AV13" i="3"/>
  <c r="AY12" i="3"/>
  <c r="AW12" i="3"/>
  <c r="AX12" i="3" s="1"/>
  <c r="AV12" i="3"/>
  <c r="AW11" i="3"/>
  <c r="AY11" i="3" s="1"/>
  <c r="AV11" i="3"/>
  <c r="AZ10" i="3"/>
  <c r="AY10" i="3"/>
  <c r="AX10" i="3"/>
  <c r="BA10" i="3" s="1"/>
  <c r="AW10" i="3"/>
  <c r="AV10" i="3"/>
  <c r="AY9" i="3"/>
  <c r="AX9" i="3"/>
  <c r="BA9" i="3" s="1"/>
  <c r="AW9" i="3"/>
  <c r="AV9" i="3"/>
  <c r="AY8" i="3"/>
  <c r="AW8" i="3"/>
  <c r="AX8" i="3" s="1"/>
  <c r="AV8" i="3"/>
  <c r="AW7" i="3"/>
  <c r="AY7" i="3" s="1"/>
  <c r="AV7" i="3"/>
  <c r="AZ6" i="3"/>
  <c r="AY6" i="3"/>
  <c r="AX6" i="3"/>
  <c r="BA6" i="3" s="1"/>
  <c r="AW6" i="3"/>
  <c r="AV6" i="3"/>
  <c r="AP55" i="3"/>
  <c r="AR55" i="3" s="1"/>
  <c r="AO55" i="3"/>
  <c r="AT54" i="3"/>
  <c r="AS54" i="3"/>
  <c r="AR54" i="3"/>
  <c r="AQ54" i="3"/>
  <c r="AP54" i="3"/>
  <c r="AO54" i="3"/>
  <c r="AR53" i="3"/>
  <c r="AQ53" i="3"/>
  <c r="AT53" i="3" s="1"/>
  <c r="AP53" i="3"/>
  <c r="AO53" i="3"/>
  <c r="AR52" i="3"/>
  <c r="AP52" i="3"/>
  <c r="AQ52" i="3" s="1"/>
  <c r="AO52" i="3"/>
  <c r="AP51" i="3"/>
  <c r="AR51" i="3" s="1"/>
  <c r="AO51" i="3"/>
  <c r="AT50" i="3"/>
  <c r="AS50" i="3"/>
  <c r="AR50" i="3"/>
  <c r="AQ50" i="3"/>
  <c r="AP50" i="3"/>
  <c r="AO50" i="3"/>
  <c r="AR49" i="3"/>
  <c r="AQ49" i="3"/>
  <c r="AT49" i="3" s="1"/>
  <c r="AP49" i="3"/>
  <c r="AO49" i="3"/>
  <c r="AR48" i="3"/>
  <c r="AP48" i="3"/>
  <c r="AQ48" i="3" s="1"/>
  <c r="AO48" i="3"/>
  <c r="AP47" i="3"/>
  <c r="AR47" i="3" s="1"/>
  <c r="AO47" i="3"/>
  <c r="AT46" i="3"/>
  <c r="AS46" i="3"/>
  <c r="AR46" i="3"/>
  <c r="AQ46" i="3"/>
  <c r="AP46" i="3"/>
  <c r="AO46" i="3"/>
  <c r="AR45" i="3"/>
  <c r="AQ45" i="3"/>
  <c r="AT45" i="3" s="1"/>
  <c r="AP45" i="3"/>
  <c r="AO45" i="3"/>
  <c r="AR44" i="3"/>
  <c r="AP44" i="3"/>
  <c r="AQ44" i="3" s="1"/>
  <c r="AO44" i="3"/>
  <c r="AP43" i="3"/>
  <c r="AR43" i="3" s="1"/>
  <c r="AO43" i="3"/>
  <c r="AT42" i="3"/>
  <c r="AS42" i="3"/>
  <c r="AR42" i="3"/>
  <c r="AQ42" i="3"/>
  <c r="AP42" i="3"/>
  <c r="AO42" i="3"/>
  <c r="AR41" i="3"/>
  <c r="AQ41" i="3"/>
  <c r="AT41" i="3" s="1"/>
  <c r="AP41" i="3"/>
  <c r="AO41" i="3"/>
  <c r="AR40" i="3"/>
  <c r="AP40" i="3"/>
  <c r="AQ40" i="3" s="1"/>
  <c r="AO40" i="3"/>
  <c r="AP39" i="3"/>
  <c r="AR39" i="3" s="1"/>
  <c r="AO39" i="3"/>
  <c r="AS38" i="3"/>
  <c r="AR38" i="3"/>
  <c r="AQ38" i="3"/>
  <c r="AT38" i="3" s="1"/>
  <c r="AP38" i="3"/>
  <c r="AO38" i="3"/>
  <c r="AR37" i="3"/>
  <c r="AQ37" i="3"/>
  <c r="AT37" i="3" s="1"/>
  <c r="AP37" i="3"/>
  <c r="AO37" i="3"/>
  <c r="AR36" i="3"/>
  <c r="AP36" i="3"/>
  <c r="AQ36" i="3" s="1"/>
  <c r="AO36" i="3"/>
  <c r="AP35" i="3"/>
  <c r="AR35" i="3" s="1"/>
  <c r="AO35" i="3"/>
  <c r="AS34" i="3"/>
  <c r="AR34" i="3"/>
  <c r="AQ34" i="3"/>
  <c r="AT34" i="3" s="1"/>
  <c r="AP34" i="3"/>
  <c r="AO34" i="3"/>
  <c r="AR33" i="3"/>
  <c r="AQ33" i="3"/>
  <c r="AT33" i="3" s="1"/>
  <c r="AP33" i="3"/>
  <c r="AO33" i="3"/>
  <c r="AR32" i="3"/>
  <c r="AP32" i="3"/>
  <c r="AQ32" i="3" s="1"/>
  <c r="AO32" i="3"/>
  <c r="AP31" i="3"/>
  <c r="AR31" i="3" s="1"/>
  <c r="AO31" i="3"/>
  <c r="AS30" i="3"/>
  <c r="AR30" i="3"/>
  <c r="AQ30" i="3"/>
  <c r="AT30" i="3" s="1"/>
  <c r="AP30" i="3"/>
  <c r="AO30" i="3"/>
  <c r="AR29" i="3"/>
  <c r="AQ29" i="3"/>
  <c r="AT29" i="3" s="1"/>
  <c r="AP29" i="3"/>
  <c r="AO29" i="3"/>
  <c r="AR28" i="3"/>
  <c r="AP28" i="3"/>
  <c r="AQ28" i="3" s="1"/>
  <c r="AO28" i="3"/>
  <c r="AP27" i="3"/>
  <c r="AR27" i="3" s="1"/>
  <c r="AO27" i="3"/>
  <c r="AS26" i="3"/>
  <c r="AR26" i="3"/>
  <c r="AQ26" i="3"/>
  <c r="AT26" i="3" s="1"/>
  <c r="AP26" i="3"/>
  <c r="AO26" i="3"/>
  <c r="AR25" i="3"/>
  <c r="AQ25" i="3"/>
  <c r="AT25" i="3" s="1"/>
  <c r="AP25" i="3"/>
  <c r="AO25" i="3"/>
  <c r="AR24" i="3"/>
  <c r="AP24" i="3"/>
  <c r="AQ24" i="3" s="1"/>
  <c r="AO24" i="3"/>
  <c r="AP23" i="3"/>
  <c r="AR23" i="3" s="1"/>
  <c r="AO23" i="3"/>
  <c r="AS22" i="3"/>
  <c r="AR22" i="3"/>
  <c r="AQ22" i="3"/>
  <c r="AT22" i="3" s="1"/>
  <c r="AP22" i="3"/>
  <c r="AO22" i="3"/>
  <c r="AR21" i="3"/>
  <c r="AQ21" i="3"/>
  <c r="AT21" i="3" s="1"/>
  <c r="AP21" i="3"/>
  <c r="AO21" i="3"/>
  <c r="AR20" i="3"/>
  <c r="AP20" i="3"/>
  <c r="AQ20" i="3" s="1"/>
  <c r="AO20" i="3"/>
  <c r="AP19" i="3"/>
  <c r="AR19" i="3" s="1"/>
  <c r="AO19" i="3"/>
  <c r="AS18" i="3"/>
  <c r="AR18" i="3"/>
  <c r="AQ18" i="3"/>
  <c r="AT18" i="3" s="1"/>
  <c r="AP18" i="3"/>
  <c r="AO18" i="3"/>
  <c r="AR17" i="3"/>
  <c r="AQ17" i="3"/>
  <c r="AT17" i="3" s="1"/>
  <c r="AP17" i="3"/>
  <c r="AO17" i="3"/>
  <c r="AR16" i="3"/>
  <c r="AP16" i="3"/>
  <c r="AQ16" i="3" s="1"/>
  <c r="AO16" i="3"/>
  <c r="AP15" i="3"/>
  <c r="AR15" i="3" s="1"/>
  <c r="AO15" i="3"/>
  <c r="AS14" i="3"/>
  <c r="AR14" i="3"/>
  <c r="AQ14" i="3"/>
  <c r="AT14" i="3" s="1"/>
  <c r="AP14" i="3"/>
  <c r="AO14" i="3"/>
  <c r="AR13" i="3"/>
  <c r="AQ13" i="3"/>
  <c r="AT13" i="3" s="1"/>
  <c r="AP13" i="3"/>
  <c r="AO13" i="3"/>
  <c r="AR12" i="3"/>
  <c r="AP12" i="3"/>
  <c r="AQ12" i="3" s="1"/>
  <c r="AO12" i="3"/>
  <c r="AP11" i="3"/>
  <c r="AR11" i="3" s="1"/>
  <c r="AO11" i="3"/>
  <c r="AS10" i="3"/>
  <c r="AR10" i="3"/>
  <c r="AQ10" i="3"/>
  <c r="AT10" i="3" s="1"/>
  <c r="AP10" i="3"/>
  <c r="AO10" i="3"/>
  <c r="AR9" i="3"/>
  <c r="AQ9" i="3"/>
  <c r="AT9" i="3" s="1"/>
  <c r="AP9" i="3"/>
  <c r="AO9" i="3"/>
  <c r="AR8" i="3"/>
  <c r="AP8" i="3"/>
  <c r="AQ8" i="3" s="1"/>
  <c r="AO8" i="3"/>
  <c r="AP7" i="3"/>
  <c r="AR7" i="3" s="1"/>
  <c r="AO7" i="3"/>
  <c r="AS6" i="3"/>
  <c r="AR6" i="3"/>
  <c r="AQ6" i="3"/>
  <c r="AT6" i="3" s="1"/>
  <c r="AP6" i="3"/>
  <c r="AO6" i="3"/>
  <c r="AI55" i="3"/>
  <c r="AK55" i="3" s="1"/>
  <c r="AH55" i="3"/>
  <c r="AI54" i="3"/>
  <c r="AK54" i="3" s="1"/>
  <c r="AH54" i="3"/>
  <c r="AK53" i="3"/>
  <c r="AJ53" i="3"/>
  <c r="AM53" i="3" s="1"/>
  <c r="AI53" i="3"/>
  <c r="AH53" i="3"/>
  <c r="AI52" i="3"/>
  <c r="AK52" i="3" s="1"/>
  <c r="AH52" i="3"/>
  <c r="AI51" i="3"/>
  <c r="AK51" i="3" s="1"/>
  <c r="AH51" i="3"/>
  <c r="AI50" i="3"/>
  <c r="AK50" i="3" s="1"/>
  <c r="AH50" i="3"/>
  <c r="AK49" i="3"/>
  <c r="AJ49" i="3"/>
  <c r="AM49" i="3" s="1"/>
  <c r="AI49" i="3"/>
  <c r="AH49" i="3"/>
  <c r="AI48" i="3"/>
  <c r="AK48" i="3" s="1"/>
  <c r="AH48" i="3"/>
  <c r="AI47" i="3"/>
  <c r="AK47" i="3" s="1"/>
  <c r="AH47" i="3"/>
  <c r="AI46" i="3"/>
  <c r="AK46" i="3" s="1"/>
  <c r="AH46" i="3"/>
  <c r="AK45" i="3"/>
  <c r="AJ45" i="3"/>
  <c r="AM45" i="3" s="1"/>
  <c r="AI45" i="3"/>
  <c r="AH45" i="3"/>
  <c r="AI44" i="3"/>
  <c r="AK44" i="3" s="1"/>
  <c r="AH44" i="3"/>
  <c r="AI43" i="3"/>
  <c r="AK43" i="3" s="1"/>
  <c r="AH43" i="3"/>
  <c r="AI42" i="3"/>
  <c r="AK42" i="3" s="1"/>
  <c r="AH42" i="3"/>
  <c r="AK41" i="3"/>
  <c r="AJ41" i="3"/>
  <c r="AM41" i="3" s="1"/>
  <c r="AI41" i="3"/>
  <c r="AH41" i="3"/>
  <c r="AI40" i="3"/>
  <c r="AK40" i="3" s="1"/>
  <c r="AH40" i="3"/>
  <c r="AI39" i="3"/>
  <c r="AK39" i="3" s="1"/>
  <c r="AH39" i="3"/>
  <c r="AI38" i="3"/>
  <c r="AK38" i="3" s="1"/>
  <c r="AH38" i="3"/>
  <c r="AK37" i="3"/>
  <c r="AJ37" i="3"/>
  <c r="AM37" i="3" s="1"/>
  <c r="AI37" i="3"/>
  <c r="AH37" i="3"/>
  <c r="AI36" i="3"/>
  <c r="AK36" i="3" s="1"/>
  <c r="AH36" i="3"/>
  <c r="AI35" i="3"/>
  <c r="AK35" i="3" s="1"/>
  <c r="AH35" i="3"/>
  <c r="AI34" i="3"/>
  <c r="AK34" i="3" s="1"/>
  <c r="AH34" i="3"/>
  <c r="AK33" i="3"/>
  <c r="AJ33" i="3"/>
  <c r="AM33" i="3" s="1"/>
  <c r="AI33" i="3"/>
  <c r="AH33" i="3"/>
  <c r="AI32" i="3"/>
  <c r="AK32" i="3" s="1"/>
  <c r="AH32" i="3"/>
  <c r="AI31" i="3"/>
  <c r="AK31" i="3" s="1"/>
  <c r="AH31" i="3"/>
  <c r="AI30" i="3"/>
  <c r="AK30" i="3" s="1"/>
  <c r="AH30" i="3"/>
  <c r="AK29" i="3"/>
  <c r="AJ29" i="3"/>
  <c r="AM29" i="3" s="1"/>
  <c r="AI29" i="3"/>
  <c r="AH29" i="3"/>
  <c r="AI28" i="3"/>
  <c r="AK28" i="3" s="1"/>
  <c r="AH28" i="3"/>
  <c r="AI27" i="3"/>
  <c r="AK27" i="3" s="1"/>
  <c r="AH27" i="3"/>
  <c r="AI26" i="3"/>
  <c r="AK26" i="3" s="1"/>
  <c r="AH26" i="3"/>
  <c r="AK25" i="3"/>
  <c r="AJ25" i="3"/>
  <c r="AM25" i="3" s="1"/>
  <c r="AI25" i="3"/>
  <c r="AH25" i="3"/>
  <c r="AI24" i="3"/>
  <c r="AK24" i="3" s="1"/>
  <c r="AH24" i="3"/>
  <c r="AI23" i="3"/>
  <c r="AK23" i="3" s="1"/>
  <c r="AH23" i="3"/>
  <c r="AI22" i="3"/>
  <c r="AK22" i="3" s="1"/>
  <c r="AH22" i="3"/>
  <c r="AK21" i="3"/>
  <c r="AJ21" i="3"/>
  <c r="AM21" i="3" s="1"/>
  <c r="AI21" i="3"/>
  <c r="AH21" i="3"/>
  <c r="AI20" i="3"/>
  <c r="AK20" i="3" s="1"/>
  <c r="AH20" i="3"/>
  <c r="AI19" i="3"/>
  <c r="AK19" i="3" s="1"/>
  <c r="AH19" i="3"/>
  <c r="AI18" i="3"/>
  <c r="AK18" i="3" s="1"/>
  <c r="AH18" i="3"/>
  <c r="AK17" i="3"/>
  <c r="AJ17" i="3"/>
  <c r="AM17" i="3" s="1"/>
  <c r="AI17" i="3"/>
  <c r="AH17" i="3"/>
  <c r="AI16" i="3"/>
  <c r="AK16" i="3" s="1"/>
  <c r="AH16" i="3"/>
  <c r="AI15" i="3"/>
  <c r="AK15" i="3" s="1"/>
  <c r="AH15" i="3"/>
  <c r="AI14" i="3"/>
  <c r="AK14" i="3" s="1"/>
  <c r="AH14" i="3"/>
  <c r="AK13" i="3"/>
  <c r="AJ13" i="3"/>
  <c r="AM13" i="3" s="1"/>
  <c r="AI13" i="3"/>
  <c r="AH13" i="3"/>
  <c r="AI12" i="3"/>
  <c r="AK12" i="3" s="1"/>
  <c r="AH12" i="3"/>
  <c r="AI11" i="3"/>
  <c r="AK11" i="3" s="1"/>
  <c r="AH11" i="3"/>
  <c r="AI10" i="3"/>
  <c r="AK10" i="3" s="1"/>
  <c r="AH10" i="3"/>
  <c r="AK9" i="3"/>
  <c r="AJ9" i="3"/>
  <c r="AM9" i="3" s="1"/>
  <c r="AI9" i="3"/>
  <c r="AH9" i="3"/>
  <c r="AI8" i="3"/>
  <c r="AK8" i="3" s="1"/>
  <c r="AH8" i="3"/>
  <c r="AI7" i="3"/>
  <c r="AK7" i="3" s="1"/>
  <c r="AH7" i="3"/>
  <c r="AI6" i="3"/>
  <c r="AK6" i="3" s="1"/>
  <c r="AH6" i="3"/>
  <c r="AB55" i="3"/>
  <c r="AD55" i="3" s="1"/>
  <c r="AA55" i="3"/>
  <c r="AD54" i="3"/>
  <c r="AB54" i="3"/>
  <c r="AC54" i="3" s="1"/>
  <c r="AA54" i="3"/>
  <c r="AD53" i="3"/>
  <c r="AB53" i="3"/>
  <c r="AC53" i="3" s="1"/>
  <c r="AA53" i="3"/>
  <c r="AD52" i="3"/>
  <c r="AB52" i="3"/>
  <c r="AC52" i="3" s="1"/>
  <c r="AA52" i="3"/>
  <c r="AB51" i="3"/>
  <c r="AC51" i="3" s="1"/>
  <c r="AA51" i="3"/>
  <c r="AD50" i="3"/>
  <c r="AB50" i="3"/>
  <c r="AC50" i="3" s="1"/>
  <c r="AA50" i="3"/>
  <c r="AD49" i="3"/>
  <c r="AB49" i="3"/>
  <c r="AC49" i="3" s="1"/>
  <c r="AA49" i="3"/>
  <c r="AD48" i="3"/>
  <c r="AB48" i="3"/>
  <c r="AC48" i="3" s="1"/>
  <c r="AA48" i="3"/>
  <c r="AB47" i="3"/>
  <c r="AC47" i="3" s="1"/>
  <c r="AA47" i="3"/>
  <c r="AD46" i="3"/>
  <c r="AB46" i="3"/>
  <c r="AC46" i="3" s="1"/>
  <c r="AA46" i="3"/>
  <c r="AD45" i="3"/>
  <c r="AB45" i="3"/>
  <c r="AC45" i="3" s="1"/>
  <c r="AA45" i="3"/>
  <c r="AD44" i="3"/>
  <c r="AB44" i="3"/>
  <c r="AC44" i="3" s="1"/>
  <c r="AA44" i="3"/>
  <c r="AB43" i="3"/>
  <c r="AC43" i="3" s="1"/>
  <c r="AA43" i="3"/>
  <c r="AD42" i="3"/>
  <c r="AB42" i="3"/>
  <c r="AC42" i="3" s="1"/>
  <c r="AA42" i="3"/>
  <c r="AD41" i="3"/>
  <c r="AB41" i="3"/>
  <c r="AC41" i="3" s="1"/>
  <c r="AA41" i="3"/>
  <c r="AD40" i="3"/>
  <c r="AB40" i="3"/>
  <c r="AC40" i="3" s="1"/>
  <c r="AA40" i="3"/>
  <c r="AB39" i="3"/>
  <c r="AC39" i="3" s="1"/>
  <c r="AA39" i="3"/>
  <c r="AD38" i="3"/>
  <c r="AB38" i="3"/>
  <c r="AC38" i="3" s="1"/>
  <c r="AA38" i="3"/>
  <c r="AD37" i="3"/>
  <c r="AB37" i="3"/>
  <c r="AC37" i="3" s="1"/>
  <c r="AA37" i="3"/>
  <c r="AD36" i="3"/>
  <c r="AB36" i="3"/>
  <c r="AC36" i="3" s="1"/>
  <c r="AA36" i="3"/>
  <c r="AB35" i="3"/>
  <c r="AD35" i="3" s="1"/>
  <c r="AA35" i="3"/>
  <c r="AD34" i="3"/>
  <c r="AB34" i="3"/>
  <c r="AC34" i="3" s="1"/>
  <c r="AA34" i="3"/>
  <c r="AD33" i="3"/>
  <c r="AB33" i="3"/>
  <c r="AC33" i="3" s="1"/>
  <c r="AA33" i="3"/>
  <c r="AD32" i="3"/>
  <c r="AB32" i="3"/>
  <c r="AC32" i="3" s="1"/>
  <c r="AA32" i="3"/>
  <c r="AB31" i="3"/>
  <c r="AD31" i="3" s="1"/>
  <c r="AA31" i="3"/>
  <c r="AD30" i="3"/>
  <c r="AB30" i="3"/>
  <c r="AC30" i="3" s="1"/>
  <c r="AA30" i="3"/>
  <c r="AD29" i="3"/>
  <c r="AB29" i="3"/>
  <c r="AC29" i="3" s="1"/>
  <c r="AA29" i="3"/>
  <c r="AD28" i="3"/>
  <c r="AB28" i="3"/>
  <c r="AC28" i="3" s="1"/>
  <c r="AA28" i="3"/>
  <c r="AB27" i="3"/>
  <c r="AC27" i="3" s="1"/>
  <c r="AA27" i="3"/>
  <c r="AD26" i="3"/>
  <c r="AB26" i="3"/>
  <c r="AC26" i="3" s="1"/>
  <c r="AA26" i="3"/>
  <c r="AD25" i="3"/>
  <c r="AB25" i="3"/>
  <c r="AC25" i="3" s="1"/>
  <c r="AA25" i="3"/>
  <c r="AD24" i="3"/>
  <c r="AB24" i="3"/>
  <c r="AC24" i="3" s="1"/>
  <c r="AA24" i="3"/>
  <c r="AB23" i="3"/>
  <c r="AC23" i="3" s="1"/>
  <c r="AA23" i="3"/>
  <c r="AD22" i="3"/>
  <c r="AB22" i="3"/>
  <c r="AC22" i="3" s="1"/>
  <c r="AA22" i="3"/>
  <c r="AD21" i="3"/>
  <c r="AB21" i="3"/>
  <c r="AC21" i="3" s="1"/>
  <c r="AA21" i="3"/>
  <c r="AD20" i="3"/>
  <c r="AB20" i="3"/>
  <c r="AC20" i="3" s="1"/>
  <c r="AA20" i="3"/>
  <c r="AB19" i="3"/>
  <c r="AD19" i="3" s="1"/>
  <c r="AA19" i="3"/>
  <c r="AD18" i="3"/>
  <c r="AB18" i="3"/>
  <c r="AC18" i="3" s="1"/>
  <c r="AA18" i="3"/>
  <c r="AD17" i="3"/>
  <c r="AB17" i="3"/>
  <c r="AC17" i="3" s="1"/>
  <c r="AA17" i="3"/>
  <c r="AD16" i="3"/>
  <c r="AB16" i="3"/>
  <c r="AC16" i="3" s="1"/>
  <c r="AA16" i="3"/>
  <c r="AB15" i="3"/>
  <c r="AD15" i="3" s="1"/>
  <c r="AA15" i="3"/>
  <c r="AD14" i="3"/>
  <c r="AB14" i="3"/>
  <c r="AC14" i="3" s="1"/>
  <c r="AA14" i="3"/>
  <c r="AD13" i="3"/>
  <c r="AB13" i="3"/>
  <c r="AC13" i="3" s="1"/>
  <c r="AA13" i="3"/>
  <c r="AD12" i="3"/>
  <c r="AB12" i="3"/>
  <c r="AC12" i="3" s="1"/>
  <c r="AA12" i="3"/>
  <c r="AB11" i="3"/>
  <c r="AC11" i="3" s="1"/>
  <c r="AA11" i="3"/>
  <c r="AD10" i="3"/>
  <c r="AB10" i="3"/>
  <c r="AC10" i="3" s="1"/>
  <c r="AA10" i="3"/>
  <c r="AD9" i="3"/>
  <c r="AB9" i="3"/>
  <c r="AC9" i="3" s="1"/>
  <c r="AA9" i="3"/>
  <c r="AD8" i="3"/>
  <c r="AB8" i="3"/>
  <c r="AC8" i="3" s="1"/>
  <c r="AA8" i="3"/>
  <c r="AB7" i="3"/>
  <c r="AD7" i="3" s="1"/>
  <c r="AA7" i="3"/>
  <c r="AD6" i="3"/>
  <c r="AB6" i="3"/>
  <c r="AC6" i="3" s="1"/>
  <c r="AA6" i="3"/>
  <c r="U55" i="3"/>
  <c r="W55" i="3" s="1"/>
  <c r="T55" i="3"/>
  <c r="U54" i="3"/>
  <c r="W54" i="3" s="1"/>
  <c r="T54" i="3"/>
  <c r="W53" i="3"/>
  <c r="V53" i="3"/>
  <c r="X53" i="3" s="1"/>
  <c r="U53" i="3"/>
  <c r="T53" i="3"/>
  <c r="U52" i="3"/>
  <c r="W52" i="3" s="1"/>
  <c r="T52" i="3"/>
  <c r="U51" i="3"/>
  <c r="W51" i="3" s="1"/>
  <c r="T51" i="3"/>
  <c r="U50" i="3"/>
  <c r="W50" i="3" s="1"/>
  <c r="T50" i="3"/>
  <c r="W49" i="3"/>
  <c r="V49" i="3"/>
  <c r="Y49" i="3" s="1"/>
  <c r="U49" i="3"/>
  <c r="T49" i="3"/>
  <c r="U48" i="3"/>
  <c r="W48" i="3" s="1"/>
  <c r="T48" i="3"/>
  <c r="U47" i="3"/>
  <c r="W47" i="3" s="1"/>
  <c r="T47" i="3"/>
  <c r="U46" i="3"/>
  <c r="W46" i="3" s="1"/>
  <c r="T46" i="3"/>
  <c r="W45" i="3"/>
  <c r="V45" i="3"/>
  <c r="X45" i="3" s="1"/>
  <c r="U45" i="3"/>
  <c r="T45" i="3"/>
  <c r="U44" i="3"/>
  <c r="W44" i="3" s="1"/>
  <c r="T44" i="3"/>
  <c r="U43" i="3"/>
  <c r="W43" i="3" s="1"/>
  <c r="T43" i="3"/>
  <c r="U42" i="3"/>
  <c r="W42" i="3" s="1"/>
  <c r="T42" i="3"/>
  <c r="W41" i="3"/>
  <c r="V41" i="3"/>
  <c r="Y41" i="3" s="1"/>
  <c r="U41" i="3"/>
  <c r="T41" i="3"/>
  <c r="U40" i="3"/>
  <c r="V40" i="3" s="1"/>
  <c r="T40" i="3"/>
  <c r="U39" i="3"/>
  <c r="W39" i="3" s="1"/>
  <c r="T39" i="3"/>
  <c r="U38" i="3"/>
  <c r="W38" i="3" s="1"/>
  <c r="T38" i="3"/>
  <c r="W37" i="3"/>
  <c r="V37" i="3"/>
  <c r="Y37" i="3" s="1"/>
  <c r="U37" i="3"/>
  <c r="T37" i="3"/>
  <c r="U36" i="3"/>
  <c r="W36" i="3" s="1"/>
  <c r="T36" i="3"/>
  <c r="U35" i="3"/>
  <c r="W35" i="3" s="1"/>
  <c r="T35" i="3"/>
  <c r="U34" i="3"/>
  <c r="W34" i="3" s="1"/>
  <c r="T34" i="3"/>
  <c r="W33" i="3"/>
  <c r="V33" i="3"/>
  <c r="Y33" i="3" s="1"/>
  <c r="U33" i="3"/>
  <c r="T33" i="3"/>
  <c r="U32" i="3"/>
  <c r="V32" i="3" s="1"/>
  <c r="T32" i="3"/>
  <c r="U31" i="3"/>
  <c r="W31" i="3" s="1"/>
  <c r="T31" i="3"/>
  <c r="U30" i="3"/>
  <c r="W30" i="3" s="1"/>
  <c r="T30" i="3"/>
  <c r="W29" i="3"/>
  <c r="V29" i="3"/>
  <c r="Y29" i="3" s="1"/>
  <c r="U29" i="3"/>
  <c r="T29" i="3"/>
  <c r="U28" i="3"/>
  <c r="W28" i="3" s="1"/>
  <c r="T28" i="3"/>
  <c r="U27" i="3"/>
  <c r="W27" i="3" s="1"/>
  <c r="T27" i="3"/>
  <c r="U26" i="3"/>
  <c r="W26" i="3" s="1"/>
  <c r="T26" i="3"/>
  <c r="W25" i="3"/>
  <c r="V25" i="3"/>
  <c r="Y25" i="3" s="1"/>
  <c r="U25" i="3"/>
  <c r="T25" i="3"/>
  <c r="U24" i="3"/>
  <c r="V24" i="3" s="1"/>
  <c r="T24" i="3"/>
  <c r="U23" i="3"/>
  <c r="W23" i="3" s="1"/>
  <c r="T23" i="3"/>
  <c r="U22" i="3"/>
  <c r="W22" i="3" s="1"/>
  <c r="T22" i="3"/>
  <c r="W21" i="3"/>
  <c r="V21" i="3"/>
  <c r="Y21" i="3" s="1"/>
  <c r="U21" i="3"/>
  <c r="T21" i="3"/>
  <c r="U20" i="3"/>
  <c r="W20" i="3" s="1"/>
  <c r="T20" i="3"/>
  <c r="U19" i="3"/>
  <c r="W19" i="3" s="1"/>
  <c r="T19" i="3"/>
  <c r="U18" i="3"/>
  <c r="W18" i="3" s="1"/>
  <c r="T18" i="3"/>
  <c r="W17" i="3"/>
  <c r="V17" i="3"/>
  <c r="X17" i="3" s="1"/>
  <c r="U17" i="3"/>
  <c r="T17" i="3"/>
  <c r="U16" i="3"/>
  <c r="W16" i="3" s="1"/>
  <c r="T16" i="3"/>
  <c r="U15" i="3"/>
  <c r="W15" i="3" s="1"/>
  <c r="T15" i="3"/>
  <c r="U14" i="3"/>
  <c r="W14" i="3" s="1"/>
  <c r="T14" i="3"/>
  <c r="W13" i="3"/>
  <c r="V13" i="3"/>
  <c r="X13" i="3" s="1"/>
  <c r="U13" i="3"/>
  <c r="T13" i="3"/>
  <c r="U12" i="3"/>
  <c r="W12" i="3" s="1"/>
  <c r="T12" i="3"/>
  <c r="U11" i="3"/>
  <c r="W11" i="3" s="1"/>
  <c r="T11" i="3"/>
  <c r="U10" i="3"/>
  <c r="W10" i="3" s="1"/>
  <c r="T10" i="3"/>
  <c r="W9" i="3"/>
  <c r="V9" i="3"/>
  <c r="Y9" i="3" s="1"/>
  <c r="U9" i="3"/>
  <c r="T9" i="3"/>
  <c r="U8" i="3"/>
  <c r="V8" i="3" s="1"/>
  <c r="T8" i="3"/>
  <c r="U7" i="3"/>
  <c r="W7" i="3" s="1"/>
  <c r="T7" i="3"/>
  <c r="U6" i="3"/>
  <c r="W6" i="3" s="1"/>
  <c r="T6" i="3"/>
  <c r="R55" i="3"/>
  <c r="Q55" i="3"/>
  <c r="N55" i="3"/>
  <c r="M55" i="3"/>
  <c r="R54" i="3"/>
  <c r="Q54" i="3"/>
  <c r="N54" i="3"/>
  <c r="M54" i="3"/>
  <c r="R53" i="3"/>
  <c r="Q53" i="3"/>
  <c r="N53" i="3"/>
  <c r="M53" i="3"/>
  <c r="R52" i="3"/>
  <c r="Q52" i="3"/>
  <c r="N52" i="3"/>
  <c r="M52" i="3"/>
  <c r="R51" i="3"/>
  <c r="Q51" i="3"/>
  <c r="N51" i="3"/>
  <c r="M51" i="3"/>
  <c r="R50" i="3"/>
  <c r="Q50" i="3"/>
  <c r="N50" i="3"/>
  <c r="M50" i="3"/>
  <c r="R49" i="3"/>
  <c r="Q49" i="3"/>
  <c r="N49" i="3"/>
  <c r="M49" i="3"/>
  <c r="R48" i="3"/>
  <c r="Q48" i="3"/>
  <c r="N48" i="3"/>
  <c r="M48" i="3"/>
  <c r="R47" i="3"/>
  <c r="Q47" i="3"/>
  <c r="N47" i="3"/>
  <c r="M47" i="3"/>
  <c r="R46" i="3"/>
  <c r="Q46" i="3"/>
  <c r="N46" i="3"/>
  <c r="M46" i="3"/>
  <c r="R45" i="3"/>
  <c r="Q45" i="3"/>
  <c r="N45" i="3"/>
  <c r="M45" i="3"/>
  <c r="R44" i="3"/>
  <c r="Q44" i="3"/>
  <c r="N44" i="3"/>
  <c r="M44" i="3"/>
  <c r="R43" i="3"/>
  <c r="Q43" i="3"/>
  <c r="N43" i="3"/>
  <c r="M43" i="3"/>
  <c r="R42" i="3"/>
  <c r="Q42" i="3"/>
  <c r="N42" i="3"/>
  <c r="M42" i="3"/>
  <c r="R41" i="3"/>
  <c r="Q41" i="3"/>
  <c r="N41" i="3"/>
  <c r="M41" i="3"/>
  <c r="R40" i="3"/>
  <c r="Q40" i="3"/>
  <c r="N40" i="3"/>
  <c r="M40" i="3"/>
  <c r="R39" i="3"/>
  <c r="Q39" i="3"/>
  <c r="N39" i="3"/>
  <c r="M39" i="3"/>
  <c r="R38" i="3"/>
  <c r="Q38" i="3"/>
  <c r="N38" i="3"/>
  <c r="M38" i="3"/>
  <c r="R37" i="3"/>
  <c r="Q37" i="3"/>
  <c r="N37" i="3"/>
  <c r="M37" i="3"/>
  <c r="R36" i="3"/>
  <c r="Q36" i="3"/>
  <c r="N36" i="3"/>
  <c r="M36" i="3"/>
  <c r="R35" i="3"/>
  <c r="Q35" i="3"/>
  <c r="N35" i="3"/>
  <c r="M35" i="3"/>
  <c r="R34" i="3"/>
  <c r="Q34" i="3"/>
  <c r="N34" i="3"/>
  <c r="M34" i="3"/>
  <c r="R33" i="3"/>
  <c r="Q33" i="3"/>
  <c r="N33" i="3"/>
  <c r="M33" i="3"/>
  <c r="R32" i="3"/>
  <c r="Q32" i="3"/>
  <c r="N32" i="3"/>
  <c r="M32" i="3"/>
  <c r="R31" i="3"/>
  <c r="Q31" i="3"/>
  <c r="N31" i="3"/>
  <c r="M31" i="3"/>
  <c r="R30" i="3"/>
  <c r="Q30" i="3"/>
  <c r="N30" i="3"/>
  <c r="M30" i="3"/>
  <c r="R29" i="3"/>
  <c r="Q29" i="3"/>
  <c r="N29" i="3"/>
  <c r="M29" i="3"/>
  <c r="R28" i="3"/>
  <c r="Q28" i="3"/>
  <c r="N28" i="3"/>
  <c r="M28" i="3"/>
  <c r="R27" i="3"/>
  <c r="Q27" i="3"/>
  <c r="N27" i="3"/>
  <c r="M27" i="3"/>
  <c r="R26" i="3"/>
  <c r="Q26" i="3"/>
  <c r="N26" i="3"/>
  <c r="M26" i="3"/>
  <c r="R25" i="3"/>
  <c r="Q25" i="3"/>
  <c r="N25" i="3"/>
  <c r="M25" i="3"/>
  <c r="R24" i="3"/>
  <c r="Q24" i="3"/>
  <c r="N24" i="3"/>
  <c r="M24" i="3"/>
  <c r="R23" i="3"/>
  <c r="Q23" i="3"/>
  <c r="N23" i="3"/>
  <c r="M23" i="3"/>
  <c r="R22" i="3"/>
  <c r="Q22" i="3"/>
  <c r="N22" i="3"/>
  <c r="M22" i="3"/>
  <c r="R21" i="3"/>
  <c r="Q21" i="3"/>
  <c r="N21" i="3"/>
  <c r="M21" i="3"/>
  <c r="R20" i="3"/>
  <c r="Q20" i="3"/>
  <c r="N20" i="3"/>
  <c r="M20" i="3"/>
  <c r="R19" i="3"/>
  <c r="Q19" i="3"/>
  <c r="N19" i="3"/>
  <c r="M19" i="3"/>
  <c r="R18" i="3"/>
  <c r="Q18" i="3"/>
  <c r="N18" i="3"/>
  <c r="M18" i="3"/>
  <c r="R17" i="3"/>
  <c r="Q17" i="3"/>
  <c r="N17" i="3"/>
  <c r="M17" i="3"/>
  <c r="R16" i="3"/>
  <c r="Q16" i="3"/>
  <c r="N16" i="3"/>
  <c r="M16" i="3"/>
  <c r="R15" i="3"/>
  <c r="Q15" i="3"/>
  <c r="N15" i="3"/>
  <c r="M15" i="3"/>
  <c r="R14" i="3"/>
  <c r="Q14" i="3"/>
  <c r="N14" i="3"/>
  <c r="M14" i="3"/>
  <c r="R13" i="3"/>
  <c r="Q13" i="3"/>
  <c r="N13" i="3"/>
  <c r="M13" i="3"/>
  <c r="R12" i="3"/>
  <c r="Q12" i="3"/>
  <c r="N12" i="3"/>
  <c r="M12" i="3"/>
  <c r="R11" i="3"/>
  <c r="Q11" i="3"/>
  <c r="N11" i="3"/>
  <c r="M11" i="3"/>
  <c r="R10" i="3"/>
  <c r="Q10" i="3"/>
  <c r="N10" i="3"/>
  <c r="M10" i="3"/>
  <c r="R9" i="3"/>
  <c r="Q9" i="3"/>
  <c r="N9" i="3"/>
  <c r="M9" i="3"/>
  <c r="R8" i="3"/>
  <c r="Q8" i="3"/>
  <c r="N8" i="3"/>
  <c r="M8" i="3"/>
  <c r="R7" i="3"/>
  <c r="Q7" i="3"/>
  <c r="N7" i="3"/>
  <c r="M7" i="3"/>
  <c r="R6" i="3"/>
  <c r="Q6" i="3"/>
  <c r="N6" i="3"/>
  <c r="M6" i="3"/>
  <c r="P50" i="3"/>
  <c r="P48" i="3"/>
  <c r="O34" i="3"/>
  <c r="O29" i="3"/>
  <c r="O20" i="3"/>
  <c r="P16" i="3"/>
  <c r="O10" i="3"/>
  <c r="P6" i="3"/>
  <c r="P9" i="3"/>
  <c r="P12" i="3"/>
  <c r="P54" i="3"/>
  <c r="O48" i="3"/>
  <c r="P46" i="3"/>
  <c r="P42" i="3"/>
  <c r="P36" i="3"/>
  <c r="O32" i="3"/>
  <c r="P30" i="3"/>
  <c r="O42" i="3"/>
  <c r="I6" i="3"/>
  <c r="H6" i="3"/>
  <c r="I55" i="3"/>
  <c r="H55" i="3"/>
  <c r="I54" i="3"/>
  <c r="H54" i="3"/>
  <c r="I53" i="3"/>
  <c r="H53" i="3"/>
  <c r="I52" i="3"/>
  <c r="H52" i="3"/>
  <c r="I51" i="3"/>
  <c r="H51" i="3"/>
  <c r="I50" i="3"/>
  <c r="H50" i="3"/>
  <c r="I49" i="3"/>
  <c r="H49" i="3"/>
  <c r="I48" i="3"/>
  <c r="H48" i="3"/>
  <c r="I47" i="3"/>
  <c r="H47" i="3"/>
  <c r="I46" i="3"/>
  <c r="H46" i="3"/>
  <c r="I45" i="3"/>
  <c r="H45" i="3"/>
  <c r="I44" i="3"/>
  <c r="H44" i="3"/>
  <c r="I43" i="3"/>
  <c r="H43" i="3"/>
  <c r="I42" i="3"/>
  <c r="H42" i="3"/>
  <c r="I41" i="3"/>
  <c r="H41" i="3"/>
  <c r="I40" i="3"/>
  <c r="H40" i="3"/>
  <c r="I39" i="3"/>
  <c r="H39" i="3"/>
  <c r="I38" i="3"/>
  <c r="H38" i="3"/>
  <c r="I37" i="3"/>
  <c r="H37" i="3"/>
  <c r="I36" i="3"/>
  <c r="H36" i="3"/>
  <c r="I35" i="3"/>
  <c r="H35" i="3"/>
  <c r="I34" i="3"/>
  <c r="H34" i="3"/>
  <c r="I33" i="3"/>
  <c r="H33" i="3"/>
  <c r="I32" i="3"/>
  <c r="H32" i="3"/>
  <c r="I31" i="3"/>
  <c r="H31" i="3"/>
  <c r="I30" i="3"/>
  <c r="H30" i="3"/>
  <c r="I29" i="3"/>
  <c r="H29" i="3"/>
  <c r="I28" i="3"/>
  <c r="H28" i="3"/>
  <c r="I27" i="3"/>
  <c r="H27" i="3"/>
  <c r="I26" i="3"/>
  <c r="H26" i="3"/>
  <c r="I25" i="3"/>
  <c r="H25" i="3"/>
  <c r="I24" i="3"/>
  <c r="H24" i="3"/>
  <c r="I23" i="3"/>
  <c r="H23" i="3"/>
  <c r="I22" i="3"/>
  <c r="H22" i="3"/>
  <c r="I21" i="3"/>
  <c r="H21" i="3"/>
  <c r="I20" i="3"/>
  <c r="H20" i="3"/>
  <c r="I19" i="3"/>
  <c r="H19" i="3"/>
  <c r="I18" i="3"/>
  <c r="H18" i="3"/>
  <c r="I17" i="3"/>
  <c r="H17" i="3"/>
  <c r="I16" i="3"/>
  <c r="H16" i="3"/>
  <c r="I15" i="3"/>
  <c r="H15" i="3"/>
  <c r="I14" i="3"/>
  <c r="H14" i="3"/>
  <c r="I13" i="3"/>
  <c r="H13" i="3"/>
  <c r="I12" i="3"/>
  <c r="H12" i="3"/>
  <c r="I11" i="3"/>
  <c r="H11" i="3"/>
  <c r="I10" i="3"/>
  <c r="H10" i="3"/>
  <c r="I9" i="3"/>
  <c r="H9" i="3"/>
  <c r="I8" i="3"/>
  <c r="H8" i="3"/>
  <c r="I7" i="3"/>
  <c r="H7" i="3"/>
  <c r="JR55" i="3"/>
  <c r="JR54" i="3"/>
  <c r="JR53" i="3"/>
  <c r="JR52" i="3"/>
  <c r="JR51" i="3"/>
  <c r="JR50" i="3"/>
  <c r="JR49" i="3"/>
  <c r="JR48" i="3"/>
  <c r="JR47" i="3"/>
  <c r="JR46" i="3"/>
  <c r="JR45" i="3"/>
  <c r="JR44" i="3"/>
  <c r="JR43" i="3"/>
  <c r="JR42" i="3"/>
  <c r="JR41" i="3"/>
  <c r="JR40" i="3"/>
  <c r="JR39" i="3"/>
  <c r="JR38" i="3"/>
  <c r="JR37" i="3"/>
  <c r="JR36" i="3"/>
  <c r="JR35" i="3"/>
  <c r="JR34" i="3"/>
  <c r="JR33" i="3"/>
  <c r="JR32" i="3"/>
  <c r="JR31" i="3"/>
  <c r="JR30" i="3"/>
  <c r="JR29" i="3"/>
  <c r="JR28" i="3"/>
  <c r="JR27" i="3"/>
  <c r="JR26" i="3"/>
  <c r="JR25" i="3"/>
  <c r="JR24" i="3"/>
  <c r="JR23" i="3"/>
  <c r="JR22" i="3"/>
  <c r="JR21" i="3"/>
  <c r="JR20" i="3"/>
  <c r="JR19" i="3"/>
  <c r="JR18" i="3"/>
  <c r="JR17" i="3"/>
  <c r="JR16" i="3"/>
  <c r="JR15" i="3"/>
  <c r="JR14" i="3"/>
  <c r="JR13" i="3"/>
  <c r="JR12" i="3"/>
  <c r="JR11" i="3"/>
  <c r="JR10" i="3"/>
  <c r="JR9" i="3"/>
  <c r="JR8" i="3"/>
  <c r="JR7" i="3"/>
  <c r="JR6" i="3"/>
  <c r="JK55" i="3"/>
  <c r="JK54" i="3"/>
  <c r="JK53" i="3"/>
  <c r="JK52" i="3"/>
  <c r="JK51" i="3"/>
  <c r="JK50" i="3"/>
  <c r="JK49" i="3"/>
  <c r="JK48" i="3"/>
  <c r="JK47" i="3"/>
  <c r="JK46" i="3"/>
  <c r="JK45" i="3"/>
  <c r="JK44" i="3"/>
  <c r="JK43" i="3"/>
  <c r="JK42" i="3"/>
  <c r="JK41" i="3"/>
  <c r="JK40" i="3"/>
  <c r="JK39" i="3"/>
  <c r="JK38" i="3"/>
  <c r="JK37" i="3"/>
  <c r="JK36" i="3"/>
  <c r="JK35" i="3"/>
  <c r="JK34" i="3"/>
  <c r="JK33" i="3"/>
  <c r="JK32" i="3"/>
  <c r="JK31" i="3"/>
  <c r="JK30" i="3"/>
  <c r="JK29" i="3"/>
  <c r="JK28" i="3"/>
  <c r="JK27" i="3"/>
  <c r="JK26" i="3"/>
  <c r="JK25" i="3"/>
  <c r="JK24" i="3"/>
  <c r="JK23" i="3"/>
  <c r="JK22" i="3"/>
  <c r="JK21" i="3"/>
  <c r="JK20" i="3"/>
  <c r="JK19" i="3"/>
  <c r="JK18" i="3"/>
  <c r="JK17" i="3"/>
  <c r="JK16" i="3"/>
  <c r="JK15" i="3"/>
  <c r="JK14" i="3"/>
  <c r="JK13" i="3"/>
  <c r="JK12" i="3"/>
  <c r="JK11" i="3"/>
  <c r="JK10" i="3"/>
  <c r="JK9" i="3"/>
  <c r="JK8" i="3"/>
  <c r="JK7" i="3"/>
  <c r="JK6" i="3"/>
  <c r="JD55" i="3"/>
  <c r="JD54" i="3"/>
  <c r="JD53" i="3"/>
  <c r="JD52" i="3"/>
  <c r="JD51" i="3"/>
  <c r="JD50" i="3"/>
  <c r="JD49" i="3"/>
  <c r="JD48" i="3"/>
  <c r="JD47" i="3"/>
  <c r="JD46" i="3"/>
  <c r="JD45" i="3"/>
  <c r="JD44" i="3"/>
  <c r="JD43" i="3"/>
  <c r="JD42" i="3"/>
  <c r="JD41" i="3"/>
  <c r="JD40" i="3"/>
  <c r="JD39" i="3"/>
  <c r="JD38" i="3"/>
  <c r="JD37" i="3"/>
  <c r="JD36" i="3"/>
  <c r="JD35" i="3"/>
  <c r="JD34" i="3"/>
  <c r="JD33" i="3"/>
  <c r="JD32" i="3"/>
  <c r="JD31" i="3"/>
  <c r="JD30" i="3"/>
  <c r="JD29" i="3"/>
  <c r="JD28" i="3"/>
  <c r="JD27" i="3"/>
  <c r="JD26" i="3"/>
  <c r="JD25" i="3"/>
  <c r="JD24" i="3"/>
  <c r="JD23" i="3"/>
  <c r="JD22" i="3"/>
  <c r="JD21" i="3"/>
  <c r="JD20" i="3"/>
  <c r="JD19" i="3"/>
  <c r="JD18" i="3"/>
  <c r="JD17" i="3"/>
  <c r="JD16" i="3"/>
  <c r="JD15" i="3"/>
  <c r="JD14" i="3"/>
  <c r="JD13" i="3"/>
  <c r="JD12" i="3"/>
  <c r="JD11" i="3"/>
  <c r="JD10" i="3"/>
  <c r="JD9" i="3"/>
  <c r="JD8" i="3"/>
  <c r="JD7" i="3"/>
  <c r="JD6" i="3"/>
  <c r="IW55" i="3"/>
  <c r="IW54" i="3"/>
  <c r="IW53" i="3"/>
  <c r="IW52" i="3"/>
  <c r="IW51" i="3"/>
  <c r="IW50" i="3"/>
  <c r="IW49" i="3"/>
  <c r="IW48" i="3"/>
  <c r="IW47" i="3"/>
  <c r="IW46" i="3"/>
  <c r="IW45" i="3"/>
  <c r="IW44" i="3"/>
  <c r="IW43" i="3"/>
  <c r="IW42" i="3"/>
  <c r="IW41" i="3"/>
  <c r="IW40" i="3"/>
  <c r="IW39" i="3"/>
  <c r="IW38" i="3"/>
  <c r="IW37" i="3"/>
  <c r="IW36" i="3"/>
  <c r="IW35" i="3"/>
  <c r="IW34" i="3"/>
  <c r="IW33" i="3"/>
  <c r="IW32" i="3"/>
  <c r="IW31" i="3"/>
  <c r="IW30" i="3"/>
  <c r="IW29" i="3"/>
  <c r="IW28" i="3"/>
  <c r="IW27" i="3"/>
  <c r="IW26" i="3"/>
  <c r="IW25" i="3"/>
  <c r="IW24" i="3"/>
  <c r="IW23" i="3"/>
  <c r="IW22" i="3"/>
  <c r="IW21" i="3"/>
  <c r="IW20" i="3"/>
  <c r="IW19" i="3"/>
  <c r="IW18" i="3"/>
  <c r="IW17" i="3"/>
  <c r="IW16" i="3"/>
  <c r="IW15" i="3"/>
  <c r="IW14" i="3"/>
  <c r="IW13" i="3"/>
  <c r="IW12" i="3"/>
  <c r="IW11" i="3"/>
  <c r="IW10" i="3"/>
  <c r="IW9" i="3"/>
  <c r="IW8" i="3"/>
  <c r="IW7" i="3"/>
  <c r="IW6" i="3"/>
  <c r="IP55" i="3"/>
  <c r="IP54" i="3"/>
  <c r="IP53" i="3"/>
  <c r="IP52" i="3"/>
  <c r="IP51" i="3"/>
  <c r="IP50" i="3"/>
  <c r="IP49" i="3"/>
  <c r="IP48" i="3"/>
  <c r="IP47" i="3"/>
  <c r="IP46" i="3"/>
  <c r="IP45" i="3"/>
  <c r="IP44" i="3"/>
  <c r="IP43" i="3"/>
  <c r="IP42" i="3"/>
  <c r="IP41" i="3"/>
  <c r="IP40" i="3"/>
  <c r="IP39" i="3"/>
  <c r="IP38" i="3"/>
  <c r="IP37" i="3"/>
  <c r="IP36" i="3"/>
  <c r="IP35" i="3"/>
  <c r="IP34" i="3"/>
  <c r="IP33" i="3"/>
  <c r="IP32" i="3"/>
  <c r="IP31" i="3"/>
  <c r="IP30" i="3"/>
  <c r="IP29" i="3"/>
  <c r="IP28" i="3"/>
  <c r="IP27" i="3"/>
  <c r="IP26" i="3"/>
  <c r="IP25" i="3"/>
  <c r="IP24" i="3"/>
  <c r="IP23" i="3"/>
  <c r="IP22" i="3"/>
  <c r="IP21" i="3"/>
  <c r="IP20" i="3"/>
  <c r="IP19" i="3"/>
  <c r="IP18" i="3"/>
  <c r="IP17" i="3"/>
  <c r="IP16" i="3"/>
  <c r="IP15" i="3"/>
  <c r="IP14" i="3"/>
  <c r="IP13" i="3"/>
  <c r="IP12" i="3"/>
  <c r="IP11" i="3"/>
  <c r="IP10" i="3"/>
  <c r="IP9" i="3"/>
  <c r="IP8" i="3"/>
  <c r="IP7" i="3"/>
  <c r="IP6" i="3"/>
  <c r="II55" i="3"/>
  <c r="II54" i="3"/>
  <c r="II53" i="3"/>
  <c r="II52" i="3"/>
  <c r="II51" i="3"/>
  <c r="II50" i="3"/>
  <c r="II49" i="3"/>
  <c r="II48" i="3"/>
  <c r="II47" i="3"/>
  <c r="II46" i="3"/>
  <c r="II45" i="3"/>
  <c r="II44" i="3"/>
  <c r="II43" i="3"/>
  <c r="II42" i="3"/>
  <c r="II41" i="3"/>
  <c r="II40" i="3"/>
  <c r="II39" i="3"/>
  <c r="II38" i="3"/>
  <c r="II37" i="3"/>
  <c r="II36" i="3"/>
  <c r="II35" i="3"/>
  <c r="II34" i="3"/>
  <c r="II33" i="3"/>
  <c r="II32" i="3"/>
  <c r="II31" i="3"/>
  <c r="II30" i="3"/>
  <c r="II29" i="3"/>
  <c r="II28" i="3"/>
  <c r="II27" i="3"/>
  <c r="II26" i="3"/>
  <c r="II25" i="3"/>
  <c r="II24" i="3"/>
  <c r="II23" i="3"/>
  <c r="II22" i="3"/>
  <c r="II21" i="3"/>
  <c r="II20" i="3"/>
  <c r="II19" i="3"/>
  <c r="II18" i="3"/>
  <c r="II17" i="3"/>
  <c r="II16" i="3"/>
  <c r="II15" i="3"/>
  <c r="II14" i="3"/>
  <c r="II13" i="3"/>
  <c r="II12" i="3"/>
  <c r="II11" i="3"/>
  <c r="II10" i="3"/>
  <c r="II9" i="3"/>
  <c r="II8" i="3"/>
  <c r="II7" i="3"/>
  <c r="II6" i="3"/>
  <c r="IB55" i="3"/>
  <c r="IB54" i="3"/>
  <c r="IB53" i="3"/>
  <c r="IB52" i="3"/>
  <c r="IB51" i="3"/>
  <c r="IB50" i="3"/>
  <c r="IB49" i="3"/>
  <c r="IB48" i="3"/>
  <c r="IB47" i="3"/>
  <c r="IB46" i="3"/>
  <c r="IB45" i="3"/>
  <c r="IB44" i="3"/>
  <c r="IB43" i="3"/>
  <c r="IB42" i="3"/>
  <c r="IB41" i="3"/>
  <c r="IB40" i="3"/>
  <c r="IB39" i="3"/>
  <c r="IB38" i="3"/>
  <c r="IB37" i="3"/>
  <c r="IB36" i="3"/>
  <c r="IB35" i="3"/>
  <c r="IB34" i="3"/>
  <c r="IB33" i="3"/>
  <c r="IB32" i="3"/>
  <c r="IB31" i="3"/>
  <c r="IB30" i="3"/>
  <c r="IB29" i="3"/>
  <c r="IB28" i="3"/>
  <c r="IB27" i="3"/>
  <c r="IB26" i="3"/>
  <c r="IB25" i="3"/>
  <c r="IB24" i="3"/>
  <c r="IB23" i="3"/>
  <c r="IB22" i="3"/>
  <c r="IB21" i="3"/>
  <c r="IB20" i="3"/>
  <c r="IB19" i="3"/>
  <c r="IB18" i="3"/>
  <c r="IB17" i="3"/>
  <c r="IB16" i="3"/>
  <c r="IB15" i="3"/>
  <c r="IB14" i="3"/>
  <c r="IB13" i="3"/>
  <c r="IB12" i="3"/>
  <c r="IB11" i="3"/>
  <c r="IB10" i="3"/>
  <c r="IB9" i="3"/>
  <c r="IB8" i="3"/>
  <c r="IB7" i="3"/>
  <c r="IB6" i="3"/>
  <c r="HU55" i="3"/>
  <c r="HU54" i="3"/>
  <c r="HU53" i="3"/>
  <c r="HU52" i="3"/>
  <c r="HU51" i="3"/>
  <c r="HU50" i="3"/>
  <c r="HU49" i="3"/>
  <c r="HU48" i="3"/>
  <c r="HU47" i="3"/>
  <c r="HU46" i="3"/>
  <c r="HU45" i="3"/>
  <c r="HU44" i="3"/>
  <c r="HU43" i="3"/>
  <c r="HU42" i="3"/>
  <c r="HU41" i="3"/>
  <c r="HU40" i="3"/>
  <c r="HU39" i="3"/>
  <c r="HU38" i="3"/>
  <c r="HU37" i="3"/>
  <c r="HU36" i="3"/>
  <c r="HU35" i="3"/>
  <c r="HU34" i="3"/>
  <c r="HU33" i="3"/>
  <c r="HU32" i="3"/>
  <c r="HU31" i="3"/>
  <c r="HU30" i="3"/>
  <c r="HU29" i="3"/>
  <c r="HU28" i="3"/>
  <c r="HU27" i="3"/>
  <c r="HU26" i="3"/>
  <c r="HU25" i="3"/>
  <c r="HU24" i="3"/>
  <c r="HU23" i="3"/>
  <c r="HU22" i="3"/>
  <c r="HU21" i="3"/>
  <c r="HU20" i="3"/>
  <c r="HU19" i="3"/>
  <c r="HU18" i="3"/>
  <c r="HU17" i="3"/>
  <c r="HU16" i="3"/>
  <c r="HU15" i="3"/>
  <c r="HU14" i="3"/>
  <c r="HU13" i="3"/>
  <c r="HU12" i="3"/>
  <c r="HU11" i="3"/>
  <c r="HU10" i="3"/>
  <c r="HU9" i="3"/>
  <c r="HU8" i="3"/>
  <c r="HU7" i="3"/>
  <c r="HU6" i="3"/>
  <c r="HN55" i="3"/>
  <c r="HN54" i="3"/>
  <c r="HN53" i="3"/>
  <c r="HN52" i="3"/>
  <c r="HN51" i="3"/>
  <c r="HN50" i="3"/>
  <c r="HN49" i="3"/>
  <c r="HN48" i="3"/>
  <c r="HN47" i="3"/>
  <c r="HN46" i="3"/>
  <c r="HN45" i="3"/>
  <c r="HN44" i="3"/>
  <c r="HN43" i="3"/>
  <c r="HN42" i="3"/>
  <c r="HN41" i="3"/>
  <c r="HN40" i="3"/>
  <c r="HN39" i="3"/>
  <c r="HN38" i="3"/>
  <c r="HN37" i="3"/>
  <c r="HN36" i="3"/>
  <c r="HN35" i="3"/>
  <c r="HN34" i="3"/>
  <c r="HN33" i="3"/>
  <c r="HN32" i="3"/>
  <c r="HN31" i="3"/>
  <c r="HN30" i="3"/>
  <c r="HN29" i="3"/>
  <c r="HN28" i="3"/>
  <c r="HN27" i="3"/>
  <c r="HN26" i="3"/>
  <c r="HN25" i="3"/>
  <c r="HN24" i="3"/>
  <c r="HN23" i="3"/>
  <c r="HN22" i="3"/>
  <c r="HN21" i="3"/>
  <c r="HN20" i="3"/>
  <c r="HN19" i="3"/>
  <c r="HN18" i="3"/>
  <c r="HN17" i="3"/>
  <c r="HN16" i="3"/>
  <c r="HN15" i="3"/>
  <c r="HN14" i="3"/>
  <c r="HN13" i="3"/>
  <c r="HN12" i="3"/>
  <c r="HN11" i="3"/>
  <c r="HN10" i="3"/>
  <c r="HN9" i="3"/>
  <c r="HN8" i="3"/>
  <c r="HN7" i="3"/>
  <c r="HN6" i="3"/>
  <c r="HG55" i="3"/>
  <c r="HG54" i="3"/>
  <c r="HG53" i="3"/>
  <c r="HG52" i="3"/>
  <c r="HG51" i="3"/>
  <c r="HG50" i="3"/>
  <c r="HG49" i="3"/>
  <c r="HG48" i="3"/>
  <c r="HG47" i="3"/>
  <c r="HG46" i="3"/>
  <c r="HG45" i="3"/>
  <c r="HG44" i="3"/>
  <c r="HG43" i="3"/>
  <c r="HG42" i="3"/>
  <c r="HG41" i="3"/>
  <c r="HG40" i="3"/>
  <c r="HG39" i="3"/>
  <c r="HG38" i="3"/>
  <c r="HG37" i="3"/>
  <c r="HG36" i="3"/>
  <c r="HG35" i="3"/>
  <c r="HG34" i="3"/>
  <c r="HG33" i="3"/>
  <c r="HG32" i="3"/>
  <c r="HG31" i="3"/>
  <c r="HG30" i="3"/>
  <c r="HG29" i="3"/>
  <c r="HG28" i="3"/>
  <c r="HG27" i="3"/>
  <c r="HG26" i="3"/>
  <c r="HG25" i="3"/>
  <c r="HG24" i="3"/>
  <c r="HG23" i="3"/>
  <c r="HG22" i="3"/>
  <c r="HG21" i="3"/>
  <c r="HG20" i="3"/>
  <c r="HG19" i="3"/>
  <c r="HG18" i="3"/>
  <c r="HG17" i="3"/>
  <c r="HG16" i="3"/>
  <c r="HG15" i="3"/>
  <c r="HG14" i="3"/>
  <c r="HG13" i="3"/>
  <c r="HG12" i="3"/>
  <c r="HG11" i="3"/>
  <c r="HG10" i="3"/>
  <c r="HG9" i="3"/>
  <c r="HG8" i="3"/>
  <c r="HG7" i="3"/>
  <c r="HG6" i="3"/>
  <c r="GZ55" i="3"/>
  <c r="GZ54" i="3"/>
  <c r="GZ53" i="3"/>
  <c r="GZ52" i="3"/>
  <c r="GZ51" i="3"/>
  <c r="GZ50" i="3"/>
  <c r="GZ49" i="3"/>
  <c r="GZ48" i="3"/>
  <c r="GZ47" i="3"/>
  <c r="GZ46" i="3"/>
  <c r="GZ45" i="3"/>
  <c r="GZ44" i="3"/>
  <c r="GZ43" i="3"/>
  <c r="GZ42" i="3"/>
  <c r="GZ41" i="3"/>
  <c r="GZ40" i="3"/>
  <c r="GZ39" i="3"/>
  <c r="GZ38" i="3"/>
  <c r="GZ37" i="3"/>
  <c r="GZ36" i="3"/>
  <c r="GZ35" i="3"/>
  <c r="GZ34" i="3"/>
  <c r="GZ33" i="3"/>
  <c r="GZ32" i="3"/>
  <c r="GZ31" i="3"/>
  <c r="GZ30" i="3"/>
  <c r="GZ29" i="3"/>
  <c r="GZ28" i="3"/>
  <c r="GZ27" i="3"/>
  <c r="GZ26" i="3"/>
  <c r="GZ25" i="3"/>
  <c r="GZ24" i="3"/>
  <c r="GZ23" i="3"/>
  <c r="GZ22" i="3"/>
  <c r="GZ21" i="3"/>
  <c r="GZ20" i="3"/>
  <c r="GZ19" i="3"/>
  <c r="GZ18" i="3"/>
  <c r="GZ17" i="3"/>
  <c r="GZ16" i="3"/>
  <c r="GZ15" i="3"/>
  <c r="GZ14" i="3"/>
  <c r="GZ13" i="3"/>
  <c r="GZ12" i="3"/>
  <c r="GZ11" i="3"/>
  <c r="GZ10" i="3"/>
  <c r="GZ9" i="3"/>
  <c r="GZ8" i="3"/>
  <c r="GZ7" i="3"/>
  <c r="GZ6" i="3"/>
  <c r="GS55" i="3"/>
  <c r="GS54" i="3"/>
  <c r="GS53" i="3"/>
  <c r="GS52" i="3"/>
  <c r="GS51" i="3"/>
  <c r="GS50" i="3"/>
  <c r="GS49" i="3"/>
  <c r="GS48" i="3"/>
  <c r="GS47" i="3"/>
  <c r="GS46" i="3"/>
  <c r="GS45" i="3"/>
  <c r="GS44" i="3"/>
  <c r="GS43" i="3"/>
  <c r="GS42" i="3"/>
  <c r="GS41" i="3"/>
  <c r="GS40" i="3"/>
  <c r="GS39" i="3"/>
  <c r="GS38" i="3"/>
  <c r="GS37" i="3"/>
  <c r="GS36" i="3"/>
  <c r="GS35" i="3"/>
  <c r="GS34" i="3"/>
  <c r="GS33" i="3"/>
  <c r="GS32" i="3"/>
  <c r="GS31" i="3"/>
  <c r="GS30" i="3"/>
  <c r="GS29" i="3"/>
  <c r="GS28" i="3"/>
  <c r="GS27" i="3"/>
  <c r="GS26" i="3"/>
  <c r="GS25" i="3"/>
  <c r="GS24" i="3"/>
  <c r="GS23" i="3"/>
  <c r="GS22" i="3"/>
  <c r="GS21" i="3"/>
  <c r="GS20" i="3"/>
  <c r="GS19" i="3"/>
  <c r="GS18" i="3"/>
  <c r="GS17" i="3"/>
  <c r="GS16" i="3"/>
  <c r="GS15" i="3"/>
  <c r="GS14" i="3"/>
  <c r="GS13" i="3"/>
  <c r="GS12" i="3"/>
  <c r="GS11" i="3"/>
  <c r="GS10" i="3"/>
  <c r="GS9" i="3"/>
  <c r="GS8" i="3"/>
  <c r="GS7" i="3"/>
  <c r="GS6" i="3"/>
  <c r="GL55" i="3"/>
  <c r="GL54" i="3"/>
  <c r="GL53" i="3"/>
  <c r="GL52" i="3"/>
  <c r="GL51" i="3"/>
  <c r="GL50" i="3"/>
  <c r="GL49" i="3"/>
  <c r="GL48" i="3"/>
  <c r="GL47" i="3"/>
  <c r="GL46" i="3"/>
  <c r="GL45" i="3"/>
  <c r="GL44" i="3"/>
  <c r="GL43" i="3"/>
  <c r="GL42" i="3"/>
  <c r="GL41" i="3"/>
  <c r="GL40" i="3"/>
  <c r="GL39" i="3"/>
  <c r="GL38" i="3"/>
  <c r="GL37" i="3"/>
  <c r="GL36" i="3"/>
  <c r="GL35" i="3"/>
  <c r="GL34" i="3"/>
  <c r="GL33" i="3"/>
  <c r="GL32" i="3"/>
  <c r="GL31" i="3"/>
  <c r="GL30" i="3"/>
  <c r="GL29" i="3"/>
  <c r="GL28" i="3"/>
  <c r="GL27" i="3"/>
  <c r="GL26" i="3"/>
  <c r="GL25" i="3"/>
  <c r="GL24" i="3"/>
  <c r="GL23" i="3"/>
  <c r="GL22" i="3"/>
  <c r="GL21" i="3"/>
  <c r="GL20" i="3"/>
  <c r="GL19" i="3"/>
  <c r="GL18" i="3"/>
  <c r="GL17" i="3"/>
  <c r="GL16" i="3"/>
  <c r="GL15" i="3"/>
  <c r="GL14" i="3"/>
  <c r="GL13" i="3"/>
  <c r="GL12" i="3"/>
  <c r="GL11" i="3"/>
  <c r="GL10" i="3"/>
  <c r="GL9" i="3"/>
  <c r="GL8" i="3"/>
  <c r="GL7" i="3"/>
  <c r="GL6" i="3"/>
  <c r="GE55" i="3"/>
  <c r="GE54" i="3"/>
  <c r="GE53" i="3"/>
  <c r="GE52" i="3"/>
  <c r="GE51" i="3"/>
  <c r="GE50" i="3"/>
  <c r="GE49" i="3"/>
  <c r="GE48" i="3"/>
  <c r="GE47" i="3"/>
  <c r="GE46" i="3"/>
  <c r="GE45" i="3"/>
  <c r="GE44" i="3"/>
  <c r="GE43" i="3"/>
  <c r="GE42" i="3"/>
  <c r="GE41" i="3"/>
  <c r="GE40" i="3"/>
  <c r="GE39" i="3"/>
  <c r="GE38" i="3"/>
  <c r="GE37" i="3"/>
  <c r="GE36" i="3"/>
  <c r="GE35" i="3"/>
  <c r="GE34" i="3"/>
  <c r="GE33" i="3"/>
  <c r="GE32" i="3"/>
  <c r="GE31" i="3"/>
  <c r="GE30" i="3"/>
  <c r="GE29" i="3"/>
  <c r="GE28" i="3"/>
  <c r="GE27" i="3"/>
  <c r="GE26" i="3"/>
  <c r="GE25" i="3"/>
  <c r="GE24" i="3"/>
  <c r="GE23" i="3"/>
  <c r="GE22" i="3"/>
  <c r="GE21" i="3"/>
  <c r="GE20" i="3"/>
  <c r="GE19" i="3"/>
  <c r="GE18" i="3"/>
  <c r="GE17" i="3"/>
  <c r="GE16" i="3"/>
  <c r="GE15" i="3"/>
  <c r="GE14" i="3"/>
  <c r="GE13" i="3"/>
  <c r="GE12" i="3"/>
  <c r="GE11" i="3"/>
  <c r="GE10" i="3"/>
  <c r="GE9" i="3"/>
  <c r="GE8" i="3"/>
  <c r="GE7" i="3"/>
  <c r="GE6" i="3"/>
  <c r="FX55" i="3"/>
  <c r="FX54" i="3"/>
  <c r="FX53" i="3"/>
  <c r="FX52" i="3"/>
  <c r="FX51" i="3"/>
  <c r="FX50" i="3"/>
  <c r="FX49" i="3"/>
  <c r="FX48" i="3"/>
  <c r="FX47" i="3"/>
  <c r="FX46" i="3"/>
  <c r="FX45" i="3"/>
  <c r="FX44" i="3"/>
  <c r="FX43" i="3"/>
  <c r="FX42" i="3"/>
  <c r="FX41" i="3"/>
  <c r="FX40" i="3"/>
  <c r="FX39" i="3"/>
  <c r="FX38" i="3"/>
  <c r="FX37" i="3"/>
  <c r="FX36" i="3"/>
  <c r="FX35" i="3"/>
  <c r="FX34" i="3"/>
  <c r="FX33" i="3"/>
  <c r="FX32" i="3"/>
  <c r="FX31" i="3"/>
  <c r="FX30" i="3"/>
  <c r="FX29" i="3"/>
  <c r="FX28" i="3"/>
  <c r="FX27" i="3"/>
  <c r="FX26" i="3"/>
  <c r="FX25" i="3"/>
  <c r="FX24" i="3"/>
  <c r="FX23" i="3"/>
  <c r="FX22" i="3"/>
  <c r="FX21" i="3"/>
  <c r="FX20" i="3"/>
  <c r="FX19" i="3"/>
  <c r="FX18" i="3"/>
  <c r="FX17" i="3"/>
  <c r="FX16" i="3"/>
  <c r="FX15" i="3"/>
  <c r="FX14" i="3"/>
  <c r="FX13" i="3"/>
  <c r="FX12" i="3"/>
  <c r="FX11" i="3"/>
  <c r="FX10" i="3"/>
  <c r="FX9" i="3"/>
  <c r="FX8" i="3"/>
  <c r="FX7" i="3"/>
  <c r="FX6" i="3"/>
  <c r="FQ55" i="3"/>
  <c r="FQ54" i="3"/>
  <c r="FQ53" i="3"/>
  <c r="FQ52" i="3"/>
  <c r="FQ51" i="3"/>
  <c r="FQ50" i="3"/>
  <c r="FQ49" i="3"/>
  <c r="FQ48" i="3"/>
  <c r="FQ47" i="3"/>
  <c r="FQ46" i="3"/>
  <c r="FQ45" i="3"/>
  <c r="FQ44" i="3"/>
  <c r="FQ43" i="3"/>
  <c r="FQ42" i="3"/>
  <c r="FQ41" i="3"/>
  <c r="FQ40" i="3"/>
  <c r="FQ39" i="3"/>
  <c r="FQ38" i="3"/>
  <c r="FQ37" i="3"/>
  <c r="FQ36" i="3"/>
  <c r="FQ35" i="3"/>
  <c r="FQ34" i="3"/>
  <c r="FQ33" i="3"/>
  <c r="FQ32" i="3"/>
  <c r="FQ31" i="3"/>
  <c r="FQ30" i="3"/>
  <c r="FQ29" i="3"/>
  <c r="FQ28" i="3"/>
  <c r="FQ27" i="3"/>
  <c r="FQ26" i="3"/>
  <c r="FQ25" i="3"/>
  <c r="FQ24" i="3"/>
  <c r="FQ23" i="3"/>
  <c r="FQ22" i="3"/>
  <c r="FQ21" i="3"/>
  <c r="FQ20" i="3"/>
  <c r="FQ19" i="3"/>
  <c r="FQ18" i="3"/>
  <c r="FQ17" i="3"/>
  <c r="FQ16" i="3"/>
  <c r="FQ15" i="3"/>
  <c r="FQ14" i="3"/>
  <c r="FQ13" i="3"/>
  <c r="FQ12" i="3"/>
  <c r="FQ11" i="3"/>
  <c r="FQ10" i="3"/>
  <c r="FQ9" i="3"/>
  <c r="FQ8" i="3"/>
  <c r="FQ7" i="3"/>
  <c r="FQ6" i="3"/>
  <c r="FJ55" i="3"/>
  <c r="FJ54" i="3"/>
  <c r="FJ53" i="3"/>
  <c r="FJ52" i="3"/>
  <c r="FJ51" i="3"/>
  <c r="FJ50" i="3"/>
  <c r="FJ49" i="3"/>
  <c r="FJ48" i="3"/>
  <c r="FJ47" i="3"/>
  <c r="FJ46" i="3"/>
  <c r="FJ45" i="3"/>
  <c r="FJ44" i="3"/>
  <c r="FJ43" i="3"/>
  <c r="FJ42" i="3"/>
  <c r="FJ41" i="3"/>
  <c r="FJ40" i="3"/>
  <c r="FJ39" i="3"/>
  <c r="FJ38" i="3"/>
  <c r="FJ37" i="3"/>
  <c r="FJ36" i="3"/>
  <c r="FJ35" i="3"/>
  <c r="FJ34" i="3"/>
  <c r="FJ33" i="3"/>
  <c r="FJ32" i="3"/>
  <c r="FJ31" i="3"/>
  <c r="FJ30" i="3"/>
  <c r="FJ29" i="3"/>
  <c r="FJ28" i="3"/>
  <c r="FJ27" i="3"/>
  <c r="FJ26" i="3"/>
  <c r="FJ25" i="3"/>
  <c r="FJ24" i="3"/>
  <c r="FJ23" i="3"/>
  <c r="FJ22" i="3"/>
  <c r="FJ21" i="3"/>
  <c r="FJ20" i="3"/>
  <c r="FJ19" i="3"/>
  <c r="FJ18" i="3"/>
  <c r="FJ17" i="3"/>
  <c r="FJ16" i="3"/>
  <c r="FJ15" i="3"/>
  <c r="FJ14" i="3"/>
  <c r="FJ13" i="3"/>
  <c r="FJ12" i="3"/>
  <c r="FJ11" i="3"/>
  <c r="FJ10" i="3"/>
  <c r="FJ9" i="3"/>
  <c r="FJ8" i="3"/>
  <c r="FJ7" i="3"/>
  <c r="FJ6" i="3"/>
  <c r="FC55" i="3"/>
  <c r="FC54" i="3"/>
  <c r="FC53" i="3"/>
  <c r="FC52" i="3"/>
  <c r="FC51" i="3"/>
  <c r="FC50" i="3"/>
  <c r="FC49" i="3"/>
  <c r="FC48" i="3"/>
  <c r="FC47" i="3"/>
  <c r="FC46" i="3"/>
  <c r="FC45" i="3"/>
  <c r="FC44" i="3"/>
  <c r="FC43" i="3"/>
  <c r="FC42" i="3"/>
  <c r="FC41" i="3"/>
  <c r="FC40" i="3"/>
  <c r="FC39" i="3"/>
  <c r="FC38" i="3"/>
  <c r="FC37" i="3"/>
  <c r="FC36" i="3"/>
  <c r="FC35" i="3"/>
  <c r="FC34" i="3"/>
  <c r="FC33" i="3"/>
  <c r="FC32" i="3"/>
  <c r="FC31" i="3"/>
  <c r="FC30" i="3"/>
  <c r="FC29" i="3"/>
  <c r="FC28" i="3"/>
  <c r="FC27" i="3"/>
  <c r="FC26" i="3"/>
  <c r="FC25" i="3"/>
  <c r="FC24" i="3"/>
  <c r="FC23" i="3"/>
  <c r="FC22" i="3"/>
  <c r="FC21" i="3"/>
  <c r="FC20" i="3"/>
  <c r="FC19" i="3"/>
  <c r="FC18" i="3"/>
  <c r="FC17" i="3"/>
  <c r="FC16" i="3"/>
  <c r="FC15" i="3"/>
  <c r="FC14" i="3"/>
  <c r="FC13" i="3"/>
  <c r="FC12" i="3"/>
  <c r="FC11" i="3"/>
  <c r="FC10" i="3"/>
  <c r="FC9" i="3"/>
  <c r="FC8" i="3"/>
  <c r="FC7" i="3"/>
  <c r="FC6" i="3"/>
  <c r="EV55" i="3"/>
  <c r="EV54" i="3"/>
  <c r="EV53" i="3"/>
  <c r="EV52" i="3"/>
  <c r="EV51" i="3"/>
  <c r="EV50" i="3"/>
  <c r="EV49" i="3"/>
  <c r="EV48" i="3"/>
  <c r="EV47" i="3"/>
  <c r="EV46" i="3"/>
  <c r="EV45" i="3"/>
  <c r="EV44" i="3"/>
  <c r="EV43" i="3"/>
  <c r="EV42" i="3"/>
  <c r="EV41" i="3"/>
  <c r="EV40" i="3"/>
  <c r="EV39" i="3"/>
  <c r="EV38" i="3"/>
  <c r="EV37" i="3"/>
  <c r="EV36" i="3"/>
  <c r="EV35" i="3"/>
  <c r="EV34" i="3"/>
  <c r="EV33" i="3"/>
  <c r="EV32" i="3"/>
  <c r="EV31" i="3"/>
  <c r="EV30" i="3"/>
  <c r="EV29" i="3"/>
  <c r="EV28" i="3"/>
  <c r="EV27" i="3"/>
  <c r="EV26" i="3"/>
  <c r="EV25" i="3"/>
  <c r="EV24" i="3"/>
  <c r="EV23" i="3"/>
  <c r="EV22" i="3"/>
  <c r="EV21" i="3"/>
  <c r="EV20" i="3"/>
  <c r="EV19" i="3"/>
  <c r="EV18" i="3"/>
  <c r="EV17" i="3"/>
  <c r="EV16" i="3"/>
  <c r="EV15" i="3"/>
  <c r="EV14" i="3"/>
  <c r="EV13" i="3"/>
  <c r="EV12" i="3"/>
  <c r="EV11" i="3"/>
  <c r="EV10" i="3"/>
  <c r="EV9" i="3"/>
  <c r="EV8" i="3"/>
  <c r="EV7" i="3"/>
  <c r="EV6" i="3"/>
  <c r="EO55" i="3"/>
  <c r="EO54" i="3"/>
  <c r="EO53" i="3"/>
  <c r="EO52" i="3"/>
  <c r="EO51" i="3"/>
  <c r="EO50" i="3"/>
  <c r="EO49" i="3"/>
  <c r="EO48" i="3"/>
  <c r="EO47" i="3"/>
  <c r="EO46" i="3"/>
  <c r="EO45" i="3"/>
  <c r="EO44" i="3"/>
  <c r="EO43" i="3"/>
  <c r="EO42" i="3"/>
  <c r="EO41" i="3"/>
  <c r="EO40" i="3"/>
  <c r="EO39" i="3"/>
  <c r="EO38" i="3"/>
  <c r="EO37" i="3"/>
  <c r="EO36" i="3"/>
  <c r="EO35" i="3"/>
  <c r="EO34" i="3"/>
  <c r="EO33" i="3"/>
  <c r="EO32" i="3"/>
  <c r="EO31" i="3"/>
  <c r="EO30" i="3"/>
  <c r="EO29" i="3"/>
  <c r="EO28" i="3"/>
  <c r="EO27" i="3"/>
  <c r="EO26" i="3"/>
  <c r="EO25" i="3"/>
  <c r="EO24" i="3"/>
  <c r="EO23" i="3"/>
  <c r="EO22" i="3"/>
  <c r="EO21" i="3"/>
  <c r="EO20" i="3"/>
  <c r="EO19" i="3"/>
  <c r="EO18" i="3"/>
  <c r="EO17" i="3"/>
  <c r="EO16" i="3"/>
  <c r="EO15" i="3"/>
  <c r="EO14" i="3"/>
  <c r="EO13" i="3"/>
  <c r="EO12" i="3"/>
  <c r="EO11" i="3"/>
  <c r="EO10" i="3"/>
  <c r="EO9" i="3"/>
  <c r="EO8" i="3"/>
  <c r="EO7" i="3"/>
  <c r="EO6" i="3"/>
  <c r="EH55" i="3"/>
  <c r="EH54" i="3"/>
  <c r="EH53" i="3"/>
  <c r="EH52" i="3"/>
  <c r="EH51" i="3"/>
  <c r="EH50" i="3"/>
  <c r="EH49" i="3"/>
  <c r="EH48" i="3"/>
  <c r="EH47" i="3"/>
  <c r="EH46" i="3"/>
  <c r="EH45" i="3"/>
  <c r="EH44" i="3"/>
  <c r="EH43" i="3"/>
  <c r="EH42" i="3"/>
  <c r="EH41" i="3"/>
  <c r="EH40" i="3"/>
  <c r="EH39" i="3"/>
  <c r="EH38" i="3"/>
  <c r="EH37" i="3"/>
  <c r="EH36" i="3"/>
  <c r="EH35" i="3"/>
  <c r="EH34" i="3"/>
  <c r="EH33" i="3"/>
  <c r="EH32" i="3"/>
  <c r="EH31" i="3"/>
  <c r="EH30" i="3"/>
  <c r="EH29" i="3"/>
  <c r="EH28" i="3"/>
  <c r="EH27" i="3"/>
  <c r="EH26" i="3"/>
  <c r="EH25" i="3"/>
  <c r="EH24" i="3"/>
  <c r="EH23" i="3"/>
  <c r="EH22" i="3"/>
  <c r="EH21" i="3"/>
  <c r="EH20" i="3"/>
  <c r="EH19" i="3"/>
  <c r="EH18" i="3"/>
  <c r="EH17" i="3"/>
  <c r="EH16" i="3"/>
  <c r="EH15" i="3"/>
  <c r="EH14" i="3"/>
  <c r="EH13" i="3"/>
  <c r="EH12" i="3"/>
  <c r="EH11" i="3"/>
  <c r="EH10" i="3"/>
  <c r="EH9" i="3"/>
  <c r="EH8" i="3"/>
  <c r="EH7" i="3"/>
  <c r="EH6" i="3"/>
  <c r="EA55" i="3"/>
  <c r="EA54" i="3"/>
  <c r="EA53" i="3"/>
  <c r="EA52" i="3"/>
  <c r="EA51" i="3"/>
  <c r="EA50" i="3"/>
  <c r="EA49" i="3"/>
  <c r="EA48" i="3"/>
  <c r="EA47" i="3"/>
  <c r="EA46" i="3"/>
  <c r="EA45" i="3"/>
  <c r="EA44" i="3"/>
  <c r="EA43" i="3"/>
  <c r="EA42" i="3"/>
  <c r="EA41" i="3"/>
  <c r="EA40" i="3"/>
  <c r="EA39" i="3"/>
  <c r="EA38" i="3"/>
  <c r="EA37" i="3"/>
  <c r="EA36" i="3"/>
  <c r="EA35" i="3"/>
  <c r="EA34" i="3"/>
  <c r="EA33" i="3"/>
  <c r="EA32" i="3"/>
  <c r="EA31" i="3"/>
  <c r="EA30" i="3"/>
  <c r="EA29" i="3"/>
  <c r="EA28" i="3"/>
  <c r="EA27" i="3"/>
  <c r="EA26" i="3"/>
  <c r="EA25" i="3"/>
  <c r="EA24" i="3"/>
  <c r="EA23" i="3"/>
  <c r="EA22" i="3"/>
  <c r="EA21" i="3"/>
  <c r="EA20" i="3"/>
  <c r="EA19" i="3"/>
  <c r="EA18" i="3"/>
  <c r="EA17" i="3"/>
  <c r="EA16" i="3"/>
  <c r="EA15" i="3"/>
  <c r="EA14" i="3"/>
  <c r="EA13" i="3"/>
  <c r="EA12" i="3"/>
  <c r="EA11" i="3"/>
  <c r="EA10" i="3"/>
  <c r="EA9" i="3"/>
  <c r="EA8" i="3"/>
  <c r="EA7" i="3"/>
  <c r="EA6" i="3"/>
  <c r="DT55" i="3"/>
  <c r="DT54" i="3"/>
  <c r="DT53" i="3"/>
  <c r="DT52" i="3"/>
  <c r="DT51" i="3"/>
  <c r="DT50" i="3"/>
  <c r="DT49" i="3"/>
  <c r="DT48" i="3"/>
  <c r="DT47" i="3"/>
  <c r="DT46" i="3"/>
  <c r="DT45" i="3"/>
  <c r="DT44" i="3"/>
  <c r="DT43" i="3"/>
  <c r="DT42" i="3"/>
  <c r="DT41" i="3"/>
  <c r="DT40" i="3"/>
  <c r="DT39" i="3"/>
  <c r="DT38" i="3"/>
  <c r="DT37" i="3"/>
  <c r="DT36" i="3"/>
  <c r="DT35" i="3"/>
  <c r="DT34" i="3"/>
  <c r="DT33" i="3"/>
  <c r="DT32" i="3"/>
  <c r="DT31" i="3"/>
  <c r="DT30" i="3"/>
  <c r="DT29" i="3"/>
  <c r="DT28" i="3"/>
  <c r="DT27" i="3"/>
  <c r="DT26" i="3"/>
  <c r="DT25" i="3"/>
  <c r="DT24" i="3"/>
  <c r="DT23" i="3"/>
  <c r="DT22" i="3"/>
  <c r="DT21" i="3"/>
  <c r="DT20" i="3"/>
  <c r="DT19" i="3"/>
  <c r="DT18" i="3"/>
  <c r="DT17" i="3"/>
  <c r="DT16" i="3"/>
  <c r="DT15" i="3"/>
  <c r="DT14" i="3"/>
  <c r="DT13" i="3"/>
  <c r="DT12" i="3"/>
  <c r="DT11" i="3"/>
  <c r="DT10" i="3"/>
  <c r="DT9" i="3"/>
  <c r="DT8" i="3"/>
  <c r="DT7" i="3"/>
  <c r="DT6" i="3"/>
  <c r="DM55" i="3"/>
  <c r="DM54" i="3"/>
  <c r="DM53" i="3"/>
  <c r="DM52" i="3"/>
  <c r="DM51" i="3"/>
  <c r="DM50" i="3"/>
  <c r="DM49" i="3"/>
  <c r="DM48" i="3"/>
  <c r="DM47" i="3"/>
  <c r="DM46" i="3"/>
  <c r="DM45" i="3"/>
  <c r="DM44" i="3"/>
  <c r="DM43" i="3"/>
  <c r="DM42" i="3"/>
  <c r="DM41" i="3"/>
  <c r="DM40" i="3"/>
  <c r="DM39" i="3"/>
  <c r="DM38" i="3"/>
  <c r="DM37" i="3"/>
  <c r="DM36" i="3"/>
  <c r="DM35" i="3"/>
  <c r="DM34" i="3"/>
  <c r="DM33" i="3"/>
  <c r="DM32" i="3"/>
  <c r="DM31" i="3"/>
  <c r="DM30" i="3"/>
  <c r="DM29" i="3"/>
  <c r="DM28" i="3"/>
  <c r="DM27" i="3"/>
  <c r="DM26" i="3"/>
  <c r="DM25" i="3"/>
  <c r="DM24" i="3"/>
  <c r="DM23" i="3"/>
  <c r="DM22" i="3"/>
  <c r="DM21" i="3"/>
  <c r="DM20" i="3"/>
  <c r="DM19" i="3"/>
  <c r="DM18" i="3"/>
  <c r="DM17" i="3"/>
  <c r="DM16" i="3"/>
  <c r="DM15" i="3"/>
  <c r="DM14" i="3"/>
  <c r="DM13" i="3"/>
  <c r="DM12" i="3"/>
  <c r="DM11" i="3"/>
  <c r="DM10" i="3"/>
  <c r="DM9" i="3"/>
  <c r="DM8" i="3"/>
  <c r="DM7" i="3"/>
  <c r="DM6" i="3"/>
  <c r="DF55" i="3"/>
  <c r="DF54" i="3"/>
  <c r="DF53" i="3"/>
  <c r="DF52" i="3"/>
  <c r="DF51" i="3"/>
  <c r="DF50" i="3"/>
  <c r="DF49" i="3"/>
  <c r="DF48" i="3"/>
  <c r="DF47" i="3"/>
  <c r="DF46" i="3"/>
  <c r="DF45" i="3"/>
  <c r="DF44" i="3"/>
  <c r="DF43" i="3"/>
  <c r="DF42" i="3"/>
  <c r="DF41" i="3"/>
  <c r="DF40" i="3"/>
  <c r="DF39" i="3"/>
  <c r="DF38" i="3"/>
  <c r="DF37" i="3"/>
  <c r="DF36" i="3"/>
  <c r="DF35" i="3"/>
  <c r="DF34" i="3"/>
  <c r="DF33" i="3"/>
  <c r="DF32" i="3"/>
  <c r="DF31" i="3"/>
  <c r="DF30" i="3"/>
  <c r="DF29" i="3"/>
  <c r="DF28" i="3"/>
  <c r="DF27" i="3"/>
  <c r="DF26" i="3"/>
  <c r="DF25" i="3"/>
  <c r="DF24" i="3"/>
  <c r="DF23" i="3"/>
  <c r="DF22" i="3"/>
  <c r="DF21" i="3"/>
  <c r="DF20" i="3"/>
  <c r="DF19" i="3"/>
  <c r="DF18" i="3"/>
  <c r="DF17" i="3"/>
  <c r="DF16" i="3"/>
  <c r="DF15" i="3"/>
  <c r="DF14" i="3"/>
  <c r="DF13" i="3"/>
  <c r="DF12" i="3"/>
  <c r="DF11" i="3"/>
  <c r="DF10" i="3"/>
  <c r="DF9" i="3"/>
  <c r="DF8" i="3"/>
  <c r="DF7" i="3"/>
  <c r="DF6" i="3"/>
  <c r="CY55" i="3"/>
  <c r="CY54" i="3"/>
  <c r="CY53" i="3"/>
  <c r="CY52" i="3"/>
  <c r="CY51" i="3"/>
  <c r="CY50" i="3"/>
  <c r="CY49" i="3"/>
  <c r="CY48" i="3"/>
  <c r="CY47" i="3"/>
  <c r="CY46" i="3"/>
  <c r="CY45" i="3"/>
  <c r="CY44" i="3"/>
  <c r="CY43" i="3"/>
  <c r="CY42" i="3"/>
  <c r="CY41" i="3"/>
  <c r="CY40" i="3"/>
  <c r="CY39" i="3"/>
  <c r="CY38" i="3"/>
  <c r="CY37" i="3"/>
  <c r="CY36" i="3"/>
  <c r="CY35" i="3"/>
  <c r="CY34" i="3"/>
  <c r="CY33" i="3"/>
  <c r="CY32" i="3"/>
  <c r="CY31" i="3"/>
  <c r="CY30" i="3"/>
  <c r="CY29" i="3"/>
  <c r="CY28" i="3"/>
  <c r="CY27" i="3"/>
  <c r="CY26" i="3"/>
  <c r="CY25" i="3"/>
  <c r="CY24" i="3"/>
  <c r="CY23" i="3"/>
  <c r="CY22" i="3"/>
  <c r="CY21" i="3"/>
  <c r="CY20" i="3"/>
  <c r="CY19" i="3"/>
  <c r="CY18" i="3"/>
  <c r="CY17" i="3"/>
  <c r="CY16" i="3"/>
  <c r="CY15" i="3"/>
  <c r="CY14" i="3"/>
  <c r="CY13" i="3"/>
  <c r="CY12" i="3"/>
  <c r="CY11" i="3"/>
  <c r="CY10" i="3"/>
  <c r="CY9" i="3"/>
  <c r="CY8" i="3"/>
  <c r="CY7" i="3"/>
  <c r="CY6" i="3"/>
  <c r="CR55" i="3"/>
  <c r="CR54" i="3"/>
  <c r="CR53" i="3"/>
  <c r="CR52" i="3"/>
  <c r="CR51" i="3"/>
  <c r="CR50" i="3"/>
  <c r="CR49" i="3"/>
  <c r="CR48" i="3"/>
  <c r="CR47" i="3"/>
  <c r="CR46" i="3"/>
  <c r="CR45" i="3"/>
  <c r="CR44" i="3"/>
  <c r="CR43" i="3"/>
  <c r="CR42" i="3"/>
  <c r="CR41" i="3"/>
  <c r="CR40" i="3"/>
  <c r="CR39" i="3"/>
  <c r="CR38" i="3"/>
  <c r="CR37" i="3"/>
  <c r="CR36" i="3"/>
  <c r="CR35" i="3"/>
  <c r="CR34" i="3"/>
  <c r="CR33" i="3"/>
  <c r="CR32" i="3"/>
  <c r="CR31" i="3"/>
  <c r="CR30" i="3"/>
  <c r="CR29" i="3"/>
  <c r="CR28" i="3"/>
  <c r="CR27" i="3"/>
  <c r="CR26" i="3"/>
  <c r="CR25" i="3"/>
  <c r="CR24" i="3"/>
  <c r="CR23" i="3"/>
  <c r="CR22" i="3"/>
  <c r="CR21" i="3"/>
  <c r="CR20" i="3"/>
  <c r="CR19" i="3"/>
  <c r="CR18" i="3"/>
  <c r="CR17" i="3"/>
  <c r="CR16" i="3"/>
  <c r="CR15" i="3"/>
  <c r="CR14" i="3"/>
  <c r="CR13" i="3"/>
  <c r="CR12" i="3"/>
  <c r="CR11" i="3"/>
  <c r="CR10" i="3"/>
  <c r="CR9" i="3"/>
  <c r="CR8" i="3"/>
  <c r="CR7" i="3"/>
  <c r="CR6" i="3"/>
  <c r="CK55" i="3"/>
  <c r="CK54" i="3"/>
  <c r="CK53" i="3"/>
  <c r="CK52" i="3"/>
  <c r="CK51" i="3"/>
  <c r="CK50" i="3"/>
  <c r="CK49" i="3"/>
  <c r="CK48" i="3"/>
  <c r="CK47" i="3"/>
  <c r="CK46" i="3"/>
  <c r="CK45" i="3"/>
  <c r="CK44" i="3"/>
  <c r="CK43" i="3"/>
  <c r="CK42" i="3"/>
  <c r="CK41" i="3"/>
  <c r="CK40" i="3"/>
  <c r="CK39" i="3"/>
  <c r="CK38" i="3"/>
  <c r="CK37" i="3"/>
  <c r="CK36" i="3"/>
  <c r="CK35" i="3"/>
  <c r="CK34" i="3"/>
  <c r="CK33" i="3"/>
  <c r="CK32" i="3"/>
  <c r="CK31" i="3"/>
  <c r="CK30" i="3"/>
  <c r="CK29" i="3"/>
  <c r="CK28" i="3"/>
  <c r="CK27" i="3"/>
  <c r="CK26" i="3"/>
  <c r="CK25" i="3"/>
  <c r="CK24" i="3"/>
  <c r="CK23" i="3"/>
  <c r="CK22" i="3"/>
  <c r="CK21" i="3"/>
  <c r="CK20" i="3"/>
  <c r="CK19" i="3"/>
  <c r="CK18" i="3"/>
  <c r="CK17" i="3"/>
  <c r="CK16" i="3"/>
  <c r="CK15" i="3"/>
  <c r="CK14" i="3"/>
  <c r="CK13" i="3"/>
  <c r="CK12" i="3"/>
  <c r="CK11" i="3"/>
  <c r="CK10" i="3"/>
  <c r="CK9" i="3"/>
  <c r="CK8" i="3"/>
  <c r="CK7" i="3"/>
  <c r="CK6" i="3"/>
  <c r="CD55" i="3"/>
  <c r="CD54" i="3"/>
  <c r="CD53" i="3"/>
  <c r="CD52" i="3"/>
  <c r="CD51" i="3"/>
  <c r="CD50" i="3"/>
  <c r="CD49" i="3"/>
  <c r="CD48" i="3"/>
  <c r="CD47" i="3"/>
  <c r="CD46" i="3"/>
  <c r="CD45" i="3"/>
  <c r="CD44" i="3"/>
  <c r="CD43" i="3"/>
  <c r="CD42" i="3"/>
  <c r="CD41" i="3"/>
  <c r="CD40" i="3"/>
  <c r="CD39" i="3"/>
  <c r="CD38" i="3"/>
  <c r="CD37" i="3"/>
  <c r="CD36" i="3"/>
  <c r="CD35" i="3"/>
  <c r="CD34" i="3"/>
  <c r="CD33" i="3"/>
  <c r="CD32" i="3"/>
  <c r="CD31" i="3"/>
  <c r="CD30" i="3"/>
  <c r="CD29" i="3"/>
  <c r="CD28" i="3"/>
  <c r="CD27" i="3"/>
  <c r="CD26" i="3"/>
  <c r="CD25" i="3"/>
  <c r="CD24" i="3"/>
  <c r="CD23" i="3"/>
  <c r="CD22" i="3"/>
  <c r="CD21" i="3"/>
  <c r="CD20" i="3"/>
  <c r="CD19" i="3"/>
  <c r="CD18" i="3"/>
  <c r="CD17" i="3"/>
  <c r="CD16" i="3"/>
  <c r="CD15" i="3"/>
  <c r="CD14" i="3"/>
  <c r="CD13" i="3"/>
  <c r="CD12" i="3"/>
  <c r="CD11" i="3"/>
  <c r="CD10" i="3"/>
  <c r="CD9" i="3"/>
  <c r="CD8" i="3"/>
  <c r="CD7" i="3"/>
  <c r="CD6" i="3"/>
  <c r="BW55" i="3"/>
  <c r="BW54" i="3"/>
  <c r="BW53" i="3"/>
  <c r="BW52" i="3"/>
  <c r="BW51" i="3"/>
  <c r="BW50" i="3"/>
  <c r="BW49" i="3"/>
  <c r="BW48" i="3"/>
  <c r="BW47" i="3"/>
  <c r="BW46" i="3"/>
  <c r="BW45" i="3"/>
  <c r="BW44" i="3"/>
  <c r="BW43" i="3"/>
  <c r="BW42" i="3"/>
  <c r="BW41" i="3"/>
  <c r="BW40" i="3"/>
  <c r="BW39" i="3"/>
  <c r="BW38" i="3"/>
  <c r="BW37" i="3"/>
  <c r="BW36" i="3"/>
  <c r="BW35" i="3"/>
  <c r="BW34" i="3"/>
  <c r="BW33" i="3"/>
  <c r="BW32" i="3"/>
  <c r="BW31" i="3"/>
  <c r="BW30" i="3"/>
  <c r="BW29" i="3"/>
  <c r="BW28" i="3"/>
  <c r="BW27" i="3"/>
  <c r="BW26" i="3"/>
  <c r="BW25" i="3"/>
  <c r="BW24" i="3"/>
  <c r="BW23" i="3"/>
  <c r="BW22" i="3"/>
  <c r="BW21" i="3"/>
  <c r="BW20" i="3"/>
  <c r="BW19" i="3"/>
  <c r="BW18" i="3"/>
  <c r="BW17" i="3"/>
  <c r="BW16" i="3"/>
  <c r="BW15" i="3"/>
  <c r="BW14" i="3"/>
  <c r="BW13" i="3"/>
  <c r="BW12" i="3"/>
  <c r="BW11" i="3"/>
  <c r="BW10" i="3"/>
  <c r="BW9" i="3"/>
  <c r="BW8" i="3"/>
  <c r="BW7" i="3"/>
  <c r="BW6" i="3"/>
  <c r="BP55" i="3"/>
  <c r="BP54" i="3"/>
  <c r="BP53" i="3"/>
  <c r="BP52" i="3"/>
  <c r="BP51" i="3"/>
  <c r="BP50" i="3"/>
  <c r="BP49" i="3"/>
  <c r="BP48" i="3"/>
  <c r="BP47" i="3"/>
  <c r="BP46" i="3"/>
  <c r="BP45" i="3"/>
  <c r="BP44" i="3"/>
  <c r="BP43" i="3"/>
  <c r="BP42" i="3"/>
  <c r="BP41" i="3"/>
  <c r="BP40" i="3"/>
  <c r="BP39" i="3"/>
  <c r="BP38" i="3"/>
  <c r="BP37" i="3"/>
  <c r="BP36" i="3"/>
  <c r="BP35" i="3"/>
  <c r="BP34" i="3"/>
  <c r="BP33" i="3"/>
  <c r="BP32" i="3"/>
  <c r="BP31" i="3"/>
  <c r="BP30" i="3"/>
  <c r="BP29" i="3"/>
  <c r="BP28" i="3"/>
  <c r="BP27" i="3"/>
  <c r="BP26" i="3"/>
  <c r="BP25" i="3"/>
  <c r="BP24" i="3"/>
  <c r="BP23" i="3"/>
  <c r="BP22" i="3"/>
  <c r="BP21" i="3"/>
  <c r="BP20" i="3"/>
  <c r="BP19" i="3"/>
  <c r="BP18" i="3"/>
  <c r="BP17" i="3"/>
  <c r="BP16" i="3"/>
  <c r="BP15" i="3"/>
  <c r="BP14" i="3"/>
  <c r="BP13" i="3"/>
  <c r="BP12" i="3"/>
  <c r="BP11" i="3"/>
  <c r="BP10" i="3"/>
  <c r="BP9" i="3"/>
  <c r="BP8" i="3"/>
  <c r="BP7" i="3"/>
  <c r="BP6" i="3"/>
  <c r="BI55" i="3"/>
  <c r="BI54" i="3"/>
  <c r="BI53" i="3"/>
  <c r="BI52" i="3"/>
  <c r="BI51" i="3"/>
  <c r="BI50" i="3"/>
  <c r="BI49" i="3"/>
  <c r="BI48" i="3"/>
  <c r="BI47" i="3"/>
  <c r="BI46" i="3"/>
  <c r="BI45" i="3"/>
  <c r="BI44" i="3"/>
  <c r="BI43" i="3"/>
  <c r="BI42" i="3"/>
  <c r="BI41" i="3"/>
  <c r="BI40" i="3"/>
  <c r="BI39" i="3"/>
  <c r="BI38" i="3"/>
  <c r="BI37" i="3"/>
  <c r="BI36" i="3"/>
  <c r="BI35" i="3"/>
  <c r="BI34" i="3"/>
  <c r="BI33" i="3"/>
  <c r="BI32" i="3"/>
  <c r="BI31" i="3"/>
  <c r="BI30" i="3"/>
  <c r="BI29" i="3"/>
  <c r="BI28" i="3"/>
  <c r="BI27" i="3"/>
  <c r="BI26" i="3"/>
  <c r="BI25" i="3"/>
  <c r="BI24" i="3"/>
  <c r="BI23" i="3"/>
  <c r="BI22" i="3"/>
  <c r="BI21" i="3"/>
  <c r="BI20" i="3"/>
  <c r="BI19" i="3"/>
  <c r="BI18" i="3"/>
  <c r="BI17" i="3"/>
  <c r="BI16" i="3"/>
  <c r="BI15" i="3"/>
  <c r="BI14" i="3"/>
  <c r="BI13" i="3"/>
  <c r="BI12" i="3"/>
  <c r="BI11" i="3"/>
  <c r="BI10" i="3"/>
  <c r="BI9" i="3"/>
  <c r="BI8" i="3"/>
  <c r="BI7" i="3"/>
  <c r="BI6" i="3"/>
  <c r="BB55" i="3"/>
  <c r="BB54" i="3"/>
  <c r="BB53" i="3"/>
  <c r="BB52" i="3"/>
  <c r="BB51" i="3"/>
  <c r="BB50" i="3"/>
  <c r="BB49" i="3"/>
  <c r="BB48" i="3"/>
  <c r="BB47" i="3"/>
  <c r="BB46" i="3"/>
  <c r="BB45" i="3"/>
  <c r="BB44" i="3"/>
  <c r="BB43" i="3"/>
  <c r="BB42" i="3"/>
  <c r="BB41" i="3"/>
  <c r="BB40" i="3"/>
  <c r="BB39" i="3"/>
  <c r="BB38" i="3"/>
  <c r="BB37" i="3"/>
  <c r="BB36" i="3"/>
  <c r="BB35" i="3"/>
  <c r="BB34" i="3"/>
  <c r="BB33" i="3"/>
  <c r="BB32" i="3"/>
  <c r="BB31" i="3"/>
  <c r="BB30" i="3"/>
  <c r="BB29" i="3"/>
  <c r="BB28" i="3"/>
  <c r="BB27" i="3"/>
  <c r="BB26" i="3"/>
  <c r="BB25" i="3"/>
  <c r="BB24" i="3"/>
  <c r="BB23" i="3"/>
  <c r="BB22" i="3"/>
  <c r="BB21" i="3"/>
  <c r="BB20" i="3"/>
  <c r="BB19" i="3"/>
  <c r="BB18" i="3"/>
  <c r="BB17" i="3"/>
  <c r="BB16" i="3"/>
  <c r="BB15" i="3"/>
  <c r="BB14" i="3"/>
  <c r="BB13" i="3"/>
  <c r="BB12" i="3"/>
  <c r="BB11" i="3"/>
  <c r="BB10" i="3"/>
  <c r="BB9" i="3"/>
  <c r="BB8" i="3"/>
  <c r="BB7" i="3"/>
  <c r="BB6" i="3"/>
  <c r="AU55" i="3"/>
  <c r="AU54" i="3"/>
  <c r="AU53" i="3"/>
  <c r="AU52" i="3"/>
  <c r="AU51" i="3"/>
  <c r="AU50" i="3"/>
  <c r="AU49" i="3"/>
  <c r="AU48" i="3"/>
  <c r="AU47" i="3"/>
  <c r="AU46" i="3"/>
  <c r="AU45" i="3"/>
  <c r="AU44" i="3"/>
  <c r="AU43" i="3"/>
  <c r="AU42" i="3"/>
  <c r="AU41" i="3"/>
  <c r="AU40" i="3"/>
  <c r="AU39" i="3"/>
  <c r="AU38" i="3"/>
  <c r="AU37" i="3"/>
  <c r="AU36" i="3"/>
  <c r="AU35" i="3"/>
  <c r="AU34" i="3"/>
  <c r="AU33" i="3"/>
  <c r="AU32" i="3"/>
  <c r="AU31" i="3"/>
  <c r="AU30" i="3"/>
  <c r="AU29" i="3"/>
  <c r="AU28" i="3"/>
  <c r="AU27" i="3"/>
  <c r="AU26" i="3"/>
  <c r="AU25" i="3"/>
  <c r="AU24" i="3"/>
  <c r="AU23" i="3"/>
  <c r="AU22" i="3"/>
  <c r="AU21" i="3"/>
  <c r="AU20" i="3"/>
  <c r="AU19" i="3"/>
  <c r="AU18" i="3"/>
  <c r="AU17" i="3"/>
  <c r="AU16" i="3"/>
  <c r="AU15" i="3"/>
  <c r="AU14" i="3"/>
  <c r="AU13" i="3"/>
  <c r="AU12" i="3"/>
  <c r="AU11" i="3"/>
  <c r="AU10" i="3"/>
  <c r="AU9" i="3"/>
  <c r="AU8" i="3"/>
  <c r="AU7" i="3"/>
  <c r="AU6" i="3"/>
  <c r="AN55" i="3"/>
  <c r="AN54" i="3"/>
  <c r="AN53" i="3"/>
  <c r="AN52" i="3"/>
  <c r="AN51" i="3"/>
  <c r="AN50" i="3"/>
  <c r="AN49" i="3"/>
  <c r="AN48" i="3"/>
  <c r="AN47" i="3"/>
  <c r="AN46" i="3"/>
  <c r="AN45" i="3"/>
  <c r="AN44" i="3"/>
  <c r="AN43" i="3"/>
  <c r="AN42" i="3"/>
  <c r="AN41" i="3"/>
  <c r="AN40" i="3"/>
  <c r="AN39" i="3"/>
  <c r="AN38" i="3"/>
  <c r="AN37" i="3"/>
  <c r="AN36" i="3"/>
  <c r="AN35" i="3"/>
  <c r="AN34" i="3"/>
  <c r="AN33" i="3"/>
  <c r="AN32" i="3"/>
  <c r="AN31" i="3"/>
  <c r="AN30" i="3"/>
  <c r="AN29" i="3"/>
  <c r="AN28" i="3"/>
  <c r="AN27" i="3"/>
  <c r="AN26" i="3"/>
  <c r="AN25" i="3"/>
  <c r="AN24" i="3"/>
  <c r="AN23" i="3"/>
  <c r="AN22" i="3"/>
  <c r="AN21" i="3"/>
  <c r="AN20" i="3"/>
  <c r="AN19" i="3"/>
  <c r="AN18" i="3"/>
  <c r="AN17" i="3"/>
  <c r="AN16" i="3"/>
  <c r="AN15" i="3"/>
  <c r="AN14" i="3"/>
  <c r="AN13" i="3"/>
  <c r="AN12" i="3"/>
  <c r="AN11" i="3"/>
  <c r="AN10" i="3"/>
  <c r="AN9" i="3"/>
  <c r="AN8" i="3"/>
  <c r="AN7" i="3"/>
  <c r="AN6" i="3"/>
  <c r="AG55" i="3"/>
  <c r="AG54" i="3"/>
  <c r="AG53" i="3"/>
  <c r="AG52" i="3"/>
  <c r="AG51" i="3"/>
  <c r="AG50" i="3"/>
  <c r="AG49" i="3"/>
  <c r="AG48" i="3"/>
  <c r="AG47" i="3"/>
  <c r="AG46" i="3"/>
  <c r="AG45" i="3"/>
  <c r="AG44" i="3"/>
  <c r="AG43" i="3"/>
  <c r="AG42" i="3"/>
  <c r="AG41" i="3"/>
  <c r="AG40" i="3"/>
  <c r="AG39" i="3"/>
  <c r="AG38" i="3"/>
  <c r="AG37" i="3"/>
  <c r="AG36" i="3"/>
  <c r="AG35" i="3"/>
  <c r="AG34" i="3"/>
  <c r="AG33" i="3"/>
  <c r="AG32" i="3"/>
  <c r="AG31" i="3"/>
  <c r="AG30" i="3"/>
  <c r="AG29" i="3"/>
  <c r="AG28" i="3"/>
  <c r="AG27" i="3"/>
  <c r="AG26" i="3"/>
  <c r="AG25" i="3"/>
  <c r="AG24" i="3"/>
  <c r="AG23" i="3"/>
  <c r="AG22" i="3"/>
  <c r="AG21" i="3"/>
  <c r="AG20" i="3"/>
  <c r="AG19" i="3"/>
  <c r="AG18" i="3"/>
  <c r="AG17" i="3"/>
  <c r="AG16" i="3"/>
  <c r="AG15" i="3"/>
  <c r="AG14" i="3"/>
  <c r="AG13" i="3"/>
  <c r="AG12" i="3"/>
  <c r="AG11" i="3"/>
  <c r="AG10" i="3"/>
  <c r="AG9" i="3"/>
  <c r="AG8" i="3"/>
  <c r="AG7" i="3"/>
  <c r="AG6" i="3"/>
  <c r="Z55" i="3"/>
  <c r="Z54" i="3"/>
  <c r="Z53" i="3"/>
  <c r="Z52" i="3"/>
  <c r="Z51" i="3"/>
  <c r="Z50" i="3"/>
  <c r="Z49" i="3"/>
  <c r="Z48" i="3"/>
  <c r="Z47" i="3"/>
  <c r="Z46" i="3"/>
  <c r="Z45" i="3"/>
  <c r="Z44" i="3"/>
  <c r="Z43" i="3"/>
  <c r="Z42" i="3"/>
  <c r="Z41" i="3"/>
  <c r="Z40" i="3"/>
  <c r="Z39" i="3"/>
  <c r="Z38" i="3"/>
  <c r="Z37" i="3"/>
  <c r="Z36" i="3"/>
  <c r="Z35" i="3"/>
  <c r="Z34" i="3"/>
  <c r="Z33" i="3"/>
  <c r="Z32" i="3"/>
  <c r="Z31" i="3"/>
  <c r="Z30" i="3"/>
  <c r="Z29" i="3"/>
  <c r="Z28" i="3"/>
  <c r="Z27" i="3"/>
  <c r="Z26" i="3"/>
  <c r="Z25" i="3"/>
  <c r="Z24" i="3"/>
  <c r="Z23" i="3"/>
  <c r="Z22" i="3"/>
  <c r="Z21" i="3"/>
  <c r="Z20" i="3"/>
  <c r="Z19" i="3"/>
  <c r="Z18" i="3"/>
  <c r="Z17" i="3"/>
  <c r="Z16" i="3"/>
  <c r="Z15" i="3"/>
  <c r="Z14" i="3"/>
  <c r="Z13" i="3"/>
  <c r="Z12" i="3"/>
  <c r="Z11" i="3"/>
  <c r="Z10" i="3"/>
  <c r="Z9" i="3"/>
  <c r="Z8" i="3"/>
  <c r="Z7" i="3"/>
  <c r="Z6" i="3"/>
  <c r="S55" i="3"/>
  <c r="S54" i="3"/>
  <c r="S53" i="3"/>
  <c r="S52" i="3"/>
  <c r="S51" i="3"/>
  <c r="S50" i="3"/>
  <c r="S49" i="3"/>
  <c r="S48" i="3"/>
  <c r="S47" i="3"/>
  <c r="S46" i="3"/>
  <c r="S45" i="3"/>
  <c r="S44" i="3"/>
  <c r="S43" i="3"/>
  <c r="S42" i="3"/>
  <c r="S41" i="3"/>
  <c r="S40" i="3"/>
  <c r="S39" i="3"/>
  <c r="S38" i="3"/>
  <c r="S37" i="3"/>
  <c r="S36" i="3"/>
  <c r="S35" i="3"/>
  <c r="S34" i="3"/>
  <c r="S33" i="3"/>
  <c r="S32" i="3"/>
  <c r="S31" i="3"/>
  <c r="S30" i="3"/>
  <c r="S29" i="3"/>
  <c r="S28" i="3"/>
  <c r="S27" i="3"/>
  <c r="S26" i="3"/>
  <c r="S25" i="3"/>
  <c r="S24" i="3"/>
  <c r="S23" i="3"/>
  <c r="S22" i="3"/>
  <c r="S21" i="3"/>
  <c r="S20" i="3"/>
  <c r="S19" i="3"/>
  <c r="S18" i="3"/>
  <c r="S17" i="3"/>
  <c r="S16" i="3"/>
  <c r="S15" i="3"/>
  <c r="S14" i="3"/>
  <c r="S13" i="3"/>
  <c r="S12" i="3"/>
  <c r="S11" i="3"/>
  <c r="S10" i="3"/>
  <c r="S9" i="3"/>
  <c r="S8" i="3"/>
  <c r="S7" i="3"/>
  <c r="L55" i="3"/>
  <c r="L54" i="3"/>
  <c r="L53" i="3"/>
  <c r="L52" i="3"/>
  <c r="L51" i="3"/>
  <c r="L50" i="3"/>
  <c r="L49" i="3"/>
  <c r="L48" i="3"/>
  <c r="L47" i="3"/>
  <c r="L46" i="3"/>
  <c r="L45" i="3"/>
  <c r="L44" i="3"/>
  <c r="L43" i="3"/>
  <c r="L42" i="3"/>
  <c r="L41" i="3"/>
  <c r="L40" i="3"/>
  <c r="L39" i="3"/>
  <c r="L38" i="3"/>
  <c r="L37" i="3"/>
  <c r="L36" i="3"/>
  <c r="L35" i="3"/>
  <c r="L34" i="3"/>
  <c r="L33" i="3"/>
  <c r="L32" i="3"/>
  <c r="L31" i="3"/>
  <c r="L30" i="3"/>
  <c r="L29" i="3"/>
  <c r="L28" i="3"/>
  <c r="L27" i="3"/>
  <c r="L26" i="3"/>
  <c r="L25" i="3"/>
  <c r="L24" i="3"/>
  <c r="L23" i="3"/>
  <c r="L22" i="3"/>
  <c r="L21" i="3"/>
  <c r="L20" i="3"/>
  <c r="L19" i="3"/>
  <c r="L18" i="3"/>
  <c r="L17" i="3"/>
  <c r="L16" i="3"/>
  <c r="L15" i="3"/>
  <c r="L14" i="3"/>
  <c r="L13" i="3"/>
  <c r="L12" i="3"/>
  <c r="L11" i="3"/>
  <c r="L10" i="3"/>
  <c r="L9" i="3"/>
  <c r="L8" i="3"/>
  <c r="L7" i="3"/>
  <c r="L6" i="3"/>
  <c r="S6" i="3"/>
  <c r="O7" i="3"/>
  <c r="P7" i="3"/>
  <c r="P28" i="3"/>
  <c r="E26" i="3"/>
  <c r="E27" i="3" s="1"/>
  <c r="E28" i="3"/>
  <c r="E29" i="3" s="1"/>
  <c r="E30" i="3"/>
  <c r="E31" i="3" s="1"/>
  <c r="E32" i="3" s="1"/>
  <c r="E33" i="3"/>
  <c r="E34" i="3" s="1"/>
  <c r="E35" i="3" s="1"/>
  <c r="E36" i="3" s="1"/>
  <c r="JX12" i="3" l="1"/>
  <c r="JW12" i="3"/>
  <c r="JX15" i="3"/>
  <c r="JW15" i="3"/>
  <c r="JX27" i="3"/>
  <c r="JW27" i="3"/>
  <c r="JX36" i="3"/>
  <c r="JW36" i="3"/>
  <c r="JX7" i="3"/>
  <c r="JW7" i="3"/>
  <c r="JW16" i="3"/>
  <c r="JX16" i="3"/>
  <c r="JW48" i="3"/>
  <c r="JX48" i="3"/>
  <c r="JW44" i="3"/>
  <c r="JX44" i="3"/>
  <c r="JX47" i="3"/>
  <c r="JW47" i="3"/>
  <c r="JX28" i="3"/>
  <c r="JW28" i="3"/>
  <c r="JX8" i="3"/>
  <c r="JW8" i="3"/>
  <c r="JX31" i="3"/>
  <c r="JW31" i="3"/>
  <c r="JX40" i="3"/>
  <c r="JW40" i="3"/>
  <c r="JX24" i="3"/>
  <c r="JW24" i="3"/>
  <c r="JX19" i="3"/>
  <c r="JW19" i="3"/>
  <c r="JX11" i="3"/>
  <c r="JW11" i="3"/>
  <c r="JX20" i="3"/>
  <c r="JW20" i="3"/>
  <c r="JW52" i="3"/>
  <c r="JX52" i="3"/>
  <c r="JX35" i="3"/>
  <c r="JW35" i="3"/>
  <c r="JW32" i="3"/>
  <c r="JX32" i="3"/>
  <c r="JW9" i="3"/>
  <c r="JW13" i="3"/>
  <c r="JW17" i="3"/>
  <c r="JW21" i="3"/>
  <c r="JW25" i="3"/>
  <c r="JW29" i="3"/>
  <c r="JW33" i="3"/>
  <c r="JW37" i="3"/>
  <c r="JW41" i="3"/>
  <c r="JW45" i="3"/>
  <c r="JW49" i="3"/>
  <c r="JW53" i="3"/>
  <c r="JU23" i="3"/>
  <c r="JU39" i="3"/>
  <c r="JU43" i="3"/>
  <c r="JU51" i="3"/>
  <c r="JU55" i="3"/>
  <c r="JV7" i="3"/>
  <c r="JV11" i="3"/>
  <c r="JV15" i="3"/>
  <c r="JV19" i="3"/>
  <c r="JV27" i="3"/>
  <c r="JV31" i="3"/>
  <c r="JV35" i="3"/>
  <c r="JV47" i="3"/>
  <c r="JU6" i="3"/>
  <c r="JU10" i="3"/>
  <c r="JU14" i="3"/>
  <c r="JU18" i="3"/>
  <c r="JU22" i="3"/>
  <c r="JU26" i="3"/>
  <c r="JU30" i="3"/>
  <c r="JU34" i="3"/>
  <c r="JU38" i="3"/>
  <c r="JU42" i="3"/>
  <c r="JU46" i="3"/>
  <c r="JU50" i="3"/>
  <c r="JU54" i="3"/>
  <c r="JQ24" i="3"/>
  <c r="JP24" i="3"/>
  <c r="JQ20" i="3"/>
  <c r="JP20" i="3"/>
  <c r="JQ8" i="3"/>
  <c r="JP8" i="3"/>
  <c r="JQ36" i="3"/>
  <c r="JP36" i="3"/>
  <c r="JQ44" i="3"/>
  <c r="JP44" i="3"/>
  <c r="JQ48" i="3"/>
  <c r="JP48" i="3"/>
  <c r="JN12" i="3"/>
  <c r="JP13" i="3"/>
  <c r="JN16" i="3"/>
  <c r="JP17" i="3"/>
  <c r="JN28" i="3"/>
  <c r="JP29" i="3"/>
  <c r="JN32" i="3"/>
  <c r="JP33" i="3"/>
  <c r="JN40" i="3"/>
  <c r="JP41" i="3"/>
  <c r="JN52" i="3"/>
  <c r="JP53" i="3"/>
  <c r="JO8" i="3"/>
  <c r="JQ9" i="3"/>
  <c r="JO20" i="3"/>
  <c r="JQ21" i="3"/>
  <c r="JO24" i="3"/>
  <c r="JQ25" i="3"/>
  <c r="JO36" i="3"/>
  <c r="JQ37" i="3"/>
  <c r="JO44" i="3"/>
  <c r="JQ45" i="3"/>
  <c r="JO48" i="3"/>
  <c r="JQ49" i="3"/>
  <c r="JN7" i="3"/>
  <c r="JN11" i="3"/>
  <c r="JN15" i="3"/>
  <c r="JN19" i="3"/>
  <c r="JN23" i="3"/>
  <c r="JN27" i="3"/>
  <c r="JN31" i="3"/>
  <c r="JN35" i="3"/>
  <c r="JN39" i="3"/>
  <c r="JN43" i="3"/>
  <c r="JN47" i="3"/>
  <c r="JN51" i="3"/>
  <c r="JN55" i="3"/>
  <c r="JJ12" i="3"/>
  <c r="JI12" i="3"/>
  <c r="JJ16" i="3"/>
  <c r="JI16" i="3"/>
  <c r="JJ52" i="3"/>
  <c r="JI52" i="3"/>
  <c r="JJ40" i="3"/>
  <c r="JI40" i="3"/>
  <c r="JJ28" i="3"/>
  <c r="JI28" i="3"/>
  <c r="JJ8" i="3"/>
  <c r="JI8" i="3"/>
  <c r="JJ32" i="3"/>
  <c r="JI32" i="3"/>
  <c r="JJ20" i="3"/>
  <c r="JI20" i="3"/>
  <c r="JJ36" i="3"/>
  <c r="JI36" i="3"/>
  <c r="JJ44" i="3"/>
  <c r="JI44" i="3"/>
  <c r="JJ24" i="3"/>
  <c r="JI24" i="3"/>
  <c r="JJ48" i="3"/>
  <c r="JI48" i="3"/>
  <c r="JG9" i="3"/>
  <c r="JG13" i="3"/>
  <c r="JG17" i="3"/>
  <c r="JG21" i="3"/>
  <c r="JG25" i="3"/>
  <c r="JG29" i="3"/>
  <c r="JG33" i="3"/>
  <c r="JG37" i="3"/>
  <c r="JG41" i="3"/>
  <c r="JG45" i="3"/>
  <c r="JG49" i="3"/>
  <c r="JG53" i="3"/>
  <c r="JG7" i="3"/>
  <c r="JG11" i="3"/>
  <c r="JG15" i="3"/>
  <c r="JG19" i="3"/>
  <c r="JG23" i="3"/>
  <c r="JG27" i="3"/>
  <c r="JG31" i="3"/>
  <c r="JG35" i="3"/>
  <c r="JG39" i="3"/>
  <c r="JG43" i="3"/>
  <c r="JG47" i="3"/>
  <c r="JG51" i="3"/>
  <c r="JG55" i="3"/>
  <c r="IZ8" i="3"/>
  <c r="JB9" i="3"/>
  <c r="IZ12" i="3"/>
  <c r="JB13" i="3"/>
  <c r="IZ16" i="3"/>
  <c r="JB17" i="3"/>
  <c r="IZ20" i="3"/>
  <c r="JB21" i="3"/>
  <c r="IZ24" i="3"/>
  <c r="JB25" i="3"/>
  <c r="IZ28" i="3"/>
  <c r="JB29" i="3"/>
  <c r="IZ32" i="3"/>
  <c r="JB33" i="3"/>
  <c r="IZ36" i="3"/>
  <c r="JB37" i="3"/>
  <c r="IZ40" i="3"/>
  <c r="JB41" i="3"/>
  <c r="IZ44" i="3"/>
  <c r="JB45" i="3"/>
  <c r="IZ48" i="3"/>
  <c r="JB49" i="3"/>
  <c r="IZ52" i="3"/>
  <c r="JB53" i="3"/>
  <c r="IZ6" i="3"/>
  <c r="JB7" i="3"/>
  <c r="IZ10" i="3"/>
  <c r="JB11" i="3"/>
  <c r="IZ14" i="3"/>
  <c r="JB15" i="3"/>
  <c r="IZ18" i="3"/>
  <c r="JB19" i="3"/>
  <c r="IZ22" i="3"/>
  <c r="JB23" i="3"/>
  <c r="IZ26" i="3"/>
  <c r="JB27" i="3"/>
  <c r="IZ30" i="3"/>
  <c r="JB31" i="3"/>
  <c r="IZ34" i="3"/>
  <c r="JB35" i="3"/>
  <c r="IZ38" i="3"/>
  <c r="JB39" i="3"/>
  <c r="IZ42" i="3"/>
  <c r="JB43" i="3"/>
  <c r="IZ46" i="3"/>
  <c r="JB47" i="3"/>
  <c r="IZ50" i="3"/>
  <c r="JB51" i="3"/>
  <c r="IZ54" i="3"/>
  <c r="JB55" i="3"/>
  <c r="IV24" i="3"/>
  <c r="IU24" i="3"/>
  <c r="IV40" i="3"/>
  <c r="IU40" i="3"/>
  <c r="IV44" i="3"/>
  <c r="IU44" i="3"/>
  <c r="IV48" i="3"/>
  <c r="IU48" i="3"/>
  <c r="IU17" i="3"/>
  <c r="IU21" i="3"/>
  <c r="IU25" i="3"/>
  <c r="IU29" i="3"/>
  <c r="IV9" i="3"/>
  <c r="IV37" i="3"/>
  <c r="IT40" i="3"/>
  <c r="IT44" i="3"/>
  <c r="IT48" i="3"/>
  <c r="IS7" i="3"/>
  <c r="IS11" i="3"/>
  <c r="IS15" i="3"/>
  <c r="IS19" i="3"/>
  <c r="IS23" i="3"/>
  <c r="IS27" i="3"/>
  <c r="IS31" i="3"/>
  <c r="IS35" i="3"/>
  <c r="IS39" i="3"/>
  <c r="IS43" i="3"/>
  <c r="IS47" i="3"/>
  <c r="IS51" i="3"/>
  <c r="IS55" i="3"/>
  <c r="IS12" i="3"/>
  <c r="IS16" i="3"/>
  <c r="IS20" i="3"/>
  <c r="IS28" i="3"/>
  <c r="IS32" i="3"/>
  <c r="IS36" i="3"/>
  <c r="IU41" i="3"/>
  <c r="IU49" i="3"/>
  <c r="IT24" i="3"/>
  <c r="IS8" i="3"/>
  <c r="IS52" i="3"/>
  <c r="IV13" i="3"/>
  <c r="IV45" i="3"/>
  <c r="IV53" i="3"/>
  <c r="IS6" i="3"/>
  <c r="IS10" i="3"/>
  <c r="IS14" i="3"/>
  <c r="IS18" i="3"/>
  <c r="IS22" i="3"/>
  <c r="IS26" i="3"/>
  <c r="IS30" i="3"/>
  <c r="IS34" i="3"/>
  <c r="IS38" i="3"/>
  <c r="IS42" i="3"/>
  <c r="IS46" i="3"/>
  <c r="IS50" i="3"/>
  <c r="IS54" i="3"/>
  <c r="IU33" i="3"/>
  <c r="IO55" i="3"/>
  <c r="IN55" i="3"/>
  <c r="IL8" i="3"/>
  <c r="IN9" i="3"/>
  <c r="IL12" i="3"/>
  <c r="IN13" i="3"/>
  <c r="IL16" i="3"/>
  <c r="IN17" i="3"/>
  <c r="IL20" i="3"/>
  <c r="IN21" i="3"/>
  <c r="IL24" i="3"/>
  <c r="IN25" i="3"/>
  <c r="IL28" i="3"/>
  <c r="IN29" i="3"/>
  <c r="IL32" i="3"/>
  <c r="IN33" i="3"/>
  <c r="IL36" i="3"/>
  <c r="IN37" i="3"/>
  <c r="IL40" i="3"/>
  <c r="IN41" i="3"/>
  <c r="IL44" i="3"/>
  <c r="IN45" i="3"/>
  <c r="IL48" i="3"/>
  <c r="IN49" i="3"/>
  <c r="IL52" i="3"/>
  <c r="IN53" i="3"/>
  <c r="IL7" i="3"/>
  <c r="IL11" i="3"/>
  <c r="IL15" i="3"/>
  <c r="IL19" i="3"/>
  <c r="IL23" i="3"/>
  <c r="IL27" i="3"/>
  <c r="IL31" i="3"/>
  <c r="IL35" i="3"/>
  <c r="IL39" i="3"/>
  <c r="IL43" i="3"/>
  <c r="IL47" i="3"/>
  <c r="IL51" i="3"/>
  <c r="IL6" i="3"/>
  <c r="IL10" i="3"/>
  <c r="IL14" i="3"/>
  <c r="IL18" i="3"/>
  <c r="IL22" i="3"/>
  <c r="IL26" i="3"/>
  <c r="IL30" i="3"/>
  <c r="IL34" i="3"/>
  <c r="IL38" i="3"/>
  <c r="IL42" i="3"/>
  <c r="IL46" i="3"/>
  <c r="IL50" i="3"/>
  <c r="IL54" i="3"/>
  <c r="IG12" i="3"/>
  <c r="IH12" i="3"/>
  <c r="IH44" i="3"/>
  <c r="IG44" i="3"/>
  <c r="IH24" i="3"/>
  <c r="IG24" i="3"/>
  <c r="IH47" i="3"/>
  <c r="IG47" i="3"/>
  <c r="IH27" i="3"/>
  <c r="IG27" i="3"/>
  <c r="IH36" i="3"/>
  <c r="IG36" i="3"/>
  <c r="IG48" i="3"/>
  <c r="IH48" i="3"/>
  <c r="IH19" i="3"/>
  <c r="IG19" i="3"/>
  <c r="IG28" i="3"/>
  <c r="IH28" i="3"/>
  <c r="IH8" i="3"/>
  <c r="IG8" i="3"/>
  <c r="IH31" i="3"/>
  <c r="IG31" i="3"/>
  <c r="IG40" i="3"/>
  <c r="IH40" i="3"/>
  <c r="IH16" i="3"/>
  <c r="IG16" i="3"/>
  <c r="IH51" i="3"/>
  <c r="IG51" i="3"/>
  <c r="IH11" i="3"/>
  <c r="IG11" i="3"/>
  <c r="IG20" i="3"/>
  <c r="IH20" i="3"/>
  <c r="IG52" i="3"/>
  <c r="IH52" i="3"/>
  <c r="IH39" i="3"/>
  <c r="IG39" i="3"/>
  <c r="IG32" i="3"/>
  <c r="IH32" i="3"/>
  <c r="IG9" i="3"/>
  <c r="IG13" i="3"/>
  <c r="IG17" i="3"/>
  <c r="IG21" i="3"/>
  <c r="IG25" i="3"/>
  <c r="IG29" i="3"/>
  <c r="IG33" i="3"/>
  <c r="IG37" i="3"/>
  <c r="IG41" i="3"/>
  <c r="IG45" i="3"/>
  <c r="IG49" i="3"/>
  <c r="IG53" i="3"/>
  <c r="IE7" i="3"/>
  <c r="IE15" i="3"/>
  <c r="IE23" i="3"/>
  <c r="IE35" i="3"/>
  <c r="IE43" i="3"/>
  <c r="IE55" i="3"/>
  <c r="IF11" i="3"/>
  <c r="IF19" i="3"/>
  <c r="IF27" i="3"/>
  <c r="IF31" i="3"/>
  <c r="IF39" i="3"/>
  <c r="IF47" i="3"/>
  <c r="IF51" i="3"/>
  <c r="IE6" i="3"/>
  <c r="IE10" i="3"/>
  <c r="IE14" i="3"/>
  <c r="IE18" i="3"/>
  <c r="IE22" i="3"/>
  <c r="IE26" i="3"/>
  <c r="IE30" i="3"/>
  <c r="IE34" i="3"/>
  <c r="IE38" i="3"/>
  <c r="IE42" i="3"/>
  <c r="IE46" i="3"/>
  <c r="IE50" i="3"/>
  <c r="IE54" i="3"/>
  <c r="HX8" i="3"/>
  <c r="HZ9" i="3"/>
  <c r="HX12" i="3"/>
  <c r="HZ13" i="3"/>
  <c r="HX16" i="3"/>
  <c r="HZ17" i="3"/>
  <c r="HX20" i="3"/>
  <c r="HZ21" i="3"/>
  <c r="HX24" i="3"/>
  <c r="HZ25" i="3"/>
  <c r="HX28" i="3"/>
  <c r="HZ29" i="3"/>
  <c r="HX32" i="3"/>
  <c r="HZ33" i="3"/>
  <c r="HX36" i="3"/>
  <c r="HZ37" i="3"/>
  <c r="HX40" i="3"/>
  <c r="HZ41" i="3"/>
  <c r="HX44" i="3"/>
  <c r="HZ45" i="3"/>
  <c r="HX48" i="3"/>
  <c r="HZ49" i="3"/>
  <c r="HX52" i="3"/>
  <c r="HZ53" i="3"/>
  <c r="HX6" i="3"/>
  <c r="HZ7" i="3"/>
  <c r="HX10" i="3"/>
  <c r="HZ11" i="3"/>
  <c r="HX14" i="3"/>
  <c r="HZ15" i="3"/>
  <c r="HX18" i="3"/>
  <c r="HZ19" i="3"/>
  <c r="HX22" i="3"/>
  <c r="HZ23" i="3"/>
  <c r="HX26" i="3"/>
  <c r="HZ27" i="3"/>
  <c r="HX30" i="3"/>
  <c r="HZ31" i="3"/>
  <c r="HX34" i="3"/>
  <c r="HZ35" i="3"/>
  <c r="HX38" i="3"/>
  <c r="HZ39" i="3"/>
  <c r="HX42" i="3"/>
  <c r="HZ43" i="3"/>
  <c r="HX46" i="3"/>
  <c r="HZ47" i="3"/>
  <c r="HX50" i="3"/>
  <c r="HZ51" i="3"/>
  <c r="HX54" i="3"/>
  <c r="HZ55" i="3"/>
  <c r="HQ8" i="3"/>
  <c r="HS9" i="3"/>
  <c r="HQ12" i="3"/>
  <c r="HS13" i="3"/>
  <c r="HQ16" i="3"/>
  <c r="HS17" i="3"/>
  <c r="HQ20" i="3"/>
  <c r="HS21" i="3"/>
  <c r="HQ24" i="3"/>
  <c r="HS25" i="3"/>
  <c r="HQ28" i="3"/>
  <c r="HS29" i="3"/>
  <c r="HQ32" i="3"/>
  <c r="HS33" i="3"/>
  <c r="HQ36" i="3"/>
  <c r="HS37" i="3"/>
  <c r="HQ40" i="3"/>
  <c r="HS41" i="3"/>
  <c r="HQ44" i="3"/>
  <c r="HS45" i="3"/>
  <c r="HQ48" i="3"/>
  <c r="HS49" i="3"/>
  <c r="HQ52" i="3"/>
  <c r="HS53" i="3"/>
  <c r="HQ6" i="3"/>
  <c r="HS7" i="3"/>
  <c r="HQ10" i="3"/>
  <c r="HS11" i="3"/>
  <c r="HQ14" i="3"/>
  <c r="HS15" i="3"/>
  <c r="HQ18" i="3"/>
  <c r="HS19" i="3"/>
  <c r="HQ22" i="3"/>
  <c r="HS23" i="3"/>
  <c r="HQ26" i="3"/>
  <c r="HS27" i="3"/>
  <c r="HQ30" i="3"/>
  <c r="HS31" i="3"/>
  <c r="HQ34" i="3"/>
  <c r="HS35" i="3"/>
  <c r="HQ38" i="3"/>
  <c r="HS39" i="3"/>
  <c r="HQ42" i="3"/>
  <c r="HS43" i="3"/>
  <c r="HQ46" i="3"/>
  <c r="HS47" i="3"/>
  <c r="HQ50" i="3"/>
  <c r="HS51" i="3"/>
  <c r="HQ54" i="3"/>
  <c r="HS55" i="3"/>
  <c r="HM35" i="3"/>
  <c r="HL35" i="3"/>
  <c r="HL24" i="3"/>
  <c r="HM24" i="3"/>
  <c r="HM47" i="3"/>
  <c r="HL47" i="3"/>
  <c r="HM27" i="3"/>
  <c r="HL27" i="3"/>
  <c r="HL36" i="3"/>
  <c r="HM36" i="3"/>
  <c r="HM12" i="3"/>
  <c r="HL12" i="3"/>
  <c r="HM7" i="3"/>
  <c r="HL7" i="3"/>
  <c r="HM16" i="3"/>
  <c r="HL16" i="3"/>
  <c r="HM39" i="3"/>
  <c r="HL39" i="3"/>
  <c r="HL48" i="3"/>
  <c r="HM48" i="3"/>
  <c r="HM28" i="3"/>
  <c r="HL28" i="3"/>
  <c r="HM51" i="3"/>
  <c r="HL51" i="3"/>
  <c r="HL44" i="3"/>
  <c r="HM44" i="3"/>
  <c r="HL8" i="3"/>
  <c r="HM8" i="3"/>
  <c r="HM40" i="3"/>
  <c r="HL40" i="3"/>
  <c r="HM11" i="3"/>
  <c r="HL11" i="3"/>
  <c r="HL20" i="3"/>
  <c r="HM20" i="3"/>
  <c r="HM43" i="3"/>
  <c r="HL43" i="3"/>
  <c r="HL52" i="3"/>
  <c r="HM52" i="3"/>
  <c r="HM23" i="3"/>
  <c r="HL23" i="3"/>
  <c r="HL32" i="3"/>
  <c r="HM32" i="3"/>
  <c r="HL9" i="3"/>
  <c r="HL13" i="3"/>
  <c r="HL17" i="3"/>
  <c r="HL21" i="3"/>
  <c r="HL25" i="3"/>
  <c r="HL29" i="3"/>
  <c r="HL33" i="3"/>
  <c r="HL37" i="3"/>
  <c r="HL41" i="3"/>
  <c r="HL45" i="3"/>
  <c r="HL49" i="3"/>
  <c r="HL53" i="3"/>
  <c r="HJ15" i="3"/>
  <c r="HJ19" i="3"/>
  <c r="HJ31" i="3"/>
  <c r="HJ55" i="3"/>
  <c r="HK7" i="3"/>
  <c r="HK11" i="3"/>
  <c r="HK23" i="3"/>
  <c r="HK27" i="3"/>
  <c r="HK35" i="3"/>
  <c r="HK39" i="3"/>
  <c r="HK43" i="3"/>
  <c r="HK47" i="3"/>
  <c r="HK51" i="3"/>
  <c r="HJ6" i="3"/>
  <c r="HJ10" i="3"/>
  <c r="HJ14" i="3"/>
  <c r="HJ18" i="3"/>
  <c r="HJ22" i="3"/>
  <c r="HJ26" i="3"/>
  <c r="HJ30" i="3"/>
  <c r="HJ34" i="3"/>
  <c r="HJ38" i="3"/>
  <c r="HJ42" i="3"/>
  <c r="HJ46" i="3"/>
  <c r="HJ50" i="3"/>
  <c r="HJ54" i="3"/>
  <c r="HC8" i="3"/>
  <c r="HE9" i="3"/>
  <c r="HC12" i="3"/>
  <c r="HE13" i="3"/>
  <c r="HC16" i="3"/>
  <c r="HE17" i="3"/>
  <c r="HC20" i="3"/>
  <c r="HE21" i="3"/>
  <c r="HC24" i="3"/>
  <c r="HE25" i="3"/>
  <c r="HC28" i="3"/>
  <c r="HE29" i="3"/>
  <c r="HC32" i="3"/>
  <c r="HE33" i="3"/>
  <c r="HC36" i="3"/>
  <c r="HE37" i="3"/>
  <c r="HC40" i="3"/>
  <c r="HE41" i="3"/>
  <c r="HC44" i="3"/>
  <c r="HE45" i="3"/>
  <c r="HC48" i="3"/>
  <c r="HE49" i="3"/>
  <c r="HC52" i="3"/>
  <c r="HE53" i="3"/>
  <c r="HC7" i="3"/>
  <c r="HC11" i="3"/>
  <c r="HC15" i="3"/>
  <c r="HC19" i="3"/>
  <c r="HC23" i="3"/>
  <c r="HC27" i="3"/>
  <c r="HC31" i="3"/>
  <c r="HC35" i="3"/>
  <c r="HC39" i="3"/>
  <c r="HC43" i="3"/>
  <c r="HC47" i="3"/>
  <c r="HC51" i="3"/>
  <c r="HC55" i="3"/>
  <c r="HC6" i="3"/>
  <c r="HC10" i="3"/>
  <c r="HC14" i="3"/>
  <c r="HC18" i="3"/>
  <c r="HC22" i="3"/>
  <c r="HC26" i="3"/>
  <c r="HC30" i="3"/>
  <c r="HC34" i="3"/>
  <c r="HC38" i="3"/>
  <c r="HC42" i="3"/>
  <c r="HC46" i="3"/>
  <c r="HC50" i="3"/>
  <c r="HC54" i="3"/>
  <c r="GY16" i="3"/>
  <c r="GX16" i="3"/>
  <c r="GY48" i="3"/>
  <c r="GX48" i="3"/>
  <c r="GV8" i="3"/>
  <c r="GV20" i="3"/>
  <c r="GX21" i="3"/>
  <c r="GV24" i="3"/>
  <c r="GX25" i="3"/>
  <c r="GV32" i="3"/>
  <c r="GX33" i="3"/>
  <c r="GV36" i="3"/>
  <c r="GV40" i="3"/>
  <c r="GX41" i="3"/>
  <c r="GX49" i="3"/>
  <c r="GY17" i="3"/>
  <c r="GY45" i="3"/>
  <c r="GV7" i="3"/>
  <c r="GV11" i="3"/>
  <c r="GV15" i="3"/>
  <c r="GV19" i="3"/>
  <c r="GV23" i="3"/>
  <c r="GV27" i="3"/>
  <c r="GV31" i="3"/>
  <c r="GV35" i="3"/>
  <c r="GV39" i="3"/>
  <c r="GV43" i="3"/>
  <c r="GV47" i="3"/>
  <c r="GV51" i="3"/>
  <c r="GV55" i="3"/>
  <c r="GW16" i="3"/>
  <c r="GY37" i="3"/>
  <c r="GW48" i="3"/>
  <c r="GY53" i="3"/>
  <c r="GX9" i="3"/>
  <c r="GV12" i="3"/>
  <c r="GX13" i="3"/>
  <c r="GV28" i="3"/>
  <c r="GX29" i="3"/>
  <c r="GV44" i="3"/>
  <c r="GV6" i="3"/>
  <c r="GV10" i="3"/>
  <c r="GV14" i="3"/>
  <c r="GV18" i="3"/>
  <c r="GV22" i="3"/>
  <c r="GV26" i="3"/>
  <c r="GV30" i="3"/>
  <c r="GV34" i="3"/>
  <c r="GV38" i="3"/>
  <c r="GV42" i="3"/>
  <c r="GV46" i="3"/>
  <c r="GV50" i="3"/>
  <c r="GV54" i="3"/>
  <c r="GV52" i="3"/>
  <c r="GO8" i="3"/>
  <c r="GQ9" i="3"/>
  <c r="GO12" i="3"/>
  <c r="GQ13" i="3"/>
  <c r="GO16" i="3"/>
  <c r="GQ17" i="3"/>
  <c r="GO20" i="3"/>
  <c r="GQ21" i="3"/>
  <c r="GO24" i="3"/>
  <c r="GQ25" i="3"/>
  <c r="GO28" i="3"/>
  <c r="GQ29" i="3"/>
  <c r="GO32" i="3"/>
  <c r="GQ33" i="3"/>
  <c r="GO36" i="3"/>
  <c r="GQ37" i="3"/>
  <c r="GO40" i="3"/>
  <c r="GQ41" i="3"/>
  <c r="GO44" i="3"/>
  <c r="GQ45" i="3"/>
  <c r="GO48" i="3"/>
  <c r="GQ49" i="3"/>
  <c r="GO52" i="3"/>
  <c r="GQ53" i="3"/>
  <c r="GO6" i="3"/>
  <c r="GQ7" i="3"/>
  <c r="GO10" i="3"/>
  <c r="GQ11" i="3"/>
  <c r="GO14" i="3"/>
  <c r="GQ15" i="3"/>
  <c r="GO18" i="3"/>
  <c r="GQ19" i="3"/>
  <c r="GO22" i="3"/>
  <c r="GQ23" i="3"/>
  <c r="GO26" i="3"/>
  <c r="GQ27" i="3"/>
  <c r="GO30" i="3"/>
  <c r="GQ31" i="3"/>
  <c r="GO34" i="3"/>
  <c r="GQ35" i="3"/>
  <c r="GO38" i="3"/>
  <c r="GQ39" i="3"/>
  <c r="GO42" i="3"/>
  <c r="GQ43" i="3"/>
  <c r="GO46" i="3"/>
  <c r="GQ47" i="3"/>
  <c r="GO50" i="3"/>
  <c r="GQ51" i="3"/>
  <c r="GO54" i="3"/>
  <c r="GQ55" i="3"/>
  <c r="GK15" i="3"/>
  <c r="GJ15" i="3"/>
  <c r="GK27" i="3"/>
  <c r="GJ27" i="3"/>
  <c r="GJ16" i="3"/>
  <c r="GK16" i="3"/>
  <c r="GK39" i="3"/>
  <c r="GJ39" i="3"/>
  <c r="GJ48" i="3"/>
  <c r="GK48" i="3"/>
  <c r="GJ12" i="3"/>
  <c r="GK12" i="3"/>
  <c r="GJ24" i="3"/>
  <c r="GK24" i="3"/>
  <c r="GJ36" i="3"/>
  <c r="GK36" i="3"/>
  <c r="GK19" i="3"/>
  <c r="GJ19" i="3"/>
  <c r="GJ28" i="3"/>
  <c r="GK28" i="3"/>
  <c r="GK51" i="3"/>
  <c r="GJ51" i="3"/>
  <c r="GK8" i="3"/>
  <c r="GJ8" i="3"/>
  <c r="GJ40" i="3"/>
  <c r="GK40" i="3"/>
  <c r="GK11" i="3"/>
  <c r="GJ11" i="3"/>
  <c r="GK20" i="3"/>
  <c r="GJ20" i="3"/>
  <c r="GK43" i="3"/>
  <c r="GJ43" i="3"/>
  <c r="GJ52" i="3"/>
  <c r="GK52" i="3"/>
  <c r="GJ44" i="3"/>
  <c r="GK44" i="3"/>
  <c r="GK47" i="3"/>
  <c r="GJ47" i="3"/>
  <c r="GK31" i="3"/>
  <c r="GJ31" i="3"/>
  <c r="GK32" i="3"/>
  <c r="GJ32" i="3"/>
  <c r="GJ9" i="3"/>
  <c r="GJ13" i="3"/>
  <c r="GJ17" i="3"/>
  <c r="GJ21" i="3"/>
  <c r="GJ25" i="3"/>
  <c r="GJ29" i="3"/>
  <c r="GJ33" i="3"/>
  <c r="GJ37" i="3"/>
  <c r="GJ41" i="3"/>
  <c r="GJ45" i="3"/>
  <c r="GJ49" i="3"/>
  <c r="GJ53" i="3"/>
  <c r="GH7" i="3"/>
  <c r="GH23" i="3"/>
  <c r="GH35" i="3"/>
  <c r="GH55" i="3"/>
  <c r="GI11" i="3"/>
  <c r="GI15" i="3"/>
  <c r="GI19" i="3"/>
  <c r="GI27" i="3"/>
  <c r="GI31" i="3"/>
  <c r="GI39" i="3"/>
  <c r="GI43" i="3"/>
  <c r="GI47" i="3"/>
  <c r="GI51" i="3"/>
  <c r="GH10" i="3"/>
  <c r="GH14" i="3"/>
  <c r="GH18" i="3"/>
  <c r="GH22" i="3"/>
  <c r="GH26" i="3"/>
  <c r="GH30" i="3"/>
  <c r="GH34" i="3"/>
  <c r="GH38" i="3"/>
  <c r="GH42" i="3"/>
  <c r="GH46" i="3"/>
  <c r="GH50" i="3"/>
  <c r="GH54" i="3"/>
  <c r="GD44" i="3"/>
  <c r="GC44" i="3"/>
  <c r="GD32" i="3"/>
  <c r="GC32" i="3"/>
  <c r="GD24" i="3"/>
  <c r="GC24" i="3"/>
  <c r="GD16" i="3"/>
  <c r="GC16" i="3"/>
  <c r="GA12" i="3"/>
  <c r="GC13" i="3"/>
  <c r="GA20" i="3"/>
  <c r="GC21" i="3"/>
  <c r="GA28" i="3"/>
  <c r="GC29" i="3"/>
  <c r="GA36" i="3"/>
  <c r="GC37" i="3"/>
  <c r="GA40" i="3"/>
  <c r="GC41" i="3"/>
  <c r="GA52" i="3"/>
  <c r="GC53" i="3"/>
  <c r="GB16" i="3"/>
  <c r="GD17" i="3"/>
  <c r="GB24" i="3"/>
  <c r="GB32" i="3"/>
  <c r="GD33" i="3"/>
  <c r="GB44" i="3"/>
  <c r="GD45" i="3"/>
  <c r="GA7" i="3"/>
  <c r="GA11" i="3"/>
  <c r="GA15" i="3"/>
  <c r="GA19" i="3"/>
  <c r="GA23" i="3"/>
  <c r="GA27" i="3"/>
  <c r="GA31" i="3"/>
  <c r="GA35" i="3"/>
  <c r="GA39" i="3"/>
  <c r="GA43" i="3"/>
  <c r="GA47" i="3"/>
  <c r="GA51" i="3"/>
  <c r="GA55" i="3"/>
  <c r="GA8" i="3"/>
  <c r="GC9" i="3"/>
  <c r="GC25" i="3"/>
  <c r="GA48" i="3"/>
  <c r="GC49" i="3"/>
  <c r="FT8" i="3"/>
  <c r="FV9" i="3"/>
  <c r="FT12" i="3"/>
  <c r="FV13" i="3"/>
  <c r="FT16" i="3"/>
  <c r="FV17" i="3"/>
  <c r="FT20" i="3"/>
  <c r="FV21" i="3"/>
  <c r="FT24" i="3"/>
  <c r="FV25" i="3"/>
  <c r="FT28" i="3"/>
  <c r="FV29" i="3"/>
  <c r="FT32" i="3"/>
  <c r="FV33" i="3"/>
  <c r="FT36" i="3"/>
  <c r="FV37" i="3"/>
  <c r="FT40" i="3"/>
  <c r="FV41" i="3"/>
  <c r="FT44" i="3"/>
  <c r="FV45" i="3"/>
  <c r="FT48" i="3"/>
  <c r="FV49" i="3"/>
  <c r="FT52" i="3"/>
  <c r="FV53" i="3"/>
  <c r="FT6" i="3"/>
  <c r="FV7" i="3"/>
  <c r="FT10" i="3"/>
  <c r="FV11" i="3"/>
  <c r="FT14" i="3"/>
  <c r="FV15" i="3"/>
  <c r="FT18" i="3"/>
  <c r="FV19" i="3"/>
  <c r="FT22" i="3"/>
  <c r="FV23" i="3"/>
  <c r="FT26" i="3"/>
  <c r="FV27" i="3"/>
  <c r="FT30" i="3"/>
  <c r="FV31" i="3"/>
  <c r="FT34" i="3"/>
  <c r="FV35" i="3"/>
  <c r="FT38" i="3"/>
  <c r="FV39" i="3"/>
  <c r="FT42" i="3"/>
  <c r="FV43" i="3"/>
  <c r="FT46" i="3"/>
  <c r="FV47" i="3"/>
  <c r="FT50" i="3"/>
  <c r="FV51" i="3"/>
  <c r="FT54" i="3"/>
  <c r="FV55" i="3"/>
  <c r="FM8" i="3"/>
  <c r="FO9" i="3"/>
  <c r="FM12" i="3"/>
  <c r="FO13" i="3"/>
  <c r="FM16" i="3"/>
  <c r="FO17" i="3"/>
  <c r="FM20" i="3"/>
  <c r="FO21" i="3"/>
  <c r="FM24" i="3"/>
  <c r="FO25" i="3"/>
  <c r="FM28" i="3"/>
  <c r="FO29" i="3"/>
  <c r="FM32" i="3"/>
  <c r="FO33" i="3"/>
  <c r="FM36" i="3"/>
  <c r="FO37" i="3"/>
  <c r="FM40" i="3"/>
  <c r="FO41" i="3"/>
  <c r="FM44" i="3"/>
  <c r="FO45" i="3"/>
  <c r="FM48" i="3"/>
  <c r="FO49" i="3"/>
  <c r="FM52" i="3"/>
  <c r="FO53" i="3"/>
  <c r="FM6" i="3"/>
  <c r="FO7" i="3"/>
  <c r="FM10" i="3"/>
  <c r="FO11" i="3"/>
  <c r="FM14" i="3"/>
  <c r="FO15" i="3"/>
  <c r="FM18" i="3"/>
  <c r="FO19" i="3"/>
  <c r="FM22" i="3"/>
  <c r="FO23" i="3"/>
  <c r="FM26" i="3"/>
  <c r="FO27" i="3"/>
  <c r="FM30" i="3"/>
  <c r="FO31" i="3"/>
  <c r="FM34" i="3"/>
  <c r="FO35" i="3"/>
  <c r="FM38" i="3"/>
  <c r="FO39" i="3"/>
  <c r="FM42" i="3"/>
  <c r="FO43" i="3"/>
  <c r="FM46" i="3"/>
  <c r="FO47" i="3"/>
  <c r="FM50" i="3"/>
  <c r="FO51" i="3"/>
  <c r="FM54" i="3"/>
  <c r="FO55" i="3"/>
  <c r="FF8" i="3"/>
  <c r="FH9" i="3"/>
  <c r="FF12" i="3"/>
  <c r="FH13" i="3"/>
  <c r="FF16" i="3"/>
  <c r="FH17" i="3"/>
  <c r="FF20" i="3"/>
  <c r="FH21" i="3"/>
  <c r="FF24" i="3"/>
  <c r="FH25" i="3"/>
  <c r="FF28" i="3"/>
  <c r="FH29" i="3"/>
  <c r="FF32" i="3"/>
  <c r="FH33" i="3"/>
  <c r="FF36" i="3"/>
  <c r="FH37" i="3"/>
  <c r="FF40" i="3"/>
  <c r="FH41" i="3"/>
  <c r="FF44" i="3"/>
  <c r="FH45" i="3"/>
  <c r="FF48" i="3"/>
  <c r="FH49" i="3"/>
  <c r="FF52" i="3"/>
  <c r="FH53" i="3"/>
  <c r="FF6" i="3"/>
  <c r="FH7" i="3"/>
  <c r="FF10" i="3"/>
  <c r="FH11" i="3"/>
  <c r="FF14" i="3"/>
  <c r="FH15" i="3"/>
  <c r="FF18" i="3"/>
  <c r="FH19" i="3"/>
  <c r="FF22" i="3"/>
  <c r="FH23" i="3"/>
  <c r="FF26" i="3"/>
  <c r="FH27" i="3"/>
  <c r="FF30" i="3"/>
  <c r="FH31" i="3"/>
  <c r="FF34" i="3"/>
  <c r="FH35" i="3"/>
  <c r="FF38" i="3"/>
  <c r="FH39" i="3"/>
  <c r="FF42" i="3"/>
  <c r="FH43" i="3"/>
  <c r="FF46" i="3"/>
  <c r="FH47" i="3"/>
  <c r="FF50" i="3"/>
  <c r="FH51" i="3"/>
  <c r="FF54" i="3"/>
  <c r="FH55" i="3"/>
  <c r="EY8" i="3"/>
  <c r="FA9" i="3"/>
  <c r="EY12" i="3"/>
  <c r="FA13" i="3"/>
  <c r="EY16" i="3"/>
  <c r="FA17" i="3"/>
  <c r="EY20" i="3"/>
  <c r="FA21" i="3"/>
  <c r="EY24" i="3"/>
  <c r="FA25" i="3"/>
  <c r="EY28" i="3"/>
  <c r="FA29" i="3"/>
  <c r="EY32" i="3"/>
  <c r="FA33" i="3"/>
  <c r="EY36" i="3"/>
  <c r="FA37" i="3"/>
  <c r="EY40" i="3"/>
  <c r="FA41" i="3"/>
  <c r="EY44" i="3"/>
  <c r="FA45" i="3"/>
  <c r="EY48" i="3"/>
  <c r="FA49" i="3"/>
  <c r="EY52" i="3"/>
  <c r="FA53" i="3"/>
  <c r="EY6" i="3"/>
  <c r="FA7" i="3"/>
  <c r="EY10" i="3"/>
  <c r="FA11" i="3"/>
  <c r="EY14" i="3"/>
  <c r="FA15" i="3"/>
  <c r="EY18" i="3"/>
  <c r="FA19" i="3"/>
  <c r="EY22" i="3"/>
  <c r="FA23" i="3"/>
  <c r="EY26" i="3"/>
  <c r="FA27" i="3"/>
  <c r="EY30" i="3"/>
  <c r="FA31" i="3"/>
  <c r="EY34" i="3"/>
  <c r="FA35" i="3"/>
  <c r="EY38" i="3"/>
  <c r="FA39" i="3"/>
  <c r="EY42" i="3"/>
  <c r="FA43" i="3"/>
  <c r="EY46" i="3"/>
  <c r="FA47" i="3"/>
  <c r="EY50" i="3"/>
  <c r="FA51" i="3"/>
  <c r="EY54" i="3"/>
  <c r="FA55" i="3"/>
  <c r="EU12" i="3"/>
  <c r="ET12" i="3"/>
  <c r="ET32" i="3"/>
  <c r="EU32" i="3"/>
  <c r="ET40" i="3"/>
  <c r="EU40" i="3"/>
  <c r="ET48" i="3"/>
  <c r="EU48" i="3"/>
  <c r="EU24" i="3"/>
  <c r="ET24" i="3"/>
  <c r="EU35" i="3"/>
  <c r="ET35" i="3"/>
  <c r="EU43" i="3"/>
  <c r="ET43" i="3"/>
  <c r="EU51" i="3"/>
  <c r="ET51" i="3"/>
  <c r="EU7" i="3"/>
  <c r="ET7" i="3"/>
  <c r="ET16" i="3"/>
  <c r="EU16" i="3"/>
  <c r="ET36" i="3"/>
  <c r="EU36" i="3"/>
  <c r="EU44" i="3"/>
  <c r="ET44" i="3"/>
  <c r="ET8" i="3"/>
  <c r="EU8" i="3"/>
  <c r="ET28" i="3"/>
  <c r="EU28" i="3"/>
  <c r="EU52" i="3"/>
  <c r="ET52" i="3"/>
  <c r="EU11" i="3"/>
  <c r="ET11" i="3"/>
  <c r="EU20" i="3"/>
  <c r="ET20" i="3"/>
  <c r="EU31" i="3"/>
  <c r="ET31" i="3"/>
  <c r="EU39" i="3"/>
  <c r="ET39" i="3"/>
  <c r="EU55" i="3"/>
  <c r="ET55" i="3"/>
  <c r="ET9" i="3"/>
  <c r="ET13" i="3"/>
  <c r="ET17" i="3"/>
  <c r="ET21" i="3"/>
  <c r="ET25" i="3"/>
  <c r="ER15" i="3"/>
  <c r="ER19" i="3"/>
  <c r="ER23" i="3"/>
  <c r="ER27" i="3"/>
  <c r="ER47" i="3"/>
  <c r="ES7" i="3"/>
  <c r="ES11" i="3"/>
  <c r="ES31" i="3"/>
  <c r="ES35" i="3"/>
  <c r="ES39" i="3"/>
  <c r="ES43" i="3"/>
  <c r="ES51" i="3"/>
  <c r="ES55" i="3"/>
  <c r="ER6" i="3"/>
  <c r="ER10" i="3"/>
  <c r="ER14" i="3"/>
  <c r="ER18" i="3"/>
  <c r="ER22" i="3"/>
  <c r="ER26" i="3"/>
  <c r="ER30" i="3"/>
  <c r="ER34" i="3"/>
  <c r="ER38" i="3"/>
  <c r="ER42" i="3"/>
  <c r="ER46" i="3"/>
  <c r="ER50" i="3"/>
  <c r="ER54" i="3"/>
  <c r="EN48" i="3"/>
  <c r="EM48" i="3"/>
  <c r="EN12" i="3"/>
  <c r="EM12" i="3"/>
  <c r="EN44" i="3"/>
  <c r="EM44" i="3"/>
  <c r="EN24" i="3"/>
  <c r="EM24" i="3"/>
  <c r="EN36" i="3"/>
  <c r="EM36" i="3"/>
  <c r="EN28" i="3"/>
  <c r="EM28" i="3"/>
  <c r="EN8" i="3"/>
  <c r="EM8" i="3"/>
  <c r="EN20" i="3"/>
  <c r="EM20" i="3"/>
  <c r="EN52" i="3"/>
  <c r="EM52" i="3"/>
  <c r="EN16" i="3"/>
  <c r="EM16" i="3"/>
  <c r="EN40" i="3"/>
  <c r="EM40" i="3"/>
  <c r="EN32" i="3"/>
  <c r="EM32" i="3"/>
  <c r="EM9" i="3"/>
  <c r="EM13" i="3"/>
  <c r="EM17" i="3"/>
  <c r="EM21" i="3"/>
  <c r="EM25" i="3"/>
  <c r="EM29" i="3"/>
  <c r="EM33" i="3"/>
  <c r="EM37" i="3"/>
  <c r="EM41" i="3"/>
  <c r="EM45" i="3"/>
  <c r="EM49" i="3"/>
  <c r="EM53" i="3"/>
  <c r="EK7" i="3"/>
  <c r="EK11" i="3"/>
  <c r="EK15" i="3"/>
  <c r="EK19" i="3"/>
  <c r="EK23" i="3"/>
  <c r="EK27" i="3"/>
  <c r="EK31" i="3"/>
  <c r="EK35" i="3"/>
  <c r="EK39" i="3"/>
  <c r="EK43" i="3"/>
  <c r="EK47" i="3"/>
  <c r="EK51" i="3"/>
  <c r="EK55" i="3"/>
  <c r="EK6" i="3"/>
  <c r="EK10" i="3"/>
  <c r="EK14" i="3"/>
  <c r="EK18" i="3"/>
  <c r="EK22" i="3"/>
  <c r="EK26" i="3"/>
  <c r="EK30" i="3"/>
  <c r="EK34" i="3"/>
  <c r="EK38" i="3"/>
  <c r="EK42" i="3"/>
  <c r="EK46" i="3"/>
  <c r="EK50" i="3"/>
  <c r="EK54" i="3"/>
  <c r="ED8" i="3"/>
  <c r="EF9" i="3"/>
  <c r="ED12" i="3"/>
  <c r="EF13" i="3"/>
  <c r="ED16" i="3"/>
  <c r="EF17" i="3"/>
  <c r="ED20" i="3"/>
  <c r="EF21" i="3"/>
  <c r="ED24" i="3"/>
  <c r="EF25" i="3"/>
  <c r="ED28" i="3"/>
  <c r="EF29" i="3"/>
  <c r="ED32" i="3"/>
  <c r="EF33" i="3"/>
  <c r="ED36" i="3"/>
  <c r="EF37" i="3"/>
  <c r="ED40" i="3"/>
  <c r="EF41" i="3"/>
  <c r="ED44" i="3"/>
  <c r="ED48" i="3"/>
  <c r="ED52" i="3"/>
  <c r="ED6" i="3"/>
  <c r="EF7" i="3"/>
  <c r="ED10" i="3"/>
  <c r="EF11" i="3"/>
  <c r="ED14" i="3"/>
  <c r="EF15" i="3"/>
  <c r="ED18" i="3"/>
  <c r="EF19" i="3"/>
  <c r="ED22" i="3"/>
  <c r="EF23" i="3"/>
  <c r="ED26" i="3"/>
  <c r="EF27" i="3"/>
  <c r="ED30" i="3"/>
  <c r="EF31" i="3"/>
  <c r="ED34" i="3"/>
  <c r="EF35" i="3"/>
  <c r="ED38" i="3"/>
  <c r="EF39" i="3"/>
  <c r="ED42" i="3"/>
  <c r="EF43" i="3"/>
  <c r="ED46" i="3"/>
  <c r="EF47" i="3"/>
  <c r="ED50" i="3"/>
  <c r="EF51" i="3"/>
  <c r="ED54" i="3"/>
  <c r="EF55" i="3"/>
  <c r="DW8" i="3"/>
  <c r="DY9" i="3"/>
  <c r="DW12" i="3"/>
  <c r="DY13" i="3"/>
  <c r="DW16" i="3"/>
  <c r="DY17" i="3"/>
  <c r="DW20" i="3"/>
  <c r="DY21" i="3"/>
  <c r="DW24" i="3"/>
  <c r="DY25" i="3"/>
  <c r="DW28" i="3"/>
  <c r="DY29" i="3"/>
  <c r="DW32" i="3"/>
  <c r="DY33" i="3"/>
  <c r="DW36" i="3"/>
  <c r="DY37" i="3"/>
  <c r="DW40" i="3"/>
  <c r="DY41" i="3"/>
  <c r="DW44" i="3"/>
  <c r="DY45" i="3"/>
  <c r="DW48" i="3"/>
  <c r="DY49" i="3"/>
  <c r="DW52" i="3"/>
  <c r="DY53" i="3"/>
  <c r="DY7" i="3"/>
  <c r="DW10" i="3"/>
  <c r="DY11" i="3"/>
  <c r="DW14" i="3"/>
  <c r="DY15" i="3"/>
  <c r="DW18" i="3"/>
  <c r="DY19" i="3"/>
  <c r="DW22" i="3"/>
  <c r="DY23" i="3"/>
  <c r="DW26" i="3"/>
  <c r="DY27" i="3"/>
  <c r="DW30" i="3"/>
  <c r="DY31" i="3"/>
  <c r="DW34" i="3"/>
  <c r="DY35" i="3"/>
  <c r="DW38" i="3"/>
  <c r="DY39" i="3"/>
  <c r="DW42" i="3"/>
  <c r="DY43" i="3"/>
  <c r="DW46" i="3"/>
  <c r="DY47" i="3"/>
  <c r="DW50" i="3"/>
  <c r="DY51" i="3"/>
  <c r="DW54" i="3"/>
  <c r="DY55" i="3"/>
  <c r="DS44" i="3"/>
  <c r="DR44" i="3"/>
  <c r="DS24" i="3"/>
  <c r="DR24" i="3"/>
  <c r="DS36" i="3"/>
  <c r="DR36" i="3"/>
  <c r="DS12" i="3"/>
  <c r="DR12" i="3"/>
  <c r="DS16" i="3"/>
  <c r="DR16" i="3"/>
  <c r="DS48" i="3"/>
  <c r="DR48" i="3"/>
  <c r="DS28" i="3"/>
  <c r="DR28" i="3"/>
  <c r="DS40" i="3"/>
  <c r="DR40" i="3"/>
  <c r="DS20" i="3"/>
  <c r="DR20" i="3"/>
  <c r="DS52" i="3"/>
  <c r="DR52" i="3"/>
  <c r="DS8" i="3"/>
  <c r="DR8" i="3"/>
  <c r="DS32" i="3"/>
  <c r="DR32" i="3"/>
  <c r="DR9" i="3"/>
  <c r="DR13" i="3"/>
  <c r="DR17" i="3"/>
  <c r="DR21" i="3"/>
  <c r="DR25" i="3"/>
  <c r="DR29" i="3"/>
  <c r="DR33" i="3"/>
  <c r="DR37" i="3"/>
  <c r="DR41" i="3"/>
  <c r="DR45" i="3"/>
  <c r="DR49" i="3"/>
  <c r="DR53" i="3"/>
  <c r="DP7" i="3"/>
  <c r="DP11" i="3"/>
  <c r="DP15" i="3"/>
  <c r="DP19" i="3"/>
  <c r="DP23" i="3"/>
  <c r="DP27" i="3"/>
  <c r="DP31" i="3"/>
  <c r="DP35" i="3"/>
  <c r="DP39" i="3"/>
  <c r="DP43" i="3"/>
  <c r="DP47" i="3"/>
  <c r="DP51" i="3"/>
  <c r="DP55" i="3"/>
  <c r="DP6" i="3"/>
  <c r="DP10" i="3"/>
  <c r="DP14" i="3"/>
  <c r="DP18" i="3"/>
  <c r="DP22" i="3"/>
  <c r="DP26" i="3"/>
  <c r="DP30" i="3"/>
  <c r="DP34" i="3"/>
  <c r="DP38" i="3"/>
  <c r="DP42" i="3"/>
  <c r="DP46" i="3"/>
  <c r="DP50" i="3"/>
  <c r="DP54" i="3"/>
  <c r="DI8" i="3"/>
  <c r="DK9" i="3"/>
  <c r="DI12" i="3"/>
  <c r="DK13" i="3"/>
  <c r="DI16" i="3"/>
  <c r="DK17" i="3"/>
  <c r="DI20" i="3"/>
  <c r="DK21" i="3"/>
  <c r="DI24" i="3"/>
  <c r="DK25" i="3"/>
  <c r="DI28" i="3"/>
  <c r="DK29" i="3"/>
  <c r="DI32" i="3"/>
  <c r="DK33" i="3"/>
  <c r="DI36" i="3"/>
  <c r="DK37" i="3"/>
  <c r="DI40" i="3"/>
  <c r="DK41" i="3"/>
  <c r="DI44" i="3"/>
  <c r="DK45" i="3"/>
  <c r="DI48" i="3"/>
  <c r="DK49" i="3"/>
  <c r="DI52" i="3"/>
  <c r="DK53" i="3"/>
  <c r="DI7" i="3"/>
  <c r="DI11" i="3"/>
  <c r="DI15" i="3"/>
  <c r="DI19" i="3"/>
  <c r="DI23" i="3"/>
  <c r="DI27" i="3"/>
  <c r="DI31" i="3"/>
  <c r="DI35" i="3"/>
  <c r="DI39" i="3"/>
  <c r="DI43" i="3"/>
  <c r="DI47" i="3"/>
  <c r="DI51" i="3"/>
  <c r="DI55" i="3"/>
  <c r="DI6" i="3"/>
  <c r="DI10" i="3"/>
  <c r="DI14" i="3"/>
  <c r="DI18" i="3"/>
  <c r="DI22" i="3"/>
  <c r="DI26" i="3"/>
  <c r="DI30" i="3"/>
  <c r="DI34" i="3"/>
  <c r="DI38" i="3"/>
  <c r="DI42" i="3"/>
  <c r="DI46" i="3"/>
  <c r="DI50" i="3"/>
  <c r="DI54" i="3"/>
  <c r="DE16" i="3"/>
  <c r="DD16" i="3"/>
  <c r="DE36" i="3"/>
  <c r="DD36" i="3"/>
  <c r="DE52" i="3"/>
  <c r="DD52" i="3"/>
  <c r="DE24" i="3"/>
  <c r="DD24" i="3"/>
  <c r="DE48" i="3"/>
  <c r="DD48" i="3"/>
  <c r="DE40" i="3"/>
  <c r="DD40" i="3"/>
  <c r="DE32" i="3"/>
  <c r="DD32" i="3"/>
  <c r="DE12" i="3"/>
  <c r="DD12" i="3"/>
  <c r="DE28" i="3"/>
  <c r="DD28" i="3"/>
  <c r="DE8" i="3"/>
  <c r="DD8" i="3"/>
  <c r="DE20" i="3"/>
  <c r="DD20" i="3"/>
  <c r="DE44" i="3"/>
  <c r="DD44" i="3"/>
  <c r="DD9" i="3"/>
  <c r="DD13" i="3"/>
  <c r="DD17" i="3"/>
  <c r="DD21" i="3"/>
  <c r="DD25" i="3"/>
  <c r="DD29" i="3"/>
  <c r="DD33" i="3"/>
  <c r="DD37" i="3"/>
  <c r="DD41" i="3"/>
  <c r="DD45" i="3"/>
  <c r="DD49" i="3"/>
  <c r="DD53" i="3"/>
  <c r="DB7" i="3"/>
  <c r="DB11" i="3"/>
  <c r="DB15" i="3"/>
  <c r="DB19" i="3"/>
  <c r="DB23" i="3"/>
  <c r="DB27" i="3"/>
  <c r="DB31" i="3"/>
  <c r="DB35" i="3"/>
  <c r="DB39" i="3"/>
  <c r="DB43" i="3"/>
  <c r="DB47" i="3"/>
  <c r="DB51" i="3"/>
  <c r="DB55" i="3"/>
  <c r="CX27" i="3"/>
  <c r="CW27" i="3"/>
  <c r="CX7" i="3"/>
  <c r="CW7" i="3"/>
  <c r="CX39" i="3"/>
  <c r="CW39" i="3"/>
  <c r="CX15" i="3"/>
  <c r="CW15" i="3"/>
  <c r="CX19" i="3"/>
  <c r="CW19" i="3"/>
  <c r="CX51" i="3"/>
  <c r="CW51" i="3"/>
  <c r="CX31" i="3"/>
  <c r="CW31" i="3"/>
  <c r="CX11" i="3"/>
  <c r="CW11" i="3"/>
  <c r="CX43" i="3"/>
  <c r="CW43" i="3"/>
  <c r="CX23" i="3"/>
  <c r="CW23" i="3"/>
  <c r="CX55" i="3"/>
  <c r="CW55" i="3"/>
  <c r="CX47" i="3"/>
  <c r="CW47" i="3"/>
  <c r="CX35" i="3"/>
  <c r="CW35" i="3"/>
  <c r="CU8" i="3"/>
  <c r="CW9" i="3"/>
  <c r="CU12" i="3"/>
  <c r="CW13" i="3"/>
  <c r="CU16" i="3"/>
  <c r="CW17" i="3"/>
  <c r="CU20" i="3"/>
  <c r="CW21" i="3"/>
  <c r="CU24" i="3"/>
  <c r="CW25" i="3"/>
  <c r="CU28" i="3"/>
  <c r="CW29" i="3"/>
  <c r="CU32" i="3"/>
  <c r="CW33" i="3"/>
  <c r="CU36" i="3"/>
  <c r="CW37" i="3"/>
  <c r="CU40" i="3"/>
  <c r="CW41" i="3"/>
  <c r="CU44" i="3"/>
  <c r="CW45" i="3"/>
  <c r="CU48" i="3"/>
  <c r="CW49" i="3"/>
  <c r="CU52" i="3"/>
  <c r="CW53" i="3"/>
  <c r="CU6" i="3"/>
  <c r="CU10" i="3"/>
  <c r="CU14" i="3"/>
  <c r="CU18" i="3"/>
  <c r="CU22" i="3"/>
  <c r="CU26" i="3"/>
  <c r="CU30" i="3"/>
  <c r="CU34" i="3"/>
  <c r="CU38" i="3"/>
  <c r="CU42" i="3"/>
  <c r="CU46" i="3"/>
  <c r="CU50" i="3"/>
  <c r="CU54" i="3"/>
  <c r="CN8" i="3"/>
  <c r="CP9" i="3"/>
  <c r="CN12" i="3"/>
  <c r="CP13" i="3"/>
  <c r="CN16" i="3"/>
  <c r="CP17" i="3"/>
  <c r="CN20" i="3"/>
  <c r="CP21" i="3"/>
  <c r="CN24" i="3"/>
  <c r="CP25" i="3"/>
  <c r="CN28" i="3"/>
  <c r="CP29" i="3"/>
  <c r="CN32" i="3"/>
  <c r="CP33" i="3"/>
  <c r="CN36" i="3"/>
  <c r="CP37" i="3"/>
  <c r="CN40" i="3"/>
  <c r="CP41" i="3"/>
  <c r="CN44" i="3"/>
  <c r="CP45" i="3"/>
  <c r="CN48" i="3"/>
  <c r="CP49" i="3"/>
  <c r="CN52" i="3"/>
  <c r="CP53" i="3"/>
  <c r="CN6" i="3"/>
  <c r="CP7" i="3"/>
  <c r="CN10" i="3"/>
  <c r="CP11" i="3"/>
  <c r="CN14" i="3"/>
  <c r="CP15" i="3"/>
  <c r="CN18" i="3"/>
  <c r="CP19" i="3"/>
  <c r="CN22" i="3"/>
  <c r="CP23" i="3"/>
  <c r="CN26" i="3"/>
  <c r="CP27" i="3"/>
  <c r="CN30" i="3"/>
  <c r="CP31" i="3"/>
  <c r="CN34" i="3"/>
  <c r="CP35" i="3"/>
  <c r="CN38" i="3"/>
  <c r="CP39" i="3"/>
  <c r="CN42" i="3"/>
  <c r="CP43" i="3"/>
  <c r="CN46" i="3"/>
  <c r="CP47" i="3"/>
  <c r="CN50" i="3"/>
  <c r="CP51" i="3"/>
  <c r="CN54" i="3"/>
  <c r="CP55" i="3"/>
  <c r="CJ47" i="3"/>
  <c r="CI47" i="3"/>
  <c r="CJ27" i="3"/>
  <c r="CI27" i="3"/>
  <c r="CJ7" i="3"/>
  <c r="CI7" i="3"/>
  <c r="CJ39" i="3"/>
  <c r="CI39" i="3"/>
  <c r="CJ15" i="3"/>
  <c r="CI15" i="3"/>
  <c r="CJ19" i="3"/>
  <c r="CI19" i="3"/>
  <c r="CJ51" i="3"/>
  <c r="CI51" i="3"/>
  <c r="CJ31" i="3"/>
  <c r="CI31" i="3"/>
  <c r="CJ11" i="3"/>
  <c r="CI11" i="3"/>
  <c r="CJ23" i="3"/>
  <c r="CI23" i="3"/>
  <c r="CJ55" i="3"/>
  <c r="CI55" i="3"/>
  <c r="CJ43" i="3"/>
  <c r="CI43" i="3"/>
  <c r="CJ35" i="3"/>
  <c r="CI35" i="3"/>
  <c r="CG8" i="3"/>
  <c r="CI9" i="3"/>
  <c r="CG12" i="3"/>
  <c r="CI13" i="3"/>
  <c r="CG16" i="3"/>
  <c r="CI17" i="3"/>
  <c r="CG20" i="3"/>
  <c r="CI21" i="3"/>
  <c r="CG24" i="3"/>
  <c r="CI25" i="3"/>
  <c r="CG28" i="3"/>
  <c r="CI29" i="3"/>
  <c r="CG32" i="3"/>
  <c r="CI33" i="3"/>
  <c r="CG36" i="3"/>
  <c r="CI37" i="3"/>
  <c r="CG40" i="3"/>
  <c r="CI41" i="3"/>
  <c r="CG44" i="3"/>
  <c r="CI45" i="3"/>
  <c r="CG48" i="3"/>
  <c r="CI49" i="3"/>
  <c r="CG52" i="3"/>
  <c r="CI53" i="3"/>
  <c r="CG6" i="3"/>
  <c r="CG10" i="3"/>
  <c r="CG14" i="3"/>
  <c r="CG18" i="3"/>
  <c r="CG22" i="3"/>
  <c r="CG26" i="3"/>
  <c r="CG30" i="3"/>
  <c r="CG34" i="3"/>
  <c r="CG38" i="3"/>
  <c r="CG42" i="3"/>
  <c r="CG46" i="3"/>
  <c r="CG50" i="3"/>
  <c r="CG54" i="3"/>
  <c r="CC44" i="3"/>
  <c r="CB44" i="3"/>
  <c r="CC32" i="3"/>
  <c r="CB32" i="3"/>
  <c r="CC24" i="3"/>
  <c r="CB24" i="3"/>
  <c r="CC40" i="3"/>
  <c r="CB40" i="3"/>
  <c r="CC20" i="3"/>
  <c r="CB20" i="3"/>
  <c r="CC36" i="3"/>
  <c r="CB36" i="3"/>
  <c r="CC52" i="3"/>
  <c r="CB52" i="3"/>
  <c r="BZ8" i="3"/>
  <c r="CB17" i="3"/>
  <c r="CB25" i="3"/>
  <c r="BZ28" i="3"/>
  <c r="BZ48" i="3"/>
  <c r="CB49" i="3"/>
  <c r="CA20" i="3"/>
  <c r="CC21" i="3"/>
  <c r="CA24" i="3"/>
  <c r="CC29" i="3"/>
  <c r="CA32" i="3"/>
  <c r="CC33" i="3"/>
  <c r="CA36" i="3"/>
  <c r="CC37" i="3"/>
  <c r="CA40" i="3"/>
  <c r="CC41" i="3"/>
  <c r="CA44" i="3"/>
  <c r="CC45" i="3"/>
  <c r="BZ7" i="3"/>
  <c r="BZ11" i="3"/>
  <c r="BZ15" i="3"/>
  <c r="BZ19" i="3"/>
  <c r="BZ23" i="3"/>
  <c r="BZ27" i="3"/>
  <c r="BZ31" i="3"/>
  <c r="BZ35" i="3"/>
  <c r="BZ39" i="3"/>
  <c r="BZ43" i="3"/>
  <c r="BZ47" i="3"/>
  <c r="BZ51" i="3"/>
  <c r="BZ55" i="3"/>
  <c r="BZ12" i="3"/>
  <c r="BZ16" i="3"/>
  <c r="CB53" i="3"/>
  <c r="CA52" i="3"/>
  <c r="BZ46" i="3"/>
  <c r="BZ50" i="3"/>
  <c r="BZ54" i="3"/>
  <c r="CB9" i="3"/>
  <c r="CB13" i="3"/>
  <c r="BU10" i="3"/>
  <c r="BV10" i="3"/>
  <c r="BU18" i="3"/>
  <c r="BV18" i="3"/>
  <c r="BU26" i="3"/>
  <c r="BV26" i="3"/>
  <c r="BV34" i="3"/>
  <c r="BU34" i="3"/>
  <c r="BU42" i="3"/>
  <c r="BV42" i="3"/>
  <c r="BU50" i="3"/>
  <c r="BV50" i="3"/>
  <c r="BV8" i="3"/>
  <c r="BU8" i="3"/>
  <c r="BV16" i="3"/>
  <c r="BU16" i="3"/>
  <c r="BU24" i="3"/>
  <c r="BV24" i="3"/>
  <c r="BV32" i="3"/>
  <c r="BU32" i="3"/>
  <c r="BV40" i="3"/>
  <c r="BU40" i="3"/>
  <c r="BV48" i="3"/>
  <c r="BU48" i="3"/>
  <c r="BV35" i="3"/>
  <c r="BU35" i="3"/>
  <c r="BV14" i="3"/>
  <c r="BU14" i="3"/>
  <c r="BU30" i="3"/>
  <c r="BV30" i="3"/>
  <c r="BV54" i="3"/>
  <c r="BU54" i="3"/>
  <c r="BU12" i="3"/>
  <c r="BV12" i="3"/>
  <c r="BU20" i="3"/>
  <c r="BV20" i="3"/>
  <c r="BV28" i="3"/>
  <c r="BU28" i="3"/>
  <c r="BU36" i="3"/>
  <c r="BV36" i="3"/>
  <c r="BU44" i="3"/>
  <c r="BV44" i="3"/>
  <c r="BU52" i="3"/>
  <c r="BV52" i="3"/>
  <c r="BV11" i="3"/>
  <c r="BU11" i="3"/>
  <c r="BV51" i="3"/>
  <c r="BU51" i="3"/>
  <c r="BU6" i="3"/>
  <c r="BV6" i="3"/>
  <c r="BU38" i="3"/>
  <c r="BV38" i="3"/>
  <c r="BV19" i="3"/>
  <c r="BU19" i="3"/>
  <c r="BV43" i="3"/>
  <c r="BU43" i="3"/>
  <c r="BU22" i="3"/>
  <c r="BV22" i="3"/>
  <c r="BV46" i="3"/>
  <c r="BU46" i="3"/>
  <c r="BV7" i="3"/>
  <c r="BU7" i="3"/>
  <c r="BV15" i="3"/>
  <c r="BU15" i="3"/>
  <c r="BV23" i="3"/>
  <c r="BU23" i="3"/>
  <c r="BV55" i="3"/>
  <c r="BU55" i="3"/>
  <c r="BU9" i="3"/>
  <c r="BU13" i="3"/>
  <c r="BU17" i="3"/>
  <c r="BU21" i="3"/>
  <c r="BU25" i="3"/>
  <c r="BU29" i="3"/>
  <c r="BU33" i="3"/>
  <c r="BU37" i="3"/>
  <c r="BU41" i="3"/>
  <c r="BU45" i="3"/>
  <c r="BU49" i="3"/>
  <c r="BU53" i="3"/>
  <c r="BS27" i="3"/>
  <c r="BS31" i="3"/>
  <c r="BS39" i="3"/>
  <c r="BS47" i="3"/>
  <c r="BT7" i="3"/>
  <c r="BT11" i="3"/>
  <c r="BT15" i="3"/>
  <c r="BT19" i="3"/>
  <c r="BT23" i="3"/>
  <c r="BT35" i="3"/>
  <c r="BT43" i="3"/>
  <c r="BT51" i="3"/>
  <c r="BT55" i="3"/>
  <c r="BO8" i="3"/>
  <c r="BN8" i="3"/>
  <c r="BO24" i="3"/>
  <c r="BN24" i="3"/>
  <c r="BO40" i="3"/>
  <c r="BN40" i="3"/>
  <c r="BO20" i="3"/>
  <c r="BN20" i="3"/>
  <c r="BO36" i="3"/>
  <c r="BN36" i="3"/>
  <c r="BO52" i="3"/>
  <c r="BN52" i="3"/>
  <c r="BO16" i="3"/>
  <c r="BN16" i="3"/>
  <c r="BO32" i="3"/>
  <c r="BN32" i="3"/>
  <c r="BO48" i="3"/>
  <c r="BN48" i="3"/>
  <c r="BO12" i="3"/>
  <c r="BN12" i="3"/>
  <c r="BO28" i="3"/>
  <c r="BN28" i="3"/>
  <c r="BO44" i="3"/>
  <c r="BN44" i="3"/>
  <c r="BN9" i="3"/>
  <c r="BN13" i="3"/>
  <c r="BN17" i="3"/>
  <c r="BN21" i="3"/>
  <c r="BN25" i="3"/>
  <c r="BN29" i="3"/>
  <c r="BN33" i="3"/>
  <c r="BN37" i="3"/>
  <c r="BN41" i="3"/>
  <c r="BN45" i="3"/>
  <c r="BN49" i="3"/>
  <c r="BN53" i="3"/>
  <c r="BL7" i="3"/>
  <c r="BL11" i="3"/>
  <c r="BL15" i="3"/>
  <c r="BL19" i="3"/>
  <c r="BL23" i="3"/>
  <c r="BL27" i="3"/>
  <c r="BL31" i="3"/>
  <c r="BL35" i="3"/>
  <c r="BL39" i="3"/>
  <c r="BL43" i="3"/>
  <c r="BL47" i="3"/>
  <c r="BL51" i="3"/>
  <c r="BL55" i="3"/>
  <c r="BE8" i="3"/>
  <c r="BG9" i="3"/>
  <c r="BE12" i="3"/>
  <c r="BG13" i="3"/>
  <c r="BE16" i="3"/>
  <c r="BG17" i="3"/>
  <c r="BE20" i="3"/>
  <c r="BG21" i="3"/>
  <c r="BE24" i="3"/>
  <c r="BG25" i="3"/>
  <c r="BE28" i="3"/>
  <c r="BG29" i="3"/>
  <c r="BE32" i="3"/>
  <c r="BG33" i="3"/>
  <c r="BE36" i="3"/>
  <c r="BG37" i="3"/>
  <c r="BE40" i="3"/>
  <c r="BG41" i="3"/>
  <c r="BE44" i="3"/>
  <c r="BG45" i="3"/>
  <c r="BE48" i="3"/>
  <c r="BG49" i="3"/>
  <c r="BE52" i="3"/>
  <c r="BG53" i="3"/>
  <c r="BE6" i="3"/>
  <c r="BG7" i="3"/>
  <c r="BE10" i="3"/>
  <c r="BG11" i="3"/>
  <c r="BE14" i="3"/>
  <c r="BG15" i="3"/>
  <c r="BE18" i="3"/>
  <c r="BG19" i="3"/>
  <c r="BE22" i="3"/>
  <c r="BG23" i="3"/>
  <c r="BE26" i="3"/>
  <c r="BG27" i="3"/>
  <c r="BE30" i="3"/>
  <c r="BG31" i="3"/>
  <c r="BE34" i="3"/>
  <c r="BG35" i="3"/>
  <c r="BE38" i="3"/>
  <c r="BG39" i="3"/>
  <c r="BE42" i="3"/>
  <c r="BG43" i="3"/>
  <c r="BE46" i="3"/>
  <c r="BG47" i="3"/>
  <c r="BE50" i="3"/>
  <c r="BG51" i="3"/>
  <c r="BE54" i="3"/>
  <c r="BG55" i="3"/>
  <c r="BA32" i="3"/>
  <c r="AZ32" i="3"/>
  <c r="BA28" i="3"/>
  <c r="AZ28" i="3"/>
  <c r="BA48" i="3"/>
  <c r="AZ48" i="3"/>
  <c r="BA8" i="3"/>
  <c r="AZ8" i="3"/>
  <c r="BA24" i="3"/>
  <c r="AZ24" i="3"/>
  <c r="BA44" i="3"/>
  <c r="AZ44" i="3"/>
  <c r="BA12" i="3"/>
  <c r="AZ12" i="3"/>
  <c r="BA20" i="3"/>
  <c r="AZ20" i="3"/>
  <c r="BA36" i="3"/>
  <c r="AZ36" i="3"/>
  <c r="BA16" i="3"/>
  <c r="AZ16" i="3"/>
  <c r="BA52" i="3"/>
  <c r="AZ52" i="3"/>
  <c r="BA40" i="3"/>
  <c r="AZ40" i="3"/>
  <c r="AZ9" i="3"/>
  <c r="AZ13" i="3"/>
  <c r="AZ17" i="3"/>
  <c r="AZ21" i="3"/>
  <c r="AZ25" i="3"/>
  <c r="AZ29" i="3"/>
  <c r="AZ33" i="3"/>
  <c r="AZ37" i="3"/>
  <c r="AZ41" i="3"/>
  <c r="AZ45" i="3"/>
  <c r="AZ49" i="3"/>
  <c r="AZ53" i="3"/>
  <c r="AX7" i="3"/>
  <c r="AX11" i="3"/>
  <c r="AX15" i="3"/>
  <c r="AX19" i="3"/>
  <c r="AX23" i="3"/>
  <c r="AX27" i="3"/>
  <c r="AX31" i="3"/>
  <c r="AX35" i="3"/>
  <c r="AX39" i="3"/>
  <c r="AX43" i="3"/>
  <c r="AX47" i="3"/>
  <c r="AX51" i="3"/>
  <c r="AX55" i="3"/>
  <c r="AT16" i="3"/>
  <c r="AS16" i="3"/>
  <c r="AT32" i="3"/>
  <c r="AS32" i="3"/>
  <c r="AT52" i="3"/>
  <c r="AS52" i="3"/>
  <c r="AT12" i="3"/>
  <c r="AS12" i="3"/>
  <c r="AT28" i="3"/>
  <c r="AS28" i="3"/>
  <c r="AT48" i="3"/>
  <c r="AS48" i="3"/>
  <c r="AT44" i="3"/>
  <c r="AS44" i="3"/>
  <c r="AT8" i="3"/>
  <c r="AS8" i="3"/>
  <c r="AT24" i="3"/>
  <c r="AS24" i="3"/>
  <c r="AT40" i="3"/>
  <c r="AS40" i="3"/>
  <c r="AT20" i="3"/>
  <c r="AS20" i="3"/>
  <c r="AT36" i="3"/>
  <c r="AS36" i="3"/>
  <c r="AS9" i="3"/>
  <c r="AS13" i="3"/>
  <c r="AS17" i="3"/>
  <c r="AS21" i="3"/>
  <c r="AS25" i="3"/>
  <c r="AS29" i="3"/>
  <c r="AS33" i="3"/>
  <c r="AS37" i="3"/>
  <c r="AS41" i="3"/>
  <c r="AS45" i="3"/>
  <c r="AS49" i="3"/>
  <c r="AS53" i="3"/>
  <c r="AQ7" i="3"/>
  <c r="AQ11" i="3"/>
  <c r="AQ15" i="3"/>
  <c r="AQ19" i="3"/>
  <c r="AQ23" i="3"/>
  <c r="AQ27" i="3"/>
  <c r="AQ31" i="3"/>
  <c r="AQ35" i="3"/>
  <c r="AQ39" i="3"/>
  <c r="AQ43" i="3"/>
  <c r="AQ47" i="3"/>
  <c r="AQ51" i="3"/>
  <c r="AQ55" i="3"/>
  <c r="AJ8" i="3"/>
  <c r="AL9" i="3"/>
  <c r="AJ12" i="3"/>
  <c r="AL13" i="3"/>
  <c r="AJ16" i="3"/>
  <c r="AL17" i="3"/>
  <c r="AJ20" i="3"/>
  <c r="AL21" i="3"/>
  <c r="AJ24" i="3"/>
  <c r="AL25" i="3"/>
  <c r="AJ28" i="3"/>
  <c r="AL29" i="3"/>
  <c r="AJ32" i="3"/>
  <c r="AL33" i="3"/>
  <c r="AJ36" i="3"/>
  <c r="AL37" i="3"/>
  <c r="AJ40" i="3"/>
  <c r="AL41" i="3"/>
  <c r="AJ44" i="3"/>
  <c r="AL45" i="3"/>
  <c r="AJ48" i="3"/>
  <c r="AL49" i="3"/>
  <c r="AJ52" i="3"/>
  <c r="AL53" i="3"/>
  <c r="AJ7" i="3"/>
  <c r="AJ11" i="3"/>
  <c r="AJ15" i="3"/>
  <c r="AJ19" i="3"/>
  <c r="AJ23" i="3"/>
  <c r="AJ27" i="3"/>
  <c r="AJ31" i="3"/>
  <c r="AJ35" i="3"/>
  <c r="AJ39" i="3"/>
  <c r="AJ43" i="3"/>
  <c r="AJ47" i="3"/>
  <c r="AJ51" i="3"/>
  <c r="AJ55" i="3"/>
  <c r="AJ6" i="3"/>
  <c r="AJ10" i="3"/>
  <c r="AJ14" i="3"/>
  <c r="AJ18" i="3"/>
  <c r="AJ22" i="3"/>
  <c r="AJ26" i="3"/>
  <c r="AJ30" i="3"/>
  <c r="AJ34" i="3"/>
  <c r="AJ38" i="3"/>
  <c r="AJ42" i="3"/>
  <c r="AJ46" i="3"/>
  <c r="AJ50" i="3"/>
  <c r="AJ54" i="3"/>
  <c r="AE21" i="3"/>
  <c r="AF21" i="3"/>
  <c r="AF27" i="3"/>
  <c r="AE27" i="3"/>
  <c r="AF28" i="3"/>
  <c r="AE28" i="3"/>
  <c r="AF17" i="3"/>
  <c r="AE17" i="3"/>
  <c r="AF6" i="3"/>
  <c r="AE6" i="3"/>
  <c r="AF9" i="3"/>
  <c r="AE9" i="3"/>
  <c r="AF12" i="3"/>
  <c r="AE12" i="3"/>
  <c r="AF38" i="3"/>
  <c r="AE38" i="3"/>
  <c r="AF41" i="3"/>
  <c r="AE41" i="3"/>
  <c r="AF44" i="3"/>
  <c r="AE44" i="3"/>
  <c r="AF18" i="3"/>
  <c r="AE18" i="3"/>
  <c r="AE53" i="3"/>
  <c r="AF53" i="3"/>
  <c r="AF30" i="3"/>
  <c r="AE30" i="3"/>
  <c r="AF33" i="3"/>
  <c r="AE33" i="3"/>
  <c r="AE36" i="3"/>
  <c r="AF36" i="3"/>
  <c r="AF10" i="3"/>
  <c r="AE10" i="3"/>
  <c r="AE13" i="3"/>
  <c r="AF13" i="3"/>
  <c r="AF16" i="3"/>
  <c r="AE16" i="3"/>
  <c r="AF39" i="3"/>
  <c r="AE39" i="3"/>
  <c r="AF42" i="3"/>
  <c r="AE42" i="3"/>
  <c r="AF45" i="3"/>
  <c r="AE45" i="3"/>
  <c r="AE48" i="3"/>
  <c r="AF48" i="3"/>
  <c r="AF47" i="3"/>
  <c r="AE47" i="3"/>
  <c r="AF51" i="3"/>
  <c r="AE51" i="3"/>
  <c r="AF54" i="3"/>
  <c r="AE54" i="3"/>
  <c r="AE8" i="3"/>
  <c r="AF8" i="3"/>
  <c r="AF34" i="3"/>
  <c r="AE34" i="3"/>
  <c r="AF37" i="3"/>
  <c r="AE37" i="3"/>
  <c r="AF40" i="3"/>
  <c r="AE40" i="3"/>
  <c r="AE24" i="3"/>
  <c r="AF24" i="3"/>
  <c r="AF22" i="3"/>
  <c r="AE22" i="3"/>
  <c r="AF11" i="3"/>
  <c r="AE11" i="3"/>
  <c r="AF20" i="3"/>
  <c r="AE20" i="3"/>
  <c r="AF43" i="3"/>
  <c r="AE43" i="3"/>
  <c r="AF46" i="3"/>
  <c r="AE46" i="3"/>
  <c r="AE49" i="3"/>
  <c r="AF49" i="3"/>
  <c r="AF52" i="3"/>
  <c r="AE52" i="3"/>
  <c r="AF50" i="3"/>
  <c r="AE50" i="3"/>
  <c r="AF25" i="3"/>
  <c r="AE25" i="3"/>
  <c r="AF14" i="3"/>
  <c r="AE14" i="3"/>
  <c r="AF23" i="3"/>
  <c r="AE23" i="3"/>
  <c r="AF26" i="3"/>
  <c r="AE26" i="3"/>
  <c r="AF29" i="3"/>
  <c r="AE29" i="3"/>
  <c r="AF32" i="3"/>
  <c r="AE32" i="3"/>
  <c r="AC15" i="3"/>
  <c r="AC31" i="3"/>
  <c r="AC35" i="3"/>
  <c r="AC7" i="3"/>
  <c r="AC19" i="3"/>
  <c r="AC55" i="3"/>
  <c r="AD11" i="3"/>
  <c r="AD23" i="3"/>
  <c r="AD27" i="3"/>
  <c r="AD39" i="3"/>
  <c r="AD43" i="3"/>
  <c r="AD47" i="3"/>
  <c r="AD51" i="3"/>
  <c r="Y40" i="3"/>
  <c r="X40" i="3"/>
  <c r="Y24" i="3"/>
  <c r="X24" i="3"/>
  <c r="Y32" i="3"/>
  <c r="X32" i="3"/>
  <c r="Y8" i="3"/>
  <c r="X8" i="3"/>
  <c r="X41" i="3"/>
  <c r="W40" i="3"/>
  <c r="Y45" i="3"/>
  <c r="V7" i="3"/>
  <c r="V11" i="3"/>
  <c r="V15" i="3"/>
  <c r="V19" i="3"/>
  <c r="V23" i="3"/>
  <c r="V27" i="3"/>
  <c r="V31" i="3"/>
  <c r="V35" i="3"/>
  <c r="V39" i="3"/>
  <c r="V43" i="3"/>
  <c r="V47" i="3"/>
  <c r="V51" i="3"/>
  <c r="V55" i="3"/>
  <c r="X21" i="3"/>
  <c r="X25" i="3"/>
  <c r="V28" i="3"/>
  <c r="X33" i="3"/>
  <c r="X37" i="3"/>
  <c r="V52" i="3"/>
  <c r="W8" i="3"/>
  <c r="Y13" i="3"/>
  <c r="Y17" i="3"/>
  <c r="W24" i="3"/>
  <c r="W32" i="3"/>
  <c r="Y53" i="3"/>
  <c r="X9" i="3"/>
  <c r="V12" i="3"/>
  <c r="V16" i="3"/>
  <c r="V20" i="3"/>
  <c r="X29" i="3"/>
  <c r="V36" i="3"/>
  <c r="V44" i="3"/>
  <c r="V48" i="3"/>
  <c r="X49" i="3"/>
  <c r="V6" i="3"/>
  <c r="V10" i="3"/>
  <c r="V14" i="3"/>
  <c r="V18" i="3"/>
  <c r="V22" i="3"/>
  <c r="V26" i="3"/>
  <c r="V30" i="3"/>
  <c r="V34" i="3"/>
  <c r="V38" i="3"/>
  <c r="V42" i="3"/>
  <c r="V46" i="3"/>
  <c r="V50" i="3"/>
  <c r="V54" i="3"/>
  <c r="O38" i="3"/>
  <c r="P14" i="3"/>
  <c r="P19" i="3"/>
  <c r="O47" i="3"/>
  <c r="P47" i="3"/>
  <c r="P39" i="3"/>
  <c r="P51" i="3"/>
  <c r="O35" i="3"/>
  <c r="O17" i="3"/>
  <c r="P25" i="3"/>
  <c r="O33" i="3"/>
  <c r="O37" i="3"/>
  <c r="O41" i="3"/>
  <c r="P41" i="3"/>
  <c r="O45" i="3"/>
  <c r="O49" i="3"/>
  <c r="O53" i="3"/>
  <c r="P27" i="3"/>
  <c r="O23" i="3"/>
  <c r="P23" i="3"/>
  <c r="O46" i="3"/>
  <c r="P20" i="3"/>
  <c r="P34" i="3"/>
  <c r="P33" i="3"/>
  <c r="O39" i="3"/>
  <c r="O54" i="3"/>
  <c r="P17" i="3"/>
  <c r="O19" i="3"/>
  <c r="P10" i="3"/>
  <c r="P53" i="3"/>
  <c r="P45" i="3"/>
  <c r="O14" i="3"/>
  <c r="O6" i="3"/>
  <c r="O51" i="3"/>
  <c r="O50" i="3"/>
  <c r="P38" i="3"/>
  <c r="P37" i="3"/>
  <c r="O36" i="3"/>
  <c r="P29" i="3"/>
  <c r="O28" i="3"/>
  <c r="O12" i="3"/>
  <c r="O8" i="3"/>
  <c r="P8" i="3"/>
  <c r="O44" i="3"/>
  <c r="P44" i="3"/>
  <c r="O52" i="3"/>
  <c r="P52" i="3"/>
  <c r="P49" i="3"/>
  <c r="P43" i="3"/>
  <c r="O43" i="3"/>
  <c r="P40" i="3"/>
  <c r="O40" i="3"/>
  <c r="P35" i="3"/>
  <c r="O30" i="3"/>
  <c r="O31" i="3"/>
  <c r="P31" i="3"/>
  <c r="P26" i="3"/>
  <c r="O26" i="3"/>
  <c r="P32" i="3"/>
  <c r="O25" i="3"/>
  <c r="O27" i="3"/>
  <c r="O24" i="3"/>
  <c r="P24" i="3"/>
  <c r="O22" i="3"/>
  <c r="P22" i="3"/>
  <c r="O21" i="3"/>
  <c r="P21" i="3"/>
  <c r="P11" i="3"/>
  <c r="O11" i="3"/>
  <c r="O18" i="3"/>
  <c r="P18" i="3"/>
  <c r="O15" i="3"/>
  <c r="P15" i="3"/>
  <c r="O16" i="3"/>
  <c r="P13" i="3"/>
  <c r="O13" i="3"/>
  <c r="O9" i="3"/>
  <c r="JS63" i="3"/>
  <c r="JL63" i="3"/>
  <c r="JS62" i="3"/>
  <c r="JL62" i="3"/>
  <c r="JQ1" i="3"/>
  <c r="JE63" i="3"/>
  <c r="IX63" i="3"/>
  <c r="IQ63" i="3"/>
  <c r="IJ63" i="3"/>
  <c r="IC63" i="3"/>
  <c r="HV63" i="3"/>
  <c r="HO63" i="3"/>
  <c r="HH63" i="3"/>
  <c r="HA63" i="3"/>
  <c r="JE62" i="3"/>
  <c r="IX62" i="3"/>
  <c r="IQ62" i="3"/>
  <c r="IJ62" i="3"/>
  <c r="IC62" i="3"/>
  <c r="HV62" i="3"/>
  <c r="HO62" i="3"/>
  <c r="HH62" i="3"/>
  <c r="HA62" i="3"/>
  <c r="HF1" i="3"/>
  <c r="GT63" i="3"/>
  <c r="GM63" i="3"/>
  <c r="GF63" i="3"/>
  <c r="FY63" i="3"/>
  <c r="FR63" i="3"/>
  <c r="FK63" i="3"/>
  <c r="FD63" i="3"/>
  <c r="EW63" i="3"/>
  <c r="EP63" i="3"/>
  <c r="GT62" i="3"/>
  <c r="GM62" i="3"/>
  <c r="GF62" i="3"/>
  <c r="FY62" i="3"/>
  <c r="FR62" i="3"/>
  <c r="FK62" i="3"/>
  <c r="FD62" i="3"/>
  <c r="EW62" i="3"/>
  <c r="EP62" i="3"/>
  <c r="EU1" i="3"/>
  <c r="EI63" i="3"/>
  <c r="EB63" i="3"/>
  <c r="DU63" i="3"/>
  <c r="DN63" i="3"/>
  <c r="DG63" i="3"/>
  <c r="CZ63" i="3"/>
  <c r="CS63" i="3"/>
  <c r="CL63" i="3"/>
  <c r="CE63" i="3"/>
  <c r="EI62" i="3"/>
  <c r="EB62" i="3"/>
  <c r="DU62" i="3"/>
  <c r="DN62" i="3"/>
  <c r="DG62" i="3"/>
  <c r="CZ62" i="3"/>
  <c r="CS62" i="3"/>
  <c r="CL62" i="3"/>
  <c r="CE62" i="3"/>
  <c r="CJ1" i="3"/>
  <c r="BX63" i="3"/>
  <c r="BQ63" i="3"/>
  <c r="BJ63" i="3"/>
  <c r="BX62" i="3"/>
  <c r="BQ62" i="3"/>
  <c r="BJ62" i="3"/>
  <c r="BO1" i="3"/>
  <c r="BC63" i="3"/>
  <c r="AV63" i="3"/>
  <c r="AO63" i="3"/>
  <c r="BC62" i="3"/>
  <c r="AV62" i="3"/>
  <c r="AO62" i="3"/>
  <c r="BH1" i="3"/>
  <c r="AT1" i="3"/>
  <c r="BA1" i="3" s="1"/>
  <c r="L60" i="3"/>
  <c r="S60" i="3" s="1"/>
  <c r="Z60" i="3" s="1"/>
  <c r="AG60" i="3" s="1"/>
  <c r="AN60" i="3" s="1"/>
  <c r="AH63" i="3"/>
  <c r="AH62" i="3"/>
  <c r="AA63" i="3"/>
  <c r="AA62" i="3"/>
  <c r="T63" i="3"/>
  <c r="T62" i="3"/>
  <c r="M63" i="3"/>
  <c r="M62" i="3"/>
  <c r="F63" i="3"/>
  <c r="F62" i="3"/>
  <c r="L63" i="3"/>
  <c r="S63" i="3" s="1"/>
  <c r="Z63" i="3" s="1"/>
  <c r="AG63" i="3" s="1"/>
  <c r="AN63" i="3" s="1"/>
  <c r="AU63" i="3" s="1"/>
  <c r="L62" i="3"/>
  <c r="S62" i="3" s="1"/>
  <c r="Z62" i="3" s="1"/>
  <c r="AG62" i="3" s="1"/>
  <c r="AN62" i="3" s="1"/>
  <c r="L61" i="3"/>
  <c r="S61" i="3" s="1"/>
  <c r="Z61" i="3" s="1"/>
  <c r="AG61" i="3" s="1"/>
  <c r="AN61" i="3" s="1"/>
  <c r="AU61" i="3" s="1"/>
  <c r="AM1" i="3"/>
  <c r="AF1" i="3"/>
  <c r="M1" i="3"/>
  <c r="M2" i="3" s="1"/>
  <c r="Y1" i="3"/>
  <c r="P55" i="3"/>
  <c r="JX30" i="3" l="1"/>
  <c r="JW30" i="3"/>
  <c r="JX26" i="3"/>
  <c r="JW26" i="3"/>
  <c r="JX39" i="3"/>
  <c r="JW39" i="3"/>
  <c r="JW18" i="3"/>
  <c r="JX18" i="3"/>
  <c r="JX23" i="3"/>
  <c r="JW23" i="3"/>
  <c r="JX46" i="3"/>
  <c r="JW46" i="3"/>
  <c r="JX14" i="3"/>
  <c r="JW14" i="3"/>
  <c r="JX43" i="3"/>
  <c r="JW43" i="3"/>
  <c r="JW22" i="3"/>
  <c r="JX22" i="3"/>
  <c r="JW10" i="3"/>
  <c r="JX10" i="3"/>
  <c r="JX38" i="3"/>
  <c r="JW38" i="3"/>
  <c r="JW6" i="3"/>
  <c r="JX6" i="3"/>
  <c r="JX51" i="3"/>
  <c r="JW51" i="3"/>
  <c r="JX54" i="3"/>
  <c r="JW54" i="3"/>
  <c r="JX50" i="3"/>
  <c r="JW50" i="3"/>
  <c r="JW42" i="3"/>
  <c r="JX42" i="3"/>
  <c r="JX34" i="3"/>
  <c r="JW34" i="3"/>
  <c r="JX55" i="3"/>
  <c r="JW55" i="3"/>
  <c r="JQ27" i="3"/>
  <c r="JP27" i="3"/>
  <c r="JQ52" i="3"/>
  <c r="JP52" i="3"/>
  <c r="JQ16" i="3"/>
  <c r="JP16" i="3"/>
  <c r="JQ55" i="3"/>
  <c r="JP55" i="3"/>
  <c r="JQ23" i="3"/>
  <c r="JP23" i="3"/>
  <c r="JQ19" i="3"/>
  <c r="JP19" i="3"/>
  <c r="JQ40" i="3"/>
  <c r="JP40" i="3"/>
  <c r="JQ12" i="3"/>
  <c r="JP12" i="3"/>
  <c r="JQ47" i="3"/>
  <c r="JP47" i="3"/>
  <c r="JQ15" i="3"/>
  <c r="JP15" i="3"/>
  <c r="JQ31" i="3"/>
  <c r="JP31" i="3"/>
  <c r="JQ43" i="3"/>
  <c r="JP43" i="3"/>
  <c r="JQ32" i="3"/>
  <c r="JP32" i="3"/>
  <c r="JQ39" i="3"/>
  <c r="JP39" i="3"/>
  <c r="JQ7" i="3"/>
  <c r="JP7" i="3"/>
  <c r="JQ51" i="3"/>
  <c r="JP51" i="3"/>
  <c r="JQ11" i="3"/>
  <c r="JP11" i="3"/>
  <c r="JQ35" i="3"/>
  <c r="JP35" i="3"/>
  <c r="JQ28" i="3"/>
  <c r="JP28" i="3"/>
  <c r="JI47" i="3"/>
  <c r="JJ47" i="3"/>
  <c r="JJ37" i="3"/>
  <c r="JI37" i="3"/>
  <c r="JI43" i="3"/>
  <c r="JJ43" i="3"/>
  <c r="JI11" i="3"/>
  <c r="JJ11" i="3"/>
  <c r="JJ33" i="3"/>
  <c r="JI33" i="3"/>
  <c r="JI39" i="3"/>
  <c r="JJ39" i="3"/>
  <c r="JI7" i="3"/>
  <c r="JJ7" i="3"/>
  <c r="JJ29" i="3"/>
  <c r="JI29" i="3"/>
  <c r="JJ25" i="3"/>
  <c r="JI25" i="3"/>
  <c r="JJ21" i="3"/>
  <c r="JI21" i="3"/>
  <c r="JI27" i="3"/>
  <c r="JJ27" i="3"/>
  <c r="JJ49" i="3"/>
  <c r="JI49" i="3"/>
  <c r="JJ17" i="3"/>
  <c r="JI17" i="3"/>
  <c r="JI15" i="3"/>
  <c r="JJ15" i="3"/>
  <c r="JI31" i="3"/>
  <c r="JJ31" i="3"/>
  <c r="JI55" i="3"/>
  <c r="JJ55" i="3"/>
  <c r="JI23" i="3"/>
  <c r="JJ23" i="3"/>
  <c r="JJ45" i="3"/>
  <c r="JI45" i="3"/>
  <c r="JJ13" i="3"/>
  <c r="JI13" i="3"/>
  <c r="JI35" i="3"/>
  <c r="JJ35" i="3"/>
  <c r="JJ53" i="3"/>
  <c r="JI53" i="3"/>
  <c r="JI51" i="3"/>
  <c r="JJ51" i="3"/>
  <c r="JI19" i="3"/>
  <c r="JJ19" i="3"/>
  <c r="JJ41" i="3"/>
  <c r="JI41" i="3"/>
  <c r="JJ9" i="3"/>
  <c r="JI9" i="3"/>
  <c r="JC34" i="3"/>
  <c r="JB34" i="3"/>
  <c r="JC18" i="3"/>
  <c r="JB18" i="3"/>
  <c r="JC52" i="3"/>
  <c r="JB52" i="3"/>
  <c r="JB36" i="3"/>
  <c r="JC36" i="3"/>
  <c r="JC20" i="3"/>
  <c r="JB20" i="3"/>
  <c r="JC50" i="3"/>
  <c r="JB50" i="3"/>
  <c r="JC46" i="3"/>
  <c r="JB46" i="3"/>
  <c r="JC30" i="3"/>
  <c r="JB30" i="3"/>
  <c r="JC14" i="3"/>
  <c r="JB14" i="3"/>
  <c r="JC48" i="3"/>
  <c r="JB48" i="3"/>
  <c r="JC32" i="3"/>
  <c r="JB32" i="3"/>
  <c r="JB16" i="3"/>
  <c r="JC16" i="3"/>
  <c r="JB42" i="3"/>
  <c r="JC42" i="3"/>
  <c r="JB10" i="3"/>
  <c r="JC10" i="3"/>
  <c r="JC44" i="3"/>
  <c r="JB44" i="3"/>
  <c r="JC28" i="3"/>
  <c r="JB28" i="3"/>
  <c r="JB12" i="3"/>
  <c r="JC12" i="3"/>
  <c r="JB26" i="3"/>
  <c r="JC26" i="3"/>
  <c r="JC54" i="3"/>
  <c r="JB54" i="3"/>
  <c r="JC38" i="3"/>
  <c r="JB38" i="3"/>
  <c r="JC22" i="3"/>
  <c r="JB22" i="3"/>
  <c r="JC6" i="3"/>
  <c r="JB6" i="3"/>
  <c r="JB40" i="3"/>
  <c r="JC40" i="3"/>
  <c r="JC24" i="3"/>
  <c r="JB24" i="3"/>
  <c r="JC8" i="3"/>
  <c r="JB8" i="3"/>
  <c r="IV10" i="3"/>
  <c r="IU10" i="3"/>
  <c r="IU38" i="3"/>
  <c r="IV38" i="3"/>
  <c r="IU6" i="3"/>
  <c r="IV6" i="3"/>
  <c r="IV12" i="3"/>
  <c r="IU12" i="3"/>
  <c r="IV27" i="3"/>
  <c r="IU27" i="3"/>
  <c r="IV34" i="3"/>
  <c r="IU34" i="3"/>
  <c r="IV55" i="3"/>
  <c r="IU55" i="3"/>
  <c r="IV23" i="3"/>
  <c r="IU23" i="3"/>
  <c r="IV16" i="3"/>
  <c r="IU16" i="3"/>
  <c r="IV30" i="3"/>
  <c r="IU30" i="3"/>
  <c r="IV51" i="3"/>
  <c r="IU51" i="3"/>
  <c r="IV19" i="3"/>
  <c r="IU19" i="3"/>
  <c r="IV26" i="3"/>
  <c r="IU26" i="3"/>
  <c r="IV36" i="3"/>
  <c r="IU36" i="3"/>
  <c r="IV47" i="3"/>
  <c r="IU47" i="3"/>
  <c r="IV15" i="3"/>
  <c r="IU15" i="3"/>
  <c r="IV42" i="3"/>
  <c r="IU42" i="3"/>
  <c r="IV22" i="3"/>
  <c r="IU22" i="3"/>
  <c r="IV52" i="3"/>
  <c r="IU52" i="3"/>
  <c r="IV43" i="3"/>
  <c r="IU43" i="3"/>
  <c r="IV50" i="3"/>
  <c r="IU50" i="3"/>
  <c r="IU18" i="3"/>
  <c r="IV18" i="3"/>
  <c r="IV8" i="3"/>
  <c r="IU8" i="3"/>
  <c r="IV28" i="3"/>
  <c r="IU28" i="3"/>
  <c r="IV39" i="3"/>
  <c r="IU39" i="3"/>
  <c r="IV7" i="3"/>
  <c r="IU7" i="3"/>
  <c r="IV31" i="3"/>
  <c r="IU31" i="3"/>
  <c r="IU54" i="3"/>
  <c r="IV54" i="3"/>
  <c r="IV32" i="3"/>
  <c r="IU32" i="3"/>
  <c r="IV11" i="3"/>
  <c r="IU11" i="3"/>
  <c r="IU46" i="3"/>
  <c r="IV46" i="3"/>
  <c r="IV14" i="3"/>
  <c r="IU14" i="3"/>
  <c r="IV20" i="3"/>
  <c r="IU20" i="3"/>
  <c r="IV35" i="3"/>
  <c r="IU35" i="3"/>
  <c r="IN10" i="3"/>
  <c r="IO10" i="3"/>
  <c r="IN6" i="3"/>
  <c r="IO6" i="3"/>
  <c r="IO16" i="3"/>
  <c r="IN16" i="3"/>
  <c r="IO51" i="3"/>
  <c r="IN51" i="3"/>
  <c r="IN30" i="3"/>
  <c r="IO30" i="3"/>
  <c r="IO47" i="3"/>
  <c r="IN47" i="3"/>
  <c r="IO15" i="3"/>
  <c r="IN15" i="3"/>
  <c r="IO44" i="3"/>
  <c r="IN44" i="3"/>
  <c r="IO28" i="3"/>
  <c r="IN28" i="3"/>
  <c r="IO12" i="3"/>
  <c r="IN12" i="3"/>
  <c r="IN38" i="3"/>
  <c r="IO38" i="3"/>
  <c r="IO32" i="3"/>
  <c r="IN32" i="3"/>
  <c r="IN34" i="3"/>
  <c r="IO34" i="3"/>
  <c r="IO19" i="3"/>
  <c r="IN19" i="3"/>
  <c r="IN26" i="3"/>
  <c r="IO26" i="3"/>
  <c r="IO43" i="3"/>
  <c r="IN43" i="3"/>
  <c r="IO11" i="3"/>
  <c r="IN11" i="3"/>
  <c r="IN42" i="3"/>
  <c r="IO42" i="3"/>
  <c r="IO48" i="3"/>
  <c r="IN48" i="3"/>
  <c r="IO54" i="3"/>
  <c r="IN54" i="3"/>
  <c r="IO39" i="3"/>
  <c r="IN39" i="3"/>
  <c r="IO40" i="3"/>
  <c r="IN40" i="3"/>
  <c r="IO24" i="3"/>
  <c r="IN24" i="3"/>
  <c r="IO8" i="3"/>
  <c r="IN8" i="3"/>
  <c r="IN50" i="3"/>
  <c r="IO50" i="3"/>
  <c r="IN18" i="3"/>
  <c r="IO18" i="3"/>
  <c r="IO35" i="3"/>
  <c r="IN35" i="3"/>
  <c r="IO27" i="3"/>
  <c r="IN27" i="3"/>
  <c r="IO23" i="3"/>
  <c r="IN23" i="3"/>
  <c r="IO22" i="3"/>
  <c r="IN22" i="3"/>
  <c r="IO7" i="3"/>
  <c r="IN7" i="3"/>
  <c r="IN46" i="3"/>
  <c r="IO46" i="3"/>
  <c r="IN14" i="3"/>
  <c r="IO14" i="3"/>
  <c r="IO31" i="3"/>
  <c r="IN31" i="3"/>
  <c r="IO52" i="3"/>
  <c r="IN52" i="3"/>
  <c r="IO36" i="3"/>
  <c r="IN36" i="3"/>
  <c r="IO20" i="3"/>
  <c r="IN20" i="3"/>
  <c r="IH38" i="3"/>
  <c r="IG38" i="3"/>
  <c r="IG6" i="3"/>
  <c r="IH6" i="3"/>
  <c r="IH43" i="3"/>
  <c r="IG43" i="3"/>
  <c r="IH30" i="3"/>
  <c r="IG30" i="3"/>
  <c r="IH35" i="3"/>
  <c r="IG35" i="3"/>
  <c r="IH26" i="3"/>
  <c r="IG26" i="3"/>
  <c r="IH23" i="3"/>
  <c r="IG23" i="3"/>
  <c r="IH34" i="3"/>
  <c r="IG34" i="3"/>
  <c r="IH54" i="3"/>
  <c r="IG54" i="3"/>
  <c r="IH15" i="3"/>
  <c r="IG15" i="3"/>
  <c r="IH18" i="3"/>
  <c r="IG18" i="3"/>
  <c r="IH7" i="3"/>
  <c r="IG7" i="3"/>
  <c r="IG46" i="3"/>
  <c r="IH46" i="3"/>
  <c r="IG14" i="3"/>
  <c r="IH14" i="3"/>
  <c r="IH55" i="3"/>
  <c r="IG55" i="3"/>
  <c r="IG22" i="3"/>
  <c r="IH22" i="3"/>
  <c r="IH50" i="3"/>
  <c r="IG50" i="3"/>
  <c r="IG42" i="3"/>
  <c r="IH42" i="3"/>
  <c r="IG10" i="3"/>
  <c r="IH10" i="3"/>
  <c r="IA50" i="3"/>
  <c r="HZ50" i="3"/>
  <c r="IA52" i="3"/>
  <c r="HZ52" i="3"/>
  <c r="HZ46" i="3"/>
  <c r="IA46" i="3"/>
  <c r="IA30" i="3"/>
  <c r="HZ30" i="3"/>
  <c r="IA14" i="3"/>
  <c r="HZ14" i="3"/>
  <c r="IA48" i="3"/>
  <c r="HZ48" i="3"/>
  <c r="HZ32" i="3"/>
  <c r="IA32" i="3"/>
  <c r="HZ16" i="3"/>
  <c r="IA16" i="3"/>
  <c r="HZ18" i="3"/>
  <c r="IA18" i="3"/>
  <c r="IA20" i="3"/>
  <c r="HZ20" i="3"/>
  <c r="IA42" i="3"/>
  <c r="HZ42" i="3"/>
  <c r="IA10" i="3"/>
  <c r="HZ10" i="3"/>
  <c r="HZ44" i="3"/>
  <c r="IA44" i="3"/>
  <c r="HZ28" i="3"/>
  <c r="IA28" i="3"/>
  <c r="IA12" i="3"/>
  <c r="HZ12" i="3"/>
  <c r="HZ34" i="3"/>
  <c r="IA34" i="3"/>
  <c r="IA36" i="3"/>
  <c r="HZ36" i="3"/>
  <c r="IA26" i="3"/>
  <c r="HZ26" i="3"/>
  <c r="IA54" i="3"/>
  <c r="HZ54" i="3"/>
  <c r="IA38" i="3"/>
  <c r="HZ38" i="3"/>
  <c r="IA22" i="3"/>
  <c r="HZ22" i="3"/>
  <c r="IA6" i="3"/>
  <c r="HZ6" i="3"/>
  <c r="IA40" i="3"/>
  <c r="HZ40" i="3"/>
  <c r="IA24" i="3"/>
  <c r="HZ24" i="3"/>
  <c r="HZ8" i="3"/>
  <c r="IA8" i="3"/>
  <c r="HT34" i="3"/>
  <c r="HS34" i="3"/>
  <c r="HT18" i="3"/>
  <c r="HS18" i="3"/>
  <c r="HS52" i="3"/>
  <c r="HT52" i="3"/>
  <c r="HT36" i="3"/>
  <c r="HS36" i="3"/>
  <c r="HT20" i="3"/>
  <c r="HS20" i="3"/>
  <c r="HS50" i="3"/>
  <c r="HT50" i="3"/>
  <c r="HT46" i="3"/>
  <c r="HS46" i="3"/>
  <c r="HS30" i="3"/>
  <c r="HT30" i="3"/>
  <c r="HT14" i="3"/>
  <c r="HS14" i="3"/>
  <c r="HT48" i="3"/>
  <c r="HS48" i="3"/>
  <c r="HS32" i="3"/>
  <c r="HT32" i="3"/>
  <c r="HS16" i="3"/>
  <c r="HT16" i="3"/>
  <c r="HT26" i="3"/>
  <c r="HS26" i="3"/>
  <c r="HT10" i="3"/>
  <c r="HS10" i="3"/>
  <c r="HT28" i="3"/>
  <c r="HS28" i="3"/>
  <c r="HT12" i="3"/>
  <c r="HS12" i="3"/>
  <c r="HT42" i="3"/>
  <c r="HS42" i="3"/>
  <c r="HT44" i="3"/>
  <c r="HS44" i="3"/>
  <c r="HS54" i="3"/>
  <c r="HT54" i="3"/>
  <c r="HT38" i="3"/>
  <c r="HS38" i="3"/>
  <c r="HT22" i="3"/>
  <c r="HS22" i="3"/>
  <c r="HT6" i="3"/>
  <c r="HS6" i="3"/>
  <c r="HS40" i="3"/>
  <c r="HT40" i="3"/>
  <c r="HT24" i="3"/>
  <c r="HS24" i="3"/>
  <c r="HS8" i="3"/>
  <c r="HT8" i="3"/>
  <c r="HM54" i="3"/>
  <c r="HL54" i="3"/>
  <c r="HM15" i="3"/>
  <c r="HL15" i="3"/>
  <c r="HL46" i="3"/>
  <c r="HM46" i="3"/>
  <c r="HM42" i="3"/>
  <c r="HL42" i="3"/>
  <c r="HL10" i="3"/>
  <c r="HM10" i="3"/>
  <c r="HM19" i="3"/>
  <c r="HL19" i="3"/>
  <c r="HM50" i="3"/>
  <c r="HL50" i="3"/>
  <c r="HL14" i="3"/>
  <c r="HM14" i="3"/>
  <c r="HM38" i="3"/>
  <c r="HL38" i="3"/>
  <c r="HL6" i="3"/>
  <c r="HM6" i="3"/>
  <c r="HL22" i="3"/>
  <c r="HM22" i="3"/>
  <c r="HL34" i="3"/>
  <c r="HM34" i="3"/>
  <c r="HM30" i="3"/>
  <c r="HL30" i="3"/>
  <c r="HM55" i="3"/>
  <c r="HL55" i="3"/>
  <c r="HL18" i="3"/>
  <c r="HM18" i="3"/>
  <c r="HL26" i="3"/>
  <c r="HM26" i="3"/>
  <c r="HM31" i="3"/>
  <c r="HL31" i="3"/>
  <c r="HF35" i="3"/>
  <c r="HE35" i="3"/>
  <c r="HE42" i="3"/>
  <c r="HF42" i="3"/>
  <c r="HF36" i="3"/>
  <c r="HE36" i="3"/>
  <c r="HE38" i="3"/>
  <c r="HF38" i="3"/>
  <c r="HE6" i="3"/>
  <c r="HF6" i="3"/>
  <c r="HE34" i="3"/>
  <c r="HF34" i="3"/>
  <c r="HF55" i="3"/>
  <c r="HE55" i="3"/>
  <c r="HF23" i="3"/>
  <c r="HE23" i="3"/>
  <c r="HF48" i="3"/>
  <c r="HE48" i="3"/>
  <c r="HF32" i="3"/>
  <c r="HE32" i="3"/>
  <c r="HF16" i="3"/>
  <c r="HE16" i="3"/>
  <c r="HE10" i="3"/>
  <c r="HF10" i="3"/>
  <c r="HF20" i="3"/>
  <c r="HE20" i="3"/>
  <c r="HF27" i="3"/>
  <c r="HE27" i="3"/>
  <c r="HE30" i="3"/>
  <c r="HF30" i="3"/>
  <c r="HF51" i="3"/>
  <c r="HE51" i="3"/>
  <c r="HF19" i="3"/>
  <c r="HE19" i="3"/>
  <c r="HE14" i="3"/>
  <c r="HF14" i="3"/>
  <c r="HF52" i="3"/>
  <c r="HE52" i="3"/>
  <c r="HE26" i="3"/>
  <c r="HF26" i="3"/>
  <c r="HF47" i="3"/>
  <c r="HE47" i="3"/>
  <c r="HF44" i="3"/>
  <c r="HE44" i="3"/>
  <c r="HF28" i="3"/>
  <c r="HE28" i="3"/>
  <c r="HF12" i="3"/>
  <c r="HE12" i="3"/>
  <c r="HF54" i="3"/>
  <c r="HE54" i="3"/>
  <c r="HE22" i="3"/>
  <c r="HF22" i="3"/>
  <c r="HF43" i="3"/>
  <c r="HE43" i="3"/>
  <c r="HF11" i="3"/>
  <c r="HE11" i="3"/>
  <c r="HE46" i="3"/>
  <c r="HF46" i="3"/>
  <c r="HF31" i="3"/>
  <c r="HE31" i="3"/>
  <c r="HF15" i="3"/>
  <c r="HE15" i="3"/>
  <c r="HE50" i="3"/>
  <c r="HF50" i="3"/>
  <c r="HE18" i="3"/>
  <c r="HF18" i="3"/>
  <c r="HF39" i="3"/>
  <c r="HE39" i="3"/>
  <c r="HF7" i="3"/>
  <c r="HE7" i="3"/>
  <c r="HF40" i="3"/>
  <c r="HE40" i="3"/>
  <c r="HF24" i="3"/>
  <c r="HE24" i="3"/>
  <c r="HF8" i="3"/>
  <c r="HE8" i="3"/>
  <c r="GY50" i="3"/>
  <c r="GX50" i="3"/>
  <c r="GY24" i="3"/>
  <c r="GX24" i="3"/>
  <c r="GY14" i="3"/>
  <c r="GX14" i="3"/>
  <c r="GY12" i="3"/>
  <c r="GX12" i="3"/>
  <c r="GY47" i="3"/>
  <c r="GX47" i="3"/>
  <c r="GY15" i="3"/>
  <c r="GX15" i="3"/>
  <c r="GY42" i="3"/>
  <c r="GX42" i="3"/>
  <c r="GY10" i="3"/>
  <c r="GX10" i="3"/>
  <c r="GY43" i="3"/>
  <c r="GX43" i="3"/>
  <c r="GY11" i="3"/>
  <c r="GX11" i="3"/>
  <c r="GY20" i="3"/>
  <c r="GX20" i="3"/>
  <c r="GY19" i="3"/>
  <c r="GX19" i="3"/>
  <c r="GX38" i="3"/>
  <c r="GY38" i="3"/>
  <c r="GY6" i="3"/>
  <c r="GX6" i="3"/>
  <c r="GY39" i="3"/>
  <c r="GX39" i="3"/>
  <c r="GY7" i="3"/>
  <c r="GX7" i="3"/>
  <c r="GY40" i="3"/>
  <c r="GX40" i="3"/>
  <c r="GY8" i="3"/>
  <c r="GX8" i="3"/>
  <c r="GY34" i="3"/>
  <c r="GX34" i="3"/>
  <c r="GY35" i="3"/>
  <c r="GX35" i="3"/>
  <c r="GY36" i="3"/>
  <c r="GX36" i="3"/>
  <c r="GY51" i="3"/>
  <c r="GX51" i="3"/>
  <c r="GX46" i="3"/>
  <c r="GY46" i="3"/>
  <c r="GY44" i="3"/>
  <c r="GX44" i="3"/>
  <c r="GY31" i="3"/>
  <c r="GX31" i="3"/>
  <c r="GY52" i="3"/>
  <c r="GX52" i="3"/>
  <c r="GY26" i="3"/>
  <c r="GX26" i="3"/>
  <c r="GY27" i="3"/>
  <c r="GX27" i="3"/>
  <c r="GY32" i="3"/>
  <c r="GX32" i="3"/>
  <c r="GY18" i="3"/>
  <c r="GX18" i="3"/>
  <c r="GY30" i="3"/>
  <c r="GX30" i="3"/>
  <c r="GX54" i="3"/>
  <c r="GY54" i="3"/>
  <c r="GY22" i="3"/>
  <c r="GX22" i="3"/>
  <c r="GY28" i="3"/>
  <c r="GX28" i="3"/>
  <c r="GY55" i="3"/>
  <c r="GX55" i="3"/>
  <c r="GY23" i="3"/>
  <c r="GX23" i="3"/>
  <c r="GQ34" i="3"/>
  <c r="GR34" i="3"/>
  <c r="GQ52" i="3"/>
  <c r="GR52" i="3"/>
  <c r="GR20" i="3"/>
  <c r="GQ20" i="3"/>
  <c r="GR46" i="3"/>
  <c r="GQ46" i="3"/>
  <c r="GQ14" i="3"/>
  <c r="GR14" i="3"/>
  <c r="GR32" i="3"/>
  <c r="GQ32" i="3"/>
  <c r="GQ26" i="3"/>
  <c r="GR26" i="3"/>
  <c r="GR10" i="3"/>
  <c r="GQ10" i="3"/>
  <c r="GQ44" i="3"/>
  <c r="GR44" i="3"/>
  <c r="GR28" i="3"/>
  <c r="GQ28" i="3"/>
  <c r="GR12" i="3"/>
  <c r="GQ12" i="3"/>
  <c r="GR50" i="3"/>
  <c r="GQ50" i="3"/>
  <c r="GQ18" i="3"/>
  <c r="GR18" i="3"/>
  <c r="GR36" i="3"/>
  <c r="GQ36" i="3"/>
  <c r="GQ30" i="3"/>
  <c r="GR30" i="3"/>
  <c r="GR48" i="3"/>
  <c r="GQ48" i="3"/>
  <c r="GR16" i="3"/>
  <c r="GQ16" i="3"/>
  <c r="GR42" i="3"/>
  <c r="GQ42" i="3"/>
  <c r="GR54" i="3"/>
  <c r="GQ54" i="3"/>
  <c r="GQ38" i="3"/>
  <c r="GR38" i="3"/>
  <c r="GR22" i="3"/>
  <c r="GQ22" i="3"/>
  <c r="GQ6" i="3"/>
  <c r="GR6" i="3"/>
  <c r="GR40" i="3"/>
  <c r="GQ40" i="3"/>
  <c r="GR24" i="3"/>
  <c r="GQ24" i="3"/>
  <c r="GR8" i="3"/>
  <c r="GQ8" i="3"/>
  <c r="GJ22" i="3"/>
  <c r="GK22" i="3"/>
  <c r="GJ50" i="3"/>
  <c r="GK50" i="3"/>
  <c r="GJ46" i="3"/>
  <c r="GK46" i="3"/>
  <c r="GK14" i="3"/>
  <c r="GJ14" i="3"/>
  <c r="GK54" i="3"/>
  <c r="GJ54" i="3"/>
  <c r="GK7" i="3"/>
  <c r="GJ7" i="3"/>
  <c r="GJ18" i="3"/>
  <c r="GK18" i="3"/>
  <c r="GK42" i="3"/>
  <c r="GJ42" i="3"/>
  <c r="GK10" i="3"/>
  <c r="GJ10" i="3"/>
  <c r="GK23" i="3"/>
  <c r="GJ23" i="3"/>
  <c r="GJ38" i="3"/>
  <c r="GK38" i="3"/>
  <c r="GJ34" i="3"/>
  <c r="GK34" i="3"/>
  <c r="GK55" i="3"/>
  <c r="GJ55" i="3"/>
  <c r="GK26" i="3"/>
  <c r="GJ26" i="3"/>
  <c r="GJ30" i="3"/>
  <c r="GK30" i="3"/>
  <c r="GK35" i="3"/>
  <c r="GJ35" i="3"/>
  <c r="GD23" i="3"/>
  <c r="GC23" i="3"/>
  <c r="GD48" i="3"/>
  <c r="GC48" i="3"/>
  <c r="GD35" i="3"/>
  <c r="GC35" i="3"/>
  <c r="GD36" i="3"/>
  <c r="GC36" i="3"/>
  <c r="GD31" i="3"/>
  <c r="GC31" i="3"/>
  <c r="GD55" i="3"/>
  <c r="GC55" i="3"/>
  <c r="GD39" i="3"/>
  <c r="GC39" i="3"/>
  <c r="GD7" i="3"/>
  <c r="GC7" i="3"/>
  <c r="GD8" i="3"/>
  <c r="GC8" i="3"/>
  <c r="GD27" i="3"/>
  <c r="GC27" i="3"/>
  <c r="GD28" i="3"/>
  <c r="GC28" i="3"/>
  <c r="GD51" i="3"/>
  <c r="GC51" i="3"/>
  <c r="GD20" i="3"/>
  <c r="GC20" i="3"/>
  <c r="GD47" i="3"/>
  <c r="GC47" i="3"/>
  <c r="GD15" i="3"/>
  <c r="GC15" i="3"/>
  <c r="GD19" i="3"/>
  <c r="GC19" i="3"/>
  <c r="GD52" i="3"/>
  <c r="GC52" i="3"/>
  <c r="GD43" i="3"/>
  <c r="GC43" i="3"/>
  <c r="GD11" i="3"/>
  <c r="GC11" i="3"/>
  <c r="GD40" i="3"/>
  <c r="GC40" i="3"/>
  <c r="GD12" i="3"/>
  <c r="GC12" i="3"/>
  <c r="FW52" i="3"/>
  <c r="FV52" i="3"/>
  <c r="FW46" i="3"/>
  <c r="FV46" i="3"/>
  <c r="FW30" i="3"/>
  <c r="FV30" i="3"/>
  <c r="FV14" i="3"/>
  <c r="FW14" i="3"/>
  <c r="FV48" i="3"/>
  <c r="FW48" i="3"/>
  <c r="FW32" i="3"/>
  <c r="FV32" i="3"/>
  <c r="FW16" i="3"/>
  <c r="FV16" i="3"/>
  <c r="FV18" i="3"/>
  <c r="FW18" i="3"/>
  <c r="FV26" i="3"/>
  <c r="FW26" i="3"/>
  <c r="FV44" i="3"/>
  <c r="FW44" i="3"/>
  <c r="FV28" i="3"/>
  <c r="FW28" i="3"/>
  <c r="FV12" i="3"/>
  <c r="FW12" i="3"/>
  <c r="FW50" i="3"/>
  <c r="FV50" i="3"/>
  <c r="FV36" i="3"/>
  <c r="FW36" i="3"/>
  <c r="FV42" i="3"/>
  <c r="FW42" i="3"/>
  <c r="FV10" i="3"/>
  <c r="FW10" i="3"/>
  <c r="FV34" i="3"/>
  <c r="FW34" i="3"/>
  <c r="FV20" i="3"/>
  <c r="FW20" i="3"/>
  <c r="FW54" i="3"/>
  <c r="FV54" i="3"/>
  <c r="FW38" i="3"/>
  <c r="FV38" i="3"/>
  <c r="FW22" i="3"/>
  <c r="FV22" i="3"/>
  <c r="FV6" i="3"/>
  <c r="FW6" i="3"/>
  <c r="FW40" i="3"/>
  <c r="FV40" i="3"/>
  <c r="FW24" i="3"/>
  <c r="FV24" i="3"/>
  <c r="FW8" i="3"/>
  <c r="FV8" i="3"/>
  <c r="FP50" i="3"/>
  <c r="FO50" i="3"/>
  <c r="FO18" i="3"/>
  <c r="FP18" i="3"/>
  <c r="FP52" i="3"/>
  <c r="FO52" i="3"/>
  <c r="FP36" i="3"/>
  <c r="FO36" i="3"/>
  <c r="FP20" i="3"/>
  <c r="FO20" i="3"/>
  <c r="FO34" i="3"/>
  <c r="FP34" i="3"/>
  <c r="FP46" i="3"/>
  <c r="FO46" i="3"/>
  <c r="FP30" i="3"/>
  <c r="FO30" i="3"/>
  <c r="FP14" i="3"/>
  <c r="FO14" i="3"/>
  <c r="FP48" i="3"/>
  <c r="FO48" i="3"/>
  <c r="FP32" i="3"/>
  <c r="FO32" i="3"/>
  <c r="FP16" i="3"/>
  <c r="FO16" i="3"/>
  <c r="FO42" i="3"/>
  <c r="FP42" i="3"/>
  <c r="FO10" i="3"/>
  <c r="FP10" i="3"/>
  <c r="FP28" i="3"/>
  <c r="FO28" i="3"/>
  <c r="FP12" i="3"/>
  <c r="FO12" i="3"/>
  <c r="FO26" i="3"/>
  <c r="FP26" i="3"/>
  <c r="FP44" i="3"/>
  <c r="FO44" i="3"/>
  <c r="FP54" i="3"/>
  <c r="FO54" i="3"/>
  <c r="FP38" i="3"/>
  <c r="FO38" i="3"/>
  <c r="FP22" i="3"/>
  <c r="FO22" i="3"/>
  <c r="FO6" i="3"/>
  <c r="FP6" i="3"/>
  <c r="FP40" i="3"/>
  <c r="FO40" i="3"/>
  <c r="FP24" i="3"/>
  <c r="FO24" i="3"/>
  <c r="FP8" i="3"/>
  <c r="FO8" i="3"/>
  <c r="FH30" i="3"/>
  <c r="FI30" i="3"/>
  <c r="FI52" i="3"/>
  <c r="FH52" i="3"/>
  <c r="FI20" i="3"/>
  <c r="FH20" i="3"/>
  <c r="FH42" i="3"/>
  <c r="FI42" i="3"/>
  <c r="FH26" i="3"/>
  <c r="FI26" i="3"/>
  <c r="FI48" i="3"/>
  <c r="FH48" i="3"/>
  <c r="FI32" i="3"/>
  <c r="FH32" i="3"/>
  <c r="FI16" i="3"/>
  <c r="FH16" i="3"/>
  <c r="FI46" i="3"/>
  <c r="FH46" i="3"/>
  <c r="FH14" i="3"/>
  <c r="FI14" i="3"/>
  <c r="FI36" i="3"/>
  <c r="FH36" i="3"/>
  <c r="FH10" i="3"/>
  <c r="FI10" i="3"/>
  <c r="FI54" i="3"/>
  <c r="FH54" i="3"/>
  <c r="FH38" i="3"/>
  <c r="FI38" i="3"/>
  <c r="FH22" i="3"/>
  <c r="FI22" i="3"/>
  <c r="FH6" i="3"/>
  <c r="FI6" i="3"/>
  <c r="FI44" i="3"/>
  <c r="FH44" i="3"/>
  <c r="FI28" i="3"/>
  <c r="FH28" i="3"/>
  <c r="FH12" i="3"/>
  <c r="FI12" i="3"/>
  <c r="FI50" i="3"/>
  <c r="FH50" i="3"/>
  <c r="FH34" i="3"/>
  <c r="FI34" i="3"/>
  <c r="FH18" i="3"/>
  <c r="FI18" i="3"/>
  <c r="FI40" i="3"/>
  <c r="FH40" i="3"/>
  <c r="FI24" i="3"/>
  <c r="FH24" i="3"/>
  <c r="FI8" i="3"/>
  <c r="FH8" i="3"/>
  <c r="FA42" i="3"/>
  <c r="FB42" i="3"/>
  <c r="FA26" i="3"/>
  <c r="FB26" i="3"/>
  <c r="FA10" i="3"/>
  <c r="FB10" i="3"/>
  <c r="FA48" i="3"/>
  <c r="FB48" i="3"/>
  <c r="FA32" i="3"/>
  <c r="FB32" i="3"/>
  <c r="FA16" i="3"/>
  <c r="FB16" i="3"/>
  <c r="FB54" i="3"/>
  <c r="FA54" i="3"/>
  <c r="FB38" i="3"/>
  <c r="FA38" i="3"/>
  <c r="FB22" i="3"/>
  <c r="FA22" i="3"/>
  <c r="FA6" i="3"/>
  <c r="FB6" i="3"/>
  <c r="FB44" i="3"/>
  <c r="FA44" i="3"/>
  <c r="FB28" i="3"/>
  <c r="FA28" i="3"/>
  <c r="FB12" i="3"/>
  <c r="FA12" i="3"/>
  <c r="FB50" i="3"/>
  <c r="FA50" i="3"/>
  <c r="FA18" i="3"/>
  <c r="FB18" i="3"/>
  <c r="FA40" i="3"/>
  <c r="FB40" i="3"/>
  <c r="FA24" i="3"/>
  <c r="FB24" i="3"/>
  <c r="FA8" i="3"/>
  <c r="FB8" i="3"/>
  <c r="FA34" i="3"/>
  <c r="FB34" i="3"/>
  <c r="FB46" i="3"/>
  <c r="FA46" i="3"/>
  <c r="FB30" i="3"/>
  <c r="FA30" i="3"/>
  <c r="FB14" i="3"/>
  <c r="FA14" i="3"/>
  <c r="FB52" i="3"/>
  <c r="FA52" i="3"/>
  <c r="FB36" i="3"/>
  <c r="FA36" i="3"/>
  <c r="FB20" i="3"/>
  <c r="FA20" i="3"/>
  <c r="EU22" i="3"/>
  <c r="ET22" i="3"/>
  <c r="EU19" i="3"/>
  <c r="ET19" i="3"/>
  <c r="EU50" i="3"/>
  <c r="ET50" i="3"/>
  <c r="EU18" i="3"/>
  <c r="ET18" i="3"/>
  <c r="EU15" i="3"/>
  <c r="ET15" i="3"/>
  <c r="EU46" i="3"/>
  <c r="ET46" i="3"/>
  <c r="EU14" i="3"/>
  <c r="ET14" i="3"/>
  <c r="EU42" i="3"/>
  <c r="ET42" i="3"/>
  <c r="EU10" i="3"/>
  <c r="ET10" i="3"/>
  <c r="EU23" i="3"/>
  <c r="ET23" i="3"/>
  <c r="EU54" i="3"/>
  <c r="ET54" i="3"/>
  <c r="EU34" i="3"/>
  <c r="ET34" i="3"/>
  <c r="EU47" i="3"/>
  <c r="ET47" i="3"/>
  <c r="EU26" i="3"/>
  <c r="ET26" i="3"/>
  <c r="EU38" i="3"/>
  <c r="ET38" i="3"/>
  <c r="EU6" i="3"/>
  <c r="ET6" i="3"/>
  <c r="EU30" i="3"/>
  <c r="ET30" i="3"/>
  <c r="EU27" i="3"/>
  <c r="ET27" i="3"/>
  <c r="EN47" i="3"/>
  <c r="EM47" i="3"/>
  <c r="EN15" i="3"/>
  <c r="EM15" i="3"/>
  <c r="EN54" i="3"/>
  <c r="EM54" i="3"/>
  <c r="EM22" i="3"/>
  <c r="EN22" i="3"/>
  <c r="EN43" i="3"/>
  <c r="EM43" i="3"/>
  <c r="EN11" i="3"/>
  <c r="EM11" i="3"/>
  <c r="EM30" i="3"/>
  <c r="EN30" i="3"/>
  <c r="EN26" i="3"/>
  <c r="EM26" i="3"/>
  <c r="EM18" i="3"/>
  <c r="EN18" i="3"/>
  <c r="EN7" i="3"/>
  <c r="EM7" i="3"/>
  <c r="EM46" i="3"/>
  <c r="EN46" i="3"/>
  <c r="EM14" i="3"/>
  <c r="EN14" i="3"/>
  <c r="EN35" i="3"/>
  <c r="EM35" i="3"/>
  <c r="EN19" i="3"/>
  <c r="EM19" i="3"/>
  <c r="EN39" i="3"/>
  <c r="EM39" i="3"/>
  <c r="EN42" i="3"/>
  <c r="EM42" i="3"/>
  <c r="EN31" i="3"/>
  <c r="EM31" i="3"/>
  <c r="EM38" i="3"/>
  <c r="EN38" i="3"/>
  <c r="EM6" i="3"/>
  <c r="EN6" i="3"/>
  <c r="EN27" i="3"/>
  <c r="EM27" i="3"/>
  <c r="EN51" i="3"/>
  <c r="EM51" i="3"/>
  <c r="EN50" i="3"/>
  <c r="EM50" i="3"/>
  <c r="EN10" i="3"/>
  <c r="EM10" i="3"/>
  <c r="EM34" i="3"/>
  <c r="EN34" i="3"/>
  <c r="EN55" i="3"/>
  <c r="EM55" i="3"/>
  <c r="EN23" i="3"/>
  <c r="EM23" i="3"/>
  <c r="EG54" i="3"/>
  <c r="EF54" i="3"/>
  <c r="EF20" i="3"/>
  <c r="EG20" i="3"/>
  <c r="EF36" i="3"/>
  <c r="EG36" i="3"/>
  <c r="EG34" i="3"/>
  <c r="EF34" i="3"/>
  <c r="EF52" i="3"/>
  <c r="EG52" i="3"/>
  <c r="EF32" i="3"/>
  <c r="EG32" i="3"/>
  <c r="EF16" i="3"/>
  <c r="EG16" i="3"/>
  <c r="EG22" i="3"/>
  <c r="EF22" i="3"/>
  <c r="EG6" i="3"/>
  <c r="EF6" i="3"/>
  <c r="EG50" i="3"/>
  <c r="EF50" i="3"/>
  <c r="EG18" i="3"/>
  <c r="EF18" i="3"/>
  <c r="EF48" i="3"/>
  <c r="EG48" i="3"/>
  <c r="EG38" i="3"/>
  <c r="EF38" i="3"/>
  <c r="EG46" i="3"/>
  <c r="EF46" i="3"/>
  <c r="EG30" i="3"/>
  <c r="EF30" i="3"/>
  <c r="EG14" i="3"/>
  <c r="EF14" i="3"/>
  <c r="EF44" i="3"/>
  <c r="EG44" i="3"/>
  <c r="EF28" i="3"/>
  <c r="EG28" i="3"/>
  <c r="EF12" i="3"/>
  <c r="EG12" i="3"/>
  <c r="EG42" i="3"/>
  <c r="EF42" i="3"/>
  <c r="EG26" i="3"/>
  <c r="EF26" i="3"/>
  <c r="EG10" i="3"/>
  <c r="EF10" i="3"/>
  <c r="EF40" i="3"/>
  <c r="EG40" i="3"/>
  <c r="EF24" i="3"/>
  <c r="EG24" i="3"/>
  <c r="EF8" i="3"/>
  <c r="EG8" i="3"/>
  <c r="DZ50" i="3"/>
  <c r="DY50" i="3"/>
  <c r="DZ36" i="3"/>
  <c r="DY36" i="3"/>
  <c r="DY46" i="3"/>
  <c r="DZ46" i="3"/>
  <c r="DY30" i="3"/>
  <c r="DZ30" i="3"/>
  <c r="DY14" i="3"/>
  <c r="DZ14" i="3"/>
  <c r="DZ48" i="3"/>
  <c r="DY48" i="3"/>
  <c r="DZ32" i="3"/>
  <c r="DY32" i="3"/>
  <c r="DZ16" i="3"/>
  <c r="DY16" i="3"/>
  <c r="DY34" i="3"/>
  <c r="DZ34" i="3"/>
  <c r="DZ20" i="3"/>
  <c r="DY20" i="3"/>
  <c r="DZ42" i="3"/>
  <c r="DY42" i="3"/>
  <c r="DZ26" i="3"/>
  <c r="DY26" i="3"/>
  <c r="DZ10" i="3"/>
  <c r="DY10" i="3"/>
  <c r="DZ44" i="3"/>
  <c r="DY44" i="3"/>
  <c r="DZ28" i="3"/>
  <c r="DY28" i="3"/>
  <c r="DZ12" i="3"/>
  <c r="DY12" i="3"/>
  <c r="DY18" i="3"/>
  <c r="DZ18" i="3"/>
  <c r="DY54" i="3"/>
  <c r="DZ54" i="3"/>
  <c r="DY38" i="3"/>
  <c r="DZ38" i="3"/>
  <c r="DZ40" i="3"/>
  <c r="DY40" i="3"/>
  <c r="DZ24" i="3"/>
  <c r="DY24" i="3"/>
  <c r="DZ8" i="3"/>
  <c r="DY8" i="3"/>
  <c r="DZ52" i="3"/>
  <c r="DY52" i="3"/>
  <c r="DY22" i="3"/>
  <c r="DZ22" i="3"/>
  <c r="DS54" i="3"/>
  <c r="DR54" i="3"/>
  <c r="DR50" i="3"/>
  <c r="DS50" i="3"/>
  <c r="DR46" i="3"/>
  <c r="DS46" i="3"/>
  <c r="DS35" i="3"/>
  <c r="DR35" i="3"/>
  <c r="DR42" i="3"/>
  <c r="DS42" i="3"/>
  <c r="DS10" i="3"/>
  <c r="DR10" i="3"/>
  <c r="DS31" i="3"/>
  <c r="DR31" i="3"/>
  <c r="DR22" i="3"/>
  <c r="DS22" i="3"/>
  <c r="DR18" i="3"/>
  <c r="DS18" i="3"/>
  <c r="DR14" i="3"/>
  <c r="DS14" i="3"/>
  <c r="DR38" i="3"/>
  <c r="DS38" i="3"/>
  <c r="DR6" i="3"/>
  <c r="DS6" i="3"/>
  <c r="DS27" i="3"/>
  <c r="DR27" i="3"/>
  <c r="DS11" i="3"/>
  <c r="DR11" i="3"/>
  <c r="DS7" i="3"/>
  <c r="DR7" i="3"/>
  <c r="DR34" i="3"/>
  <c r="DS34" i="3"/>
  <c r="DS23" i="3"/>
  <c r="DR23" i="3"/>
  <c r="DR30" i="3"/>
  <c r="DS30" i="3"/>
  <c r="DS51" i="3"/>
  <c r="DR51" i="3"/>
  <c r="DS19" i="3"/>
  <c r="DR19" i="3"/>
  <c r="DS43" i="3"/>
  <c r="DR43" i="3"/>
  <c r="DS39" i="3"/>
  <c r="DR39" i="3"/>
  <c r="DS55" i="3"/>
  <c r="DR55" i="3"/>
  <c r="DS26" i="3"/>
  <c r="DR26" i="3"/>
  <c r="DS47" i="3"/>
  <c r="DR47" i="3"/>
  <c r="DS15" i="3"/>
  <c r="DR15" i="3"/>
  <c r="DK38" i="3"/>
  <c r="DL38" i="3"/>
  <c r="DL36" i="3"/>
  <c r="DK36" i="3"/>
  <c r="DL27" i="3"/>
  <c r="DK27" i="3"/>
  <c r="DL30" i="3"/>
  <c r="DK30" i="3"/>
  <c r="DL55" i="3"/>
  <c r="DK55" i="3"/>
  <c r="DL23" i="3"/>
  <c r="DK23" i="3"/>
  <c r="DL48" i="3"/>
  <c r="DK48" i="3"/>
  <c r="DL32" i="3"/>
  <c r="DK32" i="3"/>
  <c r="DL16" i="3"/>
  <c r="DK16" i="3"/>
  <c r="DL42" i="3"/>
  <c r="DK42" i="3"/>
  <c r="DL52" i="3"/>
  <c r="DK52" i="3"/>
  <c r="DL51" i="3"/>
  <c r="DK51" i="3"/>
  <c r="DL54" i="3"/>
  <c r="DK54" i="3"/>
  <c r="DK22" i="3"/>
  <c r="DL22" i="3"/>
  <c r="DL47" i="3"/>
  <c r="DK47" i="3"/>
  <c r="DL15" i="3"/>
  <c r="DK15" i="3"/>
  <c r="DL44" i="3"/>
  <c r="DK44" i="3"/>
  <c r="DL28" i="3"/>
  <c r="DK28" i="3"/>
  <c r="DL12" i="3"/>
  <c r="DK12" i="3"/>
  <c r="DK10" i="3"/>
  <c r="DL10" i="3"/>
  <c r="DL31" i="3"/>
  <c r="DK31" i="3"/>
  <c r="DK34" i="3"/>
  <c r="DL34" i="3"/>
  <c r="DL19" i="3"/>
  <c r="DK19" i="3"/>
  <c r="DL50" i="3"/>
  <c r="DK50" i="3"/>
  <c r="DK18" i="3"/>
  <c r="DL18" i="3"/>
  <c r="DL43" i="3"/>
  <c r="DK43" i="3"/>
  <c r="DL11" i="3"/>
  <c r="DK11" i="3"/>
  <c r="DL35" i="3"/>
  <c r="DK35" i="3"/>
  <c r="DK6" i="3"/>
  <c r="DL6" i="3"/>
  <c r="DL20" i="3"/>
  <c r="DK20" i="3"/>
  <c r="DK26" i="3"/>
  <c r="DL26" i="3"/>
  <c r="DK46" i="3"/>
  <c r="DL46" i="3"/>
  <c r="DK14" i="3"/>
  <c r="DL14" i="3"/>
  <c r="DL39" i="3"/>
  <c r="DK39" i="3"/>
  <c r="DL7" i="3"/>
  <c r="DK7" i="3"/>
  <c r="DL40" i="3"/>
  <c r="DK40" i="3"/>
  <c r="DL24" i="3"/>
  <c r="DK24" i="3"/>
  <c r="DL8" i="3"/>
  <c r="DK8" i="3"/>
  <c r="DE31" i="3"/>
  <c r="DD31" i="3"/>
  <c r="DE27" i="3"/>
  <c r="DD27" i="3"/>
  <c r="DE55" i="3"/>
  <c r="DD55" i="3"/>
  <c r="DE23" i="3"/>
  <c r="DD23" i="3"/>
  <c r="DE51" i="3"/>
  <c r="DD51" i="3"/>
  <c r="DE19" i="3"/>
  <c r="DD19" i="3"/>
  <c r="DE47" i="3"/>
  <c r="DD47" i="3"/>
  <c r="DE15" i="3"/>
  <c r="DD15" i="3"/>
  <c r="DE43" i="3"/>
  <c r="DD43" i="3"/>
  <c r="DE11" i="3"/>
  <c r="DD11" i="3"/>
  <c r="DE39" i="3"/>
  <c r="DD39" i="3"/>
  <c r="DE7" i="3"/>
  <c r="DD7" i="3"/>
  <c r="DE35" i="3"/>
  <c r="DD35" i="3"/>
  <c r="CX54" i="3"/>
  <c r="CW54" i="3"/>
  <c r="CX48" i="3"/>
  <c r="CW48" i="3"/>
  <c r="CX32" i="3"/>
  <c r="CW32" i="3"/>
  <c r="CX16" i="3"/>
  <c r="CW16" i="3"/>
  <c r="CW50" i="3"/>
  <c r="CX50" i="3"/>
  <c r="CW18" i="3"/>
  <c r="CX18" i="3"/>
  <c r="CX26" i="3"/>
  <c r="CW26" i="3"/>
  <c r="CX22" i="3"/>
  <c r="CW22" i="3"/>
  <c r="CW14" i="3"/>
  <c r="CX14" i="3"/>
  <c r="CX44" i="3"/>
  <c r="CW44" i="3"/>
  <c r="CX28" i="3"/>
  <c r="CW28" i="3"/>
  <c r="CX12" i="3"/>
  <c r="CW12" i="3"/>
  <c r="CW42" i="3"/>
  <c r="CX42" i="3"/>
  <c r="CW10" i="3"/>
  <c r="CX10" i="3"/>
  <c r="CW38" i="3"/>
  <c r="CX38" i="3"/>
  <c r="CW6" i="3"/>
  <c r="CX6" i="3"/>
  <c r="CX40" i="3"/>
  <c r="CW40" i="3"/>
  <c r="CX24" i="3"/>
  <c r="CW24" i="3"/>
  <c r="CX8" i="3"/>
  <c r="CW8" i="3"/>
  <c r="CW34" i="3"/>
  <c r="CX34" i="3"/>
  <c r="CW46" i="3"/>
  <c r="CX46" i="3"/>
  <c r="CW30" i="3"/>
  <c r="CX30" i="3"/>
  <c r="CX52" i="3"/>
  <c r="CW52" i="3"/>
  <c r="CX36" i="3"/>
  <c r="CW36" i="3"/>
  <c r="CX20" i="3"/>
  <c r="CW20" i="3"/>
  <c r="CP50" i="3"/>
  <c r="CQ50" i="3"/>
  <c r="CP34" i="3"/>
  <c r="CQ34" i="3"/>
  <c r="CP18" i="3"/>
  <c r="CQ18" i="3"/>
  <c r="CP52" i="3"/>
  <c r="CQ52" i="3"/>
  <c r="CP36" i="3"/>
  <c r="CQ36" i="3"/>
  <c r="CP20" i="3"/>
  <c r="CQ20" i="3"/>
  <c r="CP46" i="3"/>
  <c r="CQ46" i="3"/>
  <c r="CP30" i="3"/>
  <c r="CQ30" i="3"/>
  <c r="CP14" i="3"/>
  <c r="CQ14" i="3"/>
  <c r="CP48" i="3"/>
  <c r="CQ48" i="3"/>
  <c r="CQ32" i="3"/>
  <c r="CP32" i="3"/>
  <c r="CP16" i="3"/>
  <c r="CQ16" i="3"/>
  <c r="CP26" i="3"/>
  <c r="CQ26" i="3"/>
  <c r="CP44" i="3"/>
  <c r="CQ44" i="3"/>
  <c r="CP28" i="3"/>
  <c r="CQ28" i="3"/>
  <c r="CP12" i="3"/>
  <c r="CQ12" i="3"/>
  <c r="CP42" i="3"/>
  <c r="CQ42" i="3"/>
  <c r="CP10" i="3"/>
  <c r="CQ10" i="3"/>
  <c r="CQ54" i="3"/>
  <c r="CP54" i="3"/>
  <c r="CQ38" i="3"/>
  <c r="CP38" i="3"/>
  <c r="CQ22" i="3"/>
  <c r="CP22" i="3"/>
  <c r="CP6" i="3"/>
  <c r="CQ6" i="3"/>
  <c r="CQ40" i="3"/>
  <c r="CP40" i="3"/>
  <c r="CP24" i="3"/>
  <c r="CQ24" i="3"/>
  <c r="CP8" i="3"/>
  <c r="CQ8" i="3"/>
  <c r="CI22" i="3"/>
  <c r="CJ22" i="3"/>
  <c r="CJ18" i="3"/>
  <c r="CI18" i="3"/>
  <c r="CI46" i="3"/>
  <c r="CJ46" i="3"/>
  <c r="CJ44" i="3"/>
  <c r="CI44" i="3"/>
  <c r="CJ28" i="3"/>
  <c r="CI28" i="3"/>
  <c r="CJ12" i="3"/>
  <c r="CI12" i="3"/>
  <c r="CI26" i="3"/>
  <c r="CJ26" i="3"/>
  <c r="CJ16" i="3"/>
  <c r="CI16" i="3"/>
  <c r="CJ50" i="3"/>
  <c r="CI50" i="3"/>
  <c r="CI14" i="3"/>
  <c r="CJ14" i="3"/>
  <c r="CI42" i="3"/>
  <c r="CJ42" i="3"/>
  <c r="CI10" i="3"/>
  <c r="CJ10" i="3"/>
  <c r="CJ48" i="3"/>
  <c r="CI48" i="3"/>
  <c r="CJ38" i="3"/>
  <c r="CI38" i="3"/>
  <c r="CJ6" i="3"/>
  <c r="CI6" i="3"/>
  <c r="CJ24" i="3"/>
  <c r="CI24" i="3"/>
  <c r="CJ8" i="3"/>
  <c r="CI8" i="3"/>
  <c r="CI34" i="3"/>
  <c r="CJ34" i="3"/>
  <c r="CJ54" i="3"/>
  <c r="CI54" i="3"/>
  <c r="CJ32" i="3"/>
  <c r="CI32" i="3"/>
  <c r="CJ40" i="3"/>
  <c r="CI40" i="3"/>
  <c r="CJ30" i="3"/>
  <c r="CI30" i="3"/>
  <c r="CJ52" i="3"/>
  <c r="CI52" i="3"/>
  <c r="CJ36" i="3"/>
  <c r="CI36" i="3"/>
  <c r="CJ20" i="3"/>
  <c r="CI20" i="3"/>
  <c r="CC35" i="3"/>
  <c r="CB35" i="3"/>
  <c r="CC16" i="3"/>
  <c r="CB16" i="3"/>
  <c r="CC8" i="3"/>
  <c r="CB8" i="3"/>
  <c r="CC12" i="3"/>
  <c r="CB12" i="3"/>
  <c r="CC27" i="3"/>
  <c r="CB27" i="3"/>
  <c r="CC19" i="3"/>
  <c r="CB19" i="3"/>
  <c r="CC31" i="3"/>
  <c r="CB31" i="3"/>
  <c r="CC55" i="3"/>
  <c r="CB55" i="3"/>
  <c r="CC23" i="3"/>
  <c r="CB23" i="3"/>
  <c r="CC54" i="3"/>
  <c r="CB54" i="3"/>
  <c r="CC47" i="3"/>
  <c r="CB47" i="3"/>
  <c r="CC48" i="3"/>
  <c r="CB48" i="3"/>
  <c r="CC43" i="3"/>
  <c r="CB43" i="3"/>
  <c r="CC11" i="3"/>
  <c r="CB11" i="3"/>
  <c r="CC28" i="3"/>
  <c r="CB28" i="3"/>
  <c r="CC51" i="3"/>
  <c r="CB51" i="3"/>
  <c r="CC50" i="3"/>
  <c r="CB50" i="3"/>
  <c r="CC15" i="3"/>
  <c r="CB15" i="3"/>
  <c r="CB46" i="3"/>
  <c r="CC46" i="3"/>
  <c r="CC39" i="3"/>
  <c r="CB39" i="3"/>
  <c r="CC7" i="3"/>
  <c r="CB7" i="3"/>
  <c r="BV47" i="3"/>
  <c r="BU47" i="3"/>
  <c r="BV39" i="3"/>
  <c r="BU39" i="3"/>
  <c r="BV31" i="3"/>
  <c r="BU31" i="3"/>
  <c r="BV27" i="3"/>
  <c r="BU27" i="3"/>
  <c r="BO15" i="3"/>
  <c r="BN15" i="3"/>
  <c r="BO43" i="3"/>
  <c r="BN43" i="3"/>
  <c r="BO11" i="3"/>
  <c r="BN11" i="3"/>
  <c r="BO19" i="3"/>
  <c r="BN19" i="3"/>
  <c r="BO39" i="3"/>
  <c r="BN39" i="3"/>
  <c r="BO7" i="3"/>
  <c r="BN7" i="3"/>
  <c r="BO35" i="3"/>
  <c r="BN35" i="3"/>
  <c r="BO47" i="3"/>
  <c r="BN47" i="3"/>
  <c r="BO31" i="3"/>
  <c r="BN31" i="3"/>
  <c r="BO27" i="3"/>
  <c r="BN27" i="3"/>
  <c r="BO51" i="3"/>
  <c r="BN51" i="3"/>
  <c r="BO55" i="3"/>
  <c r="BN55" i="3"/>
  <c r="BO23" i="3"/>
  <c r="BN23" i="3"/>
  <c r="BH50" i="3"/>
  <c r="BG50" i="3"/>
  <c r="BH34" i="3"/>
  <c r="BG34" i="3"/>
  <c r="BG18" i="3"/>
  <c r="BH18" i="3"/>
  <c r="BH52" i="3"/>
  <c r="BG52" i="3"/>
  <c r="BH36" i="3"/>
  <c r="BG36" i="3"/>
  <c r="BG20" i="3"/>
  <c r="BH20" i="3"/>
  <c r="BG14" i="3"/>
  <c r="BH14" i="3"/>
  <c r="BH16" i="3"/>
  <c r="BG16" i="3"/>
  <c r="BG26" i="3"/>
  <c r="BH26" i="3"/>
  <c r="BH44" i="3"/>
  <c r="BG44" i="3"/>
  <c r="BG28" i="3"/>
  <c r="BH28" i="3"/>
  <c r="BH12" i="3"/>
  <c r="BG12" i="3"/>
  <c r="BG30" i="3"/>
  <c r="BH30" i="3"/>
  <c r="BH32" i="3"/>
  <c r="BG32" i="3"/>
  <c r="BH42" i="3"/>
  <c r="BG42" i="3"/>
  <c r="BH10" i="3"/>
  <c r="BG10" i="3"/>
  <c r="BH46" i="3"/>
  <c r="BG46" i="3"/>
  <c r="BH48" i="3"/>
  <c r="BG48" i="3"/>
  <c r="BH54" i="3"/>
  <c r="BG54" i="3"/>
  <c r="BH38" i="3"/>
  <c r="BG38" i="3"/>
  <c r="BH22" i="3"/>
  <c r="BG22" i="3"/>
  <c r="BG6" i="3"/>
  <c r="BH6" i="3"/>
  <c r="BH40" i="3"/>
  <c r="BG40" i="3"/>
  <c r="BH24" i="3"/>
  <c r="BG24" i="3"/>
  <c r="BH8" i="3"/>
  <c r="BG8" i="3"/>
  <c r="BA19" i="3"/>
  <c r="AZ19" i="3"/>
  <c r="BA15" i="3"/>
  <c r="AZ15" i="3"/>
  <c r="BA43" i="3"/>
  <c r="AZ43" i="3"/>
  <c r="BA11" i="3"/>
  <c r="AZ11" i="3"/>
  <c r="BA39" i="3"/>
  <c r="AZ39" i="3"/>
  <c r="BA7" i="3"/>
  <c r="AZ7" i="3"/>
  <c r="BA35" i="3"/>
  <c r="AZ35" i="3"/>
  <c r="BA47" i="3"/>
  <c r="AZ47" i="3"/>
  <c r="BA27" i="3"/>
  <c r="AZ27" i="3"/>
  <c r="BA51" i="3"/>
  <c r="AZ51" i="3"/>
  <c r="BA31" i="3"/>
  <c r="AZ31" i="3"/>
  <c r="BA55" i="3"/>
  <c r="AZ55" i="3"/>
  <c r="BA23" i="3"/>
  <c r="AZ23" i="3"/>
  <c r="AT19" i="3"/>
  <c r="AS19" i="3"/>
  <c r="AT47" i="3"/>
  <c r="AS47" i="3"/>
  <c r="AT43" i="3"/>
  <c r="AS43" i="3"/>
  <c r="AT11" i="3"/>
  <c r="AS11" i="3"/>
  <c r="AT51" i="3"/>
  <c r="AS51" i="3"/>
  <c r="AT15" i="3"/>
  <c r="AS15" i="3"/>
  <c r="AT39" i="3"/>
  <c r="AS39" i="3"/>
  <c r="AT7" i="3"/>
  <c r="AS7" i="3"/>
  <c r="AT35" i="3"/>
  <c r="AS35" i="3"/>
  <c r="AT31" i="3"/>
  <c r="AS31" i="3"/>
  <c r="AT27" i="3"/>
  <c r="AS27" i="3"/>
  <c r="AT55" i="3"/>
  <c r="AS55" i="3"/>
  <c r="AT23" i="3"/>
  <c r="AS23" i="3"/>
  <c r="AL42" i="3"/>
  <c r="AM42" i="3"/>
  <c r="AL10" i="3"/>
  <c r="AM10" i="3"/>
  <c r="AM31" i="3"/>
  <c r="AL31" i="3"/>
  <c r="AM52" i="3"/>
  <c r="AL52" i="3"/>
  <c r="AM36" i="3"/>
  <c r="AL36" i="3"/>
  <c r="AM20" i="3"/>
  <c r="AL20" i="3"/>
  <c r="AM38" i="3"/>
  <c r="AL38" i="3"/>
  <c r="AL6" i="3"/>
  <c r="AM6" i="3"/>
  <c r="AM27" i="3"/>
  <c r="AL27" i="3"/>
  <c r="AL14" i="3"/>
  <c r="AM14" i="3"/>
  <c r="AM55" i="3"/>
  <c r="AL55" i="3"/>
  <c r="AM23" i="3"/>
  <c r="AL23" i="3"/>
  <c r="AM48" i="3"/>
  <c r="AL48" i="3"/>
  <c r="AM32" i="3"/>
  <c r="AL32" i="3"/>
  <c r="AM16" i="3"/>
  <c r="AL16" i="3"/>
  <c r="AL30" i="3"/>
  <c r="AM30" i="3"/>
  <c r="AM51" i="3"/>
  <c r="AL51" i="3"/>
  <c r="AM19" i="3"/>
  <c r="AL19" i="3"/>
  <c r="AM35" i="3"/>
  <c r="AL35" i="3"/>
  <c r="AL34" i="3"/>
  <c r="AM34" i="3"/>
  <c r="AM47" i="3"/>
  <c r="AL47" i="3"/>
  <c r="AM44" i="3"/>
  <c r="AL44" i="3"/>
  <c r="AM12" i="3"/>
  <c r="AL12" i="3"/>
  <c r="AM54" i="3"/>
  <c r="AL54" i="3"/>
  <c r="AL22" i="3"/>
  <c r="AM22" i="3"/>
  <c r="AM43" i="3"/>
  <c r="AL43" i="3"/>
  <c r="AM11" i="3"/>
  <c r="AL11" i="3"/>
  <c r="AL46" i="3"/>
  <c r="AM46" i="3"/>
  <c r="AL26" i="3"/>
  <c r="AM26" i="3"/>
  <c r="AM15" i="3"/>
  <c r="AL15" i="3"/>
  <c r="AM28" i="3"/>
  <c r="AL28" i="3"/>
  <c r="AL50" i="3"/>
  <c r="AM50" i="3"/>
  <c r="AL18" i="3"/>
  <c r="AM18" i="3"/>
  <c r="AM39" i="3"/>
  <c r="AL39" i="3"/>
  <c r="AM7" i="3"/>
  <c r="AL7" i="3"/>
  <c r="AM40" i="3"/>
  <c r="AL40" i="3"/>
  <c r="AM24" i="3"/>
  <c r="AL24" i="3"/>
  <c r="AM8" i="3"/>
  <c r="AL8" i="3"/>
  <c r="AF55" i="3"/>
  <c r="AE55" i="3"/>
  <c r="AF19" i="3"/>
  <c r="AE19" i="3"/>
  <c r="AF35" i="3"/>
  <c r="AE35" i="3"/>
  <c r="AF7" i="3"/>
  <c r="AE7" i="3"/>
  <c r="AF31" i="3"/>
  <c r="AE31" i="3"/>
  <c r="AF15" i="3"/>
  <c r="AE15" i="3"/>
  <c r="X14" i="3"/>
  <c r="Y14" i="3"/>
  <c r="Y42" i="3"/>
  <c r="X42" i="3"/>
  <c r="Y51" i="3"/>
  <c r="X51" i="3"/>
  <c r="Y12" i="3"/>
  <c r="X12" i="3"/>
  <c r="Y47" i="3"/>
  <c r="X47" i="3"/>
  <c r="Y15" i="3"/>
  <c r="X15" i="3"/>
  <c r="Y34" i="3"/>
  <c r="X34" i="3"/>
  <c r="Y43" i="3"/>
  <c r="X43" i="3"/>
  <c r="Y11" i="3"/>
  <c r="X11" i="3"/>
  <c r="Y20" i="3"/>
  <c r="X20" i="3"/>
  <c r="Y19" i="3"/>
  <c r="X19" i="3"/>
  <c r="Y30" i="3"/>
  <c r="X30" i="3"/>
  <c r="Y44" i="3"/>
  <c r="X44" i="3"/>
  <c r="Y28" i="3"/>
  <c r="X28" i="3"/>
  <c r="Y35" i="3"/>
  <c r="X35" i="3"/>
  <c r="Y46" i="3"/>
  <c r="X46" i="3"/>
  <c r="Y23" i="3"/>
  <c r="X23" i="3"/>
  <c r="Y16" i="3"/>
  <c r="X16" i="3"/>
  <c r="Y52" i="3"/>
  <c r="X52" i="3"/>
  <c r="Y39" i="3"/>
  <c r="X39" i="3"/>
  <c r="Y7" i="3"/>
  <c r="X7" i="3"/>
  <c r="Y54" i="3"/>
  <c r="X54" i="3"/>
  <c r="Y22" i="3"/>
  <c r="X22" i="3"/>
  <c r="Y36" i="3"/>
  <c r="X36" i="3"/>
  <c r="Y31" i="3"/>
  <c r="X31" i="3"/>
  <c r="Y55" i="3"/>
  <c r="X55" i="3"/>
  <c r="Y10" i="3"/>
  <c r="X10" i="3"/>
  <c r="Y38" i="3"/>
  <c r="X38" i="3"/>
  <c r="Y6" i="3"/>
  <c r="X6" i="3"/>
  <c r="Y48" i="3"/>
  <c r="X48" i="3"/>
  <c r="Y26" i="3"/>
  <c r="X26" i="3"/>
  <c r="Y50" i="3"/>
  <c r="X50" i="3"/>
  <c r="Y18" i="3"/>
  <c r="X18" i="3"/>
  <c r="Y27" i="3"/>
  <c r="X27" i="3"/>
  <c r="O55" i="3"/>
  <c r="T1" i="3"/>
  <c r="T2" i="3" s="1"/>
  <c r="JX1" i="3"/>
  <c r="HM1" i="3"/>
  <c r="HT1" i="3" s="1"/>
  <c r="IA1" i="3" s="1"/>
  <c r="IH1" i="3" s="1"/>
  <c r="IO1" i="3" s="1"/>
  <c r="IV1" i="3" s="1"/>
  <c r="JC1" i="3" s="1"/>
  <c r="JJ1" i="3" s="1"/>
  <c r="FB1" i="3"/>
  <c r="FI1" i="3" s="1"/>
  <c r="FP1" i="3" s="1"/>
  <c r="FW1" i="3" s="1"/>
  <c r="GD1" i="3" s="1"/>
  <c r="GK1" i="3" s="1"/>
  <c r="GR1" i="3" s="1"/>
  <c r="GY1" i="3" s="1"/>
  <c r="CQ1" i="3"/>
  <c r="CX1" i="3" s="1"/>
  <c r="DE1" i="3" s="1"/>
  <c r="DL1" i="3" s="1"/>
  <c r="DS1" i="3" s="1"/>
  <c r="DZ1" i="3" s="1"/>
  <c r="EG1" i="3" s="1"/>
  <c r="EN1" i="3" s="1"/>
  <c r="BV1" i="3"/>
  <c r="CC1" i="3" s="1"/>
  <c r="BB61" i="3"/>
  <c r="BI61" i="3" s="1"/>
  <c r="BP61" i="3" s="1"/>
  <c r="AU60" i="3"/>
  <c r="AU62" i="3"/>
  <c r="BB63" i="3"/>
  <c r="BI63" i="3" s="1"/>
  <c r="BP63" i="3" s="1"/>
  <c r="B2" i="3"/>
  <c r="A61" i="3" s="1"/>
  <c r="AA1" i="3" l="1"/>
  <c r="AA2" i="3" s="1"/>
  <c r="JL61" i="3"/>
  <c r="HO61" i="3"/>
  <c r="FD61" i="3"/>
  <c r="EB61" i="3"/>
  <c r="BX61" i="3"/>
  <c r="GM61" i="3"/>
  <c r="JS61" i="3"/>
  <c r="CZ61" i="3"/>
  <c r="AA61" i="3"/>
  <c r="CL61" i="3"/>
  <c r="EI61" i="3"/>
  <c r="EW61" i="3"/>
  <c r="DU61" i="3"/>
  <c r="BQ61" i="3"/>
  <c r="AH61" i="3"/>
  <c r="T61" i="3"/>
  <c r="F61" i="3"/>
  <c r="FY61" i="3"/>
  <c r="AO61" i="3"/>
  <c r="IC61" i="3"/>
  <c r="HV61" i="3"/>
  <c r="FK61" i="3"/>
  <c r="JE61" i="3"/>
  <c r="HH61" i="3"/>
  <c r="GT61" i="3"/>
  <c r="DN61" i="3"/>
  <c r="BJ61" i="3"/>
  <c r="BC61" i="3"/>
  <c r="IX61" i="3"/>
  <c r="EP61" i="3"/>
  <c r="DG61" i="3"/>
  <c r="AV61" i="3"/>
  <c r="IQ61" i="3"/>
  <c r="GF61" i="3"/>
  <c r="IJ61" i="3"/>
  <c r="CS61" i="3"/>
  <c r="M61" i="3"/>
  <c r="HA61" i="3"/>
  <c r="FR61" i="3"/>
  <c r="CE61" i="3"/>
  <c r="BW63" i="3"/>
  <c r="CD63" i="3" s="1"/>
  <c r="CK63" i="3" s="1"/>
  <c r="CR63" i="3" s="1"/>
  <c r="BW61" i="3"/>
  <c r="CD61" i="3" s="1"/>
  <c r="CK61" i="3" s="1"/>
  <c r="CR61" i="3" s="1"/>
  <c r="BB62" i="3"/>
  <c r="BI62" i="3" s="1"/>
  <c r="BP62" i="3" s="1"/>
  <c r="BW62" i="3" s="1"/>
  <c r="CD62" i="3" s="1"/>
  <c r="CK62" i="3" s="1"/>
  <c r="CR62" i="3" s="1"/>
  <c r="CY62" i="3" s="1"/>
  <c r="BB60" i="3"/>
  <c r="BI60" i="3" s="1"/>
  <c r="A60" i="3"/>
  <c r="R1" i="3"/>
  <c r="AH1" i="3" l="1"/>
  <c r="AH2" i="3" s="1"/>
  <c r="BG61" i="3"/>
  <c r="AZ62" i="3"/>
  <c r="BA62" i="3"/>
  <c r="BH61" i="3"/>
  <c r="BV61" i="3"/>
  <c r="CP63" i="3"/>
  <c r="BG63" i="3"/>
  <c r="CQ63" i="3"/>
  <c r="AF61" i="3"/>
  <c r="BV63" i="3"/>
  <c r="BU61" i="3"/>
  <c r="CP61" i="3"/>
  <c r="CQ61" i="3"/>
  <c r="AZ61" i="3"/>
  <c r="BA61" i="3"/>
  <c r="X61" i="3"/>
  <c r="Y61" i="3"/>
  <c r="JE60" i="3"/>
  <c r="HA60" i="3"/>
  <c r="FY60" i="3"/>
  <c r="CL60" i="3"/>
  <c r="AV60" i="3"/>
  <c r="DN60" i="3"/>
  <c r="BQ60" i="3"/>
  <c r="GM60" i="3"/>
  <c r="M60" i="3"/>
  <c r="CS60" i="3"/>
  <c r="BC60" i="3"/>
  <c r="BG60" i="3" s="1"/>
  <c r="IX60" i="3"/>
  <c r="FR60" i="3"/>
  <c r="EI60" i="3"/>
  <c r="CE60" i="3"/>
  <c r="BV62" i="3"/>
  <c r="AO60" i="3"/>
  <c r="JL60" i="3"/>
  <c r="BX60" i="3"/>
  <c r="EP60" i="3"/>
  <c r="DG60" i="3"/>
  <c r="BO62" i="3"/>
  <c r="CZ60" i="3"/>
  <c r="BJ60" i="3"/>
  <c r="BO60" i="3" s="1"/>
  <c r="AA60" i="3"/>
  <c r="GF60" i="3"/>
  <c r="JS60" i="3"/>
  <c r="IQ60" i="3"/>
  <c r="FK60" i="3"/>
  <c r="EB60" i="3"/>
  <c r="BU62" i="3"/>
  <c r="AH60" i="3"/>
  <c r="T60" i="3"/>
  <c r="F60" i="3"/>
  <c r="K60" i="3" s="1"/>
  <c r="IJ60" i="3"/>
  <c r="FD60" i="3"/>
  <c r="DU60" i="3"/>
  <c r="IC60" i="3"/>
  <c r="EW60" i="3"/>
  <c r="CI62" i="3"/>
  <c r="HV60" i="3"/>
  <c r="GT60" i="3"/>
  <c r="HO60" i="3"/>
  <c r="HH60" i="3"/>
  <c r="CC62" i="3"/>
  <c r="CJ63" i="3"/>
  <c r="BA63" i="3"/>
  <c r="AS63" i="3"/>
  <c r="AM62" i="3"/>
  <c r="AL63" i="3"/>
  <c r="AE62" i="3"/>
  <c r="Y62" i="3"/>
  <c r="AZ63" i="3"/>
  <c r="AL62" i="3"/>
  <c r="X62" i="3"/>
  <c r="AF63" i="3"/>
  <c r="AT63" i="3"/>
  <c r="CJ62" i="3"/>
  <c r="X63" i="3"/>
  <c r="AT62" i="3"/>
  <c r="AF62" i="3"/>
  <c r="BN62" i="3"/>
  <c r="CI63" i="3"/>
  <c r="BO63" i="3"/>
  <c r="AS62" i="3"/>
  <c r="CQ62" i="3"/>
  <c r="AM63" i="3"/>
  <c r="CP62" i="3"/>
  <c r="BN63" i="3"/>
  <c r="Y63" i="3"/>
  <c r="CB62" i="3"/>
  <c r="AE63" i="3"/>
  <c r="CX62" i="3"/>
  <c r="BH63" i="3"/>
  <c r="CW62" i="3"/>
  <c r="BO61" i="3"/>
  <c r="BN61" i="3"/>
  <c r="AT61" i="3"/>
  <c r="AS61" i="3"/>
  <c r="CI61" i="3"/>
  <c r="CJ61" i="3"/>
  <c r="BU63" i="3"/>
  <c r="AE61" i="3"/>
  <c r="BP60" i="3"/>
  <c r="CY63" i="3"/>
  <c r="CX63" i="3"/>
  <c r="CW63" i="3"/>
  <c r="CY61" i="3"/>
  <c r="CX61" i="3"/>
  <c r="CW61" i="3"/>
  <c r="DF62" i="3"/>
  <c r="DE62" i="3"/>
  <c r="DD62" i="3"/>
  <c r="CC63" i="3"/>
  <c r="CB63" i="3"/>
  <c r="CC61" i="3"/>
  <c r="CB61" i="3"/>
  <c r="BG62" i="3"/>
  <c r="BH62" i="3"/>
  <c r="AM61" i="3"/>
  <c r="AL61" i="3"/>
  <c r="K63" i="3"/>
  <c r="J63" i="3"/>
  <c r="Q62" i="3"/>
  <c r="J61" i="3"/>
  <c r="J62" i="3"/>
  <c r="K61" i="3"/>
  <c r="K62" i="3"/>
  <c r="R62" i="3"/>
  <c r="BN60" i="3" l="1"/>
  <c r="BN64" i="3" s="1"/>
  <c r="AO1" i="3"/>
  <c r="AV1" i="3" s="1"/>
  <c r="AE56" i="3"/>
  <c r="AF56" i="3"/>
  <c r="X56" i="3"/>
  <c r="BH60" i="3"/>
  <c r="BH64" i="3" s="1"/>
  <c r="Y56" i="3"/>
  <c r="BV60" i="3"/>
  <c r="BV64" i="3" s="1"/>
  <c r="J60" i="3"/>
  <c r="BG64" i="3"/>
  <c r="BW60" i="3"/>
  <c r="CD60" i="3" s="1"/>
  <c r="CK60" i="3" s="1"/>
  <c r="BO64" i="3"/>
  <c r="Y60" i="3"/>
  <c r="Y64" i="3" s="1"/>
  <c r="X60" i="3"/>
  <c r="X64" i="3" s="1"/>
  <c r="AM60" i="3"/>
  <c r="AM64" i="3" s="1"/>
  <c r="AL60" i="3"/>
  <c r="AL64" i="3" s="1"/>
  <c r="AE60" i="3"/>
  <c r="AE64" i="3" s="1"/>
  <c r="AF60" i="3"/>
  <c r="AF64" i="3" s="1"/>
  <c r="BA60" i="3"/>
  <c r="BA64" i="3" s="1"/>
  <c r="AZ60" i="3"/>
  <c r="AZ64" i="3" s="1"/>
  <c r="AS60" i="3"/>
  <c r="AS64" i="3" s="1"/>
  <c r="AT60" i="3"/>
  <c r="AT64" i="3" s="1"/>
  <c r="BU60" i="3"/>
  <c r="BU64" i="3" s="1"/>
  <c r="DL62" i="3"/>
  <c r="DK62" i="3"/>
  <c r="DM62" i="3"/>
  <c r="DF63" i="3"/>
  <c r="DE63" i="3"/>
  <c r="DD63" i="3"/>
  <c r="DF61" i="3"/>
  <c r="DE61" i="3"/>
  <c r="DD61" i="3"/>
  <c r="CG55" i="5"/>
  <c r="CG53" i="5"/>
  <c r="AO2" i="3" l="1"/>
  <c r="AL56" i="3"/>
  <c r="BC1" i="3"/>
  <c r="CI60" i="3"/>
  <c r="CI64" i="3" s="1"/>
  <c r="CJ60" i="3"/>
  <c r="CJ64" i="3" s="1"/>
  <c r="AM56" i="3"/>
  <c r="CC60" i="3"/>
  <c r="CC64" i="3" s="1"/>
  <c r="CB60" i="3"/>
  <c r="CB64" i="3" s="1"/>
  <c r="CR60" i="3"/>
  <c r="CQ60" i="3"/>
  <c r="CQ64" i="3" s="1"/>
  <c r="CP60" i="3"/>
  <c r="CP64" i="3" s="1"/>
  <c r="DM63" i="3"/>
  <c r="DL63" i="3"/>
  <c r="DK63" i="3"/>
  <c r="DT62" i="3"/>
  <c r="DS62" i="3"/>
  <c r="DR62" i="3"/>
  <c r="DM61" i="3"/>
  <c r="DL61" i="3"/>
  <c r="DK61" i="3"/>
  <c r="BP92" i="5"/>
  <c r="BO92" i="5"/>
  <c r="BN92" i="5"/>
  <c r="BM92" i="5"/>
  <c r="BL92" i="5"/>
  <c r="BK92" i="5"/>
  <c r="BJ92" i="5"/>
  <c r="BI92" i="5"/>
  <c r="BH92" i="5"/>
  <c r="BG92" i="5"/>
  <c r="BF92" i="5"/>
  <c r="BE92" i="5"/>
  <c r="BD92" i="5"/>
  <c r="BC92" i="5"/>
  <c r="BB92" i="5"/>
  <c r="BA92" i="5"/>
  <c r="AZ92" i="5"/>
  <c r="AY92" i="5"/>
  <c r="AX92" i="5"/>
  <c r="AW92" i="5"/>
  <c r="AV92" i="5"/>
  <c r="AU92" i="5"/>
  <c r="AT92" i="5"/>
  <c r="AS92" i="5"/>
  <c r="AR92" i="5"/>
  <c r="AQ92" i="5"/>
  <c r="AP92" i="5"/>
  <c r="AO92" i="5"/>
  <c r="AN92" i="5"/>
  <c r="AM92" i="5"/>
  <c r="AL92" i="5"/>
  <c r="AK92" i="5"/>
  <c r="AJ92" i="5"/>
  <c r="AI92" i="5"/>
  <c r="AH92" i="5"/>
  <c r="AG92" i="5"/>
  <c r="AF92" i="5"/>
  <c r="AE92" i="5"/>
  <c r="AD92" i="5"/>
  <c r="AC92" i="5"/>
  <c r="AB92" i="5"/>
  <c r="AA92" i="5"/>
  <c r="Z92" i="5"/>
  <c r="Y92" i="5"/>
  <c r="X92" i="5"/>
  <c r="W92" i="5"/>
  <c r="V92" i="5"/>
  <c r="U92" i="5"/>
  <c r="T92" i="5"/>
  <c r="S92" i="5"/>
  <c r="R92" i="5"/>
  <c r="Q92" i="5"/>
  <c r="P92" i="5"/>
  <c r="O92" i="5"/>
  <c r="N92" i="5"/>
  <c r="M92" i="5"/>
  <c r="L92" i="5"/>
  <c r="K92" i="5"/>
  <c r="J92" i="5"/>
  <c r="I92" i="5"/>
  <c r="H92" i="5"/>
  <c r="G92" i="5"/>
  <c r="F92" i="5"/>
  <c r="E92" i="5"/>
  <c r="D92" i="5"/>
  <c r="C92" i="5"/>
  <c r="B92" i="5"/>
  <c r="BM91" i="5"/>
  <c r="BL91" i="5"/>
  <c r="BK91" i="5"/>
  <c r="BJ91" i="5"/>
  <c r="BI91" i="5"/>
  <c r="BH91" i="5"/>
  <c r="BG91" i="5"/>
  <c r="BF91" i="5"/>
  <c r="BE91" i="5"/>
  <c r="BD91" i="5"/>
  <c r="BC91" i="5"/>
  <c r="BB91" i="5"/>
  <c r="BA91" i="5"/>
  <c r="AZ91" i="5"/>
  <c r="AY91" i="5"/>
  <c r="AX91" i="5"/>
  <c r="AW91" i="5"/>
  <c r="AV91" i="5"/>
  <c r="AU91" i="5"/>
  <c r="AT91" i="5"/>
  <c r="AS91" i="5"/>
  <c r="AR91" i="5"/>
  <c r="AQ91" i="5"/>
  <c r="AP91" i="5"/>
  <c r="AO91" i="5"/>
  <c r="AN91" i="5"/>
  <c r="AM91" i="5"/>
  <c r="AL91" i="5"/>
  <c r="AK91" i="5"/>
  <c r="AJ91" i="5"/>
  <c r="AI91" i="5"/>
  <c r="AH91" i="5"/>
  <c r="AG91" i="5"/>
  <c r="AF91" i="5"/>
  <c r="AE91" i="5"/>
  <c r="AD91" i="5"/>
  <c r="AC91" i="5"/>
  <c r="AB91" i="5"/>
  <c r="AA91" i="5"/>
  <c r="Z91" i="5"/>
  <c r="Y91" i="5"/>
  <c r="X91" i="5"/>
  <c r="W91" i="5"/>
  <c r="V91" i="5"/>
  <c r="U91" i="5"/>
  <c r="T91" i="5"/>
  <c r="S91" i="5"/>
  <c r="R91" i="5"/>
  <c r="Q91" i="5"/>
  <c r="P91" i="5"/>
  <c r="O91" i="5"/>
  <c r="N91" i="5"/>
  <c r="M91" i="5"/>
  <c r="L91" i="5"/>
  <c r="K91" i="5"/>
  <c r="J91" i="5"/>
  <c r="I91" i="5"/>
  <c r="H91" i="5"/>
  <c r="G91" i="5"/>
  <c r="F91" i="5"/>
  <c r="E91" i="5"/>
  <c r="D91" i="5"/>
  <c r="C91" i="5"/>
  <c r="B91" i="5"/>
  <c r="CA90" i="5"/>
  <c r="BZ90" i="5"/>
  <c r="BY90" i="5"/>
  <c r="BX90" i="5"/>
  <c r="BW90" i="5"/>
  <c r="BV90" i="5"/>
  <c r="BU90" i="5"/>
  <c r="BT90" i="5"/>
  <c r="BS90" i="5"/>
  <c r="BR90" i="5"/>
  <c r="BQ90" i="5"/>
  <c r="BP90" i="5"/>
  <c r="BO90" i="5"/>
  <c r="BN90" i="5"/>
  <c r="BM90" i="5"/>
  <c r="BL90" i="5"/>
  <c r="BK90" i="5"/>
  <c r="BJ90" i="5"/>
  <c r="BI90" i="5"/>
  <c r="BH90" i="5"/>
  <c r="BG90" i="5"/>
  <c r="BF90" i="5"/>
  <c r="BE90" i="5"/>
  <c r="BD90" i="5"/>
  <c r="BC90" i="5"/>
  <c r="BB90" i="5"/>
  <c r="BA90" i="5"/>
  <c r="AZ90" i="5"/>
  <c r="AY90" i="5"/>
  <c r="AX90" i="5"/>
  <c r="AW90" i="5"/>
  <c r="AV90" i="5"/>
  <c r="AU90" i="5"/>
  <c r="AT90" i="5"/>
  <c r="AS90" i="5"/>
  <c r="AR90" i="5"/>
  <c r="AQ90" i="5"/>
  <c r="AP90" i="5"/>
  <c r="AO90" i="5"/>
  <c r="AN90" i="5"/>
  <c r="AM90" i="5"/>
  <c r="AL90" i="5"/>
  <c r="AK90" i="5"/>
  <c r="AJ90" i="5"/>
  <c r="AI90" i="5"/>
  <c r="AH90" i="5"/>
  <c r="AG90" i="5"/>
  <c r="AF90" i="5"/>
  <c r="AE90" i="5"/>
  <c r="AD90" i="5"/>
  <c r="AC90" i="5"/>
  <c r="AB90" i="5"/>
  <c r="AA90" i="5"/>
  <c r="Z90" i="5"/>
  <c r="Y90" i="5"/>
  <c r="X90" i="5"/>
  <c r="W90" i="5"/>
  <c r="V90" i="5"/>
  <c r="U90" i="5"/>
  <c r="T90" i="5"/>
  <c r="S90" i="5"/>
  <c r="R90" i="5"/>
  <c r="Q90" i="5"/>
  <c r="P90" i="5"/>
  <c r="O90" i="5"/>
  <c r="N90" i="5"/>
  <c r="M90" i="5"/>
  <c r="L90" i="5"/>
  <c r="K90" i="5"/>
  <c r="J90" i="5"/>
  <c r="I90" i="5"/>
  <c r="H90" i="5"/>
  <c r="G90" i="5"/>
  <c r="F90" i="5"/>
  <c r="E90" i="5"/>
  <c r="D90" i="5"/>
  <c r="C90" i="5"/>
  <c r="B90" i="5"/>
  <c r="BQ89" i="5"/>
  <c r="BP89" i="5"/>
  <c r="BO89" i="5"/>
  <c r="BN89" i="5"/>
  <c r="BM89" i="5"/>
  <c r="BL89" i="5"/>
  <c r="BK89" i="5"/>
  <c r="BJ89" i="5"/>
  <c r="BI89" i="5"/>
  <c r="BH89" i="5"/>
  <c r="BG89" i="5"/>
  <c r="BF89" i="5"/>
  <c r="BE89" i="5"/>
  <c r="BD89" i="5"/>
  <c r="BC89" i="5"/>
  <c r="BB89" i="5"/>
  <c r="BA89" i="5"/>
  <c r="AZ89" i="5"/>
  <c r="AY89" i="5"/>
  <c r="AX89" i="5"/>
  <c r="AW89" i="5"/>
  <c r="AV89" i="5"/>
  <c r="AU89" i="5"/>
  <c r="AT89" i="5"/>
  <c r="AS89" i="5"/>
  <c r="AR89" i="5"/>
  <c r="AQ89" i="5"/>
  <c r="AP89" i="5"/>
  <c r="AO89" i="5"/>
  <c r="AN89" i="5"/>
  <c r="AM89" i="5"/>
  <c r="AL89" i="5"/>
  <c r="AK89" i="5"/>
  <c r="AJ89" i="5"/>
  <c r="AI89" i="5"/>
  <c r="AH89" i="5"/>
  <c r="AG89" i="5"/>
  <c r="AF89" i="5"/>
  <c r="AE89" i="5"/>
  <c r="AD89" i="5"/>
  <c r="AC89" i="5"/>
  <c r="AB89" i="5"/>
  <c r="AA89" i="5"/>
  <c r="Z89" i="5"/>
  <c r="Y89" i="5"/>
  <c r="X89" i="5"/>
  <c r="W89" i="5"/>
  <c r="V89" i="5"/>
  <c r="U89" i="5"/>
  <c r="T89" i="5"/>
  <c r="S89" i="5"/>
  <c r="R89" i="5"/>
  <c r="Q89" i="5"/>
  <c r="P89" i="5"/>
  <c r="O89" i="5"/>
  <c r="N89" i="5"/>
  <c r="M89" i="5"/>
  <c r="L89" i="5"/>
  <c r="K89" i="5"/>
  <c r="J89" i="5"/>
  <c r="I89" i="5"/>
  <c r="H89" i="5"/>
  <c r="G89" i="5"/>
  <c r="F89" i="5"/>
  <c r="E89" i="5"/>
  <c r="D89" i="5"/>
  <c r="C89" i="5"/>
  <c r="B89" i="5"/>
  <c r="BM88" i="5"/>
  <c r="BL88" i="5"/>
  <c r="BK88" i="5"/>
  <c r="BJ88" i="5"/>
  <c r="BI88" i="5"/>
  <c r="BH88" i="5"/>
  <c r="BG88" i="5"/>
  <c r="BF88" i="5"/>
  <c r="BE88" i="5"/>
  <c r="BD88" i="5"/>
  <c r="BC88" i="5"/>
  <c r="BB88" i="5"/>
  <c r="BA88" i="5"/>
  <c r="AZ88" i="5"/>
  <c r="AY88" i="5"/>
  <c r="AX88" i="5"/>
  <c r="AW88" i="5"/>
  <c r="AV88" i="5"/>
  <c r="AU88" i="5"/>
  <c r="AT88" i="5"/>
  <c r="AS88" i="5"/>
  <c r="AR88" i="5"/>
  <c r="AQ88" i="5"/>
  <c r="AP88" i="5"/>
  <c r="AO88" i="5"/>
  <c r="AN88" i="5"/>
  <c r="AM88" i="5"/>
  <c r="AL88" i="5"/>
  <c r="AK88" i="5"/>
  <c r="AJ88" i="5"/>
  <c r="AI88" i="5"/>
  <c r="AH88" i="5"/>
  <c r="AG88" i="5"/>
  <c r="AF88" i="5"/>
  <c r="AE88" i="5"/>
  <c r="AD88" i="5"/>
  <c r="AC88" i="5"/>
  <c r="AB88" i="5"/>
  <c r="AA88" i="5"/>
  <c r="Z88" i="5"/>
  <c r="Y88" i="5"/>
  <c r="X88" i="5"/>
  <c r="W88" i="5"/>
  <c r="V88" i="5"/>
  <c r="U88" i="5"/>
  <c r="T88" i="5"/>
  <c r="S88" i="5"/>
  <c r="R88" i="5"/>
  <c r="Q88" i="5"/>
  <c r="P88" i="5"/>
  <c r="O88" i="5"/>
  <c r="N88" i="5"/>
  <c r="M88" i="5"/>
  <c r="L88" i="5"/>
  <c r="K88" i="5"/>
  <c r="J88" i="5"/>
  <c r="I88" i="5"/>
  <c r="H88" i="5"/>
  <c r="G88" i="5"/>
  <c r="F88" i="5"/>
  <c r="E88" i="5"/>
  <c r="D88" i="5"/>
  <c r="C88" i="5"/>
  <c r="B88" i="5"/>
  <c r="BQ87" i="5"/>
  <c r="BP87" i="5"/>
  <c r="BO87" i="5"/>
  <c r="BN87" i="5"/>
  <c r="BM87" i="5"/>
  <c r="BL87" i="5"/>
  <c r="BK87" i="5"/>
  <c r="BJ87" i="5"/>
  <c r="BI87" i="5"/>
  <c r="BH87" i="5"/>
  <c r="BG87" i="5"/>
  <c r="BF87" i="5"/>
  <c r="BE87" i="5"/>
  <c r="BD87" i="5"/>
  <c r="BC87" i="5"/>
  <c r="BB87" i="5"/>
  <c r="BA87" i="5"/>
  <c r="AZ87" i="5"/>
  <c r="AY87" i="5"/>
  <c r="AX87" i="5"/>
  <c r="AW87" i="5"/>
  <c r="AV87" i="5"/>
  <c r="AU87" i="5"/>
  <c r="AT87" i="5"/>
  <c r="AS87" i="5"/>
  <c r="AR87" i="5"/>
  <c r="AQ87" i="5"/>
  <c r="AP87" i="5"/>
  <c r="AO87" i="5"/>
  <c r="AN87" i="5"/>
  <c r="AM87" i="5"/>
  <c r="AL87" i="5"/>
  <c r="AK87" i="5"/>
  <c r="AJ87" i="5"/>
  <c r="AI87" i="5"/>
  <c r="AH87" i="5"/>
  <c r="AG87" i="5"/>
  <c r="AF87" i="5"/>
  <c r="AE87" i="5"/>
  <c r="AD87" i="5"/>
  <c r="AC87" i="5"/>
  <c r="AB87" i="5"/>
  <c r="AA87" i="5"/>
  <c r="Z87" i="5"/>
  <c r="Y87" i="5"/>
  <c r="X87" i="5"/>
  <c r="W87" i="5"/>
  <c r="V87" i="5"/>
  <c r="U87" i="5"/>
  <c r="T87" i="5"/>
  <c r="S87" i="5"/>
  <c r="R87" i="5"/>
  <c r="Q87" i="5"/>
  <c r="P87" i="5"/>
  <c r="O87" i="5"/>
  <c r="N87" i="5"/>
  <c r="M87" i="5"/>
  <c r="L87" i="5"/>
  <c r="K87" i="5"/>
  <c r="J87" i="5"/>
  <c r="I87" i="5"/>
  <c r="H87" i="5"/>
  <c r="G87" i="5"/>
  <c r="F87" i="5"/>
  <c r="E87" i="5"/>
  <c r="D87" i="5"/>
  <c r="C87" i="5"/>
  <c r="B87" i="5"/>
  <c r="BW86" i="5"/>
  <c r="BV86" i="5"/>
  <c r="BU86" i="5"/>
  <c r="BT86" i="5"/>
  <c r="BS86" i="5"/>
  <c r="BR86" i="5"/>
  <c r="BQ86" i="5"/>
  <c r="BP86" i="5"/>
  <c r="BO86" i="5"/>
  <c r="BN86" i="5"/>
  <c r="BM86" i="5"/>
  <c r="BL86" i="5"/>
  <c r="BK86" i="5"/>
  <c r="BJ86" i="5"/>
  <c r="BI86" i="5"/>
  <c r="BH86" i="5"/>
  <c r="BG86" i="5"/>
  <c r="BF86" i="5"/>
  <c r="BE86" i="5"/>
  <c r="BD86" i="5"/>
  <c r="BC86" i="5"/>
  <c r="BB86" i="5"/>
  <c r="BA86" i="5"/>
  <c r="AZ86" i="5"/>
  <c r="AY86" i="5"/>
  <c r="AX86" i="5"/>
  <c r="AW86" i="5"/>
  <c r="AV86" i="5"/>
  <c r="AU86" i="5"/>
  <c r="AT86" i="5"/>
  <c r="AS86" i="5"/>
  <c r="AR86" i="5"/>
  <c r="AQ86" i="5"/>
  <c r="AP86" i="5"/>
  <c r="AO86" i="5"/>
  <c r="AN86" i="5"/>
  <c r="AM86" i="5"/>
  <c r="AL86" i="5"/>
  <c r="AK86" i="5"/>
  <c r="AJ86" i="5"/>
  <c r="AI86" i="5"/>
  <c r="AH86" i="5"/>
  <c r="AG86" i="5"/>
  <c r="AF86" i="5"/>
  <c r="AE86" i="5"/>
  <c r="AD86" i="5"/>
  <c r="AC86" i="5"/>
  <c r="AB86" i="5"/>
  <c r="AA86" i="5"/>
  <c r="Z86" i="5"/>
  <c r="Y86" i="5"/>
  <c r="X86" i="5"/>
  <c r="W86" i="5"/>
  <c r="V86" i="5"/>
  <c r="U86" i="5"/>
  <c r="T86" i="5"/>
  <c r="S86" i="5"/>
  <c r="R86" i="5"/>
  <c r="Q86" i="5"/>
  <c r="P86" i="5"/>
  <c r="O86" i="5"/>
  <c r="N86" i="5"/>
  <c r="M86" i="5"/>
  <c r="L86" i="5"/>
  <c r="K86" i="5"/>
  <c r="J86" i="5"/>
  <c r="I86" i="5"/>
  <c r="H86" i="5"/>
  <c r="G86" i="5"/>
  <c r="F86" i="5"/>
  <c r="E86" i="5"/>
  <c r="D86" i="5"/>
  <c r="C86" i="5"/>
  <c r="B86" i="5"/>
  <c r="BI85" i="5"/>
  <c r="BH85" i="5"/>
  <c r="BG85" i="5"/>
  <c r="BF85" i="5"/>
  <c r="BE85" i="5"/>
  <c r="BD85" i="5"/>
  <c r="BC85" i="5"/>
  <c r="BB85" i="5"/>
  <c r="BA85" i="5"/>
  <c r="AZ85" i="5"/>
  <c r="AY85" i="5"/>
  <c r="AX85" i="5"/>
  <c r="AW85" i="5"/>
  <c r="AV85" i="5"/>
  <c r="AU85" i="5"/>
  <c r="AT85" i="5"/>
  <c r="AS85" i="5"/>
  <c r="AR85" i="5"/>
  <c r="AQ85" i="5"/>
  <c r="AP85" i="5"/>
  <c r="AO85" i="5"/>
  <c r="AN85" i="5"/>
  <c r="AM85" i="5"/>
  <c r="AL85" i="5"/>
  <c r="AK85" i="5"/>
  <c r="AJ85" i="5"/>
  <c r="AI85" i="5"/>
  <c r="AH85" i="5"/>
  <c r="AG85" i="5"/>
  <c r="AF85" i="5"/>
  <c r="AE85" i="5"/>
  <c r="AD85" i="5"/>
  <c r="AC85" i="5"/>
  <c r="AB85" i="5"/>
  <c r="AA85" i="5"/>
  <c r="Z85" i="5"/>
  <c r="Y85" i="5"/>
  <c r="X85" i="5"/>
  <c r="W85" i="5"/>
  <c r="V85" i="5"/>
  <c r="U85" i="5"/>
  <c r="T85" i="5"/>
  <c r="S85" i="5"/>
  <c r="R85" i="5"/>
  <c r="Q85" i="5"/>
  <c r="P85" i="5"/>
  <c r="O85" i="5"/>
  <c r="N85" i="5"/>
  <c r="M85" i="5"/>
  <c r="L85" i="5"/>
  <c r="K85" i="5"/>
  <c r="J85" i="5"/>
  <c r="I85" i="5"/>
  <c r="H85" i="5"/>
  <c r="G85" i="5"/>
  <c r="F85" i="5"/>
  <c r="E85" i="5"/>
  <c r="D85" i="5"/>
  <c r="C85" i="5"/>
  <c r="B85" i="5"/>
  <c r="BP84" i="5"/>
  <c r="BO84" i="5"/>
  <c r="BN84" i="5"/>
  <c r="BM84" i="5"/>
  <c r="BL84" i="5"/>
  <c r="BK84" i="5"/>
  <c r="BJ84" i="5"/>
  <c r="BI84" i="5"/>
  <c r="BH84" i="5"/>
  <c r="BG84" i="5"/>
  <c r="BF84" i="5"/>
  <c r="BE84" i="5"/>
  <c r="BD84" i="5"/>
  <c r="BC84" i="5"/>
  <c r="BB84" i="5"/>
  <c r="BA84" i="5"/>
  <c r="AZ84" i="5"/>
  <c r="AY84" i="5"/>
  <c r="AX84" i="5"/>
  <c r="AW84" i="5"/>
  <c r="AV84" i="5"/>
  <c r="AU84" i="5"/>
  <c r="AT84" i="5"/>
  <c r="AS84" i="5"/>
  <c r="AR84" i="5"/>
  <c r="AQ84" i="5"/>
  <c r="AP84" i="5"/>
  <c r="AO84" i="5"/>
  <c r="AN84" i="5"/>
  <c r="AM84" i="5"/>
  <c r="AL84" i="5"/>
  <c r="AK84" i="5"/>
  <c r="AJ84" i="5"/>
  <c r="AI84" i="5"/>
  <c r="AH84" i="5"/>
  <c r="AG84" i="5"/>
  <c r="AF84" i="5"/>
  <c r="AE84" i="5"/>
  <c r="AD84" i="5"/>
  <c r="AC84" i="5"/>
  <c r="AB84" i="5"/>
  <c r="AA84" i="5"/>
  <c r="Z84" i="5"/>
  <c r="Y84" i="5"/>
  <c r="X84" i="5"/>
  <c r="W84" i="5"/>
  <c r="V84" i="5"/>
  <c r="U84" i="5"/>
  <c r="T84" i="5"/>
  <c r="S84" i="5"/>
  <c r="R84" i="5"/>
  <c r="Q84" i="5"/>
  <c r="P84" i="5"/>
  <c r="O84" i="5"/>
  <c r="N84" i="5"/>
  <c r="M84" i="5"/>
  <c r="L84" i="5"/>
  <c r="K84" i="5"/>
  <c r="J84" i="5"/>
  <c r="I84" i="5"/>
  <c r="H84" i="5"/>
  <c r="G84" i="5"/>
  <c r="F84" i="5"/>
  <c r="E84" i="5"/>
  <c r="D84" i="5"/>
  <c r="C84" i="5"/>
  <c r="B84" i="5"/>
  <c r="BO83" i="5"/>
  <c r="BN83" i="5"/>
  <c r="BM83" i="5"/>
  <c r="BL83" i="5"/>
  <c r="BK83" i="5"/>
  <c r="BJ83" i="5"/>
  <c r="BI83" i="5"/>
  <c r="BH83" i="5"/>
  <c r="BG83" i="5"/>
  <c r="BF83" i="5"/>
  <c r="BE83" i="5"/>
  <c r="BD83" i="5"/>
  <c r="BC83" i="5"/>
  <c r="BB83" i="5"/>
  <c r="BA83" i="5"/>
  <c r="AZ83" i="5"/>
  <c r="AY83" i="5"/>
  <c r="AX83" i="5"/>
  <c r="AW83" i="5"/>
  <c r="AV83" i="5"/>
  <c r="AU83" i="5"/>
  <c r="AT83" i="5"/>
  <c r="AS83" i="5"/>
  <c r="AR83" i="5"/>
  <c r="AQ83" i="5"/>
  <c r="AP83" i="5"/>
  <c r="AO83" i="5"/>
  <c r="AN83" i="5"/>
  <c r="AM83" i="5"/>
  <c r="AL83" i="5"/>
  <c r="AK83" i="5"/>
  <c r="AJ83" i="5"/>
  <c r="AI83" i="5"/>
  <c r="AH83" i="5"/>
  <c r="AG83" i="5"/>
  <c r="AF83" i="5"/>
  <c r="AE83" i="5"/>
  <c r="AD83" i="5"/>
  <c r="AC83" i="5"/>
  <c r="AB83" i="5"/>
  <c r="AA83" i="5"/>
  <c r="Z83" i="5"/>
  <c r="Y83" i="5"/>
  <c r="X83" i="5"/>
  <c r="W83" i="5"/>
  <c r="V83" i="5"/>
  <c r="U83" i="5"/>
  <c r="T83" i="5"/>
  <c r="S83" i="5"/>
  <c r="R83" i="5"/>
  <c r="Q83" i="5"/>
  <c r="P83" i="5"/>
  <c r="O83" i="5"/>
  <c r="N83" i="5"/>
  <c r="M83" i="5"/>
  <c r="L83" i="5"/>
  <c r="K83" i="5"/>
  <c r="J83" i="5"/>
  <c r="I83" i="5"/>
  <c r="H83" i="5"/>
  <c r="G83" i="5"/>
  <c r="F83" i="5"/>
  <c r="E83" i="5"/>
  <c r="D83" i="5"/>
  <c r="C83" i="5"/>
  <c r="B83" i="5"/>
  <c r="CQ43" i="5"/>
  <c r="CJ43" i="5"/>
  <c r="CQ33" i="5"/>
  <c r="CJ33" i="5"/>
  <c r="CQ23" i="5"/>
  <c r="CJ23" i="5"/>
  <c r="CQ13" i="5"/>
  <c r="CJ13" i="5"/>
  <c r="CQ3" i="5"/>
  <c r="CJ3" i="5"/>
  <c r="AV2" i="3" l="1"/>
  <c r="BJ1" i="3"/>
  <c r="CY60" i="3"/>
  <c r="CW60" i="3"/>
  <c r="CW64" i="3" s="1"/>
  <c r="CX60" i="3"/>
  <c r="CX64" i="3" s="1"/>
  <c r="DT63" i="3"/>
  <c r="DR63" i="3"/>
  <c r="DS63" i="3"/>
  <c r="EA62" i="3"/>
  <c r="DZ62" i="3"/>
  <c r="DY62" i="3"/>
  <c r="DR61" i="3"/>
  <c r="DT61" i="3"/>
  <c r="DS61" i="3"/>
  <c r="CH70" i="5"/>
  <c r="CM42" i="5"/>
  <c r="CO27" i="5"/>
  <c r="CO26" i="5" s="1"/>
  <c r="CH7" i="5"/>
  <c r="CH6" i="5" s="1"/>
  <c r="CN28" i="5"/>
  <c r="CM32" i="5"/>
  <c r="CP5" i="5"/>
  <c r="CP15" i="5"/>
  <c r="CI67" i="5"/>
  <c r="CN38" i="5"/>
  <c r="CO45" i="5"/>
  <c r="CO15" i="5"/>
  <c r="CO47" i="5"/>
  <c r="CO46" i="5" s="1"/>
  <c r="CH17" i="5"/>
  <c r="CH16" i="5" s="1"/>
  <c r="CG76" i="5"/>
  <c r="CN18" i="5"/>
  <c r="CO35" i="5"/>
  <c r="CN8" i="5"/>
  <c r="CO37" i="5"/>
  <c r="CO36" i="5" s="1"/>
  <c r="CH66" i="5"/>
  <c r="CO17" i="5"/>
  <c r="CO16" i="5" s="1"/>
  <c r="CO7" i="5"/>
  <c r="CO6" i="5" s="1"/>
  <c r="CN48" i="5"/>
  <c r="CH15" i="5"/>
  <c r="CO5" i="5"/>
  <c r="CP7" i="5"/>
  <c r="CP6" i="5" s="1"/>
  <c r="CP17" i="5"/>
  <c r="CP16" i="5" s="1"/>
  <c r="CH74" i="5"/>
  <c r="CG72" i="5"/>
  <c r="CH76" i="5"/>
  <c r="CG65" i="5"/>
  <c r="CI68" i="5"/>
  <c r="CH72" i="5"/>
  <c r="CH78" i="5"/>
  <c r="CO25" i="5"/>
  <c r="CG66" i="5"/>
  <c r="CG69" i="5"/>
  <c r="CG8" i="5"/>
  <c r="CG7" i="5"/>
  <c r="CG5" i="5"/>
  <c r="CF2" i="5"/>
  <c r="CI79" i="5"/>
  <c r="CI78" i="5"/>
  <c r="CI77" i="5"/>
  <c r="CI76" i="5"/>
  <c r="CI75" i="5"/>
  <c r="CI74" i="5"/>
  <c r="CI73" i="5"/>
  <c r="CI72" i="5"/>
  <c r="CI71" i="5"/>
  <c r="CI70" i="5"/>
  <c r="CH79" i="5"/>
  <c r="CH77" i="5"/>
  <c r="CH75" i="5"/>
  <c r="CH73" i="5"/>
  <c r="CH71" i="5"/>
  <c r="CI69" i="5"/>
  <c r="CH68" i="5"/>
  <c r="CG67" i="5"/>
  <c r="CI65" i="5"/>
  <c r="CI7" i="5"/>
  <c r="CI6" i="5" s="1"/>
  <c r="CI5" i="5"/>
  <c r="CG79" i="5"/>
  <c r="CG77" i="5"/>
  <c r="CG75" i="5"/>
  <c r="CG73" i="5"/>
  <c r="CG71" i="5"/>
  <c r="CH69" i="5"/>
  <c r="CG68" i="5"/>
  <c r="CI66" i="5"/>
  <c r="CH65" i="5"/>
  <c r="CG28" i="5"/>
  <c r="CG27" i="5"/>
  <c r="CG25" i="5"/>
  <c r="CF22" i="5"/>
  <c r="CI27" i="5"/>
  <c r="CI26" i="5" s="1"/>
  <c r="CI25" i="5"/>
  <c r="CH27" i="5"/>
  <c r="CH26" i="5" s="1"/>
  <c r="CH25" i="5"/>
  <c r="CG38" i="5"/>
  <c r="CG37" i="5"/>
  <c r="CG35" i="5"/>
  <c r="CF32" i="5"/>
  <c r="CI37" i="5"/>
  <c r="CI36" i="5" s="1"/>
  <c r="CI35" i="5"/>
  <c r="CH37" i="5"/>
  <c r="CH36" i="5" s="1"/>
  <c r="CH35" i="5"/>
  <c r="CI47" i="5"/>
  <c r="CI46" i="5" s="1"/>
  <c r="CI45" i="5"/>
  <c r="CH47" i="5"/>
  <c r="CH46" i="5" s="1"/>
  <c r="CH45" i="5"/>
  <c r="CP27" i="5"/>
  <c r="CP26" i="5" s="1"/>
  <c r="CP25" i="5"/>
  <c r="CN37" i="5"/>
  <c r="CN35" i="5"/>
  <c r="CP37" i="5"/>
  <c r="CP36" i="5" s="1"/>
  <c r="CP35" i="5"/>
  <c r="CN47" i="5"/>
  <c r="CN45" i="5"/>
  <c r="CP47" i="5"/>
  <c r="CP46" i="5" s="1"/>
  <c r="CP45" i="5"/>
  <c r="CM2" i="5"/>
  <c r="CH5" i="5"/>
  <c r="CM12" i="5"/>
  <c r="CM22" i="5"/>
  <c r="CH67" i="5"/>
  <c r="CG70" i="5"/>
  <c r="CG74" i="5"/>
  <c r="CG78" i="5"/>
  <c r="CG18" i="5"/>
  <c r="CG17" i="5"/>
  <c r="CG15" i="5"/>
  <c r="CF12" i="5"/>
  <c r="CI15" i="5"/>
  <c r="CI17" i="5"/>
  <c r="CI16" i="5" s="1"/>
  <c r="CG48" i="5"/>
  <c r="CN7" i="5"/>
  <c r="CN17" i="5"/>
  <c r="CN27" i="5"/>
  <c r="CN5" i="5"/>
  <c r="CN15" i="5"/>
  <c r="CN25" i="5"/>
  <c r="CF42" i="5"/>
  <c r="CG45" i="5"/>
  <c r="CG47" i="5"/>
  <c r="BC2" i="3" l="1"/>
  <c r="BJ2" i="3" s="1"/>
  <c r="AT56" i="3"/>
  <c r="AS56" i="3"/>
  <c r="BQ1" i="3"/>
  <c r="DF60" i="3"/>
  <c r="DE60" i="3"/>
  <c r="DE64" i="3" s="1"/>
  <c r="DD60" i="3"/>
  <c r="DD64" i="3" s="1"/>
  <c r="EA63" i="3"/>
  <c r="DZ63" i="3"/>
  <c r="DY63" i="3"/>
  <c r="EA61" i="3"/>
  <c r="DZ61" i="3"/>
  <c r="DY61" i="3"/>
  <c r="EH62" i="3"/>
  <c r="EO62" i="3" s="1"/>
  <c r="EG62" i="3"/>
  <c r="EF62" i="3"/>
  <c r="R61" i="3"/>
  <c r="Q61" i="3"/>
  <c r="R63" i="3"/>
  <c r="Q63" i="3"/>
  <c r="Q60" i="3"/>
  <c r="R60" i="3"/>
  <c r="CO24" i="5"/>
  <c r="CH4" i="5"/>
  <c r="CO44" i="5"/>
  <c r="CP34" i="5"/>
  <c r="CO14" i="5"/>
  <c r="CP14" i="5"/>
  <c r="CP4" i="5"/>
  <c r="CF70" i="5"/>
  <c r="CO4" i="5"/>
  <c r="CI44" i="5"/>
  <c r="CH14" i="5"/>
  <c r="CF76" i="5"/>
  <c r="CH44" i="5"/>
  <c r="CF71" i="5"/>
  <c r="CF67" i="5"/>
  <c r="CO34" i="5"/>
  <c r="CH34" i="5"/>
  <c r="CH24" i="5"/>
  <c r="CF65" i="5"/>
  <c r="CF79" i="5"/>
  <c r="CF72" i="5"/>
  <c r="CI14" i="5"/>
  <c r="CP44" i="5"/>
  <c r="CI34" i="5"/>
  <c r="CI24" i="5"/>
  <c r="CF78" i="5"/>
  <c r="CP24" i="5"/>
  <c r="CF68" i="5"/>
  <c r="CF75" i="5"/>
  <c r="CF69" i="5"/>
  <c r="CF66" i="5"/>
  <c r="CJ45" i="5"/>
  <c r="CQ5" i="5"/>
  <c r="CJ15" i="5"/>
  <c r="CQ25" i="5"/>
  <c r="CN16" i="5"/>
  <c r="CQ16" i="5" s="1"/>
  <c r="CQ17" i="5"/>
  <c r="CQ45" i="5"/>
  <c r="CQ35" i="5"/>
  <c r="CG6" i="5"/>
  <c r="CJ6" i="5" s="1"/>
  <c r="CJ7" i="5"/>
  <c r="CG46" i="5"/>
  <c r="CJ46" i="5" s="1"/>
  <c r="CJ47" i="5"/>
  <c r="CQ15" i="5"/>
  <c r="CN6" i="5"/>
  <c r="CQ6" i="5" s="1"/>
  <c r="CQ7" i="5"/>
  <c r="CN46" i="5"/>
  <c r="CQ46" i="5" s="1"/>
  <c r="CQ47" i="5"/>
  <c r="CN36" i="5"/>
  <c r="CQ36" i="5" s="1"/>
  <c r="CQ37" i="5"/>
  <c r="CJ35" i="5"/>
  <c r="CJ25" i="5"/>
  <c r="CF73" i="5"/>
  <c r="CI4" i="5"/>
  <c r="CG36" i="5"/>
  <c r="CJ36" i="5" s="1"/>
  <c r="CJ37" i="5"/>
  <c r="CG26" i="5"/>
  <c r="CJ26" i="5" s="1"/>
  <c r="CJ27" i="5"/>
  <c r="CN26" i="5"/>
  <c r="CQ26" i="5" s="1"/>
  <c r="CQ27" i="5"/>
  <c r="CG16" i="5"/>
  <c r="CJ16" i="5" s="1"/>
  <c r="CJ17" i="5"/>
  <c r="CF74" i="5"/>
  <c r="CF77" i="5"/>
  <c r="CJ5" i="5"/>
  <c r="BA56" i="3" l="1"/>
  <c r="AZ56" i="3"/>
  <c r="EV62" i="3"/>
  <c r="EU62" i="3"/>
  <c r="ET62" i="3"/>
  <c r="BQ2" i="3"/>
  <c r="BX1" i="3"/>
  <c r="BG56" i="3"/>
  <c r="BH56" i="3"/>
  <c r="DM60" i="3"/>
  <c r="DL60" i="3"/>
  <c r="DL64" i="3" s="1"/>
  <c r="DK60" i="3"/>
  <c r="DK64" i="3" s="1"/>
  <c r="EH63" i="3"/>
  <c r="EO63" i="3" s="1"/>
  <c r="EG63" i="3"/>
  <c r="EF63" i="3"/>
  <c r="EG61" i="3"/>
  <c r="EF61" i="3"/>
  <c r="EH61" i="3"/>
  <c r="EO61" i="3" s="1"/>
  <c r="EN62" i="3"/>
  <c r="EM62" i="3"/>
  <c r="CN34" i="5"/>
  <c r="CN40" i="5" s="1"/>
  <c r="CG4" i="5"/>
  <c r="CI8" i="5" s="1"/>
  <c r="CN44" i="5"/>
  <c r="CP49" i="5" s="1"/>
  <c r="CG24" i="5"/>
  <c r="CG14" i="5"/>
  <c r="CG44" i="5"/>
  <c r="CG34" i="5"/>
  <c r="CN14" i="5"/>
  <c r="CN24" i="5"/>
  <c r="CN4" i="5"/>
  <c r="E7" i="3"/>
  <c r="E8" i="3" s="1"/>
  <c r="E9" i="3" s="1"/>
  <c r="E10" i="3" s="1"/>
  <c r="E11" i="3" s="1"/>
  <c r="E12" i="3" s="1"/>
  <c r="E13" i="3" s="1"/>
  <c r="E14" i="3" s="1"/>
  <c r="E15" i="3" s="1"/>
  <c r="E16" i="3" s="1"/>
  <c r="E17" i="3" s="1"/>
  <c r="E18" i="3" s="1"/>
  <c r="E19" i="3" s="1"/>
  <c r="E20" i="3" s="1"/>
  <c r="E21" i="3" s="1"/>
  <c r="E22" i="3" s="1"/>
  <c r="E23" i="3" s="1"/>
  <c r="E24" i="3" s="1"/>
  <c r="E25" i="3" s="1"/>
  <c r="EV63" i="3" l="1"/>
  <c r="ET63" i="3"/>
  <c r="EU63" i="3"/>
  <c r="FC62" i="3"/>
  <c r="FA62" i="3"/>
  <c r="FB62" i="3"/>
  <c r="EV61" i="3"/>
  <c r="ET61" i="3"/>
  <c r="EU61" i="3"/>
  <c r="BN56" i="3"/>
  <c r="BO56" i="3"/>
  <c r="E37" i="3"/>
  <c r="E38" i="3" s="1"/>
  <c r="E39" i="3" s="1"/>
  <c r="E40" i="3" s="1"/>
  <c r="E41" i="3" s="1"/>
  <c r="E42" i="3" s="1"/>
  <c r="E43" i="3" s="1"/>
  <c r="E44" i="3" s="1"/>
  <c r="E45" i="3" s="1"/>
  <c r="E46" i="3" s="1"/>
  <c r="E47" i="3" s="1"/>
  <c r="E48" i="3" s="1"/>
  <c r="E49" i="3" s="1"/>
  <c r="E50" i="3" s="1"/>
  <c r="E51" i="3" s="1"/>
  <c r="E52" i="3" s="1"/>
  <c r="E53" i="3" s="1"/>
  <c r="E54" i="3" s="1"/>
  <c r="E55" i="3" s="1"/>
  <c r="BX2" i="3"/>
  <c r="CE1" i="3"/>
  <c r="DR60" i="3"/>
  <c r="DR64" i="3" s="1"/>
  <c r="DT60" i="3"/>
  <c r="DS60" i="3"/>
  <c r="DS64" i="3" s="1"/>
  <c r="EN61" i="3"/>
  <c r="EM61" i="3"/>
  <c r="EN63" i="3"/>
  <c r="EM63" i="3"/>
  <c r="CO50" i="5"/>
  <c r="CP48" i="5"/>
  <c r="CQ44" i="5"/>
  <c r="CN50" i="5"/>
  <c r="CO40" i="5"/>
  <c r="CP40" i="5" s="1"/>
  <c r="CQ34" i="5"/>
  <c r="CP38" i="5"/>
  <c r="CP39" i="5"/>
  <c r="CI9" i="5"/>
  <c r="CG10" i="5"/>
  <c r="CJ4" i="5"/>
  <c r="CH10" i="5"/>
  <c r="CQ14" i="5"/>
  <c r="CN20" i="5"/>
  <c r="CO20" i="5"/>
  <c r="CP19" i="5"/>
  <c r="CP18" i="5"/>
  <c r="CN30" i="5"/>
  <c r="CQ24" i="5"/>
  <c r="CO30" i="5"/>
  <c r="CP29" i="5"/>
  <c r="CP28" i="5"/>
  <c r="CJ44" i="5"/>
  <c r="CG50" i="5"/>
  <c r="CH50" i="5"/>
  <c r="CI49" i="5"/>
  <c r="CI48" i="5"/>
  <c r="CG20" i="5"/>
  <c r="CJ14" i="5"/>
  <c r="CI19" i="5"/>
  <c r="CI18" i="5"/>
  <c r="CH20" i="5"/>
  <c r="CG30" i="5"/>
  <c r="CJ24" i="5"/>
  <c r="CH30" i="5"/>
  <c r="CI29" i="5"/>
  <c r="CI28" i="5"/>
  <c r="CQ4" i="5"/>
  <c r="CN10" i="5"/>
  <c r="CP9" i="5"/>
  <c r="CO10" i="5"/>
  <c r="CP8" i="5"/>
  <c r="CJ34" i="5"/>
  <c r="CG40" i="5"/>
  <c r="CI38" i="5"/>
  <c r="CH40" i="5"/>
  <c r="CI39" i="5"/>
  <c r="FC63" i="3" l="1"/>
  <c r="FB63" i="3"/>
  <c r="FA63" i="3"/>
  <c r="FJ62" i="3"/>
  <c r="FH62" i="3"/>
  <c r="FI62" i="3"/>
  <c r="FC61" i="3"/>
  <c r="FA61" i="3"/>
  <c r="FB61" i="3"/>
  <c r="BU56" i="3"/>
  <c r="CE2" i="3"/>
  <c r="CL1" i="3"/>
  <c r="EA60" i="3"/>
  <c r="DZ60" i="3"/>
  <c r="DZ64" i="3" s="1"/>
  <c r="DY60" i="3"/>
  <c r="DY64" i="3" s="1"/>
  <c r="CP50" i="5"/>
  <c r="CI10" i="5"/>
  <c r="CI30" i="5"/>
  <c r="CI50" i="5"/>
  <c r="CP20" i="5"/>
  <c r="CP30" i="5"/>
  <c r="CI40" i="5"/>
  <c r="CI20" i="5"/>
  <c r="CP10" i="5"/>
  <c r="FI63" i="3" l="1"/>
  <c r="FH63" i="3"/>
  <c r="FJ63" i="3"/>
  <c r="FP62" i="3"/>
  <c r="FO62" i="3"/>
  <c r="FQ62" i="3"/>
  <c r="FJ61" i="3"/>
  <c r="FI61" i="3"/>
  <c r="FH61" i="3"/>
  <c r="BV56" i="3"/>
  <c r="CS1" i="3"/>
  <c r="CL2" i="3"/>
  <c r="EH60" i="3"/>
  <c r="EG60" i="3"/>
  <c r="EG64" i="3" s="1"/>
  <c r="EF60" i="3"/>
  <c r="EF64" i="3" s="1"/>
  <c r="Q64" i="3"/>
  <c r="FQ63" i="3" l="1"/>
  <c r="FP63" i="3"/>
  <c r="FO63" i="3"/>
  <c r="FW62" i="3"/>
  <c r="FX62" i="3"/>
  <c r="FV62" i="3"/>
  <c r="FQ61" i="3"/>
  <c r="FP61" i="3"/>
  <c r="FO61" i="3"/>
  <c r="CC56" i="3"/>
  <c r="CB56" i="3"/>
  <c r="CZ1" i="3"/>
  <c r="CS2" i="3"/>
  <c r="CJ56" i="3"/>
  <c r="CI56" i="3"/>
  <c r="EO60" i="3"/>
  <c r="EM60" i="3"/>
  <c r="EM64" i="3" s="1"/>
  <c r="EN60" i="3"/>
  <c r="EN64" i="3" s="1"/>
  <c r="R64" i="3"/>
  <c r="FX63" i="3" l="1"/>
  <c r="FV63" i="3"/>
  <c r="FW63" i="3"/>
  <c r="GD62" i="3"/>
  <c r="GC62" i="3"/>
  <c r="GE62" i="3"/>
  <c r="FX61" i="3"/>
  <c r="FW61" i="3"/>
  <c r="FV61" i="3"/>
  <c r="DG1" i="3"/>
  <c r="CZ2" i="3"/>
  <c r="CQ56" i="3"/>
  <c r="CP56" i="3"/>
  <c r="ET60" i="3"/>
  <c r="ET64" i="3" s="1"/>
  <c r="EU60" i="3"/>
  <c r="EU64" i="3" s="1"/>
  <c r="EV60" i="3"/>
  <c r="K56" i="3"/>
  <c r="J56" i="3"/>
  <c r="K64" i="3"/>
  <c r="J64" i="3"/>
  <c r="GC63" i="3" l="1"/>
  <c r="GD63" i="3"/>
  <c r="GE63" i="3"/>
  <c r="GK62" i="3"/>
  <c r="GL62" i="3"/>
  <c r="GJ62" i="3"/>
  <c r="GE61" i="3"/>
  <c r="GC61" i="3"/>
  <c r="GD61" i="3"/>
  <c r="DN1" i="3"/>
  <c r="DG2" i="3"/>
  <c r="CX56" i="3"/>
  <c r="FB60" i="3"/>
  <c r="FB64" i="3" s="1"/>
  <c r="FA60" i="3"/>
  <c r="FA64" i="3" s="1"/>
  <c r="FC60" i="3"/>
  <c r="J66" i="3"/>
  <c r="K66" i="3"/>
  <c r="Q56" i="3"/>
  <c r="GL63" i="3" l="1"/>
  <c r="GK63" i="3"/>
  <c r="GJ63" i="3"/>
  <c r="GQ62" i="3"/>
  <c r="GR62" i="3"/>
  <c r="GS62" i="3"/>
  <c r="GK61" i="3"/>
  <c r="GL61" i="3"/>
  <c r="GJ61" i="3"/>
  <c r="CW56" i="3"/>
  <c r="DU1" i="3"/>
  <c r="DN2" i="3"/>
  <c r="DD56" i="3"/>
  <c r="DE56" i="3"/>
  <c r="FI60" i="3"/>
  <c r="FI64" i="3" s="1"/>
  <c r="FJ60" i="3"/>
  <c r="FH60" i="3"/>
  <c r="FH64" i="3" s="1"/>
  <c r="R56" i="3"/>
  <c r="GS63" i="3" l="1"/>
  <c r="GQ63" i="3"/>
  <c r="GR63" i="3"/>
  <c r="GZ62" i="3"/>
  <c r="GY62" i="3"/>
  <c r="GX62" i="3"/>
  <c r="GS61" i="3"/>
  <c r="GQ61" i="3"/>
  <c r="GR61" i="3"/>
  <c r="DL56" i="3"/>
  <c r="EB1" i="3"/>
  <c r="DU2" i="3"/>
  <c r="DK56" i="3"/>
  <c r="FO60" i="3"/>
  <c r="FO64" i="3" s="1"/>
  <c r="FQ60" i="3"/>
  <c r="FP60" i="3"/>
  <c r="FP64" i="3" s="1"/>
  <c r="J101" i="3"/>
  <c r="K101" i="3"/>
  <c r="K105" i="3" s="1"/>
  <c r="R3" i="3" s="1"/>
  <c r="R66" i="3" s="1"/>
  <c r="GZ63" i="3" l="1"/>
  <c r="GY63" i="3"/>
  <c r="GX63" i="3"/>
  <c r="HG62" i="3"/>
  <c r="HF62" i="3"/>
  <c r="HE62" i="3"/>
  <c r="GZ61" i="3"/>
  <c r="GX61" i="3"/>
  <c r="GY61" i="3"/>
  <c r="EB2" i="3"/>
  <c r="EI1" i="3"/>
  <c r="DS56" i="3"/>
  <c r="DR56" i="3"/>
  <c r="FW60" i="3"/>
  <c r="FW64" i="3" s="1"/>
  <c r="FX60" i="3"/>
  <c r="FV60" i="3"/>
  <c r="FV64" i="3" s="1"/>
  <c r="R101" i="3"/>
  <c r="R105" i="3" s="1"/>
  <c r="Y3" i="3" s="1"/>
  <c r="Y66" i="3" s="1"/>
  <c r="Y101" i="3" s="1"/>
  <c r="Y105" i="3" s="1"/>
  <c r="AF3" i="3" s="1"/>
  <c r="AF66" i="3" s="1"/>
  <c r="AF101" i="3" s="1"/>
  <c r="AF105" i="3" s="1"/>
  <c r="AM3" i="3" s="1"/>
  <c r="AM66" i="3" s="1"/>
  <c r="AM101" i="3" s="1"/>
  <c r="AM105" i="3" s="1"/>
  <c r="AT3" i="3" s="1"/>
  <c r="AT66" i="3" s="1"/>
  <c r="AT101" i="3" s="1"/>
  <c r="AT105" i="3" s="1"/>
  <c r="BA3" i="3" s="1"/>
  <c r="BA66" i="3" s="1"/>
  <c r="BA101" i="3" s="1"/>
  <c r="BA105" i="3" s="1"/>
  <c r="BH3" i="3" s="1"/>
  <c r="BH66" i="3" s="1"/>
  <c r="BH101" i="3" s="1"/>
  <c r="BH105" i="3" s="1"/>
  <c r="BO3" i="3" s="1"/>
  <c r="BO66" i="3" s="1"/>
  <c r="BO101" i="3" s="1"/>
  <c r="BO105" i="3" s="1"/>
  <c r="BV3" i="3" s="1"/>
  <c r="BV66" i="3" s="1"/>
  <c r="BV101" i="3" s="1"/>
  <c r="BV105" i="3" s="1"/>
  <c r="CC3" i="3" s="1"/>
  <c r="CC66" i="3" s="1"/>
  <c r="CC101" i="3" s="1"/>
  <c r="CC105" i="3" s="1"/>
  <c r="CJ3" i="3" s="1"/>
  <c r="CJ66" i="3" s="1"/>
  <c r="CJ101" i="3" s="1"/>
  <c r="CJ105" i="3" s="1"/>
  <c r="CQ3" i="3" s="1"/>
  <c r="CQ66" i="3" s="1"/>
  <c r="CQ101" i="3" s="1"/>
  <c r="CQ105" i="3" s="1"/>
  <c r="CX3" i="3" s="1"/>
  <c r="CX66" i="3" s="1"/>
  <c r="CX101" i="3" s="1"/>
  <c r="CX105" i="3" s="1"/>
  <c r="DE3" i="3" s="1"/>
  <c r="DE66" i="3" s="1"/>
  <c r="DE101" i="3" s="1"/>
  <c r="DE105" i="3" s="1"/>
  <c r="DL3" i="3" s="1"/>
  <c r="DL66" i="3" s="1"/>
  <c r="DL101" i="3" s="1"/>
  <c r="DL105" i="3" s="1"/>
  <c r="DS3" i="3" s="1"/>
  <c r="J103" i="3"/>
  <c r="J105" i="3" s="1"/>
  <c r="Q3" i="3" s="1"/>
  <c r="Q66" i="3" s="1"/>
  <c r="HG63" i="3" l="1"/>
  <c r="HF63" i="3"/>
  <c r="HE63" i="3"/>
  <c r="HN62" i="3"/>
  <c r="HM62" i="3"/>
  <c r="HL62" i="3"/>
  <c r="HG61" i="3"/>
  <c r="HE61" i="3"/>
  <c r="HF61" i="3"/>
  <c r="DS66" i="3"/>
  <c r="DS101" i="3" s="1"/>
  <c r="DS105" i="3" s="1"/>
  <c r="DZ3" i="3" s="1"/>
  <c r="EI2" i="3"/>
  <c r="EP1" i="3"/>
  <c r="DY56" i="3"/>
  <c r="DZ56" i="3"/>
  <c r="GC60" i="3"/>
  <c r="GC64" i="3" s="1"/>
  <c r="GE60" i="3"/>
  <c r="GD60" i="3"/>
  <c r="GD64" i="3" s="1"/>
  <c r="Q101" i="3"/>
  <c r="Q103" i="3" s="1"/>
  <c r="Q105" i="3" s="1"/>
  <c r="X3" i="3" s="1"/>
  <c r="X66" i="3" s="1"/>
  <c r="X101" i="3" s="1"/>
  <c r="X103" i="3" s="1"/>
  <c r="X105" i="3" s="1"/>
  <c r="AE3" i="3" s="1"/>
  <c r="AE66" i="3" s="1"/>
  <c r="AE101" i="3" s="1"/>
  <c r="HN63" i="3" l="1"/>
  <c r="HL63" i="3"/>
  <c r="HM63" i="3"/>
  <c r="HU62" i="3"/>
  <c r="HS62" i="3"/>
  <c r="HT62" i="3"/>
  <c r="HN61" i="3"/>
  <c r="HL61" i="3"/>
  <c r="HM61" i="3"/>
  <c r="DZ66" i="3"/>
  <c r="DZ101" i="3" s="1"/>
  <c r="DZ105" i="3" s="1"/>
  <c r="EG3" i="3" s="1"/>
  <c r="EP2" i="3"/>
  <c r="EW1" i="3"/>
  <c r="GL60" i="3"/>
  <c r="GK60" i="3"/>
  <c r="GK64" i="3" s="1"/>
  <c r="GJ60" i="3"/>
  <c r="GJ64" i="3" s="1"/>
  <c r="AE103" i="3"/>
  <c r="AE105" i="3" s="1"/>
  <c r="AL3" i="3" s="1"/>
  <c r="AL66" i="3" s="1"/>
  <c r="AL101" i="3" s="1"/>
  <c r="AL103" i="3" s="1"/>
  <c r="AL105" i="3" s="1"/>
  <c r="AS3" i="3" s="1"/>
  <c r="AS66" i="3" s="1"/>
  <c r="AS101" i="3" s="1"/>
  <c r="AS103" i="3" s="1"/>
  <c r="AS105" i="3" s="1"/>
  <c r="AZ3" i="3" s="1"/>
  <c r="AZ66" i="3" s="1"/>
  <c r="AZ101" i="3" s="1"/>
  <c r="AZ103" i="3" s="1"/>
  <c r="AZ105" i="3" s="1"/>
  <c r="BG3" i="3" s="1"/>
  <c r="BG66" i="3" s="1"/>
  <c r="BG101" i="3" s="1"/>
  <c r="HU63" i="3" l="1"/>
  <c r="HT63" i="3"/>
  <c r="HS63" i="3"/>
  <c r="HZ62" i="3"/>
  <c r="IB62" i="3"/>
  <c r="IA62" i="3"/>
  <c r="HU61" i="3"/>
  <c r="HT61" i="3"/>
  <c r="HS61" i="3"/>
  <c r="EG56" i="3"/>
  <c r="EG66" i="3" s="1"/>
  <c r="EG101" i="3" s="1"/>
  <c r="EG105" i="3" s="1"/>
  <c r="EN3" i="3" s="1"/>
  <c r="EF56" i="3"/>
  <c r="EM56" i="3"/>
  <c r="EW2" i="3"/>
  <c r="FD1" i="3"/>
  <c r="EN56" i="3"/>
  <c r="BG103" i="3"/>
  <c r="BG105" i="3" s="1"/>
  <c r="BN3" i="3" s="1"/>
  <c r="BN66" i="3" s="1"/>
  <c r="BN101" i="3" s="1"/>
  <c r="BN103" i="3" s="1"/>
  <c r="BN105" i="3" s="1"/>
  <c r="BU3" i="3" s="1"/>
  <c r="BU66" i="3" s="1"/>
  <c r="BU101" i="3" s="1"/>
  <c r="BU103" i="3" s="1"/>
  <c r="BU105" i="3" s="1"/>
  <c r="CB3" i="3" s="1"/>
  <c r="CB66" i="3" s="1"/>
  <c r="CB101" i="3" s="1"/>
  <c r="CB103" i="3" s="1"/>
  <c r="CB105" i="3" s="1"/>
  <c r="CI3" i="3" s="1"/>
  <c r="CI66" i="3" s="1"/>
  <c r="CI101" i="3" s="1"/>
  <c r="CI103" i="3" s="1"/>
  <c r="CI105" i="3" s="1"/>
  <c r="CP3" i="3" s="1"/>
  <c r="CP66" i="3" s="1"/>
  <c r="CP101" i="3" s="1"/>
  <c r="GQ60" i="3"/>
  <c r="GQ64" i="3" s="1"/>
  <c r="GR60" i="3"/>
  <c r="GR64" i="3" s="1"/>
  <c r="GS60" i="3"/>
  <c r="IB63" i="3" l="1"/>
  <c r="IA63" i="3"/>
  <c r="HZ63" i="3"/>
  <c r="IH62" i="3"/>
  <c r="II62" i="3"/>
  <c r="IG62" i="3"/>
  <c r="IB61" i="3"/>
  <c r="IA61" i="3"/>
  <c r="HZ61" i="3"/>
  <c r="EN66" i="3"/>
  <c r="EN101" i="3" s="1"/>
  <c r="EN105" i="3" s="1"/>
  <c r="EU3" i="3" s="1"/>
  <c r="FD2" i="3"/>
  <c r="FK1" i="3"/>
  <c r="CP103" i="3"/>
  <c r="CP105" i="3" s="1"/>
  <c r="CW3" i="3" s="1"/>
  <c r="CW66" i="3" s="1"/>
  <c r="CW101" i="3" s="1"/>
  <c r="GZ60" i="3"/>
  <c r="GY60" i="3"/>
  <c r="GY64" i="3" s="1"/>
  <c r="GX60" i="3"/>
  <c r="GX64" i="3" s="1"/>
  <c r="IG63" i="3" l="1"/>
  <c r="II63" i="3"/>
  <c r="IH63" i="3"/>
  <c r="IP62" i="3"/>
  <c r="IN62" i="3"/>
  <c r="IO62" i="3"/>
  <c r="IH61" i="3"/>
  <c r="IG61" i="3"/>
  <c r="II61" i="3"/>
  <c r="FA56" i="3"/>
  <c r="ET56" i="3"/>
  <c r="EU56" i="3"/>
  <c r="EU66" i="3" s="1"/>
  <c r="EU101" i="3" s="1"/>
  <c r="EU105" i="3" s="1"/>
  <c r="FB3" i="3" s="1"/>
  <c r="FR1" i="3"/>
  <c r="FK2" i="3"/>
  <c r="FB56" i="3"/>
  <c r="CW103" i="3"/>
  <c r="CW105" i="3" s="1"/>
  <c r="DD3" i="3" s="1"/>
  <c r="DD66" i="3" s="1"/>
  <c r="DD101" i="3" s="1"/>
  <c r="DD103" i="3" s="1"/>
  <c r="DD105" i="3" s="1"/>
  <c r="DK3" i="3" s="1"/>
  <c r="DK66" i="3" s="1"/>
  <c r="DK101" i="3" s="1"/>
  <c r="HG60" i="3"/>
  <c r="HF60" i="3"/>
  <c r="HF64" i="3" s="1"/>
  <c r="HE60" i="3"/>
  <c r="HE64" i="3" s="1"/>
  <c r="IP63" i="3" l="1"/>
  <c r="IN63" i="3"/>
  <c r="IO63" i="3"/>
  <c r="IW62" i="3"/>
  <c r="IV62" i="3"/>
  <c r="IU62" i="3"/>
  <c r="IP61" i="3"/>
  <c r="IO61" i="3"/>
  <c r="IN61" i="3"/>
  <c r="FI56" i="3"/>
  <c r="FH56" i="3"/>
  <c r="FB66" i="3"/>
  <c r="FB101" i="3" s="1"/>
  <c r="FB105" i="3" s="1"/>
  <c r="FI3" i="3" s="1"/>
  <c r="FY1" i="3"/>
  <c r="FR2" i="3"/>
  <c r="DK103" i="3"/>
  <c r="DK105" i="3" s="1"/>
  <c r="DR3" i="3" s="1"/>
  <c r="DR66" i="3" s="1"/>
  <c r="DR101" i="3" s="1"/>
  <c r="HN60" i="3"/>
  <c r="HM60" i="3"/>
  <c r="HM64" i="3" s="1"/>
  <c r="HL60" i="3"/>
  <c r="HL64" i="3" s="1"/>
  <c r="IV63" i="3" l="1"/>
  <c r="IU63" i="3"/>
  <c r="IW63" i="3"/>
  <c r="JD62" i="3"/>
  <c r="JC62" i="3"/>
  <c r="JB62" i="3"/>
  <c r="IV61" i="3"/>
  <c r="IU61" i="3"/>
  <c r="IW61" i="3"/>
  <c r="FP56" i="3"/>
  <c r="FI66" i="3"/>
  <c r="FI101" i="3" s="1"/>
  <c r="FI105" i="3" s="1"/>
  <c r="FP3" i="3" s="1"/>
  <c r="FO56" i="3"/>
  <c r="FY2" i="3"/>
  <c r="GF1" i="3"/>
  <c r="DR103" i="3"/>
  <c r="DR105" i="3" s="1"/>
  <c r="DY3" i="3" s="1"/>
  <c r="DY66" i="3" s="1"/>
  <c r="DY101" i="3" s="1"/>
  <c r="DY103" i="3" s="1"/>
  <c r="DY105" i="3" s="1"/>
  <c r="EF3" i="3" s="1"/>
  <c r="EF66" i="3" s="1"/>
  <c r="EF101" i="3" s="1"/>
  <c r="EF103" i="3" s="1"/>
  <c r="EF105" i="3" s="1"/>
  <c r="EM3" i="3" s="1"/>
  <c r="EM66" i="3" s="1"/>
  <c r="EM101" i="3" s="1"/>
  <c r="EM103" i="3" s="1"/>
  <c r="EM105" i="3" s="1"/>
  <c r="ET3" i="3" s="1"/>
  <c r="ET66" i="3" s="1"/>
  <c r="ET101" i="3" s="1"/>
  <c r="HU60" i="3"/>
  <c r="HS60" i="3"/>
  <c r="HS64" i="3" s="1"/>
  <c r="HT60" i="3"/>
  <c r="HT64" i="3" s="1"/>
  <c r="JC63" i="3" l="1"/>
  <c r="JD63" i="3"/>
  <c r="JB63" i="3"/>
  <c r="JK62" i="3"/>
  <c r="JJ62" i="3"/>
  <c r="JI62" i="3"/>
  <c r="JD61" i="3"/>
  <c r="JC61" i="3"/>
  <c r="JB61" i="3"/>
  <c r="FP66" i="3"/>
  <c r="FP101" i="3" s="1"/>
  <c r="FP105" i="3" s="1"/>
  <c r="FW3" i="3" s="1"/>
  <c r="GM1" i="3"/>
  <c r="GF2" i="3"/>
  <c r="ET103" i="3"/>
  <c r="ET105" i="3" s="1"/>
  <c r="FA3" i="3" s="1"/>
  <c r="FA66" i="3" s="1"/>
  <c r="FA101" i="3" s="1"/>
  <c r="FA103" i="3" s="1"/>
  <c r="FA105" i="3" s="1"/>
  <c r="FH3" i="3" s="1"/>
  <c r="FH66" i="3" s="1"/>
  <c r="FH101" i="3" s="1"/>
  <c r="IB60" i="3"/>
  <c r="HZ60" i="3"/>
  <c r="HZ64" i="3" s="1"/>
  <c r="IA60" i="3"/>
  <c r="IA64" i="3" s="1"/>
  <c r="JK63" i="3" l="1"/>
  <c r="JJ63" i="3"/>
  <c r="JI63" i="3"/>
  <c r="JR62" i="3"/>
  <c r="JP62" i="3"/>
  <c r="JQ62" i="3"/>
  <c r="JK61" i="3"/>
  <c r="JI61" i="3"/>
  <c r="JJ61" i="3"/>
  <c r="FV56" i="3"/>
  <c r="FW56" i="3"/>
  <c r="FW66" i="3" s="1"/>
  <c r="FW101" i="3" s="1"/>
  <c r="FW105" i="3" s="1"/>
  <c r="GD3" i="3" s="1"/>
  <c r="GD56" i="3"/>
  <c r="GT1" i="3"/>
  <c r="GM2" i="3"/>
  <c r="GC56" i="3"/>
  <c r="FH103" i="3"/>
  <c r="FH105" i="3" s="1"/>
  <c r="FO3" i="3" s="1"/>
  <c r="FO66" i="3" s="1"/>
  <c r="FO101" i="3" s="1"/>
  <c r="FO103" i="3" s="1"/>
  <c r="FO105" i="3" s="1"/>
  <c r="FV3" i="3" s="1"/>
  <c r="IH60" i="3"/>
  <c r="IH64" i="3" s="1"/>
  <c r="IG60" i="3"/>
  <c r="IG64" i="3" s="1"/>
  <c r="II60" i="3"/>
  <c r="JR63" i="3" l="1"/>
  <c r="JQ63" i="3"/>
  <c r="JP63" i="3"/>
  <c r="JW62" i="3"/>
  <c r="JX62" i="3"/>
  <c r="JR61" i="3"/>
  <c r="JP61" i="3"/>
  <c r="JQ61" i="3"/>
  <c r="FV66" i="3"/>
  <c r="FV101" i="3" s="1"/>
  <c r="FV103" i="3" s="1"/>
  <c r="FV105" i="3" s="1"/>
  <c r="GC3" i="3" s="1"/>
  <c r="GC66" i="3" s="1"/>
  <c r="GC101" i="3" s="1"/>
  <c r="GD66" i="3"/>
  <c r="GD101" i="3" s="1"/>
  <c r="GD105" i="3" s="1"/>
  <c r="GK3" i="3" s="1"/>
  <c r="GK56" i="3"/>
  <c r="GJ56" i="3"/>
  <c r="GT2" i="3"/>
  <c r="HA1" i="3"/>
  <c r="IN60" i="3"/>
  <c r="IN64" i="3" s="1"/>
  <c r="IO60" i="3"/>
  <c r="IO64" i="3" s="1"/>
  <c r="IP60" i="3"/>
  <c r="JX63" i="3" l="1"/>
  <c r="JW63" i="3"/>
  <c r="JX61" i="3"/>
  <c r="JW61" i="3"/>
  <c r="GK66" i="3"/>
  <c r="GK101" i="3" s="1"/>
  <c r="GK105" i="3" s="1"/>
  <c r="GR3" i="3" s="1"/>
  <c r="GQ56" i="3"/>
  <c r="HA2" i="3"/>
  <c r="HH1" i="3"/>
  <c r="GC103" i="3"/>
  <c r="GC105" i="3" s="1"/>
  <c r="GJ3" i="3" s="1"/>
  <c r="GJ66" i="3" s="1"/>
  <c r="GJ101" i="3" s="1"/>
  <c r="IU60" i="3"/>
  <c r="IU64" i="3" s="1"/>
  <c r="IW60" i="3"/>
  <c r="IV60" i="3"/>
  <c r="IV64" i="3" s="1"/>
  <c r="GR56" i="3" l="1"/>
  <c r="GR66" i="3" s="1"/>
  <c r="GR101" i="3" s="1"/>
  <c r="GR105" i="3" s="1"/>
  <c r="GY3" i="3" s="1"/>
  <c r="GX56" i="3"/>
  <c r="GY56" i="3"/>
  <c r="HO1" i="3"/>
  <c r="HH2" i="3"/>
  <c r="GJ103" i="3"/>
  <c r="GJ105" i="3" s="1"/>
  <c r="GQ3" i="3" s="1"/>
  <c r="GQ66" i="3" s="1"/>
  <c r="GQ101" i="3" s="1"/>
  <c r="GQ103" i="3" s="1"/>
  <c r="GQ105" i="3" s="1"/>
  <c r="GX3" i="3" s="1"/>
  <c r="JD60" i="3"/>
  <c r="JC60" i="3"/>
  <c r="JC64" i="3" s="1"/>
  <c r="JB60" i="3"/>
  <c r="JB64" i="3" s="1"/>
  <c r="GY66" i="3" l="1"/>
  <c r="GY101" i="3" s="1"/>
  <c r="GY105" i="3" s="1"/>
  <c r="HF3" i="3" s="1"/>
  <c r="HF56" i="3"/>
  <c r="GX66" i="3"/>
  <c r="GX101" i="3" s="1"/>
  <c r="GX103" i="3" s="1"/>
  <c r="GX105" i="3" s="1"/>
  <c r="HE3" i="3" s="1"/>
  <c r="HE56" i="3"/>
  <c r="HO2" i="3"/>
  <c r="HV1" i="3"/>
  <c r="JK60" i="3"/>
  <c r="JJ60" i="3"/>
  <c r="JJ64" i="3" s="1"/>
  <c r="JI60" i="3"/>
  <c r="JI64" i="3" s="1"/>
  <c r="HF66" i="3" l="1"/>
  <c r="HF101" i="3" s="1"/>
  <c r="HF105" i="3" s="1"/>
  <c r="HM3" i="3" s="1"/>
  <c r="HE66" i="3"/>
  <c r="HE101" i="3" s="1"/>
  <c r="HE103" i="3" s="1"/>
  <c r="HE105" i="3" s="1"/>
  <c r="HL3" i="3" s="1"/>
  <c r="HV2" i="3"/>
  <c r="IC1" i="3"/>
  <c r="JQ60" i="3"/>
  <c r="JQ64" i="3" s="1"/>
  <c r="JP60" i="3"/>
  <c r="JP64" i="3" s="1"/>
  <c r="JR60" i="3"/>
  <c r="HL56" i="3" l="1"/>
  <c r="HL66" i="3" s="1"/>
  <c r="HL101" i="3" s="1"/>
  <c r="HL103" i="3" s="1"/>
  <c r="HL105" i="3" s="1"/>
  <c r="HS3" i="3" s="1"/>
  <c r="HM56" i="3"/>
  <c r="HM66" i="3" s="1"/>
  <c r="HM101" i="3" s="1"/>
  <c r="HM105" i="3" s="1"/>
  <c r="HT3" i="3" s="1"/>
  <c r="IJ1" i="3"/>
  <c r="IC2" i="3"/>
  <c r="HS56" i="3"/>
  <c r="HT56" i="3"/>
  <c r="JX60" i="3"/>
  <c r="JX64" i="3" s="1"/>
  <c r="JW60" i="3"/>
  <c r="JW64" i="3" s="1"/>
  <c r="HS66" i="3" l="1"/>
  <c r="HS101" i="3" s="1"/>
  <c r="HS103" i="3" s="1"/>
  <c r="HS105" i="3" s="1"/>
  <c r="HZ3" i="3" s="1"/>
  <c r="HT66" i="3"/>
  <c r="HT101" i="3" s="1"/>
  <c r="HT105" i="3" s="1"/>
  <c r="IA3" i="3" s="1"/>
  <c r="IQ1" i="3"/>
  <c r="IJ2" i="3"/>
  <c r="IA56" i="3" l="1"/>
  <c r="IA66" i="3" s="1"/>
  <c r="IA101" i="3" s="1"/>
  <c r="IA105" i="3" s="1"/>
  <c r="IH3" i="3" s="1"/>
  <c r="HZ56" i="3"/>
  <c r="HZ66" i="3" s="1"/>
  <c r="HZ101" i="3" s="1"/>
  <c r="HZ103" i="3" s="1"/>
  <c r="HZ105" i="3" s="1"/>
  <c r="IG3" i="3" s="1"/>
  <c r="IX1" i="3"/>
  <c r="IQ2" i="3"/>
  <c r="IG56" i="3"/>
  <c r="IH56" i="3" l="1"/>
  <c r="IH66" i="3" s="1"/>
  <c r="IH101" i="3" s="1"/>
  <c r="IH105" i="3" s="1"/>
  <c r="IO3" i="3" s="1"/>
  <c r="IG66" i="3"/>
  <c r="IG101" i="3" s="1"/>
  <c r="IG103" i="3" s="1"/>
  <c r="IG105" i="3" s="1"/>
  <c r="IN3" i="3" s="1"/>
  <c r="JE1" i="3"/>
  <c r="IX2" i="3"/>
  <c r="IO56" i="3"/>
  <c r="IO66" i="3" l="1"/>
  <c r="IO101" i="3" s="1"/>
  <c r="IO105" i="3" s="1"/>
  <c r="IV3" i="3" s="1"/>
  <c r="IN56" i="3"/>
  <c r="IN66" i="3" s="1"/>
  <c r="IN101" i="3" s="1"/>
  <c r="IN103" i="3" s="1"/>
  <c r="IN105" i="3" s="1"/>
  <c r="IU3" i="3" s="1"/>
  <c r="JL1" i="3"/>
  <c r="JE2" i="3"/>
  <c r="IV56" i="3"/>
  <c r="IV66" i="3" l="1"/>
  <c r="IV101" i="3" s="1"/>
  <c r="IV105" i="3" s="1"/>
  <c r="JC3" i="3" s="1"/>
  <c r="IU56" i="3"/>
  <c r="IU66" i="3" s="1"/>
  <c r="IU101" i="3" s="1"/>
  <c r="IU103" i="3" s="1"/>
  <c r="IU105" i="3" s="1"/>
  <c r="JB3" i="3" s="1"/>
  <c r="JC56" i="3"/>
  <c r="JB56" i="3"/>
  <c r="JL2" i="3"/>
  <c r="JS1" i="3"/>
  <c r="JC66" i="3" l="1"/>
  <c r="JC101" i="3" s="1"/>
  <c r="JC105" i="3" s="1"/>
  <c r="JJ3" i="3" s="1"/>
  <c r="JB66" i="3"/>
  <c r="JB101" i="3" s="1"/>
  <c r="JB103" i="3" s="1"/>
  <c r="JB105" i="3" s="1"/>
  <c r="JI3" i="3" s="1"/>
  <c r="JS2" i="3"/>
  <c r="JI56" i="3" l="1"/>
  <c r="JI66" i="3" s="1"/>
  <c r="JI101" i="3" s="1"/>
  <c r="JI103" i="3" s="1"/>
  <c r="JI105" i="3" s="1"/>
  <c r="JP3" i="3" s="1"/>
  <c r="JJ56" i="3"/>
  <c r="JJ66" i="3" s="1"/>
  <c r="JJ101" i="3" s="1"/>
  <c r="JJ105" i="3" s="1"/>
  <c r="JQ3" i="3" s="1"/>
  <c r="JP56" i="3"/>
  <c r="JQ56" i="3"/>
  <c r="JQ66" i="3" l="1"/>
  <c r="JQ101" i="3" s="1"/>
  <c r="JQ105" i="3" s="1"/>
  <c r="JX3" i="3" s="1"/>
  <c r="JP66" i="3"/>
  <c r="JP101" i="3" s="1"/>
  <c r="JP103" i="3" s="1"/>
  <c r="JP105" i="3" s="1"/>
  <c r="JW3" i="3" s="1"/>
  <c r="JW56" i="3"/>
  <c r="JW66" i="3" l="1"/>
  <c r="JW101" i="3" s="1"/>
  <c r="JW103" i="3" s="1"/>
  <c r="JW105" i="3" s="1"/>
  <c r="JX56" i="3"/>
  <c r="JX66" i="3" s="1"/>
  <c r="JX101" i="3" s="1"/>
  <c r="JX105" i="3" s="1"/>
</calcChain>
</file>

<file path=xl/sharedStrings.xml><?xml version="1.0" encoding="utf-8"?>
<sst xmlns="http://schemas.openxmlformats.org/spreadsheetml/2006/main" count="3699" uniqueCount="886">
  <si>
    <t>C</t>
  </si>
  <si>
    <t>P</t>
  </si>
  <si>
    <t>T</t>
  </si>
  <si>
    <t>V</t>
  </si>
  <si>
    <t>Ending Amount</t>
  </si>
  <si>
    <t>Spoilage</t>
  </si>
  <si>
    <t>Orders</t>
  </si>
  <si>
    <t>Military</t>
  </si>
  <si>
    <t>Other Sources</t>
  </si>
  <si>
    <t>Production</t>
  </si>
  <si>
    <t>Gold</t>
  </si>
  <si>
    <t>Food</t>
  </si>
  <si>
    <t>Treasury</t>
  </si>
  <si>
    <t>Turn</t>
  </si>
  <si>
    <t>Squares</t>
  </si>
  <si>
    <t>Total</t>
  </si>
  <si>
    <t>Known</t>
  </si>
  <si>
    <t>EL</t>
  </si>
  <si>
    <t>DW</t>
  </si>
  <si>
    <t>WI</t>
  </si>
  <si>
    <t>GN</t>
  </si>
  <si>
    <t>TR</t>
  </si>
  <si>
    <t>WA</t>
  </si>
  <si>
    <t>BL</t>
  </si>
  <si>
    <t>RA</t>
  </si>
  <si>
    <t>SO</t>
  </si>
  <si>
    <t>Br</t>
  </si>
  <si>
    <t>Available</t>
  </si>
  <si>
    <t>Exploring</t>
  </si>
  <si>
    <t>PC Found</t>
  </si>
  <si>
    <t>Unexpl</t>
  </si>
  <si>
    <t>No PC</t>
  </si>
  <si>
    <t>After Orders</t>
  </si>
  <si>
    <t>S1</t>
  </si>
  <si>
    <t>S2</t>
  </si>
  <si>
    <t>S3</t>
  </si>
  <si>
    <t>S4</t>
  </si>
  <si>
    <t>AN</t>
  </si>
  <si>
    <t>DA</t>
  </si>
  <si>
    <t>DE</t>
  </si>
  <si>
    <t>GI</t>
  </si>
  <si>
    <t>RD</t>
  </si>
  <si>
    <t>UN</t>
  </si>
  <si>
    <t>Legend</t>
  </si>
  <si>
    <t>Owned</t>
  </si>
  <si>
    <t>Expl</t>
  </si>
  <si>
    <t>Neutral</t>
  </si>
  <si>
    <t>#</t>
  </si>
  <si>
    <t>Rival</t>
  </si>
  <si>
    <t>S5</t>
  </si>
  <si>
    <t>S6</t>
  </si>
  <si>
    <t>S7</t>
  </si>
  <si>
    <t xml:space="preserve"># </t>
  </si>
  <si>
    <t>Game</t>
  </si>
  <si>
    <t>US</t>
  </si>
  <si>
    <t>US c</t>
  </si>
  <si>
    <t>V an</t>
  </si>
  <si>
    <t>D an</t>
  </si>
  <si>
    <t>2AN</t>
  </si>
  <si>
    <t>Brigade Type</t>
  </si>
  <si>
    <t>Kingdom</t>
  </si>
  <si>
    <t>Enter Brigade types &amp; costs from Set-up</t>
  </si>
  <si>
    <t>Tc an</t>
  </si>
  <si>
    <t>L2 an</t>
  </si>
  <si>
    <t>Instructions</t>
  </si>
  <si>
    <t>PCs(V/T/C), Unusual Sightings(US) and Portals(P) should be noted in the center space of a square.</t>
  </si>
  <si>
    <t>Groups &amp; emissaries should be noted in the eight spaces on the edges of a square.</t>
  </si>
  <si>
    <t>A capital is designated by a 'c' after the PC type(V/T/C)</t>
  </si>
  <si>
    <t>Ownership of a PC, Group or Emissary should be noted by including the two-letter kingdom abbreviation.</t>
  </si>
  <si>
    <t>Points</t>
  </si>
  <si>
    <t>Record Type</t>
  </si>
  <si>
    <t>Data Source</t>
  </si>
  <si>
    <t>Map Location</t>
  </si>
  <si>
    <t>Name</t>
  </si>
  <si>
    <t>Region</t>
  </si>
  <si>
    <t>Type</t>
  </si>
  <si>
    <t>Defense</t>
  </si>
  <si>
    <t>Census</t>
  </si>
  <si>
    <t>Other</t>
  </si>
  <si>
    <t>JC</t>
  </si>
  <si>
    <t>NA</t>
  </si>
  <si>
    <t>MN</t>
  </si>
  <si>
    <t>TA</t>
  </si>
  <si>
    <t>Influence</t>
  </si>
  <si>
    <t>Rank</t>
  </si>
  <si>
    <t>Group</t>
  </si>
  <si>
    <t>Size</t>
  </si>
  <si>
    <t>Short</t>
  </si>
  <si>
    <t>Number</t>
  </si>
  <si>
    <t>Reaction</t>
  </si>
  <si>
    <t>Controller</t>
  </si>
  <si>
    <t>LN</t>
  </si>
  <si>
    <t>QH</t>
  </si>
  <si>
    <t>VU</t>
  </si>
  <si>
    <t>XR</t>
  </si>
  <si>
    <t>HS</t>
  </si>
  <si>
    <t>NS</t>
  </si>
  <si>
    <t>UZ</t>
  </si>
  <si>
    <t>XO</t>
  </si>
  <si>
    <t>JZ</t>
  </si>
  <si>
    <t>MX</t>
  </si>
  <si>
    <t>QS</t>
  </si>
  <si>
    <t>NE</t>
  </si>
  <si>
    <t>TZ</t>
  </si>
  <si>
    <t>TV</t>
  </si>
  <si>
    <t>UH</t>
  </si>
  <si>
    <t>UW</t>
  </si>
  <si>
    <t>VV</t>
  </si>
  <si>
    <t>WL</t>
  </si>
  <si>
    <t>WO</t>
  </si>
  <si>
    <t>WS</t>
  </si>
  <si>
    <t>XG</t>
  </si>
  <si>
    <t>XM</t>
  </si>
  <si>
    <t>XS</t>
  </si>
  <si>
    <t>YJ</t>
  </si>
  <si>
    <t>YU</t>
  </si>
  <si>
    <t>VANASHEEN</t>
  </si>
  <si>
    <t>CITY</t>
  </si>
  <si>
    <t>ZG</t>
  </si>
  <si>
    <t>ZM</t>
  </si>
  <si>
    <t>ZP</t>
  </si>
  <si>
    <t>OP</t>
  </si>
  <si>
    <t>HU</t>
  </si>
  <si>
    <t>ZARATHON</t>
  </si>
  <si>
    <t>QO</t>
  </si>
  <si>
    <t>RL</t>
  </si>
  <si>
    <t>SM</t>
  </si>
  <si>
    <t>TK</t>
  </si>
  <si>
    <t>TP</t>
  </si>
  <si>
    <t>TT</t>
  </si>
  <si>
    <t>UM</t>
  </si>
  <si>
    <t>ESTERIA VALE</t>
  </si>
  <si>
    <t>VP</t>
  </si>
  <si>
    <t>OR</t>
  </si>
  <si>
    <t>OV</t>
  </si>
  <si>
    <t>JUKANTA</t>
  </si>
  <si>
    <t>OY</t>
  </si>
  <si>
    <t>QV</t>
  </si>
  <si>
    <t>QY</t>
  </si>
  <si>
    <t>VY</t>
  </si>
  <si>
    <t>WX</t>
  </si>
  <si>
    <t>XL</t>
  </si>
  <si>
    <t>XV</t>
  </si>
  <si>
    <t>YO</t>
  </si>
  <si>
    <t>YX</t>
  </si>
  <si>
    <t>RP</t>
  </si>
  <si>
    <t>SP</t>
  </si>
  <si>
    <t>UJ</t>
  </si>
  <si>
    <t>NZ</t>
  </si>
  <si>
    <t>PE</t>
  </si>
  <si>
    <t>MO</t>
  </si>
  <si>
    <t>NW</t>
  </si>
  <si>
    <t>SS</t>
  </si>
  <si>
    <t>TX</t>
  </si>
  <si>
    <t>QF</t>
  </si>
  <si>
    <t>SF</t>
  </si>
  <si>
    <t>SG</t>
  </si>
  <si>
    <t>TB</t>
  </si>
  <si>
    <t>TE</t>
  </si>
  <si>
    <t>UA</t>
  </si>
  <si>
    <t>UD</t>
  </si>
  <si>
    <t>VB</t>
  </si>
  <si>
    <t>VE</t>
  </si>
  <si>
    <t>YA</t>
  </si>
  <si>
    <t>YD</t>
  </si>
  <si>
    <t>YE</t>
  </si>
  <si>
    <t>ZB</t>
  </si>
  <si>
    <t>PN</t>
  </si>
  <si>
    <t>RG</t>
  </si>
  <si>
    <t>SI</t>
  </si>
  <si>
    <t>KY</t>
  </si>
  <si>
    <t>LX</t>
  </si>
  <si>
    <t>HH</t>
  </si>
  <si>
    <t>HJ</t>
  </si>
  <si>
    <t>HK</t>
  </si>
  <si>
    <t>HO</t>
  </si>
  <si>
    <t>II</t>
  </si>
  <si>
    <t>IN</t>
  </si>
  <si>
    <t>JJ</t>
  </si>
  <si>
    <t>JO</t>
  </si>
  <si>
    <t>KO</t>
  </si>
  <si>
    <t>LI</t>
  </si>
  <si>
    <t>LK</t>
  </si>
  <si>
    <t>ML</t>
  </si>
  <si>
    <t>NK</t>
  </si>
  <si>
    <t>PK</t>
  </si>
  <si>
    <t>ID</t>
  </si>
  <si>
    <t>IG</t>
  </si>
  <si>
    <t>JF</t>
  </si>
  <si>
    <t>KA</t>
  </si>
  <si>
    <t>KE</t>
  </si>
  <si>
    <t>LB</t>
  </si>
  <si>
    <t>MC</t>
  </si>
  <si>
    <t>MG</t>
  </si>
  <si>
    <t>NB</t>
  </si>
  <si>
    <t>NF</t>
  </si>
  <si>
    <t>OA</t>
  </si>
  <si>
    <t>OI</t>
  </si>
  <si>
    <t>QC</t>
  </si>
  <si>
    <t>SA</t>
  </si>
  <si>
    <t>IQ</t>
  </si>
  <si>
    <t>IV</t>
  </si>
  <si>
    <t>JR</t>
  </si>
  <si>
    <t>JS</t>
  </si>
  <si>
    <t>JW</t>
  </si>
  <si>
    <t>KQ</t>
  </si>
  <si>
    <t>KU</t>
  </si>
  <si>
    <t>LS</t>
  </si>
  <si>
    <t>LT</t>
  </si>
  <si>
    <t>MS</t>
  </si>
  <si>
    <t>PR</t>
  </si>
  <si>
    <t>WM</t>
  </si>
  <si>
    <t>WR</t>
  </si>
  <si>
    <t>RO</t>
  </si>
  <si>
    <t>VG</t>
  </si>
  <si>
    <t>XK</t>
  </si>
  <si>
    <t>VK</t>
  </si>
  <si>
    <t>UT</t>
  </si>
  <si>
    <t>UO</t>
  </si>
  <si>
    <t>VJ</t>
  </si>
  <si>
    <t>TJ</t>
  </si>
  <si>
    <t>UP</t>
  </si>
  <si>
    <t>PM</t>
  </si>
  <si>
    <t>SK</t>
  </si>
  <si>
    <t>UU</t>
  </si>
  <si>
    <t>WF</t>
  </si>
  <si>
    <t>NU</t>
  </si>
  <si>
    <t>NY</t>
  </si>
  <si>
    <t>RW</t>
  </si>
  <si>
    <t>RY</t>
  </si>
  <si>
    <t>PW</t>
  </si>
  <si>
    <t>QX</t>
  </si>
  <si>
    <t>XE</t>
  </si>
  <si>
    <t>KG</t>
  </si>
  <si>
    <t>NG</t>
  </si>
  <si>
    <t>RX</t>
  </si>
  <si>
    <t>RF</t>
  </si>
  <si>
    <t>OF</t>
  </si>
  <si>
    <t>Holder</t>
  </si>
  <si>
    <t>Default</t>
  </si>
  <si>
    <t>CD</t>
  </si>
  <si>
    <t>DK</t>
  </si>
  <si>
    <t>CU</t>
  </si>
  <si>
    <t>LORETHANE</t>
  </si>
  <si>
    <t>VIPERHEAD</t>
  </si>
  <si>
    <t>HAMMERHOLD</t>
  </si>
  <si>
    <t>MERIDON</t>
  </si>
  <si>
    <t>AVALON</t>
  </si>
  <si>
    <t>EVANON</t>
  </si>
  <si>
    <t>GUNDIBAR</t>
  </si>
  <si>
    <t>CRADIA</t>
  </si>
  <si>
    <t>Square</t>
  </si>
  <si>
    <t>PC</t>
  </si>
  <si>
    <t>EM 1</t>
  </si>
  <si>
    <t>EM 2</t>
  </si>
  <si>
    <t>EM 3</t>
  </si>
  <si>
    <t>EM 4</t>
  </si>
  <si>
    <t>EM 5</t>
  </si>
  <si>
    <t>GR 1</t>
  </si>
  <si>
    <t>GR 2</t>
  </si>
  <si>
    <t>GR 3</t>
  </si>
  <si>
    <t>AA</t>
  </si>
  <si>
    <t>AB</t>
  </si>
  <si>
    <t>AC</t>
  </si>
  <si>
    <t>AD</t>
  </si>
  <si>
    <t>AE</t>
  </si>
  <si>
    <t>AF</t>
  </si>
  <si>
    <t>AG</t>
  </si>
  <si>
    <t>AH</t>
  </si>
  <si>
    <t>AI</t>
  </si>
  <si>
    <t>AJ</t>
  </si>
  <si>
    <t>AK</t>
  </si>
  <si>
    <t>AL</t>
  </si>
  <si>
    <t>AM</t>
  </si>
  <si>
    <t>AO</t>
  </si>
  <si>
    <t>AP</t>
  </si>
  <si>
    <t>AQ</t>
  </si>
  <si>
    <t>AR</t>
  </si>
  <si>
    <t>AS</t>
  </si>
  <si>
    <t>AT</t>
  </si>
  <si>
    <t>AU</t>
  </si>
  <si>
    <t>AV</t>
  </si>
  <si>
    <t>AW</t>
  </si>
  <si>
    <t>AX</t>
  </si>
  <si>
    <t>AY</t>
  </si>
  <si>
    <t>AZ</t>
  </si>
  <si>
    <t>BA</t>
  </si>
  <si>
    <t>BB</t>
  </si>
  <si>
    <t>BC</t>
  </si>
  <si>
    <t>BD</t>
  </si>
  <si>
    <t>BE</t>
  </si>
  <si>
    <t>BF</t>
  </si>
  <si>
    <t>BG</t>
  </si>
  <si>
    <t>BH</t>
  </si>
  <si>
    <t>BI</t>
  </si>
  <si>
    <t>BJ</t>
  </si>
  <si>
    <t>BK</t>
  </si>
  <si>
    <t>BM</t>
  </si>
  <si>
    <t>BN</t>
  </si>
  <si>
    <t>BO</t>
  </si>
  <si>
    <t>BP</t>
  </si>
  <si>
    <t>BQ</t>
  </si>
  <si>
    <t>BR</t>
  </si>
  <si>
    <t>BS</t>
  </si>
  <si>
    <t>BT</t>
  </si>
  <si>
    <t>BU</t>
  </si>
  <si>
    <t>BV</t>
  </si>
  <si>
    <t>BW</t>
  </si>
  <si>
    <t>BX</t>
  </si>
  <si>
    <t>BY</t>
  </si>
  <si>
    <t>BZ</t>
  </si>
  <si>
    <t>CA</t>
  </si>
  <si>
    <t>CB</t>
  </si>
  <si>
    <t>CC</t>
  </si>
  <si>
    <t>CE</t>
  </si>
  <si>
    <t>CF</t>
  </si>
  <si>
    <t>CG</t>
  </si>
  <si>
    <t>CH</t>
  </si>
  <si>
    <t>CI</t>
  </si>
  <si>
    <t>CJ</t>
  </si>
  <si>
    <t>CK</t>
  </si>
  <si>
    <t>CL</t>
  </si>
  <si>
    <t>CM</t>
  </si>
  <si>
    <t>CN</t>
  </si>
  <si>
    <t>CO</t>
  </si>
  <si>
    <t>CP</t>
  </si>
  <si>
    <t>CQ</t>
  </si>
  <si>
    <t>CR</t>
  </si>
  <si>
    <t>CS</t>
  </si>
  <si>
    <t>CT</t>
  </si>
  <si>
    <t>CV</t>
  </si>
  <si>
    <t>CW</t>
  </si>
  <si>
    <t>CX</t>
  </si>
  <si>
    <t>CY</t>
  </si>
  <si>
    <t>CZ</t>
  </si>
  <si>
    <t>DB</t>
  </si>
  <si>
    <t>DC</t>
  </si>
  <si>
    <t>DD</t>
  </si>
  <si>
    <t>DF</t>
  </si>
  <si>
    <t>DG</t>
  </si>
  <si>
    <t>DH</t>
  </si>
  <si>
    <t>DI</t>
  </si>
  <si>
    <t>DJ</t>
  </si>
  <si>
    <t>DL</t>
  </si>
  <si>
    <t>DM</t>
  </si>
  <si>
    <t>DN</t>
  </si>
  <si>
    <t>DO</t>
  </si>
  <si>
    <t>DP</t>
  </si>
  <si>
    <t>DQ</t>
  </si>
  <si>
    <t>DR</t>
  </si>
  <si>
    <t>DS</t>
  </si>
  <si>
    <t>DT</t>
  </si>
  <si>
    <t>DU</t>
  </si>
  <si>
    <t>DV</t>
  </si>
  <si>
    <t>DX</t>
  </si>
  <si>
    <t>DY</t>
  </si>
  <si>
    <t>DZ</t>
  </si>
  <si>
    <t>EA</t>
  </si>
  <si>
    <t>EB</t>
  </si>
  <si>
    <t>EC</t>
  </si>
  <si>
    <t>ED</t>
  </si>
  <si>
    <t>EE</t>
  </si>
  <si>
    <t>EF</t>
  </si>
  <si>
    <t>EG</t>
  </si>
  <si>
    <t>EH</t>
  </si>
  <si>
    <t>EI</t>
  </si>
  <si>
    <t>EJ</t>
  </si>
  <si>
    <t>EK</t>
  </si>
  <si>
    <t>EM</t>
  </si>
  <si>
    <t>EN</t>
  </si>
  <si>
    <t>EO</t>
  </si>
  <si>
    <t>EP</t>
  </si>
  <si>
    <t>EQ</t>
  </si>
  <si>
    <t>ER</t>
  </si>
  <si>
    <t>ES</t>
  </si>
  <si>
    <t>ET</t>
  </si>
  <si>
    <t>EU</t>
  </si>
  <si>
    <t>EV</t>
  </si>
  <si>
    <t>EW</t>
  </si>
  <si>
    <t>EX</t>
  </si>
  <si>
    <t>EY</t>
  </si>
  <si>
    <t>EZ</t>
  </si>
  <si>
    <t>FA</t>
  </si>
  <si>
    <t>FB</t>
  </si>
  <si>
    <t>FC</t>
  </si>
  <si>
    <t>FD</t>
  </si>
  <si>
    <t>FE</t>
  </si>
  <si>
    <t>FF</t>
  </si>
  <si>
    <t>FG</t>
  </si>
  <si>
    <t>FH</t>
  </si>
  <si>
    <t>FI</t>
  </si>
  <si>
    <t>FJ</t>
  </si>
  <si>
    <t>FK</t>
  </si>
  <si>
    <t>FL</t>
  </si>
  <si>
    <t>FM</t>
  </si>
  <si>
    <t>FN</t>
  </si>
  <si>
    <t>FO</t>
  </si>
  <si>
    <t>FP</t>
  </si>
  <si>
    <t>FQ</t>
  </si>
  <si>
    <t>FR</t>
  </si>
  <si>
    <t>FS</t>
  </si>
  <si>
    <t>FT</t>
  </si>
  <si>
    <t>FU</t>
  </si>
  <si>
    <t>FV</t>
  </si>
  <si>
    <t>FW</t>
  </si>
  <si>
    <t>FX</t>
  </si>
  <si>
    <t>FY</t>
  </si>
  <si>
    <t>FZ</t>
  </si>
  <si>
    <t>GA</t>
  </si>
  <si>
    <t>GB</t>
  </si>
  <si>
    <t>GC</t>
  </si>
  <si>
    <t>GD</t>
  </si>
  <si>
    <t>GE</t>
  </si>
  <si>
    <t>GF</t>
  </si>
  <si>
    <t>GG</t>
  </si>
  <si>
    <t>GH</t>
  </si>
  <si>
    <t>GJ</t>
  </si>
  <si>
    <t>GK</t>
  </si>
  <si>
    <t>GL</t>
  </si>
  <si>
    <t>GM</t>
  </si>
  <si>
    <t>GO</t>
  </si>
  <si>
    <t>GP</t>
  </si>
  <si>
    <t>GQ</t>
  </si>
  <si>
    <t>GR</t>
  </si>
  <si>
    <t>GS</t>
  </si>
  <si>
    <t>GT</t>
  </si>
  <si>
    <t>GU</t>
  </si>
  <si>
    <t>GV</t>
  </si>
  <si>
    <t>GW</t>
  </si>
  <si>
    <t>GX</t>
  </si>
  <si>
    <t>GY</t>
  </si>
  <si>
    <t>GZ</t>
  </si>
  <si>
    <t>HA</t>
  </si>
  <si>
    <t>HB</t>
  </si>
  <si>
    <t>HC</t>
  </si>
  <si>
    <t>HD</t>
  </si>
  <si>
    <t>HE</t>
  </si>
  <si>
    <t>HF</t>
  </si>
  <si>
    <t>HG</t>
  </si>
  <si>
    <t>HI</t>
  </si>
  <si>
    <t>HL</t>
  </si>
  <si>
    <t>HM</t>
  </si>
  <si>
    <t>HN</t>
  </si>
  <si>
    <t>HP</t>
  </si>
  <si>
    <t>HQ</t>
  </si>
  <si>
    <t>HR</t>
  </si>
  <si>
    <t>HT</t>
  </si>
  <si>
    <t>HV</t>
  </si>
  <si>
    <t>HW</t>
  </si>
  <si>
    <t>HX</t>
  </si>
  <si>
    <t>HY</t>
  </si>
  <si>
    <t>HZ</t>
  </si>
  <si>
    <t>IA</t>
  </si>
  <si>
    <t>IB</t>
  </si>
  <si>
    <t>IC</t>
  </si>
  <si>
    <t>IE</t>
  </si>
  <si>
    <t>IF</t>
  </si>
  <si>
    <t>IH</t>
  </si>
  <si>
    <t>IJ</t>
  </si>
  <si>
    <t>IK</t>
  </si>
  <si>
    <t>IL</t>
  </si>
  <si>
    <t>IM</t>
  </si>
  <si>
    <t>IO</t>
  </si>
  <si>
    <t>IP</t>
  </si>
  <si>
    <t>IR</t>
  </si>
  <si>
    <t>IS</t>
  </si>
  <si>
    <t>IT</t>
  </si>
  <si>
    <t>IU</t>
  </si>
  <si>
    <t>IW</t>
  </si>
  <si>
    <t>IX</t>
  </si>
  <si>
    <t>IY</t>
  </si>
  <si>
    <t>IZ</t>
  </si>
  <si>
    <t>JA</t>
  </si>
  <si>
    <t>JB</t>
  </si>
  <si>
    <t>JD</t>
  </si>
  <si>
    <t>JE</t>
  </si>
  <si>
    <t>JG</t>
  </si>
  <si>
    <t>JH</t>
  </si>
  <si>
    <t>JI</t>
  </si>
  <si>
    <t>JK</t>
  </si>
  <si>
    <t>JL</t>
  </si>
  <si>
    <t>JM</t>
  </si>
  <si>
    <t>JN</t>
  </si>
  <si>
    <t>JP</t>
  </si>
  <si>
    <t>JQ</t>
  </si>
  <si>
    <t>JT</t>
  </si>
  <si>
    <t>JU</t>
  </si>
  <si>
    <t>JV</t>
  </si>
  <si>
    <t>JX</t>
  </si>
  <si>
    <t>JY</t>
  </si>
  <si>
    <t>KB</t>
  </si>
  <si>
    <t>KC</t>
  </si>
  <si>
    <t>KD</t>
  </si>
  <si>
    <t>KF</t>
  </si>
  <si>
    <t>KH</t>
  </si>
  <si>
    <t>KI</t>
  </si>
  <si>
    <t>KJ</t>
  </si>
  <si>
    <t>KK</t>
  </si>
  <si>
    <t>KL</t>
  </si>
  <si>
    <t>KM</t>
  </si>
  <si>
    <t>KN</t>
  </si>
  <si>
    <t>KP</t>
  </si>
  <si>
    <t>KR</t>
  </si>
  <si>
    <t>KS</t>
  </si>
  <si>
    <t>KT</t>
  </si>
  <si>
    <t>KV</t>
  </si>
  <si>
    <t>KW</t>
  </si>
  <si>
    <t>KX</t>
  </si>
  <si>
    <t>KZ</t>
  </si>
  <si>
    <t>LA</t>
  </si>
  <si>
    <t>LC</t>
  </si>
  <si>
    <t>LD</t>
  </si>
  <si>
    <t>LE</t>
  </si>
  <si>
    <t>LF</t>
  </si>
  <si>
    <t>LG</t>
  </si>
  <si>
    <t>LH</t>
  </si>
  <si>
    <t>LJ</t>
  </si>
  <si>
    <t>LL</t>
  </si>
  <si>
    <t>LM</t>
  </si>
  <si>
    <t>LO</t>
  </si>
  <si>
    <t>LP</t>
  </si>
  <si>
    <t>LQ</t>
  </si>
  <si>
    <t>LR</t>
  </si>
  <si>
    <t>LU</t>
  </si>
  <si>
    <t>LV</t>
  </si>
  <si>
    <t>LW</t>
  </si>
  <si>
    <t>LY</t>
  </si>
  <si>
    <t>LZ</t>
  </si>
  <si>
    <t>MA</t>
  </si>
  <si>
    <t>MB</t>
  </si>
  <si>
    <t>MD</t>
  </si>
  <si>
    <t>ME</t>
  </si>
  <si>
    <t>MF</t>
  </si>
  <si>
    <t>MH</t>
  </si>
  <si>
    <t>MI</t>
  </si>
  <si>
    <t>MJ</t>
  </si>
  <si>
    <t>MK</t>
  </si>
  <si>
    <t>MM</t>
  </si>
  <si>
    <t>MP</t>
  </si>
  <si>
    <t>MQ</t>
  </si>
  <si>
    <t>MR</t>
  </si>
  <si>
    <t>MT</t>
  </si>
  <si>
    <t>MU</t>
  </si>
  <si>
    <t>MV</t>
  </si>
  <si>
    <t>MW</t>
  </si>
  <si>
    <t>MY</t>
  </si>
  <si>
    <t>MZ</t>
  </si>
  <si>
    <t>NC</t>
  </si>
  <si>
    <t>ND</t>
  </si>
  <si>
    <t>NH</t>
  </si>
  <si>
    <t>NI</t>
  </si>
  <si>
    <t>NJ</t>
  </si>
  <si>
    <t>NL</t>
  </si>
  <si>
    <t>NM</t>
  </si>
  <si>
    <t>NN</t>
  </si>
  <si>
    <t>NO</t>
  </si>
  <si>
    <t>NP</t>
  </si>
  <si>
    <t>NQ</t>
  </si>
  <si>
    <t>NR</t>
  </si>
  <si>
    <t>NT</t>
  </si>
  <si>
    <t>NV</t>
  </si>
  <si>
    <t>NX</t>
  </si>
  <si>
    <t>OB</t>
  </si>
  <si>
    <t>OC</t>
  </si>
  <si>
    <t>OD</t>
  </si>
  <si>
    <t>OE</t>
  </si>
  <si>
    <t>OG</t>
  </si>
  <si>
    <t>OH</t>
  </si>
  <si>
    <t>OJ</t>
  </si>
  <si>
    <t>OK</t>
  </si>
  <si>
    <t>OL</t>
  </si>
  <si>
    <t>OM</t>
  </si>
  <si>
    <t>ON</t>
  </si>
  <si>
    <t>OO</t>
  </si>
  <si>
    <t>OQ</t>
  </si>
  <si>
    <t>OS</t>
  </si>
  <si>
    <t>OT</t>
  </si>
  <si>
    <t>OU</t>
  </si>
  <si>
    <t>OW</t>
  </si>
  <si>
    <t>OX</t>
  </si>
  <si>
    <t>OZ</t>
  </si>
  <si>
    <t>PA</t>
  </si>
  <si>
    <t>PB</t>
  </si>
  <si>
    <t>PD</t>
  </si>
  <si>
    <t>PF</t>
  </si>
  <si>
    <t>PG</t>
  </si>
  <si>
    <t>PH</t>
  </si>
  <si>
    <t>PI</t>
  </si>
  <si>
    <t>PJ</t>
  </si>
  <si>
    <t>PL</t>
  </si>
  <si>
    <t>PO</t>
  </si>
  <si>
    <t>PP</t>
  </si>
  <si>
    <t>PQ</t>
  </si>
  <si>
    <t>PS</t>
  </si>
  <si>
    <t>PT</t>
  </si>
  <si>
    <t>PU</t>
  </si>
  <si>
    <t>PV</t>
  </si>
  <si>
    <t>PX</t>
  </si>
  <si>
    <t>PY</t>
  </si>
  <si>
    <t>PZ</t>
  </si>
  <si>
    <t>QA</t>
  </si>
  <si>
    <t>QB</t>
  </si>
  <si>
    <t>QD</t>
  </si>
  <si>
    <t>QE</t>
  </si>
  <si>
    <t>QG</t>
  </si>
  <si>
    <t>QI</t>
  </si>
  <si>
    <t>QJ</t>
  </si>
  <si>
    <t>QK</t>
  </si>
  <si>
    <t>QL</t>
  </si>
  <si>
    <t>QM</t>
  </si>
  <si>
    <t>QN</t>
  </si>
  <si>
    <t>QP</t>
  </si>
  <si>
    <t>QQ</t>
  </si>
  <si>
    <t>QR</t>
  </si>
  <si>
    <t>QT</t>
  </si>
  <si>
    <t>QU</t>
  </si>
  <si>
    <t>QW</t>
  </si>
  <si>
    <t>QZ</t>
  </si>
  <si>
    <t>RB</t>
  </si>
  <si>
    <t>RC</t>
  </si>
  <si>
    <t>RE</t>
  </si>
  <si>
    <t>RH</t>
  </si>
  <si>
    <t>RI</t>
  </si>
  <si>
    <t>RJ</t>
  </si>
  <si>
    <t>RK</t>
  </si>
  <si>
    <t>RM</t>
  </si>
  <si>
    <t>RN</t>
  </si>
  <si>
    <t>RQ</t>
  </si>
  <si>
    <t>RR</t>
  </si>
  <si>
    <t>RS</t>
  </si>
  <si>
    <t>RT</t>
  </si>
  <si>
    <t>RU</t>
  </si>
  <si>
    <t>RV</t>
  </si>
  <si>
    <t>RZ</t>
  </si>
  <si>
    <t>SB</t>
  </si>
  <si>
    <t>SC</t>
  </si>
  <si>
    <t>SD</t>
  </si>
  <si>
    <t>SE</t>
  </si>
  <si>
    <t>SH</t>
  </si>
  <si>
    <t>SJ</t>
  </si>
  <si>
    <t>SL</t>
  </si>
  <si>
    <t>SN</t>
  </si>
  <si>
    <t>SQ</t>
  </si>
  <si>
    <t>SR</t>
  </si>
  <si>
    <t>ST</t>
  </si>
  <si>
    <t>SU</t>
  </si>
  <si>
    <t>SV</t>
  </si>
  <si>
    <t>SW</t>
  </si>
  <si>
    <t>SX</t>
  </si>
  <si>
    <t>SY</t>
  </si>
  <si>
    <t>SZ</t>
  </si>
  <si>
    <t>TC</t>
  </si>
  <si>
    <t>TD</t>
  </si>
  <si>
    <t>TF</t>
  </si>
  <si>
    <t>TG</t>
  </si>
  <si>
    <t>TH</t>
  </si>
  <si>
    <t>TI</t>
  </si>
  <si>
    <t>TL</t>
  </si>
  <si>
    <t>TM</t>
  </si>
  <si>
    <t>TN</t>
  </si>
  <si>
    <t>TO</t>
  </si>
  <si>
    <t>TQ</t>
  </si>
  <si>
    <t>TS</t>
  </si>
  <si>
    <t>TU</t>
  </si>
  <si>
    <t>TW</t>
  </si>
  <si>
    <t>TY</t>
  </si>
  <si>
    <t>UB</t>
  </si>
  <si>
    <t>UC</t>
  </si>
  <si>
    <t>UE</t>
  </si>
  <si>
    <t>UF</t>
  </si>
  <si>
    <t>UG</t>
  </si>
  <si>
    <t>UI</t>
  </si>
  <si>
    <t>UK</t>
  </si>
  <si>
    <t>UL</t>
  </si>
  <si>
    <t>UQ</t>
  </si>
  <si>
    <t>UR</t>
  </si>
  <si>
    <t>UV</t>
  </si>
  <si>
    <t>UX</t>
  </si>
  <si>
    <t>UY</t>
  </si>
  <si>
    <t>VA</t>
  </si>
  <si>
    <t>VC</t>
  </si>
  <si>
    <t>VD</t>
  </si>
  <si>
    <t>VF</t>
  </si>
  <si>
    <t>VH</t>
  </si>
  <si>
    <t>VI</t>
  </si>
  <si>
    <t>VL</t>
  </si>
  <si>
    <t>VM</t>
  </si>
  <si>
    <t>VN</t>
  </si>
  <si>
    <t>VO</t>
  </si>
  <si>
    <t>VQ</t>
  </si>
  <si>
    <t>VR</t>
  </si>
  <si>
    <t>VS</t>
  </si>
  <si>
    <t>VT</t>
  </si>
  <si>
    <t>VW</t>
  </si>
  <si>
    <t>VX</t>
  </si>
  <si>
    <t>VZ</t>
  </si>
  <si>
    <t>WB</t>
  </si>
  <si>
    <t>WC</t>
  </si>
  <si>
    <t>WD</t>
  </si>
  <si>
    <t>WE</t>
  </si>
  <si>
    <t>WG</t>
  </si>
  <si>
    <t>WH</t>
  </si>
  <si>
    <t>WJ</t>
  </si>
  <si>
    <t>WK</t>
  </si>
  <si>
    <t>WN</t>
  </si>
  <si>
    <t>WP</t>
  </si>
  <si>
    <t>WQ</t>
  </si>
  <si>
    <t>WT</t>
  </si>
  <si>
    <t>WU</t>
  </si>
  <si>
    <t>WV</t>
  </si>
  <si>
    <t>WW</t>
  </si>
  <si>
    <t>WY</t>
  </si>
  <si>
    <t>WZ</t>
  </si>
  <si>
    <t>XA</t>
  </si>
  <si>
    <t>XB</t>
  </si>
  <si>
    <t>XC</t>
  </si>
  <si>
    <t>XD</t>
  </si>
  <si>
    <t>XF</t>
  </si>
  <si>
    <t>XH</t>
  </si>
  <si>
    <t>XI</t>
  </si>
  <si>
    <t>XJ</t>
  </si>
  <si>
    <t>XN</t>
  </si>
  <si>
    <t>XP</t>
  </si>
  <si>
    <t>XQ</t>
  </si>
  <si>
    <t>XT</t>
  </si>
  <si>
    <t>XU</t>
  </si>
  <si>
    <t>XW</t>
  </si>
  <si>
    <t>XX</t>
  </si>
  <si>
    <t>XY</t>
  </si>
  <si>
    <t>XZ</t>
  </si>
  <si>
    <t>YB</t>
  </si>
  <si>
    <t>YC</t>
  </si>
  <si>
    <t>YF</t>
  </si>
  <si>
    <t>YG</t>
  </si>
  <si>
    <t>YH</t>
  </si>
  <si>
    <t>YI</t>
  </si>
  <si>
    <t>YK</t>
  </si>
  <si>
    <t>YL</t>
  </si>
  <si>
    <t>YM</t>
  </si>
  <si>
    <t>YN</t>
  </si>
  <si>
    <t>YP</t>
  </si>
  <si>
    <t>YQ</t>
  </si>
  <si>
    <t>YR</t>
  </si>
  <si>
    <t>YS</t>
  </si>
  <si>
    <t>YT</t>
  </si>
  <si>
    <t>YV</t>
  </si>
  <si>
    <t>YW</t>
  </si>
  <si>
    <t>YY</t>
  </si>
  <si>
    <t>YZ</t>
  </si>
  <si>
    <t>ZA</t>
  </si>
  <si>
    <t>ZC</t>
  </si>
  <si>
    <t>ZD</t>
  </si>
  <si>
    <t>ZE</t>
  </si>
  <si>
    <t>ZF</t>
  </si>
  <si>
    <t>ZH</t>
  </si>
  <si>
    <t>ZI</t>
  </si>
  <si>
    <t>ZJ</t>
  </si>
  <si>
    <t>ZK</t>
  </si>
  <si>
    <t>ZL</t>
  </si>
  <si>
    <t>ZN</t>
  </si>
  <si>
    <t>ZO</t>
  </si>
  <si>
    <t>ZQ</t>
  </si>
  <si>
    <t>ZR</t>
  </si>
  <si>
    <t>ZS</t>
  </si>
  <si>
    <t>ZT</t>
  </si>
  <si>
    <t>ZU</t>
  </si>
  <si>
    <t>ZV</t>
  </si>
  <si>
    <t>ZW</t>
  </si>
  <si>
    <t>ZX</t>
  </si>
  <si>
    <t>ZY</t>
  </si>
  <si>
    <t>ZZ</t>
  </si>
  <si>
    <t>Welcome to the Alamaze Map &amp; Order Tracker v2.0.  This is a player-created Excel tool for tracking turn results and planning future turns.  It is designed to complement the TurnParser which is available on the forum, but can be used independently if preferred.</t>
  </si>
  <si>
    <t>Loading the Tool with Data</t>
  </si>
  <si>
    <t>1)</t>
  </si>
  <si>
    <t>Load a DAT file</t>
  </si>
  <si>
    <t>2)</t>
  </si>
  <si>
    <t>There are three ways of loading data into this tool</t>
  </si>
  <si>
    <t>Manually enter turn results</t>
  </si>
  <si>
    <t>The TurnParser created by bananas and available on the forum saves it's data in a DAT file.  By clickiing on the "Load DAT File" button in the bottom right of the Alamaze Map sheet and selecting that file, all that data will be loaded into the tool.  This can take a while.  You will see a message box when the load is complete.</t>
  </si>
  <si>
    <t>Turn results can be manually entered into the Alamaze sheet using the notation specified below.  Clicking the "Log Manual Changes" will store a copy of those changes in a hidden sheet.  Those stored changes can be restored to the map by clicking the "Load Manual Changes" button.</t>
  </si>
  <si>
    <t>3)</t>
  </si>
  <si>
    <t>Do both!</t>
  </si>
  <si>
    <t>You can use both methods at the same time.  First load in the DAT file from the parser.  Second, make any manual changes that you want.  A typical thing would be to note where unusual sightings are.  Be sure to log the manual changes, so you can reload them after updating the DAT file next turn.</t>
  </si>
  <si>
    <t>Map Notation</t>
  </si>
  <si>
    <t>The map is set up with conditional formatting to provide useful highlighting when data is entered with the correct notation.  DAT file data is automatically converted to the correct notation, but manual entries will need to be done in the right format in order to use this functionality.  Here are the basic notational rules.</t>
  </si>
  <si>
    <t>PC/US</t>
  </si>
  <si>
    <t>EM1</t>
  </si>
  <si>
    <t>EM2</t>
  </si>
  <si>
    <t>EM3</t>
  </si>
  <si>
    <t>EM4</t>
  </si>
  <si>
    <t>EM5</t>
  </si>
  <si>
    <t>GR1</t>
  </si>
  <si>
    <t>GR2</t>
  </si>
  <si>
    <t>GR3</t>
  </si>
  <si>
    <t>Each map square can show up to nine pieces of data.  The center space is used for population centers and unusual sightings.  The three rightmost spaces are used for groups.  The remainder are used for emissaries.</t>
  </si>
  <si>
    <t>[V/T/C][c] [KI]</t>
  </si>
  <si>
    <t>[c] designates this PC as a capital</t>
  </si>
  <si>
    <t>[V/T/C] stands for village, town or city</t>
  </si>
  <si>
    <t>Example:</t>
  </si>
  <si>
    <t>Tc BL</t>
  </si>
  <si>
    <t>[KI] is the two letter kingdom abbreviation</t>
  </si>
  <si>
    <t>If this space contains a population center, please use the following format:</t>
  </si>
  <si>
    <t>If this space contains an unusual sighting, please use the following format:</t>
  </si>
  <si>
    <t>[US/P] [c]</t>
  </si>
  <si>
    <t>[US/P] stands for unusual sighting or portal</t>
  </si>
  <si>
    <t>[c] indicates the unusual sighting has been cleared</t>
  </si>
  <si>
    <t>EM#</t>
  </si>
  <si>
    <t>If this space contains an emissary, please use the following format:</t>
  </si>
  <si>
    <t>[R][#] [KI] [OLD]</t>
  </si>
  <si>
    <t>Required</t>
  </si>
  <si>
    <t>Optional</t>
  </si>
  <si>
    <t>[R] stands for the first letter of the rank(K/D/etc)</t>
  </si>
  <si>
    <t>Note: Agents use "L", Priestesses use "HP", Prisoners use "%" and unknown emissaries use "?"</t>
  </si>
  <si>
    <t>[#] stands for level. Only used for agents</t>
  </si>
  <si>
    <t>[OLD] indicates the data is older than the current turn</t>
  </si>
  <si>
    <t>GR#</t>
  </si>
  <si>
    <t>If this space contains a group, please use the following format:</t>
  </si>
  <si>
    <t>[#][KI] [OLD]</t>
  </si>
  <si>
    <t>[#] stands for the group number</t>
  </si>
  <si>
    <t>[#][ ]</t>
  </si>
  <si>
    <t>If this space contains no population center, please use the following format:</t>
  </si>
  <si>
    <t>Kingdom affiliation of PCs, emissaries or groups is identified by the same color background.</t>
  </si>
  <si>
    <t>Current data is indicated by black text.  Older data is indicated by white text.</t>
  </si>
  <si>
    <t>[#] enter just this symbol('#')  to indicate no PC, but there still may be an unusual sighting. Shows in red.</t>
  </si>
  <si>
    <t>[ ] enter a space after the # to indicate no PC or US. Shows in black.</t>
  </si>
  <si>
    <t>Known Issues</t>
  </si>
  <si>
    <t>Agents of higher than level 9 will not display the second digit of the level.</t>
  </si>
  <si>
    <t>I like to Freeze Panes at cell B2 of the Alamaze Map so that you can always see the map coordinates.  However, this sometimes causes the background map to become slightly unsynced with the cells.  To correct, unfreeze the pane then refreeze it.</t>
  </si>
  <si>
    <t>The background Alamaze map does not resize.  If you change the zoom of the sheet from 60%, it will no longer match the cells.</t>
  </si>
  <si>
    <t>Squares without a PC should be noted with a '#', which will show as red.  If the square is also without a US, follow the '#' with a space(' ') to make it show as black.  If the square is without a US but may have a PC, follow the '#' with two spaces('  ') to make it show white.</t>
  </si>
  <si>
    <t>Capital</t>
  </si>
  <si>
    <t>Town</t>
  </si>
  <si>
    <t>Village</t>
  </si>
  <si>
    <t>[  ] enter two spaces after the # to indicate no US. Shows in white.</t>
  </si>
  <si>
    <t>None</t>
  </si>
  <si>
    <t>Ancient Ones</t>
  </si>
  <si>
    <t>Black Dragon</t>
  </si>
  <si>
    <t>Dark Elves</t>
  </si>
  <si>
    <t>Demon Princes</t>
  </si>
  <si>
    <t>Dwarves</t>
  </si>
  <si>
    <t>Elves</t>
  </si>
  <si>
    <t>Giant</t>
  </si>
  <si>
    <t>Gnomes</t>
  </si>
  <si>
    <t>Ranger</t>
  </si>
  <si>
    <t>Red Dragon</t>
  </si>
  <si>
    <t>Sorcerer</t>
  </si>
  <si>
    <t>Trolls</t>
  </si>
  <si>
    <t>Underworld</t>
  </si>
  <si>
    <t>Warlock</t>
  </si>
  <si>
    <t>Witchlord</t>
  </si>
  <si>
    <t>Code</t>
  </si>
  <si>
    <t>Veterans</t>
  </si>
  <si>
    <t>Black Dragons</t>
  </si>
  <si>
    <t>Wyverns</t>
  </si>
  <si>
    <t>Rangers</t>
  </si>
  <si>
    <t>Orcs</t>
  </si>
  <si>
    <t>Red Dragons</t>
  </si>
  <si>
    <t>Giants</t>
  </si>
  <si>
    <t>Ogres</t>
  </si>
  <si>
    <t>Troop 1 Type</t>
  </si>
  <si>
    <t>Troop 2 Type</t>
  </si>
  <si>
    <t>Reinforcements</t>
  </si>
  <si>
    <t>Turn #</t>
  </si>
  <si>
    <t>Brigades</t>
  </si>
  <si>
    <t>Loc</t>
  </si>
  <si>
    <t>Offseason</t>
  </si>
  <si>
    <t>Winter</t>
  </si>
  <si>
    <t>Summer</t>
  </si>
  <si>
    <t>Late</t>
  </si>
  <si>
    <t>Early</t>
  </si>
  <si>
    <t>Fall</t>
  </si>
  <si>
    <t>Mid</t>
  </si>
  <si>
    <t>Season</t>
  </si>
  <si>
    <t>Next</t>
  </si>
  <si>
    <t>Spring</t>
  </si>
  <si>
    <t>Month</t>
  </si>
  <si>
    <t>Gain/Loss</t>
  </si>
  <si>
    <t>Set-up</t>
  </si>
  <si>
    <r>
      <rPr>
        <b/>
        <sz val="11"/>
        <color theme="1"/>
        <rFont val="Calibri"/>
        <family val="2"/>
        <scheme val="minor"/>
      </rPr>
      <t>1)</t>
    </r>
    <r>
      <rPr>
        <sz val="11"/>
        <color theme="1"/>
        <rFont val="Calibri"/>
        <family val="2"/>
        <scheme val="minor"/>
      </rPr>
      <t xml:space="preserve">  Select your kingdom from the dropdown list in Cell A2.</t>
    </r>
  </si>
  <si>
    <r>
      <rPr>
        <b/>
        <sz val="11"/>
        <color theme="1"/>
        <rFont val="Calibri"/>
        <family val="2"/>
        <scheme val="minor"/>
      </rPr>
      <t>2)</t>
    </r>
    <r>
      <rPr>
        <sz val="11"/>
        <color theme="1"/>
        <rFont val="Calibri"/>
        <family val="2"/>
        <scheme val="minor"/>
      </rPr>
      <t xml:space="preserve">  Enter the food &amp; gold costs of your bridade types in Cells B40:C43.</t>
    </r>
  </si>
  <si>
    <r>
      <rPr>
        <b/>
        <sz val="11"/>
        <color theme="1"/>
        <rFont val="Calibri"/>
        <family val="2"/>
        <scheme val="minor"/>
      </rPr>
      <t>3)</t>
    </r>
    <r>
      <rPr>
        <sz val="11"/>
        <color theme="1"/>
        <rFont val="Calibri"/>
        <family val="2"/>
        <scheme val="minor"/>
      </rPr>
      <t xml:space="preserve">  Enter your reinforcement schedule in Cells B47:B51.</t>
    </r>
  </si>
  <si>
    <r>
      <rPr>
        <b/>
        <sz val="11"/>
        <color theme="1"/>
        <rFont val="Calibri"/>
        <family val="2"/>
        <scheme val="minor"/>
      </rPr>
      <t>4)</t>
    </r>
    <r>
      <rPr>
        <sz val="11"/>
        <color theme="1"/>
        <rFont val="Calibri"/>
        <family val="2"/>
        <scheme val="minor"/>
      </rPr>
      <t xml:space="preserve">  Enter your initial brigades in Cells E40:E43.</t>
    </r>
  </si>
  <si>
    <r>
      <rPr>
        <b/>
        <sz val="11"/>
        <color theme="1"/>
        <rFont val="Calibri"/>
        <family val="2"/>
        <scheme val="minor"/>
      </rPr>
      <t>5)</t>
    </r>
    <r>
      <rPr>
        <sz val="11"/>
        <color theme="1"/>
        <rFont val="Calibri"/>
        <family val="2"/>
        <scheme val="minor"/>
      </rPr>
      <t xml:space="preserve">  Enter your initial treasury in Cells H3 and I3.</t>
    </r>
  </si>
  <si>
    <r>
      <rPr>
        <b/>
        <sz val="11"/>
        <color theme="1"/>
        <rFont val="Calibri"/>
        <family val="2"/>
        <scheme val="minor"/>
      </rPr>
      <t xml:space="preserve">6) </t>
    </r>
    <r>
      <rPr>
        <sz val="11"/>
        <color theme="1"/>
        <rFont val="Calibri"/>
        <family val="2"/>
        <scheme val="minor"/>
      </rPr>
      <t xml:space="preserve"> Enter your initial PCs locations, food production and gold production in cells F6:I9.</t>
    </r>
  </si>
  <si>
    <r>
      <rPr>
        <b/>
        <sz val="11"/>
        <color theme="1"/>
        <rFont val="Calibri"/>
        <family val="2"/>
        <scheme val="minor"/>
      </rPr>
      <t>7)</t>
    </r>
    <r>
      <rPr>
        <sz val="11"/>
        <color theme="1"/>
        <rFont val="Calibri"/>
        <family val="2"/>
        <scheme val="minor"/>
      </rPr>
      <t xml:space="preserve">  Update the Turn 1 season if needed.</t>
    </r>
  </si>
  <si>
    <t>Overwrite formulas as needed to update food &amp; gold production, as well as any other items.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</si>
</sst>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8" x14ac:knownFonts="1">
    <font>
      <sz val="11"/>
      <color theme="1"/>
      <name val="Calibri"/>
      <family val="2"/>
      <scheme val="minor"/>
    </font>
    <font>
      <b/>
      <sz val="14"/>
      <color theme="1"/>
      <name val="Calibri"/>
      <family val="2"/>
      <scheme val="minor"/>
    </font>
    <font>
      <b/>
      <sz val="14"/>
      <name val="Calibri"/>
      <family val="2"/>
      <scheme val="minor"/>
    </font>
    <font>
      <sz val="11"/>
      <color theme="1"/>
      <name val="Calibri"/>
      <family val="2"/>
      <scheme val="minor"/>
    </font>
    <font>
      <sz val="14"/>
      <color theme="1"/>
      <name val="Calibri"/>
      <family val="2"/>
      <scheme val="minor"/>
    </font>
    <font>
      <b/>
      <sz val="14"/>
      <color rgb="FFFF0000"/>
      <name val="Calibri"/>
      <family val="2"/>
      <scheme val="minor"/>
    </font>
    <font>
      <b/>
      <sz val="11"/>
      <color theme="1"/>
      <name val="Calibri"/>
      <family val="2"/>
      <scheme val="minor"/>
    </font>
    <font>
      <b/>
      <sz val="24"/>
      <color theme="1"/>
      <name val="Calibri"/>
      <family val="2"/>
      <scheme val="minor"/>
    </font>
    <font>
      <b/>
      <sz val="20"/>
      <color theme="1"/>
      <name val="Calibri"/>
      <family val="2"/>
      <scheme val="minor"/>
    </font>
    <font>
      <sz val="12"/>
      <color theme="1"/>
      <name val="Calibri"/>
      <family val="2"/>
      <scheme val="minor"/>
    </font>
    <font>
      <b/>
      <sz val="11"/>
      <color rgb="FF333366"/>
      <name val="Calibri"/>
      <family val="2"/>
      <scheme val="minor"/>
    </font>
    <font>
      <sz val="11"/>
      <color rgb="FF333366"/>
      <name val="Calibri"/>
      <family val="2"/>
      <scheme val="minor"/>
    </font>
    <font>
      <b/>
      <sz val="24"/>
      <color rgb="FF000000"/>
      <name val="Calibri"/>
      <family val="2"/>
    </font>
    <font>
      <b/>
      <sz val="18"/>
      <color theme="1"/>
      <name val="Calibri"/>
      <family val="2"/>
      <scheme val="minor"/>
    </font>
    <font>
      <i/>
      <sz val="11"/>
      <color theme="1"/>
      <name val="Calibri"/>
      <family val="2"/>
      <scheme val="minor"/>
    </font>
    <font>
      <i/>
      <sz val="10"/>
      <color theme="1"/>
      <name val="Calibri"/>
      <family val="2"/>
      <scheme val="minor"/>
    </font>
    <font>
      <b/>
      <sz val="24"/>
      <color rgb="FFFF0000"/>
      <name val="Calibri"/>
      <family val="2"/>
    </font>
    <font>
      <b/>
      <sz val="20"/>
      <color rgb="FF000000"/>
      <name val="Calibri"/>
      <family val="2"/>
    </font>
  </fonts>
  <fills count="4">
    <fill>
      <patternFill patternType="none"/>
    </fill>
    <fill>
      <patternFill patternType="gray125"/>
    </fill>
    <fill>
      <patternFill patternType="solid">
        <fgColor theme="0" tint="-0.14999847407452621"/>
        <bgColor indexed="64"/>
      </patternFill>
    </fill>
    <fill>
      <patternFill patternType="solid">
        <fgColor theme="0"/>
        <bgColor indexed="64"/>
      </patternFill>
    </fill>
  </fills>
  <borders count="3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style="thin">
        <color indexed="64"/>
      </top>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rgb="FFFF0000"/>
      </left>
      <right style="medium">
        <color rgb="FFFF0000"/>
      </right>
      <top style="medium">
        <color rgb="FFFF0000"/>
      </top>
      <bottom style="medium">
        <color rgb="FFFF0000"/>
      </bottom>
      <diagonal/>
    </border>
    <border>
      <left style="medium">
        <color auto="1"/>
      </left>
      <right style="medium">
        <color auto="1"/>
      </right>
      <top style="medium">
        <color auto="1"/>
      </top>
      <bottom style="medium">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2">
    <xf numFmtId="0" fontId="0" fillId="0" borderId="0"/>
    <xf numFmtId="9" fontId="3" fillId="0" borderId="0" applyFont="0" applyFill="0" applyBorder="0" applyAlignment="0" applyProtection="0"/>
  </cellStyleXfs>
  <cellXfs count="153">
    <xf numFmtId="0" fontId="0" fillId="0" borderId="0" xfId="0"/>
    <xf numFmtId="0" fontId="0" fillId="0" borderId="0" xfId="0" applyAlignment="1">
      <alignment horizontal="center"/>
    </xf>
    <xf numFmtId="0" fontId="0" fillId="0" borderId="1" xfId="0" applyBorder="1"/>
    <xf numFmtId="0" fontId="0" fillId="0" borderId="2" xfId="0" applyBorder="1" applyAlignment="1">
      <alignment horizontal="center"/>
    </xf>
    <xf numFmtId="0" fontId="0" fillId="0" borderId="3" xfId="0" applyBorder="1" applyAlignment="1">
      <alignment horizontal="center"/>
    </xf>
    <xf numFmtId="0" fontId="0" fillId="0" borderId="4" xfId="0" applyBorder="1"/>
    <xf numFmtId="0" fontId="0" fillId="0" borderId="0" xfId="0" applyBorder="1" applyAlignment="1">
      <alignment horizontal="center"/>
    </xf>
    <xf numFmtId="0" fontId="0" fillId="0" borderId="5" xfId="0" applyBorder="1" applyAlignment="1">
      <alignment horizontal="center"/>
    </xf>
    <xf numFmtId="0" fontId="0" fillId="0" borderId="0" xfId="0" applyBorder="1"/>
    <xf numFmtId="3" fontId="0" fillId="0" borderId="0" xfId="0" applyNumberFormat="1" applyBorder="1" applyAlignment="1">
      <alignment horizontal="center"/>
    </xf>
    <xf numFmtId="3" fontId="0" fillId="0" borderId="5" xfId="0" applyNumberFormat="1" applyBorder="1" applyAlignment="1">
      <alignment horizontal="center"/>
    </xf>
    <xf numFmtId="0" fontId="0" fillId="0" borderId="5" xfId="0" applyBorder="1"/>
    <xf numFmtId="0" fontId="0" fillId="0" borderId="4" xfId="0" applyBorder="1" applyAlignment="1">
      <alignment horizontal="center"/>
    </xf>
    <xf numFmtId="0" fontId="6" fillId="0" borderId="4" xfId="0" applyFont="1" applyBorder="1"/>
    <xf numFmtId="0" fontId="6" fillId="0" borderId="0" xfId="0" applyFont="1" applyBorder="1"/>
    <xf numFmtId="3" fontId="6" fillId="0" borderId="0" xfId="0" applyNumberFormat="1" applyFont="1" applyBorder="1" applyAlignment="1">
      <alignment horizontal="center"/>
    </xf>
    <xf numFmtId="3" fontId="6" fillId="0" borderId="5" xfId="0" applyNumberFormat="1" applyFont="1" applyBorder="1" applyAlignment="1">
      <alignment horizontal="center"/>
    </xf>
    <xf numFmtId="0" fontId="6" fillId="0" borderId="6" xfId="0" applyFont="1" applyBorder="1"/>
    <xf numFmtId="0" fontId="6" fillId="0" borderId="7" xfId="0" applyFont="1" applyBorder="1"/>
    <xf numFmtId="3" fontId="6" fillId="0" borderId="7" xfId="0" applyNumberFormat="1" applyFont="1" applyBorder="1" applyAlignment="1">
      <alignment horizontal="center"/>
    </xf>
    <xf numFmtId="3" fontId="6" fillId="0" borderId="8" xfId="0" applyNumberFormat="1" applyFont="1" applyBorder="1" applyAlignment="1">
      <alignment horizontal="center"/>
    </xf>
    <xf numFmtId="0" fontId="0" fillId="2" borderId="25" xfId="0" applyFill="1" applyBorder="1"/>
    <xf numFmtId="3" fontId="0" fillId="2" borderId="25" xfId="0" applyNumberFormat="1" applyFill="1" applyBorder="1" applyAlignment="1">
      <alignment horizontal="center"/>
    </xf>
    <xf numFmtId="0" fontId="0" fillId="2" borderId="25" xfId="0" applyFont="1" applyFill="1" applyBorder="1"/>
    <xf numFmtId="0" fontId="0" fillId="2" borderId="25" xfId="0" applyFill="1" applyBorder="1" applyAlignment="1">
      <alignment horizontal="center"/>
    </xf>
    <xf numFmtId="0" fontId="6" fillId="0" borderId="0" xfId="0" applyFont="1" applyFill="1" applyBorder="1"/>
    <xf numFmtId="3" fontId="6" fillId="2" borderId="0" xfId="0" applyNumberFormat="1" applyFont="1" applyFill="1" applyBorder="1" applyAlignment="1">
      <alignment horizontal="center"/>
    </xf>
    <xf numFmtId="3" fontId="6" fillId="2" borderId="5" xfId="0" applyNumberFormat="1" applyFont="1" applyFill="1" applyBorder="1" applyAlignment="1">
      <alignment horizontal="center"/>
    </xf>
    <xf numFmtId="0" fontId="0" fillId="2" borderId="0" xfId="0" applyFill="1" applyBorder="1"/>
    <xf numFmtId="3" fontId="0" fillId="2" borderId="0" xfId="0" applyNumberFormat="1" applyFill="1" applyBorder="1" applyAlignment="1">
      <alignment horizontal="center"/>
    </xf>
    <xf numFmtId="3" fontId="0" fillId="2" borderId="5" xfId="0" applyNumberFormat="1" applyFill="1" applyBorder="1" applyAlignment="1">
      <alignment horizontal="center"/>
    </xf>
    <xf numFmtId="0" fontId="6" fillId="0" borderId="25" xfId="0" applyFont="1" applyBorder="1"/>
    <xf numFmtId="0" fontId="6" fillId="0" borderId="25" xfId="0" applyFont="1" applyBorder="1" applyAlignment="1">
      <alignment horizontal="center"/>
    </xf>
    <xf numFmtId="0" fontId="6" fillId="0" borderId="0" xfId="0" applyFont="1" applyAlignment="1">
      <alignment horizontal="center"/>
    </xf>
    <xf numFmtId="0" fontId="0" fillId="3" borderId="0" xfId="0" applyFill="1"/>
    <xf numFmtId="0" fontId="6" fillId="3" borderId="0" xfId="0" applyFont="1" applyFill="1" applyAlignment="1">
      <alignment horizontal="center"/>
    </xf>
    <xf numFmtId="0" fontId="4" fillId="3" borderId="25" xfId="0" applyFont="1" applyFill="1" applyBorder="1" applyAlignment="1">
      <alignment horizontal="center"/>
    </xf>
    <xf numFmtId="164" fontId="1" fillId="3" borderId="25" xfId="0" applyNumberFormat="1" applyFont="1" applyFill="1" applyBorder="1" applyAlignment="1">
      <alignment horizontal="center"/>
    </xf>
    <xf numFmtId="0" fontId="1" fillId="3" borderId="0" xfId="0" applyFont="1" applyFill="1" applyBorder="1" applyAlignment="1">
      <alignment horizontal="center" vertical="center" wrapText="1"/>
    </xf>
    <xf numFmtId="9" fontId="4" fillId="3" borderId="25" xfId="1" applyFont="1" applyFill="1" applyBorder="1" applyAlignment="1">
      <alignment horizontal="center"/>
    </xf>
    <xf numFmtId="164" fontId="4" fillId="3" borderId="25" xfId="0" applyNumberFormat="1" applyFont="1" applyFill="1" applyBorder="1" applyAlignment="1">
      <alignment horizontal="center"/>
    </xf>
    <xf numFmtId="0" fontId="1" fillId="3" borderId="0" xfId="0" applyFont="1" applyFill="1" applyBorder="1" applyAlignment="1">
      <alignment horizontal="center"/>
    </xf>
    <xf numFmtId="0" fontId="0" fillId="3" borderId="0" xfId="0" applyFill="1" applyAlignment="1">
      <alignment horizontal="center"/>
    </xf>
    <xf numFmtId="0" fontId="5" fillId="3" borderId="26" xfId="0" applyFont="1" applyFill="1" applyBorder="1" applyAlignment="1">
      <alignment horizontal="center" vertical="center" wrapText="1"/>
    </xf>
    <xf numFmtId="0" fontId="2" fillId="3" borderId="27" xfId="0" applyFont="1" applyFill="1" applyBorder="1" applyAlignment="1">
      <alignment horizontal="center" vertical="center" wrapText="1"/>
    </xf>
    <xf numFmtId="0" fontId="0" fillId="3" borderId="25" xfId="0" applyFill="1" applyBorder="1" applyAlignment="1">
      <alignment horizontal="center"/>
    </xf>
    <xf numFmtId="0" fontId="0" fillId="3" borderId="28" xfId="0" applyFill="1" applyBorder="1"/>
    <xf numFmtId="0" fontId="0" fillId="3" borderId="29" xfId="0" applyFill="1" applyBorder="1"/>
    <xf numFmtId="0" fontId="0" fillId="3" borderId="30" xfId="0" applyFill="1" applyBorder="1"/>
    <xf numFmtId="0" fontId="0" fillId="3" borderId="25" xfId="0" applyFill="1" applyBorder="1"/>
    <xf numFmtId="9" fontId="0" fillId="3" borderId="0" xfId="1" applyFont="1" applyFill="1"/>
    <xf numFmtId="0" fontId="0" fillId="3" borderId="1" xfId="0" applyFill="1" applyBorder="1"/>
    <xf numFmtId="0" fontId="0" fillId="3" borderId="2" xfId="0" applyFill="1" applyBorder="1"/>
    <xf numFmtId="0" fontId="0" fillId="3" borderId="3" xfId="0" applyFill="1" applyBorder="1"/>
    <xf numFmtId="0" fontId="0" fillId="3" borderId="6" xfId="0" applyFill="1" applyBorder="1"/>
    <xf numFmtId="0" fontId="0" fillId="3" borderId="7" xfId="0" applyFill="1" applyBorder="1"/>
    <xf numFmtId="0" fontId="0" fillId="3" borderId="8" xfId="0" applyFill="1" applyBorder="1"/>
    <xf numFmtId="0" fontId="0" fillId="3" borderId="5" xfId="0" applyFill="1" applyBorder="1"/>
    <xf numFmtId="0" fontId="0" fillId="3" borderId="4" xfId="0" applyFill="1" applyBorder="1"/>
    <xf numFmtId="0" fontId="0" fillId="0" borderId="0" xfId="0" applyFont="1"/>
    <xf numFmtId="0" fontId="10" fillId="0" borderId="0" xfId="0" applyFont="1"/>
    <xf numFmtId="0" fontId="11" fillId="0" borderId="0" xfId="0" applyFont="1"/>
    <xf numFmtId="0" fontId="2" fillId="0" borderId="1"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 xfId="0" applyFont="1" applyFill="1" applyBorder="1" applyAlignment="1">
      <alignment horizontal="center" vertical="top" wrapText="1"/>
    </xf>
    <xf numFmtId="0" fontId="2" fillId="0" borderId="18" xfId="0" applyFont="1" applyFill="1" applyBorder="1" applyAlignment="1">
      <alignment horizontal="center" vertical="top" wrapText="1"/>
    </xf>
    <xf numFmtId="0" fontId="2" fillId="0" borderId="23" xfId="0" applyFont="1" applyFill="1" applyBorder="1" applyAlignment="1">
      <alignment horizontal="center" vertical="top" wrapText="1"/>
    </xf>
    <xf numFmtId="0" fontId="2" fillId="0" borderId="4" xfId="0" applyFont="1" applyFill="1" applyBorder="1" applyAlignment="1">
      <alignment horizontal="center" vertical="top" wrapText="1"/>
    </xf>
    <xf numFmtId="0" fontId="2" fillId="0" borderId="0" xfId="0" applyFont="1" applyFill="1" applyBorder="1" applyAlignment="1">
      <alignment horizontal="center" vertical="top" wrapText="1"/>
    </xf>
    <xf numFmtId="0" fontId="2" fillId="0" borderId="5" xfId="0" applyFont="1" applyFill="1" applyBorder="1" applyAlignment="1">
      <alignment horizontal="center" vertical="top" wrapText="1"/>
    </xf>
    <xf numFmtId="0" fontId="2" fillId="0" borderId="14" xfId="0" applyFont="1" applyFill="1" applyBorder="1" applyAlignment="1">
      <alignment horizontal="center" vertical="top" wrapText="1"/>
    </xf>
    <xf numFmtId="0" fontId="2" fillId="0" borderId="15" xfId="0" applyFont="1" applyFill="1" applyBorder="1" applyAlignment="1">
      <alignment horizontal="center" vertical="top" wrapText="1"/>
    </xf>
    <xf numFmtId="0" fontId="2" fillId="0" borderId="6" xfId="0" applyFont="1" applyFill="1" applyBorder="1" applyAlignment="1">
      <alignment horizontal="center" vertical="top" wrapText="1"/>
    </xf>
    <xf numFmtId="0" fontId="2" fillId="0" borderId="7" xfId="0" applyFont="1" applyFill="1" applyBorder="1" applyAlignment="1">
      <alignment horizontal="center" vertical="top" wrapText="1"/>
    </xf>
    <xf numFmtId="0" fontId="2" fillId="0" borderId="8" xfId="0" applyFont="1" applyFill="1" applyBorder="1" applyAlignment="1">
      <alignment horizontal="center" vertical="top" wrapText="1"/>
    </xf>
    <xf numFmtId="0" fontId="2" fillId="0" borderId="19" xfId="0" applyFont="1" applyFill="1" applyBorder="1" applyAlignment="1">
      <alignment horizontal="center" vertical="top" wrapText="1"/>
    </xf>
    <xf numFmtId="0" fontId="2" fillId="0" borderId="20" xfId="0" applyFont="1" applyFill="1" applyBorder="1" applyAlignment="1">
      <alignment horizontal="center" vertical="top" wrapText="1"/>
    </xf>
    <xf numFmtId="0" fontId="2" fillId="0" borderId="21" xfId="0" applyFont="1" applyFill="1" applyBorder="1" applyAlignment="1">
      <alignment horizontal="center" vertical="top" wrapText="1"/>
    </xf>
    <xf numFmtId="0" fontId="2" fillId="0" borderId="22" xfId="0" applyFont="1" applyFill="1" applyBorder="1" applyAlignment="1">
      <alignment horizontal="center" vertical="top" wrapText="1"/>
    </xf>
    <xf numFmtId="0" fontId="2" fillId="0" borderId="24" xfId="0" applyFont="1" applyFill="1" applyBorder="1" applyAlignment="1">
      <alignment horizontal="center" vertical="top" wrapText="1"/>
    </xf>
    <xf numFmtId="0" fontId="2" fillId="0" borderId="9" xfId="0" applyFont="1" applyFill="1" applyBorder="1" applyAlignment="1">
      <alignment horizontal="center" vertical="top" wrapText="1"/>
    </xf>
    <xf numFmtId="0" fontId="2" fillId="0" borderId="10" xfId="0" applyFont="1" applyFill="1" applyBorder="1" applyAlignment="1">
      <alignment horizontal="center" vertical="top" wrapText="1"/>
    </xf>
    <xf numFmtId="0" fontId="2" fillId="0" borderId="13" xfId="0" applyFont="1" applyFill="1" applyBorder="1" applyAlignment="1">
      <alignment horizontal="center" vertical="top" wrapText="1"/>
    </xf>
    <xf numFmtId="0" fontId="2" fillId="0" borderId="17"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12" xfId="0" applyFont="1" applyFill="1" applyBorder="1" applyAlignment="1">
      <alignment horizontal="center" vertical="top" wrapText="1"/>
    </xf>
    <xf numFmtId="0" fontId="2" fillId="0" borderId="11" xfId="0" applyFont="1" applyFill="1" applyBorder="1" applyAlignment="1">
      <alignment horizontal="center" vertical="top" wrapText="1"/>
    </xf>
    <xf numFmtId="15" fontId="2" fillId="0" borderId="0" xfId="0" applyNumberFormat="1" applyFont="1" applyFill="1" applyBorder="1" applyAlignment="1">
      <alignment horizontal="center" vertical="top" wrapText="1"/>
    </xf>
    <xf numFmtId="0" fontId="6" fillId="0" borderId="0" xfId="0" applyFont="1"/>
    <xf numFmtId="0" fontId="13" fillId="0" borderId="0" xfId="0" applyFont="1"/>
    <xf numFmtId="0" fontId="14" fillId="0" borderId="0" xfId="0" applyFont="1"/>
    <xf numFmtId="0" fontId="0" fillId="0" borderId="1"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0" xfId="0" applyFill="1" applyBorder="1" applyAlignment="1"/>
    <xf numFmtId="0" fontId="0" fillId="0" borderId="25" xfId="0" applyFill="1" applyBorder="1" applyAlignment="1">
      <alignment horizontal="center"/>
    </xf>
    <xf numFmtId="0" fontId="15" fillId="0" borderId="0" xfId="0" applyFont="1" applyFill="1" applyBorder="1" applyAlignment="1"/>
    <xf numFmtId="0" fontId="15" fillId="0" borderId="0" xfId="0" applyFont="1"/>
    <xf numFmtId="0" fontId="6" fillId="0" borderId="0" xfId="0" applyFont="1" applyFill="1" applyBorder="1" applyAlignment="1"/>
    <xf numFmtId="0" fontId="0" fillId="0" borderId="0" xfId="0" applyFill="1" applyBorder="1"/>
    <xf numFmtId="0" fontId="0" fillId="0" borderId="25" xfId="0" applyBorder="1"/>
    <xf numFmtId="0" fontId="0" fillId="0" borderId="25" xfId="0" applyBorder="1" applyAlignment="1">
      <alignment horizontal="center"/>
    </xf>
    <xf numFmtId="0" fontId="0" fillId="0" borderId="25" xfId="0" applyFont="1" applyBorder="1"/>
    <xf numFmtId="0" fontId="0" fillId="2" borderId="0" xfId="0" applyFill="1" applyBorder="1" applyAlignment="1">
      <alignment horizontal="center"/>
    </xf>
    <xf numFmtId="0" fontId="6" fillId="0" borderId="25" xfId="0" applyFont="1" applyFill="1" applyBorder="1" applyAlignment="1">
      <alignment horizontal="center"/>
    </xf>
    <xf numFmtId="0" fontId="14" fillId="0" borderId="31" xfId="0" applyFont="1" applyBorder="1" applyAlignment="1">
      <alignment horizontal="center"/>
    </xf>
    <xf numFmtId="0" fontId="14" fillId="0" borderId="32" xfId="0" applyFont="1" applyBorder="1" applyAlignment="1">
      <alignment horizontal="center"/>
    </xf>
    <xf numFmtId="0" fontId="0" fillId="0" borderId="25" xfId="0" applyFont="1" applyBorder="1" applyAlignment="1">
      <alignment horizontal="center"/>
    </xf>
    <xf numFmtId="0" fontId="14" fillId="2" borderId="31" xfId="0" applyFont="1" applyFill="1" applyBorder="1" applyAlignment="1">
      <alignment horizontal="center"/>
    </xf>
    <xf numFmtId="0" fontId="14" fillId="2" borderId="32" xfId="0" applyFont="1" applyFill="1" applyBorder="1" applyAlignment="1">
      <alignment horizontal="center"/>
    </xf>
    <xf numFmtId="0" fontId="0" fillId="2" borderId="0" xfId="0" applyFill="1" applyAlignment="1">
      <alignment horizontal="center"/>
    </xf>
    <xf numFmtId="0" fontId="0" fillId="0" borderId="25" xfId="0" applyFont="1" applyFill="1" applyBorder="1" applyAlignment="1">
      <alignment horizontal="center"/>
    </xf>
    <xf numFmtId="0" fontId="0" fillId="0" borderId="4" xfId="0" applyBorder="1" applyAlignment="1"/>
    <xf numFmtId="0" fontId="0" fillId="0" borderId="0" xfId="0" applyAlignment="1">
      <alignment wrapText="1"/>
    </xf>
    <xf numFmtId="0" fontId="0" fillId="2" borderId="25" xfId="0" applyFill="1" applyBorder="1"/>
    <xf numFmtId="0" fontId="0" fillId="2" borderId="25" xfId="0" applyFont="1" applyFill="1" applyBorder="1"/>
    <xf numFmtId="0" fontId="0" fillId="0" borderId="0" xfId="0" applyBorder="1" applyAlignment="1">
      <alignment wrapText="1"/>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1" xfId="0" applyFill="1" applyBorder="1" applyAlignment="1">
      <alignment horizontal="center" vertical="center"/>
    </xf>
    <xf numFmtId="0" fontId="0" fillId="0" borderId="4" xfId="0" applyFill="1" applyBorder="1" applyAlignment="1">
      <alignment horizontal="center" vertical="center"/>
    </xf>
    <xf numFmtId="0" fontId="0" fillId="0" borderId="6" xfId="0" applyFill="1" applyBorder="1" applyAlignment="1">
      <alignment horizontal="center" vertical="center"/>
    </xf>
    <xf numFmtId="0" fontId="0" fillId="0" borderId="5" xfId="0" applyBorder="1" applyAlignment="1">
      <alignment horizontal="center" vertical="center"/>
    </xf>
    <xf numFmtId="0" fontId="0" fillId="0" borderId="8" xfId="0" applyBorder="1" applyAlignment="1">
      <alignment horizontal="center" vertical="center"/>
    </xf>
    <xf numFmtId="0" fontId="0" fillId="3" borderId="0" xfId="0" applyFill="1" applyAlignment="1">
      <alignment vertical="center" wrapText="1"/>
    </xf>
    <xf numFmtId="0" fontId="7" fillId="3" borderId="25" xfId="0" applyFont="1" applyFill="1" applyBorder="1" applyAlignment="1">
      <alignment horizontal="center" vertical="center"/>
    </xf>
    <xf numFmtId="0" fontId="8" fillId="3" borderId="25" xfId="0" applyFont="1" applyFill="1" applyBorder="1" applyAlignment="1">
      <alignment horizontal="center" vertical="center"/>
    </xf>
    <xf numFmtId="0" fontId="9" fillId="3" borderId="0" xfId="0" applyFont="1" applyFill="1" applyBorder="1" applyAlignment="1">
      <alignment vertical="center" wrapText="1"/>
    </xf>
    <xf numFmtId="0" fontId="1" fillId="3" borderId="4" xfId="0" applyFont="1" applyFill="1" applyBorder="1" applyAlignment="1">
      <alignment horizontal="center"/>
    </xf>
    <xf numFmtId="0" fontId="1" fillId="3" borderId="0" xfId="0" applyFont="1" applyFill="1" applyBorder="1" applyAlignment="1">
      <alignment horizontal="center"/>
    </xf>
    <xf numFmtId="0" fontId="9" fillId="3" borderId="0" xfId="0" applyFont="1" applyFill="1" applyAlignment="1">
      <alignment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2" borderId="28" xfId="0" applyFill="1" applyBorder="1"/>
    <xf numFmtId="0" fontId="0" fillId="2" borderId="30" xfId="0" applyFill="1" applyBorder="1"/>
    <xf numFmtId="0" fontId="0" fillId="0" borderId="0" xfId="0" applyAlignment="1">
      <alignment wrapText="1"/>
    </xf>
    <xf numFmtId="0" fontId="0" fillId="0" borderId="5" xfId="0" applyBorder="1" applyAlignment="1">
      <alignment wrapText="1"/>
    </xf>
    <xf numFmtId="0" fontId="0" fillId="2" borderId="28" xfId="0" applyFont="1" applyFill="1" applyBorder="1"/>
    <xf numFmtId="0" fontId="0" fillId="2" borderId="30" xfId="0" applyFont="1" applyFill="1" applyBorder="1"/>
    <xf numFmtId="0" fontId="0" fillId="2" borderId="25" xfId="0" applyFill="1" applyBorder="1"/>
    <xf numFmtId="0" fontId="0" fillId="2" borderId="25" xfId="0" applyFont="1" applyFill="1" applyBorder="1"/>
    <xf numFmtId="0" fontId="0" fillId="2" borderId="25" xfId="0" applyFill="1" applyBorder="1" applyAlignment="1">
      <alignment horizontal="center"/>
    </xf>
    <xf numFmtId="0" fontId="0" fillId="0" borderId="0" xfId="0" applyAlignment="1">
      <alignment horizontal="center" wrapText="1"/>
    </xf>
    <xf numFmtId="0" fontId="0" fillId="0" borderId="7" xfId="0" applyBorder="1" applyAlignment="1">
      <alignment horizontal="center" wrapText="1"/>
    </xf>
    <xf numFmtId="0" fontId="0" fillId="0" borderId="0" xfId="0" applyAlignment="1">
      <alignment horizontal="center"/>
    </xf>
    <xf numFmtId="0" fontId="6" fillId="0" borderId="25" xfId="0" applyFont="1" applyBorder="1" applyAlignment="1">
      <alignment horizontal="center"/>
    </xf>
    <xf numFmtId="0" fontId="0" fillId="0" borderId="0" xfId="0" applyFont="1" applyAlignment="1">
      <alignment wrapText="1"/>
    </xf>
    <xf numFmtId="0" fontId="0" fillId="0" borderId="5" xfId="0" applyFont="1" applyBorder="1" applyAlignment="1">
      <alignment wrapText="1"/>
    </xf>
    <xf numFmtId="0" fontId="0" fillId="0" borderId="0" xfId="0" applyFill="1" applyBorder="1" applyAlignment="1">
      <alignment wrapText="1"/>
    </xf>
    <xf numFmtId="0" fontId="15" fillId="0" borderId="0" xfId="0" applyFont="1" applyAlignment="1">
      <alignment vertical="center" wrapText="1"/>
    </xf>
    <xf numFmtId="0" fontId="15" fillId="0" borderId="0" xfId="0" applyFont="1" applyFill="1" applyBorder="1" applyAlignment="1">
      <alignment vertical="center" wrapText="1"/>
    </xf>
  </cellXfs>
  <cellStyles count="2">
    <cellStyle name="Normal" xfId="0" builtinId="0"/>
    <cellStyle name="Percent" xfId="1" builtinId="5"/>
  </cellStyles>
  <dxfs count="26">
    <dxf>
      <fill>
        <patternFill>
          <bgColor rgb="FFFF99CC"/>
        </patternFill>
      </fill>
    </dxf>
    <dxf>
      <fill>
        <patternFill>
          <bgColor rgb="FF008080"/>
        </patternFill>
      </fill>
    </dxf>
    <dxf>
      <fill>
        <patternFill>
          <bgColor rgb="FF99CCFF"/>
        </patternFill>
      </fill>
    </dxf>
    <dxf>
      <fill>
        <patternFill>
          <bgColor rgb="FF00CC99"/>
        </patternFill>
      </fill>
    </dxf>
    <dxf>
      <fill>
        <patternFill>
          <bgColor rgb="FF99CC00"/>
        </patternFill>
      </fill>
    </dxf>
    <dxf>
      <fill>
        <patternFill>
          <bgColor rgb="FFFF0000"/>
        </patternFill>
      </fill>
    </dxf>
    <dxf>
      <font>
        <color auto="1"/>
      </font>
      <fill>
        <patternFill>
          <bgColor rgb="FFCC99FF"/>
        </patternFill>
      </fill>
    </dxf>
    <dxf>
      <font>
        <color auto="1"/>
      </font>
      <fill>
        <patternFill>
          <bgColor rgb="FFFF9900"/>
        </patternFill>
      </fill>
    </dxf>
    <dxf>
      <fill>
        <patternFill>
          <bgColor rgb="FF00FFFF"/>
        </patternFill>
      </fill>
    </dxf>
    <dxf>
      <fill>
        <patternFill>
          <bgColor rgb="FF00FF00"/>
        </patternFill>
      </fill>
    </dxf>
    <dxf>
      <fill>
        <patternFill>
          <bgColor rgb="FFFFCC99"/>
        </patternFill>
      </fill>
    </dxf>
    <dxf>
      <fill>
        <patternFill>
          <bgColor rgb="FFFFFF99"/>
        </patternFill>
      </fill>
    </dxf>
    <dxf>
      <fill>
        <patternFill>
          <bgColor rgb="FFFFFF00"/>
        </patternFill>
      </fill>
    </dxf>
    <dxf>
      <fill>
        <patternFill>
          <bgColor rgb="FF3366FF"/>
        </patternFill>
      </fill>
    </dxf>
    <dxf>
      <fill>
        <patternFill>
          <bgColor rgb="FFFF00FF"/>
        </patternFill>
      </fill>
    </dxf>
    <dxf>
      <fill>
        <patternFill>
          <bgColor theme="0" tint="-0.24994659260841701"/>
        </patternFill>
      </fill>
    </dxf>
    <dxf>
      <fill>
        <patternFill patternType="solid">
          <bgColor theme="0"/>
        </patternFill>
      </fill>
    </dxf>
    <dxf>
      <fill>
        <patternFill patternType="solid">
          <bgColor theme="0"/>
        </patternFill>
      </fill>
    </dxf>
    <dxf>
      <fill>
        <patternFill patternType="solid">
          <bgColor theme="0"/>
        </patternFill>
      </fill>
    </dxf>
    <dxf>
      <font>
        <b/>
        <i val="0"/>
        <color rgb="FFFF0000"/>
      </font>
      <fill>
        <patternFill>
          <bgColor rgb="FFFFFF00"/>
        </patternFill>
      </fill>
      <border>
        <left style="thin">
          <color rgb="FFFF0000"/>
        </left>
        <right style="thin">
          <color rgb="FFFF0000"/>
        </right>
        <top style="thin">
          <color rgb="FFFF0000"/>
        </top>
        <bottom style="thin">
          <color rgb="FFFF0000"/>
        </bottom>
        <vertical/>
        <horizontal/>
      </border>
    </dxf>
    <dxf>
      <font>
        <b/>
        <i val="0"/>
      </font>
      <fill>
        <patternFill>
          <bgColor rgb="FFFFFF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vertical/>
        <horizontal/>
      </border>
    </dxf>
    <dxf>
      <font>
        <b/>
        <i val="0"/>
        <color theme="0"/>
      </font>
    </dxf>
    <dxf>
      <font>
        <b/>
        <i val="0"/>
        <color rgb="FFFF0000"/>
      </font>
    </dxf>
    <dxf>
      <font>
        <b val="0"/>
        <i val="0"/>
        <color theme="0"/>
      </font>
    </dxf>
    <dxf>
      <font>
        <color theme="0"/>
      </font>
    </dxf>
  </dxfs>
  <tableStyles count="0" defaultTableStyle="TableStyleMedium2" defaultPivotStyle="PivotStyleLight16"/>
  <colors>
    <mruColors>
      <color rgb="FF33CC33"/>
      <color rgb="FF00CC99"/>
      <color rgb="FFFF9900"/>
      <color rgb="FF00CC66"/>
      <color rgb="FF66FF66"/>
      <color rgb="FF66FF33"/>
      <color rgb="FFFF99CC"/>
      <color rgb="FF008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90</xdr:col>
          <xdr:colOff>66675</xdr:colOff>
          <xdr:row>68</xdr:row>
          <xdr:rowOff>0</xdr:rowOff>
        </xdr:from>
        <xdr:to>
          <xdr:col>94</xdr:col>
          <xdr:colOff>285750</xdr:colOff>
          <xdr:row>69</xdr:row>
          <xdr:rowOff>200025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rPr>
                <a:t>Load DAT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90</xdr:col>
          <xdr:colOff>66675</xdr:colOff>
          <xdr:row>70</xdr:row>
          <xdr:rowOff>104775</xdr:rowOff>
        </xdr:from>
        <xdr:to>
          <xdr:col>94</xdr:col>
          <xdr:colOff>285750</xdr:colOff>
          <xdr:row>72</xdr:row>
          <xdr:rowOff>47625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rPr>
                <a:t>Log Manual Changes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90</xdr:col>
          <xdr:colOff>66675</xdr:colOff>
          <xdr:row>72</xdr:row>
          <xdr:rowOff>209550</xdr:rowOff>
        </xdr:from>
        <xdr:to>
          <xdr:col>94</xdr:col>
          <xdr:colOff>285750</xdr:colOff>
          <xdr:row>74</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rPr>
                <a:t>Load Manual Changes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90</xdr:col>
          <xdr:colOff>66675</xdr:colOff>
          <xdr:row>75</xdr:row>
          <xdr:rowOff>66675</xdr:rowOff>
        </xdr:from>
        <xdr:to>
          <xdr:col>94</xdr:col>
          <xdr:colOff>285750</xdr:colOff>
          <xdr:row>77</xdr:row>
          <xdr:rowOff>9525</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45720" tIns="50292" rIns="45720" bIns="50292" anchor="ctr" upright="1"/>
            <a:lstStyle/>
            <a:p>
              <a:pPr algn="ctr" rtl="0">
                <a:defRPr sz="1000"/>
              </a:pPr>
              <a:r>
                <a:rPr lang="en-US" sz="2400" b="1" i="0" u="none" strike="noStrike" baseline="0">
                  <a:solidFill>
                    <a:srgbClr val="FF0000"/>
                  </a:solidFill>
                  <a:latin typeface="Calibri"/>
                </a:rPr>
                <a:t>Clear Manual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90</xdr:col>
          <xdr:colOff>66675</xdr:colOff>
          <xdr:row>77</xdr:row>
          <xdr:rowOff>171450</xdr:rowOff>
        </xdr:from>
        <xdr:to>
          <xdr:col>94</xdr:col>
          <xdr:colOff>285750</xdr:colOff>
          <xdr:row>79</xdr:row>
          <xdr:rowOff>123825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45720" tIns="50292" rIns="45720" bIns="50292" anchor="ctr" upright="1"/>
            <a:lstStyle/>
            <a:p>
              <a:pPr algn="ctr" rtl="0">
                <a:defRPr sz="1000"/>
              </a:pPr>
              <a:r>
                <a:rPr lang="en-US" sz="2400" b="1" i="0" u="none" strike="noStrike" baseline="0">
                  <a:solidFill>
                    <a:srgbClr val="FF0000"/>
                  </a:solidFill>
                  <a:latin typeface="Calibri"/>
                </a:rPr>
                <a:t>CLEAR 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371475</xdr:colOff>
          <xdr:row>26</xdr:row>
          <xdr:rowOff>28575</xdr:rowOff>
        </xdr:from>
        <xdr:to>
          <xdr:col>2</xdr:col>
          <xdr:colOff>581025</xdr:colOff>
          <xdr:row>29</xdr:row>
          <xdr:rowOff>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Load PC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30</xdr:row>
          <xdr:rowOff>28575</xdr:rowOff>
        </xdr:from>
        <xdr:to>
          <xdr:col>2</xdr:col>
          <xdr:colOff>581025</xdr:colOff>
          <xdr:row>33</xdr:row>
          <xdr:rowOff>0</xdr:rowOff>
        </xdr:to>
        <xdr:sp macro="" textlink="">
          <xdr:nvSpPr>
            <xdr:cNvPr id="3078" name="Button 6" hidden="1">
              <a:extLst>
                <a:ext uri="{63B3BB69-23CF-44E3-9099-C40C66FF867C}">
                  <a14:compatExt spid="_x0000_s307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Reset to Default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image" Target="../media/image1.jpeg"/><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Q93"/>
  <sheetViews>
    <sheetView showGridLines="0" tabSelected="1" zoomScale="60" zoomScaleNormal="60" workbookViewId="0">
      <pane xSplit="1" ySplit="1" topLeftCell="B2" activePane="bottomRight" state="frozen"/>
      <selection pane="topRight" activeCell="B1" sqref="B1"/>
      <selection pane="bottomLeft" activeCell="A2" sqref="A2"/>
      <selection pane="bottomRight" activeCell="B2" sqref="B2"/>
    </sheetView>
  </sheetViews>
  <sheetFormatPr defaultColWidth="0" defaultRowHeight="15" zeroHeight="1" x14ac:dyDescent="0.25"/>
  <cols>
    <col min="1" max="1" width="9.42578125" style="1" customWidth="1"/>
    <col min="2" max="79" width="4.7109375" customWidth="1"/>
    <col min="80" max="80" width="8.5703125" style="1" customWidth="1"/>
    <col min="81" max="81" width="6.140625" bestFit="1" customWidth="1"/>
    <col min="82" max="82" width="1.7109375" customWidth="1"/>
    <col min="83" max="83" width="7" bestFit="1" customWidth="1"/>
    <col min="84" max="84" width="14.7109375" bestFit="1" customWidth="1"/>
    <col min="85" max="88" width="9.140625" customWidth="1"/>
    <col min="89" max="89" width="1.7109375" customWidth="1"/>
    <col min="90" max="90" width="5.5703125" bestFit="1" customWidth="1"/>
    <col min="91" max="91" width="14.7109375" bestFit="1" customWidth="1"/>
    <col min="92" max="95" width="9.140625" customWidth="1"/>
    <col min="96" max="16384" width="9.140625" hidden="1"/>
  </cols>
  <sheetData>
    <row r="1" spans="1:95" ht="39.75" customHeight="1" x14ac:dyDescent="0.25">
      <c r="B1" s="118"/>
      <c r="C1" s="119"/>
      <c r="D1" s="120"/>
      <c r="E1" s="118"/>
      <c r="F1" s="119"/>
      <c r="G1" s="120"/>
      <c r="H1" s="118"/>
      <c r="I1" s="119"/>
      <c r="J1" s="120"/>
      <c r="K1" s="118"/>
      <c r="L1" s="119"/>
      <c r="M1" s="120"/>
      <c r="N1" s="118"/>
      <c r="O1" s="119"/>
      <c r="P1" s="120"/>
      <c r="Q1" s="118"/>
      <c r="R1" s="119"/>
      <c r="S1" s="120"/>
      <c r="T1" s="118"/>
      <c r="U1" s="119"/>
      <c r="V1" s="120"/>
      <c r="W1" s="118"/>
      <c r="X1" s="119"/>
      <c r="Y1" s="120"/>
      <c r="Z1" s="118"/>
      <c r="AA1" s="119"/>
      <c r="AB1" s="120"/>
      <c r="AC1" s="118"/>
      <c r="AD1" s="119"/>
      <c r="AE1" s="120"/>
      <c r="AF1" s="118"/>
      <c r="AG1" s="119"/>
      <c r="AH1" s="120"/>
      <c r="AI1" s="118"/>
      <c r="AJ1" s="119"/>
      <c r="AK1" s="120"/>
      <c r="AL1" s="118"/>
      <c r="AM1" s="119"/>
      <c r="AN1" s="120"/>
      <c r="AO1" s="118"/>
      <c r="AP1" s="119"/>
      <c r="AQ1" s="120"/>
      <c r="AR1" s="118"/>
      <c r="AS1" s="119"/>
      <c r="AT1" s="120"/>
      <c r="AU1" s="118"/>
      <c r="AV1" s="119"/>
      <c r="AW1" s="120"/>
      <c r="AX1" s="118"/>
      <c r="AY1" s="119"/>
      <c r="AZ1" s="120"/>
      <c r="BA1" s="118"/>
      <c r="BB1" s="119"/>
      <c r="BC1" s="120"/>
      <c r="BD1" s="118"/>
      <c r="BE1" s="119"/>
      <c r="BF1" s="120"/>
      <c r="BG1" s="118"/>
      <c r="BH1" s="119"/>
      <c r="BI1" s="120"/>
      <c r="BJ1" s="118"/>
      <c r="BK1" s="119"/>
      <c r="BL1" s="120"/>
      <c r="BM1" s="118"/>
      <c r="BN1" s="119"/>
      <c r="BO1" s="120"/>
      <c r="BP1" s="118"/>
      <c r="BQ1" s="119"/>
      <c r="BR1" s="120"/>
      <c r="BS1" s="118"/>
      <c r="BT1" s="119"/>
      <c r="BU1" s="120"/>
      <c r="BV1" s="118"/>
      <c r="BW1" s="119"/>
      <c r="BX1" s="120"/>
      <c r="BY1" s="118"/>
      <c r="BZ1" s="119"/>
      <c r="CA1" s="120"/>
      <c r="CC1" s="34"/>
      <c r="CD1" s="34"/>
      <c r="CE1" s="34"/>
      <c r="CF1" s="35" t="s">
        <v>14</v>
      </c>
      <c r="CG1" s="34"/>
      <c r="CH1" s="34"/>
      <c r="CI1" s="34"/>
      <c r="CJ1" s="35" t="s">
        <v>69</v>
      </c>
      <c r="CK1" s="34"/>
      <c r="CL1" s="34"/>
      <c r="CM1" s="35" t="s">
        <v>14</v>
      </c>
      <c r="CN1" s="34"/>
      <c r="CO1" s="34"/>
      <c r="CP1" s="34"/>
      <c r="CQ1" s="35" t="s">
        <v>69</v>
      </c>
    </row>
    <row r="2" spans="1:95" ht="20.100000000000001" customHeight="1" x14ac:dyDescent="0.3">
      <c r="A2" s="121"/>
      <c r="B2" s="62"/>
      <c r="C2" s="63"/>
      <c r="D2" s="64"/>
      <c r="E2" s="62"/>
      <c r="F2" s="63"/>
      <c r="G2" s="64"/>
      <c r="H2" s="62"/>
      <c r="I2" s="63"/>
      <c r="J2" s="64"/>
      <c r="K2" s="62"/>
      <c r="L2" s="63"/>
      <c r="M2" s="64"/>
      <c r="N2" s="62"/>
      <c r="O2" s="63"/>
      <c r="P2" s="64"/>
      <c r="Q2" s="62"/>
      <c r="R2" s="63"/>
      <c r="S2" s="64"/>
      <c r="T2" s="62"/>
      <c r="U2" s="63"/>
      <c r="V2" s="63"/>
      <c r="W2" s="65"/>
      <c r="X2" s="63"/>
      <c r="Y2" s="64"/>
      <c r="Z2" s="62"/>
      <c r="AA2" s="63"/>
      <c r="AB2" s="64"/>
      <c r="AC2" s="62"/>
      <c r="AD2" s="63"/>
      <c r="AE2" s="64"/>
      <c r="AF2" s="62"/>
      <c r="AG2" s="63"/>
      <c r="AH2" s="64"/>
      <c r="AI2" s="62"/>
      <c r="AJ2" s="63"/>
      <c r="AK2" s="64"/>
      <c r="AL2" s="62"/>
      <c r="AM2" s="63"/>
      <c r="AN2" s="64"/>
      <c r="AO2" s="62"/>
      <c r="AP2" s="63"/>
      <c r="AQ2" s="64"/>
      <c r="AR2" s="62"/>
      <c r="AS2" s="63"/>
      <c r="AT2" s="64"/>
      <c r="AU2" s="62"/>
      <c r="AV2" s="63"/>
      <c r="AW2" s="64"/>
      <c r="AX2" s="62"/>
      <c r="AY2" s="63"/>
      <c r="AZ2" s="64"/>
      <c r="BA2" s="62"/>
      <c r="BB2" s="63"/>
      <c r="BC2" s="64"/>
      <c r="BD2" s="62"/>
      <c r="BE2" s="63"/>
      <c r="BF2" s="66"/>
      <c r="BG2" s="63"/>
      <c r="BH2" s="63"/>
      <c r="BI2" s="64"/>
      <c r="BJ2" s="62"/>
      <c r="BK2" s="63"/>
      <c r="BL2" s="64"/>
      <c r="BM2" s="62"/>
      <c r="BN2" s="63"/>
      <c r="BO2" s="64"/>
      <c r="BP2" s="62"/>
      <c r="BQ2" s="63"/>
      <c r="BR2" s="64"/>
      <c r="BS2" s="62"/>
      <c r="BT2" s="63"/>
      <c r="BU2" s="64"/>
      <c r="BV2" s="62"/>
      <c r="BW2" s="63"/>
      <c r="BX2" s="64"/>
      <c r="BY2" s="62"/>
      <c r="BZ2" s="63"/>
      <c r="CA2" s="64"/>
      <c r="CB2" s="120"/>
      <c r="CC2" s="34"/>
      <c r="CD2" s="34"/>
      <c r="CE2" s="36">
        <v>1</v>
      </c>
      <c r="CF2" s="36">
        <f>COUNTA(Region1)</f>
        <v>66</v>
      </c>
      <c r="CG2" s="36" t="s">
        <v>3</v>
      </c>
      <c r="CH2" s="36" t="s">
        <v>2</v>
      </c>
      <c r="CI2" s="36" t="s">
        <v>0</v>
      </c>
      <c r="CJ2" s="34"/>
      <c r="CK2" s="34"/>
      <c r="CL2" s="36">
        <v>6</v>
      </c>
      <c r="CM2" s="36">
        <f>COUNTA(Region6)</f>
        <v>64</v>
      </c>
      <c r="CN2" s="36" t="s">
        <v>3</v>
      </c>
      <c r="CO2" s="36" t="s">
        <v>2</v>
      </c>
      <c r="CP2" s="36" t="s">
        <v>0</v>
      </c>
      <c r="CQ2" s="34"/>
    </row>
    <row r="3" spans="1:95" ht="20.100000000000001" customHeight="1" x14ac:dyDescent="0.3">
      <c r="A3" s="122"/>
      <c r="B3" s="67"/>
      <c r="C3" s="68"/>
      <c r="D3" s="69"/>
      <c r="E3" s="67"/>
      <c r="F3" s="68"/>
      <c r="G3" s="69"/>
      <c r="H3" s="67"/>
      <c r="I3" s="68"/>
      <c r="J3" s="69"/>
      <c r="K3" s="67"/>
      <c r="L3" s="68"/>
      <c r="M3" s="69"/>
      <c r="N3" s="67"/>
      <c r="O3" s="68"/>
      <c r="P3" s="69"/>
      <c r="Q3" s="67"/>
      <c r="R3" s="68"/>
      <c r="S3" s="69"/>
      <c r="T3" s="67"/>
      <c r="U3" s="68"/>
      <c r="V3" s="68"/>
      <c r="W3" s="70"/>
      <c r="X3" s="68"/>
      <c r="Y3" s="69"/>
      <c r="Z3" s="67"/>
      <c r="AA3" s="68"/>
      <c r="AB3" s="69"/>
      <c r="AC3" s="67"/>
      <c r="AD3" s="68"/>
      <c r="AE3" s="69"/>
      <c r="AF3" s="67"/>
      <c r="AG3" s="68"/>
      <c r="AH3" s="69"/>
      <c r="AI3" s="67"/>
      <c r="AJ3" s="68"/>
      <c r="AK3" s="69"/>
      <c r="AL3" s="67"/>
      <c r="AM3" s="68"/>
      <c r="AN3" s="69"/>
      <c r="AO3" s="67"/>
      <c r="AP3" s="68"/>
      <c r="AQ3" s="69"/>
      <c r="AR3" s="67"/>
      <c r="AS3" s="68"/>
      <c r="AT3" s="69"/>
      <c r="AU3" s="67"/>
      <c r="AV3" s="68"/>
      <c r="AW3" s="69"/>
      <c r="AX3" s="67"/>
      <c r="AY3" s="68"/>
      <c r="AZ3" s="69"/>
      <c r="BA3" s="67"/>
      <c r="BB3" s="68"/>
      <c r="BC3" s="69"/>
      <c r="BD3" s="67"/>
      <c r="BE3" s="68"/>
      <c r="BF3" s="71"/>
      <c r="BG3" s="68"/>
      <c r="BH3" s="68"/>
      <c r="BI3" s="69"/>
      <c r="BJ3" s="67"/>
      <c r="BK3" s="68"/>
      <c r="BL3" s="69"/>
      <c r="BM3" s="67"/>
      <c r="BN3" s="68"/>
      <c r="BO3" s="69"/>
      <c r="BP3" s="67"/>
      <c r="BQ3" s="68"/>
      <c r="BR3" s="69"/>
      <c r="BS3" s="67"/>
      <c r="BT3" s="68"/>
      <c r="BU3" s="69"/>
      <c r="BV3" s="67"/>
      <c r="BW3" s="68"/>
      <c r="BX3" s="69"/>
      <c r="BY3" s="67"/>
      <c r="BZ3" s="68"/>
      <c r="CA3" s="69"/>
      <c r="CB3" s="124"/>
      <c r="CC3" s="34"/>
      <c r="CD3" s="34"/>
      <c r="CE3" s="34"/>
      <c r="CF3" s="36" t="s">
        <v>15</v>
      </c>
      <c r="CG3" s="36">
        <v>8</v>
      </c>
      <c r="CH3" s="36">
        <v>7</v>
      </c>
      <c r="CI3" s="36">
        <v>1</v>
      </c>
      <c r="CJ3" s="37">
        <f>CG3*1+CH3*2+CI3*4</f>
        <v>26</v>
      </c>
      <c r="CK3" s="34"/>
      <c r="CL3" s="34"/>
      <c r="CM3" s="36" t="s">
        <v>15</v>
      </c>
      <c r="CN3" s="36">
        <v>8</v>
      </c>
      <c r="CO3" s="36">
        <v>7</v>
      </c>
      <c r="CP3" s="36">
        <v>1</v>
      </c>
      <c r="CQ3" s="37">
        <f>CN3*1+CO3*2+CP3*4</f>
        <v>26</v>
      </c>
    </row>
    <row r="4" spans="1:95" ht="20.100000000000001" customHeight="1" thickBot="1" x14ac:dyDescent="0.35">
      <c r="A4" s="123"/>
      <c r="B4" s="72"/>
      <c r="C4" s="73"/>
      <c r="D4" s="74"/>
      <c r="E4" s="72"/>
      <c r="F4" s="73"/>
      <c r="G4" s="74"/>
      <c r="H4" s="72"/>
      <c r="I4" s="73"/>
      <c r="J4" s="74"/>
      <c r="K4" s="72"/>
      <c r="L4" s="73"/>
      <c r="M4" s="74"/>
      <c r="N4" s="72"/>
      <c r="O4" s="73"/>
      <c r="P4" s="74"/>
      <c r="Q4" s="72"/>
      <c r="R4" s="73"/>
      <c r="S4" s="74"/>
      <c r="T4" s="72"/>
      <c r="U4" s="73"/>
      <c r="V4" s="73"/>
      <c r="W4" s="75"/>
      <c r="X4" s="76"/>
      <c r="Y4" s="77"/>
      <c r="Z4" s="72"/>
      <c r="AA4" s="73"/>
      <c r="AB4" s="74"/>
      <c r="AC4" s="72"/>
      <c r="AD4" s="73"/>
      <c r="AE4" s="74"/>
      <c r="AF4" s="72"/>
      <c r="AG4" s="73"/>
      <c r="AH4" s="74"/>
      <c r="AI4" s="72"/>
      <c r="AJ4" s="73"/>
      <c r="AK4" s="74"/>
      <c r="AL4" s="72"/>
      <c r="AM4" s="73"/>
      <c r="AN4" s="74"/>
      <c r="AO4" s="72"/>
      <c r="AP4" s="73"/>
      <c r="AQ4" s="74"/>
      <c r="AR4" s="72"/>
      <c r="AS4" s="73"/>
      <c r="AT4" s="74"/>
      <c r="AU4" s="72"/>
      <c r="AV4" s="73"/>
      <c r="AW4" s="74"/>
      <c r="AX4" s="72"/>
      <c r="AY4" s="73"/>
      <c r="AZ4" s="74"/>
      <c r="BA4" s="72"/>
      <c r="BB4" s="73"/>
      <c r="BC4" s="74"/>
      <c r="BD4" s="78"/>
      <c r="BE4" s="76"/>
      <c r="BF4" s="79"/>
      <c r="BG4" s="73"/>
      <c r="BH4" s="73"/>
      <c r="BI4" s="74"/>
      <c r="BJ4" s="72"/>
      <c r="BK4" s="73"/>
      <c r="BL4" s="74"/>
      <c r="BM4" s="72"/>
      <c r="BN4" s="73"/>
      <c r="BO4" s="74"/>
      <c r="BP4" s="72"/>
      <c r="BQ4" s="73"/>
      <c r="BR4" s="74"/>
      <c r="BS4" s="72"/>
      <c r="BT4" s="73"/>
      <c r="BU4" s="74"/>
      <c r="BV4" s="72"/>
      <c r="BW4" s="73"/>
      <c r="BX4" s="74"/>
      <c r="BY4" s="72"/>
      <c r="BZ4" s="73"/>
      <c r="CA4" s="74"/>
      <c r="CB4" s="125"/>
      <c r="CC4" s="34"/>
      <c r="CD4" s="34"/>
      <c r="CE4" s="34"/>
      <c r="CF4" s="36" t="s">
        <v>16</v>
      </c>
      <c r="CG4" s="36">
        <f>SUM(CG5:CG7)</f>
        <v>0</v>
      </c>
      <c r="CH4" s="36">
        <f>SUM(CH5:CH7)</f>
        <v>0</v>
      </c>
      <c r="CI4" s="36">
        <f>IF(SUM(CI5:CI7)&lt;CI3,CI3,SUM(CI5:CI7))</f>
        <v>1</v>
      </c>
      <c r="CJ4" s="37">
        <f>CG4*1+CH4*2+CI4*4</f>
        <v>4</v>
      </c>
      <c r="CK4" s="34"/>
      <c r="CL4" s="34"/>
      <c r="CM4" s="36" t="s">
        <v>16</v>
      </c>
      <c r="CN4" s="36">
        <f>SUM(CN5:CN7)</f>
        <v>0</v>
      </c>
      <c r="CO4" s="36">
        <f>SUM(CO5:CO7)</f>
        <v>0</v>
      </c>
      <c r="CP4" s="36">
        <f>IF(SUM(CP5:CP7)&lt;CP3,CP3,SUM(CP5:CP7))</f>
        <v>1</v>
      </c>
      <c r="CQ4" s="37">
        <f>CN4*1+CO4*2+CP4*4</f>
        <v>4</v>
      </c>
    </row>
    <row r="5" spans="1:95" ht="20.100000000000001" customHeight="1" x14ac:dyDescent="0.3">
      <c r="A5" s="121"/>
      <c r="B5" s="62"/>
      <c r="C5" s="63"/>
      <c r="D5" s="64"/>
      <c r="E5" s="62"/>
      <c r="F5" s="63"/>
      <c r="G5" s="64"/>
      <c r="H5" s="62"/>
      <c r="I5" s="63"/>
      <c r="J5" s="64"/>
      <c r="K5" s="62"/>
      <c r="L5" s="63"/>
      <c r="M5" s="64"/>
      <c r="N5" s="62"/>
      <c r="O5" s="63"/>
      <c r="P5" s="64"/>
      <c r="Q5" s="62"/>
      <c r="R5" s="63"/>
      <c r="S5" s="64"/>
      <c r="T5" s="62"/>
      <c r="U5" s="63"/>
      <c r="V5" s="64"/>
      <c r="W5" s="80"/>
      <c r="X5" s="81"/>
      <c r="Y5" s="82"/>
      <c r="Z5" s="63"/>
      <c r="AA5" s="63"/>
      <c r="AB5" s="64"/>
      <c r="AC5" s="62"/>
      <c r="AD5" s="63"/>
      <c r="AE5" s="64"/>
      <c r="AF5" s="62"/>
      <c r="AG5" s="63"/>
      <c r="AH5" s="64"/>
      <c r="AI5" s="62"/>
      <c r="AJ5" s="63"/>
      <c r="AK5" s="64"/>
      <c r="AL5" s="62"/>
      <c r="AM5" s="63"/>
      <c r="AN5" s="64"/>
      <c r="AO5" s="62"/>
      <c r="AP5" s="63"/>
      <c r="AQ5" s="64"/>
      <c r="AR5" s="62"/>
      <c r="AS5" s="63"/>
      <c r="AT5" s="64"/>
      <c r="AU5" s="62"/>
      <c r="AV5" s="63"/>
      <c r="AW5" s="64"/>
      <c r="AX5" s="62"/>
      <c r="AY5" s="63"/>
      <c r="AZ5" s="64"/>
      <c r="BA5" s="62"/>
      <c r="BB5" s="63"/>
      <c r="BC5" s="63"/>
      <c r="BD5" s="70"/>
      <c r="BE5" s="68"/>
      <c r="BF5" s="69"/>
      <c r="BG5" s="62"/>
      <c r="BH5" s="63"/>
      <c r="BI5" s="64"/>
      <c r="BJ5" s="62"/>
      <c r="BK5" s="63"/>
      <c r="BL5" s="64"/>
      <c r="BM5" s="62"/>
      <c r="BN5" s="63"/>
      <c r="BO5" s="64"/>
      <c r="BP5" s="62"/>
      <c r="BQ5" s="63"/>
      <c r="BR5" s="64"/>
      <c r="BS5" s="62"/>
      <c r="BT5" s="63"/>
      <c r="BU5" s="64"/>
      <c r="BV5" s="62"/>
      <c r="BW5" s="63"/>
      <c r="BX5" s="64"/>
      <c r="BY5" s="62"/>
      <c r="BZ5" s="63"/>
      <c r="CA5" s="64"/>
      <c r="CB5" s="120"/>
      <c r="CC5" s="34"/>
      <c r="CD5" s="34"/>
      <c r="CE5" s="34"/>
      <c r="CF5" s="36" t="s">
        <v>46</v>
      </c>
      <c r="CG5" s="36">
        <f>COUNTIF(Region1,CG2)</f>
        <v>0</v>
      </c>
      <c r="CH5" s="36">
        <f>COUNTIF(Region1,CH2)</f>
        <v>0</v>
      </c>
      <c r="CI5" s="36">
        <f>COUNTIF(Region1,CI2)</f>
        <v>0</v>
      </c>
      <c r="CJ5" s="37">
        <f>CG5*1+CH5*2+CI5*4</f>
        <v>0</v>
      </c>
      <c r="CK5" s="34"/>
      <c r="CL5" s="34"/>
      <c r="CM5" s="36" t="s">
        <v>46</v>
      </c>
      <c r="CN5" s="36">
        <f>COUNTIF(Region6,CN2)</f>
        <v>0</v>
      </c>
      <c r="CO5" s="36">
        <f>COUNTIF(Region6,CO2)</f>
        <v>0</v>
      </c>
      <c r="CP5" s="36">
        <f>COUNTIF(Region6,CP2)</f>
        <v>0</v>
      </c>
      <c r="CQ5" s="37">
        <f>CN5*1+CO5*2+CP5*4</f>
        <v>0</v>
      </c>
    </row>
    <row r="6" spans="1:95" ht="20.100000000000001" customHeight="1" x14ac:dyDescent="0.3">
      <c r="A6" s="122"/>
      <c r="B6" s="67"/>
      <c r="C6" s="68"/>
      <c r="D6" s="69"/>
      <c r="E6" s="67"/>
      <c r="F6" s="68"/>
      <c r="G6" s="69"/>
      <c r="H6" s="67"/>
      <c r="I6" s="68"/>
      <c r="J6" s="69"/>
      <c r="K6" s="67"/>
      <c r="L6" s="68"/>
      <c r="M6" s="69"/>
      <c r="N6" s="67"/>
      <c r="O6" s="68"/>
      <c r="P6" s="69"/>
      <c r="Q6" s="67"/>
      <c r="R6" s="68"/>
      <c r="S6" s="69"/>
      <c r="T6" s="67"/>
      <c r="U6" s="68"/>
      <c r="V6" s="69"/>
      <c r="W6" s="67"/>
      <c r="X6" s="68"/>
      <c r="Y6" s="71"/>
      <c r="Z6" s="68"/>
      <c r="AA6" s="68"/>
      <c r="AB6" s="69"/>
      <c r="AC6" s="67"/>
      <c r="AD6" s="68"/>
      <c r="AE6" s="69"/>
      <c r="AF6" s="67"/>
      <c r="AG6" s="68"/>
      <c r="AH6" s="69"/>
      <c r="AI6" s="67"/>
      <c r="AJ6" s="68"/>
      <c r="AK6" s="69"/>
      <c r="AL6" s="67"/>
      <c r="AM6" s="68"/>
      <c r="AN6" s="69"/>
      <c r="AO6" s="67"/>
      <c r="AP6" s="68"/>
      <c r="AQ6" s="69"/>
      <c r="AR6" s="67"/>
      <c r="AS6" s="68"/>
      <c r="AT6" s="69"/>
      <c r="AU6" s="67"/>
      <c r="AV6" s="68"/>
      <c r="AW6" s="69"/>
      <c r="AX6" s="67"/>
      <c r="AY6" s="68"/>
      <c r="AZ6" s="69"/>
      <c r="BA6" s="67"/>
      <c r="BB6" s="68"/>
      <c r="BC6" s="68"/>
      <c r="BD6" s="70"/>
      <c r="BE6" s="68"/>
      <c r="BF6" s="69"/>
      <c r="BG6" s="67"/>
      <c r="BH6" s="68"/>
      <c r="BI6" s="69"/>
      <c r="BJ6" s="67"/>
      <c r="BK6" s="68"/>
      <c r="BL6" s="69"/>
      <c r="BM6" s="67"/>
      <c r="BN6" s="68"/>
      <c r="BO6" s="69"/>
      <c r="BP6" s="67"/>
      <c r="BQ6" s="68"/>
      <c r="BR6" s="69"/>
      <c r="BS6" s="67"/>
      <c r="BT6" s="68"/>
      <c r="BU6" s="69"/>
      <c r="BV6" s="67"/>
      <c r="BW6" s="68"/>
      <c r="BX6" s="69"/>
      <c r="BY6" s="67"/>
      <c r="BZ6" s="68"/>
      <c r="CA6" s="69"/>
      <c r="CB6" s="124"/>
      <c r="CC6" s="34"/>
      <c r="CD6" s="34"/>
      <c r="CE6" s="34"/>
      <c r="CF6" s="36" t="s">
        <v>48</v>
      </c>
      <c r="CG6" s="36">
        <f>SUM(COUNTIF(Region1,CONCATENATE(CG2," *",$CL6)),COUNTIF(Region1,CONCATENATE(CG2,"c *",$CL6)))-CG7</f>
        <v>0</v>
      </c>
      <c r="CH6" s="36">
        <f>SUM(COUNTIF(Region1,CONCATENATE(CH2," *",$CL6)),COUNTIF(Region1,CONCATENATE(CH2,"c *",$CL6)))-CH7</f>
        <v>0</v>
      </c>
      <c r="CI6" s="36">
        <f>SUM(COUNTIF(Region1,CONCATENATE(CI2," *",$CL6)),COUNTIF(Region1,CONCATENATE(CI2,"c *",$CL6)))-CI7</f>
        <v>0</v>
      </c>
      <c r="CJ6" s="37">
        <f>CG6*1+CH6*2+CI6*4</f>
        <v>0</v>
      </c>
      <c r="CK6" s="34"/>
      <c r="CL6" s="34"/>
      <c r="CM6" s="36" t="s">
        <v>48</v>
      </c>
      <c r="CN6" s="36">
        <f>SUM(COUNTIF(Region6,CONCATENATE(CN2," *",$CL6)),COUNTIF(Region6,CONCATENATE(CN2,"c *",$CL6)))-CN7</f>
        <v>0</v>
      </c>
      <c r="CO6" s="36">
        <f>SUM(COUNTIF(Region6,CONCATENATE(CO2," *",$CL6)),COUNTIF(Region6,CONCATENATE(CO2,"c *",$CL6)))-CO7</f>
        <v>0</v>
      </c>
      <c r="CP6" s="36">
        <f>SUM(COUNTIF(Region6,CONCATENATE(CP2," *",$CL6)),COUNTIF(Region6,CONCATENATE(CP2,"c *",$CL6)))-CP7</f>
        <v>0</v>
      </c>
      <c r="CQ6" s="37">
        <f>CN6*1+CO6*2+CP6*4</f>
        <v>0</v>
      </c>
    </row>
    <row r="7" spans="1:95" ht="20.100000000000001" customHeight="1" x14ac:dyDescent="0.3">
      <c r="A7" s="123"/>
      <c r="B7" s="72"/>
      <c r="C7" s="73"/>
      <c r="D7" s="74"/>
      <c r="E7" s="72"/>
      <c r="F7" s="73"/>
      <c r="G7" s="74"/>
      <c r="H7" s="72"/>
      <c r="I7" s="73"/>
      <c r="J7" s="74"/>
      <c r="K7" s="72"/>
      <c r="L7" s="73"/>
      <c r="M7" s="74"/>
      <c r="N7" s="72"/>
      <c r="O7" s="73"/>
      <c r="P7" s="74"/>
      <c r="Q7" s="72"/>
      <c r="R7" s="73"/>
      <c r="S7" s="74"/>
      <c r="T7" s="72"/>
      <c r="U7" s="73"/>
      <c r="V7" s="74"/>
      <c r="W7" s="72"/>
      <c r="X7" s="73"/>
      <c r="Y7" s="83"/>
      <c r="Z7" s="73"/>
      <c r="AA7" s="73"/>
      <c r="AB7" s="74"/>
      <c r="AC7" s="72"/>
      <c r="AD7" s="73"/>
      <c r="AE7" s="74"/>
      <c r="AF7" s="72"/>
      <c r="AG7" s="73"/>
      <c r="AH7" s="74"/>
      <c r="AI7" s="72"/>
      <c r="AJ7" s="73"/>
      <c r="AK7" s="74"/>
      <c r="AL7" s="72"/>
      <c r="AM7" s="73"/>
      <c r="AN7" s="74"/>
      <c r="AO7" s="72"/>
      <c r="AP7" s="73"/>
      <c r="AQ7" s="74"/>
      <c r="AR7" s="72"/>
      <c r="AS7" s="73"/>
      <c r="AT7" s="74"/>
      <c r="AU7" s="72"/>
      <c r="AV7" s="73"/>
      <c r="AW7" s="74"/>
      <c r="AX7" s="72"/>
      <c r="AY7" s="73"/>
      <c r="AZ7" s="74"/>
      <c r="BA7" s="72"/>
      <c r="BB7" s="73"/>
      <c r="BC7" s="73"/>
      <c r="BD7" s="84"/>
      <c r="BE7" s="73"/>
      <c r="BF7" s="74"/>
      <c r="BG7" s="72"/>
      <c r="BH7" s="73"/>
      <c r="BI7" s="74"/>
      <c r="BJ7" s="72"/>
      <c r="BK7" s="73"/>
      <c r="BL7" s="74"/>
      <c r="BM7" s="72"/>
      <c r="BN7" s="73"/>
      <c r="BO7" s="74"/>
      <c r="BP7" s="72"/>
      <c r="BQ7" s="73"/>
      <c r="BR7" s="74"/>
      <c r="BS7" s="72"/>
      <c r="BT7" s="73"/>
      <c r="BU7" s="74"/>
      <c r="BV7" s="72"/>
      <c r="BW7" s="73"/>
      <c r="BX7" s="74"/>
      <c r="BY7" s="72"/>
      <c r="BZ7" s="73"/>
      <c r="CA7" s="74"/>
      <c r="CB7" s="125"/>
      <c r="CC7" s="34"/>
      <c r="CD7" s="34"/>
      <c r="CE7" s="38" t="s">
        <v>37</v>
      </c>
      <c r="CF7" s="36" t="s">
        <v>44</v>
      </c>
      <c r="CG7" s="36">
        <f>SUM(COUNTIF(Region1,CONCATENATE(CG2," ",$CE7)),COUNTIF(Region1,CONCATENATE(CG2,"c ",$CE7)))</f>
        <v>0</v>
      </c>
      <c r="CH7" s="36">
        <f>SUM(COUNTIF(Region1,CONCATENATE(CH2," ",$CE7)),COUNTIF(Region1,CONCATENATE(CH2,"c ",$CE7)))</f>
        <v>0</v>
      </c>
      <c r="CI7" s="36">
        <f>SUM(COUNTIF(Region1,CONCATENATE(CI2," ",$CE7)),COUNTIF(Region1,CONCATENATE(CI2,"c ",$CE7)))</f>
        <v>0</v>
      </c>
      <c r="CJ7" s="37">
        <f>CG7*1+CH7*2+CI7*4</f>
        <v>0</v>
      </c>
      <c r="CK7" s="34"/>
      <c r="CL7" s="38" t="s">
        <v>37</v>
      </c>
      <c r="CM7" s="36" t="s">
        <v>44</v>
      </c>
      <c r="CN7" s="36">
        <f>SUM(COUNTIF(Region6,CONCATENATE(CN2," ",$CL7)),COUNTIF(Region6,CONCATENATE(CN2,"c ",$CL7)))</f>
        <v>0</v>
      </c>
      <c r="CO7" s="36">
        <f>SUM(COUNTIF(Region6,CONCATENATE(CO2," ",$CL7)),COUNTIF(Region6,CONCATENATE(CO2,"c ",$CL7)))</f>
        <v>0</v>
      </c>
      <c r="CP7" s="36">
        <f>SUM(COUNTIF(Region6,CONCATENATE(CP2," ",$CL7)),COUNTIF(Region6,CONCATENATE(CP2,"c ",$CL7)))</f>
        <v>0</v>
      </c>
      <c r="CQ7" s="37">
        <f>CN7*1+CO7*2+CP7*4</f>
        <v>0</v>
      </c>
    </row>
    <row r="8" spans="1:95" ht="20.100000000000001" customHeight="1" x14ac:dyDescent="0.3">
      <c r="A8" s="121"/>
      <c r="B8" s="62"/>
      <c r="C8" s="63"/>
      <c r="D8" s="64"/>
      <c r="E8" s="62"/>
      <c r="F8" s="63"/>
      <c r="G8" s="64"/>
      <c r="H8" s="62"/>
      <c r="I8" s="63"/>
      <c r="J8" s="64"/>
      <c r="K8" s="62"/>
      <c r="L8" s="63"/>
      <c r="M8" s="64"/>
      <c r="N8" s="62"/>
      <c r="O8" s="63"/>
      <c r="P8" s="64"/>
      <c r="Q8" s="62"/>
      <c r="R8" s="63"/>
      <c r="S8" s="64"/>
      <c r="T8" s="62"/>
      <c r="U8" s="63"/>
      <c r="V8" s="64"/>
      <c r="W8" s="62"/>
      <c r="X8" s="63"/>
      <c r="Y8" s="66"/>
      <c r="Z8" s="63"/>
      <c r="AA8" s="63"/>
      <c r="AB8" s="64"/>
      <c r="AC8" s="62"/>
      <c r="AD8" s="63"/>
      <c r="AE8" s="64"/>
      <c r="AF8" s="62"/>
      <c r="AG8" s="63"/>
      <c r="AH8" s="64"/>
      <c r="AI8" s="62"/>
      <c r="AJ8" s="63"/>
      <c r="AK8" s="64"/>
      <c r="AL8" s="62"/>
      <c r="AM8" s="63"/>
      <c r="AN8" s="64"/>
      <c r="AO8" s="62"/>
      <c r="AP8" s="63"/>
      <c r="AQ8" s="64"/>
      <c r="AR8" s="62"/>
      <c r="AS8" s="63"/>
      <c r="AT8" s="64"/>
      <c r="AU8" s="62"/>
      <c r="AV8" s="63"/>
      <c r="AW8" s="64"/>
      <c r="AX8" s="62"/>
      <c r="AY8" s="63"/>
      <c r="AZ8" s="64"/>
      <c r="BA8" s="62"/>
      <c r="BB8" s="63"/>
      <c r="BC8" s="63"/>
      <c r="BD8" s="65"/>
      <c r="BE8" s="63"/>
      <c r="BF8" s="64"/>
      <c r="BG8" s="62"/>
      <c r="BH8" s="63"/>
      <c r="BI8" s="64"/>
      <c r="BJ8" s="62"/>
      <c r="BK8" s="63"/>
      <c r="BL8" s="64"/>
      <c r="BM8" s="62"/>
      <c r="BN8" s="63"/>
      <c r="BO8" s="64"/>
      <c r="BP8" s="62"/>
      <c r="BQ8" s="63"/>
      <c r="BR8" s="64"/>
      <c r="BS8" s="62"/>
      <c r="BT8" s="63"/>
      <c r="BU8" s="64"/>
      <c r="BV8" s="62"/>
      <c r="BW8" s="63"/>
      <c r="BX8" s="64"/>
      <c r="BY8" s="62"/>
      <c r="BZ8" s="63"/>
      <c r="CA8" s="64"/>
      <c r="CB8" s="120"/>
      <c r="CC8" s="34"/>
      <c r="CD8" s="34"/>
      <c r="CE8" s="34"/>
      <c r="CF8" s="36" t="s">
        <v>31</v>
      </c>
      <c r="CG8" s="36">
        <f>SUM(COUNTIF(Region1,"# "),COUNTIF(Region1,"#"),COUNTIF(Region1,"P"),COUNTIF(Region1,"US"),COUNTIF(Region1,"US c"))</f>
        <v>0</v>
      </c>
      <c r="CH8" s="36" t="s">
        <v>45</v>
      </c>
      <c r="CI8" s="39">
        <f>SUM(CG4:CI4,CG8:CG9)/CF2</f>
        <v>1.5151515151515152E-2</v>
      </c>
      <c r="CJ8" s="34"/>
      <c r="CK8" s="34"/>
      <c r="CL8" s="34"/>
      <c r="CM8" s="36" t="s">
        <v>31</v>
      </c>
      <c r="CN8" s="36">
        <f>SUM(COUNTIF(Region6,"# "),COUNTIF(Region6,"#"),COUNTIF(Region6,"P"),COUNTIF(Region6,"US"),COUNTIF(Region6,"US c"))</f>
        <v>0</v>
      </c>
      <c r="CO8" s="36" t="s">
        <v>45</v>
      </c>
      <c r="CP8" s="39">
        <f>SUM(CN4:CP4,CN8:CN9)/CM2</f>
        <v>1.5625E-2</v>
      </c>
      <c r="CQ8" s="34"/>
    </row>
    <row r="9" spans="1:95" ht="20.100000000000001" customHeight="1" x14ac:dyDescent="0.3">
      <c r="A9" s="122"/>
      <c r="B9" s="67"/>
      <c r="C9" s="68"/>
      <c r="D9" s="69"/>
      <c r="E9" s="67"/>
      <c r="F9" s="68"/>
      <c r="G9" s="69"/>
      <c r="H9" s="67"/>
      <c r="I9" s="68"/>
      <c r="J9" s="69"/>
      <c r="K9" s="67"/>
      <c r="L9" s="68"/>
      <c r="M9" s="69"/>
      <c r="N9" s="67"/>
      <c r="O9" s="68"/>
      <c r="P9" s="69"/>
      <c r="Q9" s="67"/>
      <c r="R9" s="68"/>
      <c r="S9" s="69"/>
      <c r="T9" s="67"/>
      <c r="U9" s="68"/>
      <c r="V9" s="69"/>
      <c r="W9" s="67"/>
      <c r="X9" s="68"/>
      <c r="Y9" s="71"/>
      <c r="Z9" s="68"/>
      <c r="AA9" s="68"/>
      <c r="AB9" s="69"/>
      <c r="AC9" s="67"/>
      <c r="AD9" s="68"/>
      <c r="AE9" s="69"/>
      <c r="AF9" s="67"/>
      <c r="AG9" s="68"/>
      <c r="AH9" s="69"/>
      <c r="AI9" s="67"/>
      <c r="AJ9" s="68"/>
      <c r="AK9" s="69"/>
      <c r="AL9" s="67"/>
      <c r="AM9" s="68"/>
      <c r="AN9" s="69"/>
      <c r="AO9" s="67"/>
      <c r="AP9" s="68"/>
      <c r="AQ9" s="69"/>
      <c r="AR9" s="67"/>
      <c r="AS9" s="68"/>
      <c r="AT9" s="69"/>
      <c r="AU9" s="67"/>
      <c r="AV9" s="68"/>
      <c r="AW9" s="69"/>
      <c r="AX9" s="67"/>
      <c r="AY9" s="68"/>
      <c r="AZ9" s="69"/>
      <c r="BA9" s="67"/>
      <c r="BB9" s="68"/>
      <c r="BC9" s="68"/>
      <c r="BD9" s="70"/>
      <c r="BE9" s="68"/>
      <c r="BF9" s="69"/>
      <c r="BG9" s="67"/>
      <c r="BH9" s="68"/>
      <c r="BI9" s="69"/>
      <c r="BJ9" s="67"/>
      <c r="BK9" s="68"/>
      <c r="BL9" s="69"/>
      <c r="BM9" s="67"/>
      <c r="BN9" s="68"/>
      <c r="BO9" s="69"/>
      <c r="BP9" s="67"/>
      <c r="BQ9" s="68"/>
      <c r="BR9" s="69"/>
      <c r="BS9" s="67"/>
      <c r="BT9" s="68"/>
      <c r="BU9" s="69"/>
      <c r="BV9" s="67"/>
      <c r="BW9" s="68"/>
      <c r="BX9" s="69"/>
      <c r="BY9" s="67"/>
      <c r="BZ9" s="68"/>
      <c r="CA9" s="69"/>
      <c r="CB9" s="124"/>
      <c r="CC9" s="34"/>
      <c r="CD9" s="34"/>
      <c r="CE9" s="34"/>
      <c r="CF9" s="36" t="s">
        <v>28</v>
      </c>
      <c r="CG9" s="36"/>
      <c r="CH9" s="36" t="s">
        <v>30</v>
      </c>
      <c r="CI9" s="36">
        <f>CF2-SUM(CG4:CI4)-SUM(CG8:CG9)</f>
        <v>65</v>
      </c>
      <c r="CJ9" s="34"/>
      <c r="CK9" s="34"/>
      <c r="CL9" s="34"/>
      <c r="CM9" s="36" t="s">
        <v>28</v>
      </c>
      <c r="CN9" s="36"/>
      <c r="CO9" s="36" t="s">
        <v>30</v>
      </c>
      <c r="CP9" s="36">
        <f>CM2-SUM(CN4:CP4)-SUM(CN8:CN9)</f>
        <v>63</v>
      </c>
      <c r="CQ9" s="34"/>
    </row>
    <row r="10" spans="1:95" ht="20.100000000000001" customHeight="1" x14ac:dyDescent="0.3">
      <c r="A10" s="123"/>
      <c r="B10" s="72"/>
      <c r="C10" s="73"/>
      <c r="D10" s="74"/>
      <c r="E10" s="72"/>
      <c r="F10" s="73"/>
      <c r="G10" s="74"/>
      <c r="H10" s="72"/>
      <c r="I10" s="73"/>
      <c r="J10" s="74"/>
      <c r="K10" s="72"/>
      <c r="L10" s="73"/>
      <c r="M10" s="74"/>
      <c r="N10" s="72"/>
      <c r="O10" s="73"/>
      <c r="P10" s="74"/>
      <c r="Q10" s="72"/>
      <c r="R10" s="73"/>
      <c r="S10" s="74"/>
      <c r="T10" s="72"/>
      <c r="U10" s="73"/>
      <c r="V10" s="74"/>
      <c r="W10" s="72"/>
      <c r="X10" s="73"/>
      <c r="Y10" s="83"/>
      <c r="Z10" s="73"/>
      <c r="AA10" s="73"/>
      <c r="AB10" s="74"/>
      <c r="AC10" s="72"/>
      <c r="AD10" s="73"/>
      <c r="AE10" s="74"/>
      <c r="AF10" s="72"/>
      <c r="AG10" s="73"/>
      <c r="AH10" s="74"/>
      <c r="AI10" s="72"/>
      <c r="AJ10" s="73"/>
      <c r="AK10" s="74"/>
      <c r="AL10" s="72"/>
      <c r="AM10" s="73"/>
      <c r="AN10" s="74"/>
      <c r="AO10" s="72"/>
      <c r="AP10" s="73"/>
      <c r="AQ10" s="74"/>
      <c r="AR10" s="72"/>
      <c r="AS10" s="73"/>
      <c r="AT10" s="74"/>
      <c r="AU10" s="72"/>
      <c r="AV10" s="73"/>
      <c r="AW10" s="74"/>
      <c r="AX10" s="72"/>
      <c r="AY10" s="73"/>
      <c r="AZ10" s="74"/>
      <c r="BA10" s="72"/>
      <c r="BB10" s="73"/>
      <c r="BC10" s="73"/>
      <c r="BD10" s="84"/>
      <c r="BE10" s="73"/>
      <c r="BF10" s="74"/>
      <c r="BG10" s="72"/>
      <c r="BH10" s="73"/>
      <c r="BI10" s="74"/>
      <c r="BJ10" s="72"/>
      <c r="BK10" s="73"/>
      <c r="BL10" s="74"/>
      <c r="BM10" s="72"/>
      <c r="BN10" s="73"/>
      <c r="BO10" s="74"/>
      <c r="BP10" s="72"/>
      <c r="BQ10" s="73"/>
      <c r="BR10" s="74"/>
      <c r="BS10" s="72"/>
      <c r="BT10" s="73"/>
      <c r="BU10" s="74"/>
      <c r="BV10" s="72"/>
      <c r="BW10" s="73"/>
      <c r="BX10" s="74"/>
      <c r="BY10" s="72"/>
      <c r="BZ10" s="73"/>
      <c r="CA10" s="74"/>
      <c r="CB10" s="125"/>
      <c r="CC10" s="34"/>
      <c r="CD10" s="34"/>
      <c r="CE10" s="34"/>
      <c r="CF10" s="36" t="s">
        <v>29</v>
      </c>
      <c r="CG10" s="40">
        <f>IFERROR((SUM($CG3:$CH3)-SUM($CG4:$CH4))*(CG3-CG4)/(SUM($CG3:$CH3)-SUM($CG4:$CH4))*$CG9/($CF2-SUM($CG4:$CI4)-$CG8),0)</f>
        <v>0</v>
      </c>
      <c r="CH10" s="40">
        <f>IFERROR((SUM($CG3:$CH3)-SUM($CG4:$CH4))*(CH3-CH4)/(SUM($CG3:$CH3)-SUM($CG4:$CH4))*$CG9/($CF2-SUM($CG4:$CI4)-$CG8),0)</f>
        <v>0</v>
      </c>
      <c r="CI10" s="37">
        <f>ROUNDDOWN(CG10,0)+ROUNDDOWN(CH10,0)*2</f>
        <v>0</v>
      </c>
      <c r="CJ10" s="34"/>
      <c r="CK10" s="34"/>
      <c r="CL10" s="34"/>
      <c r="CM10" s="36" t="s">
        <v>29</v>
      </c>
      <c r="CN10" s="40">
        <f>IFERROR((SUM($CN3:$CO3)-SUM($CN4:$CO4))*(CN3-CN4)/(SUM($CN3:$CO3)-SUM($CN4:$CO4))*$CN9/($CM2-SUM($CN4:$CP4)-$CN8),0)</f>
        <v>0</v>
      </c>
      <c r="CO10" s="40">
        <f>IFERROR((SUM($CN3:$CO3)-SUM($CN4:$CO4))*(CO3-CO4)/(SUM($CN3:$CO3)-SUM($CN4:$CO4))*$CN9/($CM2-SUM($CN4:$CP4)-$CN8),0)</f>
        <v>0</v>
      </c>
      <c r="CP10" s="37">
        <f>ROUNDDOWN(CN10,0)+ROUNDDOWN(CO10,0)*2</f>
        <v>0</v>
      </c>
      <c r="CQ10" s="34"/>
    </row>
    <row r="11" spans="1:95" ht="20.100000000000001" customHeight="1" x14ac:dyDescent="0.25">
      <c r="A11" s="121"/>
      <c r="B11" s="62"/>
      <c r="C11" s="63"/>
      <c r="D11" s="64"/>
      <c r="E11" s="62"/>
      <c r="F11" s="63"/>
      <c r="G11" s="64"/>
      <c r="H11" s="62"/>
      <c r="I11" s="63"/>
      <c r="J11" s="64"/>
      <c r="K11" s="62"/>
      <c r="L11" s="63"/>
      <c r="M11" s="64"/>
      <c r="N11" s="62"/>
      <c r="O11" s="63"/>
      <c r="P11" s="64"/>
      <c r="Q11" s="62"/>
      <c r="R11" s="63"/>
      <c r="S11" s="64"/>
      <c r="T11" s="62"/>
      <c r="U11" s="63"/>
      <c r="V11" s="64"/>
      <c r="W11" s="62"/>
      <c r="X11" s="63"/>
      <c r="Y11" s="66"/>
      <c r="Z11" s="63"/>
      <c r="AA11" s="63"/>
      <c r="AB11" s="64"/>
      <c r="AC11" s="62"/>
      <c r="AD11" s="63"/>
      <c r="AE11" s="64"/>
      <c r="AF11" s="62"/>
      <c r="AG11" s="63"/>
      <c r="AH11" s="64"/>
      <c r="AI11" s="62"/>
      <c r="AJ11" s="63"/>
      <c r="AK11" s="64"/>
      <c r="AL11" s="62"/>
      <c r="AM11" s="63"/>
      <c r="AN11" s="64"/>
      <c r="AO11" s="62"/>
      <c r="AP11" s="63"/>
      <c r="AQ11" s="64"/>
      <c r="AR11" s="62"/>
      <c r="AS11" s="63"/>
      <c r="AT11" s="64"/>
      <c r="AU11" s="62"/>
      <c r="AV11" s="63"/>
      <c r="AW11" s="64"/>
      <c r="AX11" s="62"/>
      <c r="AY11" s="63"/>
      <c r="AZ11" s="64"/>
      <c r="BA11" s="62"/>
      <c r="BB11" s="63"/>
      <c r="BC11" s="63"/>
      <c r="BD11" s="65"/>
      <c r="BE11" s="63"/>
      <c r="BF11" s="64"/>
      <c r="BG11" s="62"/>
      <c r="BH11" s="63"/>
      <c r="BI11" s="64"/>
      <c r="BJ11" s="62"/>
      <c r="BK11" s="63"/>
      <c r="BL11" s="64"/>
      <c r="BM11" s="62"/>
      <c r="BN11" s="63"/>
      <c r="BO11" s="64"/>
      <c r="BP11" s="62"/>
      <c r="BQ11" s="63"/>
      <c r="BR11" s="64"/>
      <c r="BS11" s="62"/>
      <c r="BT11" s="63"/>
      <c r="BU11" s="64"/>
      <c r="BV11" s="62"/>
      <c r="BW11" s="63"/>
      <c r="BX11" s="64"/>
      <c r="BY11" s="62"/>
      <c r="BZ11" s="63"/>
      <c r="CA11" s="64"/>
      <c r="CB11" s="120"/>
      <c r="CC11" s="34"/>
      <c r="CD11" s="34"/>
      <c r="CE11" s="34"/>
      <c r="CF11" s="35" t="s">
        <v>14</v>
      </c>
      <c r="CG11" s="34"/>
      <c r="CH11" s="34"/>
      <c r="CI11" s="34"/>
      <c r="CJ11" s="35" t="s">
        <v>69</v>
      </c>
      <c r="CK11" s="34"/>
      <c r="CL11" s="34"/>
      <c r="CM11" s="35" t="s">
        <v>14</v>
      </c>
      <c r="CN11" s="34"/>
      <c r="CO11" s="34"/>
      <c r="CP11" s="34"/>
      <c r="CQ11" s="35" t="s">
        <v>69</v>
      </c>
    </row>
    <row r="12" spans="1:95" ht="20.100000000000001" customHeight="1" x14ac:dyDescent="0.3">
      <c r="A12" s="122"/>
      <c r="B12" s="67"/>
      <c r="C12" s="68"/>
      <c r="D12" s="69"/>
      <c r="E12" s="67"/>
      <c r="F12" s="68"/>
      <c r="G12" s="69"/>
      <c r="H12" s="67"/>
      <c r="I12" s="68"/>
      <c r="J12" s="69"/>
      <c r="K12" s="67"/>
      <c r="L12" s="68"/>
      <c r="M12" s="69"/>
      <c r="N12" s="67"/>
      <c r="O12" s="68"/>
      <c r="P12" s="69"/>
      <c r="Q12" s="67"/>
      <c r="R12" s="68"/>
      <c r="S12" s="69"/>
      <c r="T12" s="67"/>
      <c r="U12" s="68"/>
      <c r="V12" s="69"/>
      <c r="W12" s="67"/>
      <c r="X12" s="68"/>
      <c r="Y12" s="71"/>
      <c r="Z12" s="68"/>
      <c r="AA12" s="68"/>
      <c r="AB12" s="69"/>
      <c r="AC12" s="67"/>
      <c r="AD12" s="68"/>
      <c r="AE12" s="69"/>
      <c r="AF12" s="67"/>
      <c r="AG12" s="68"/>
      <c r="AH12" s="69"/>
      <c r="AI12" s="67"/>
      <c r="AJ12" s="68"/>
      <c r="AK12" s="69"/>
      <c r="AL12" s="67"/>
      <c r="AM12" s="68"/>
      <c r="AN12" s="69"/>
      <c r="AO12" s="67"/>
      <c r="AP12" s="68"/>
      <c r="AQ12" s="69"/>
      <c r="AR12" s="67"/>
      <c r="AS12" s="68"/>
      <c r="AT12" s="69"/>
      <c r="AU12" s="67"/>
      <c r="AV12" s="68"/>
      <c r="AW12" s="69"/>
      <c r="AX12" s="67"/>
      <c r="AY12" s="68"/>
      <c r="AZ12" s="69"/>
      <c r="BA12" s="67"/>
      <c r="BB12" s="68"/>
      <c r="BC12" s="68"/>
      <c r="BD12" s="70"/>
      <c r="BE12" s="68"/>
      <c r="BF12" s="69"/>
      <c r="BG12" s="67"/>
      <c r="BH12" s="68"/>
      <c r="BI12" s="69"/>
      <c r="BJ12" s="67"/>
      <c r="BK12" s="68"/>
      <c r="BL12" s="69"/>
      <c r="BM12" s="67"/>
      <c r="BN12" s="68"/>
      <c r="BO12" s="69"/>
      <c r="BP12" s="67"/>
      <c r="BQ12" s="68"/>
      <c r="BR12" s="69"/>
      <c r="BS12" s="67"/>
      <c r="BT12" s="68"/>
      <c r="BU12" s="69"/>
      <c r="BV12" s="67"/>
      <c r="BW12" s="68"/>
      <c r="BX12" s="69"/>
      <c r="BY12" s="67"/>
      <c r="BZ12" s="68"/>
      <c r="CA12" s="69"/>
      <c r="CB12" s="124"/>
      <c r="CC12" s="34"/>
      <c r="CD12" s="34"/>
      <c r="CE12" s="36">
        <v>2</v>
      </c>
      <c r="CF12" s="36">
        <f>COUNTA(Region2)</f>
        <v>67</v>
      </c>
      <c r="CG12" s="36" t="s">
        <v>3</v>
      </c>
      <c r="CH12" s="36" t="s">
        <v>2</v>
      </c>
      <c r="CI12" s="36" t="s">
        <v>0</v>
      </c>
      <c r="CJ12" s="34"/>
      <c r="CK12" s="34"/>
      <c r="CL12" s="36">
        <v>7</v>
      </c>
      <c r="CM12" s="36">
        <f>COUNTA(Region7)</f>
        <v>68</v>
      </c>
      <c r="CN12" s="36" t="s">
        <v>3</v>
      </c>
      <c r="CO12" s="36" t="s">
        <v>2</v>
      </c>
      <c r="CP12" s="36" t="s">
        <v>0</v>
      </c>
      <c r="CQ12" s="34"/>
    </row>
    <row r="13" spans="1:95" ht="20.100000000000001" customHeight="1" x14ac:dyDescent="0.3">
      <c r="A13" s="123"/>
      <c r="B13" s="72"/>
      <c r="C13" s="73"/>
      <c r="D13" s="74"/>
      <c r="E13" s="72"/>
      <c r="F13" s="73"/>
      <c r="G13" s="74"/>
      <c r="H13" s="72"/>
      <c r="I13" s="73"/>
      <c r="J13" s="74"/>
      <c r="K13" s="72"/>
      <c r="L13" s="73"/>
      <c r="M13" s="74"/>
      <c r="N13" s="72"/>
      <c r="O13" s="73"/>
      <c r="P13" s="74"/>
      <c r="Q13" s="72"/>
      <c r="R13" s="73"/>
      <c r="S13" s="74"/>
      <c r="T13" s="72"/>
      <c r="U13" s="73"/>
      <c r="V13" s="74"/>
      <c r="W13" s="72"/>
      <c r="X13" s="73"/>
      <c r="Y13" s="83"/>
      <c r="Z13" s="73"/>
      <c r="AA13" s="73"/>
      <c r="AB13" s="74"/>
      <c r="AC13" s="72"/>
      <c r="AD13" s="73"/>
      <c r="AE13" s="74"/>
      <c r="AF13" s="72"/>
      <c r="AG13" s="73"/>
      <c r="AH13" s="74"/>
      <c r="AI13" s="72"/>
      <c r="AJ13" s="73"/>
      <c r="AK13" s="74"/>
      <c r="AL13" s="72"/>
      <c r="AM13" s="73"/>
      <c r="AN13" s="74"/>
      <c r="AO13" s="72"/>
      <c r="AP13" s="73"/>
      <c r="AQ13" s="74"/>
      <c r="AR13" s="72"/>
      <c r="AS13" s="73"/>
      <c r="AT13" s="74"/>
      <c r="AU13" s="72"/>
      <c r="AV13" s="73"/>
      <c r="AW13" s="74"/>
      <c r="AX13" s="72"/>
      <c r="AY13" s="73"/>
      <c r="AZ13" s="74"/>
      <c r="BA13" s="72"/>
      <c r="BB13" s="73"/>
      <c r="BC13" s="73"/>
      <c r="BD13" s="84"/>
      <c r="BE13" s="73"/>
      <c r="BF13" s="74"/>
      <c r="BG13" s="72"/>
      <c r="BH13" s="73"/>
      <c r="BI13" s="74"/>
      <c r="BJ13" s="72"/>
      <c r="BK13" s="73"/>
      <c r="BL13" s="74"/>
      <c r="BM13" s="72"/>
      <c r="BN13" s="73"/>
      <c r="BO13" s="74"/>
      <c r="BP13" s="72"/>
      <c r="BQ13" s="73"/>
      <c r="BR13" s="74"/>
      <c r="BS13" s="72"/>
      <c r="BT13" s="73"/>
      <c r="BU13" s="74"/>
      <c r="BV13" s="72"/>
      <c r="BW13" s="73"/>
      <c r="BX13" s="74"/>
      <c r="BY13" s="72"/>
      <c r="BZ13" s="73"/>
      <c r="CA13" s="74"/>
      <c r="CB13" s="125"/>
      <c r="CC13" s="34"/>
      <c r="CD13" s="34"/>
      <c r="CE13" s="34"/>
      <c r="CF13" s="36" t="s">
        <v>15</v>
      </c>
      <c r="CG13" s="36">
        <v>8</v>
      </c>
      <c r="CH13" s="36">
        <v>7</v>
      </c>
      <c r="CI13" s="36">
        <v>1</v>
      </c>
      <c r="CJ13" s="37">
        <f>CG13*1+CH13*2+CI13*4</f>
        <v>26</v>
      </c>
      <c r="CK13" s="34"/>
      <c r="CL13" s="34"/>
      <c r="CM13" s="36" t="s">
        <v>15</v>
      </c>
      <c r="CN13" s="36">
        <v>8</v>
      </c>
      <c r="CO13" s="36">
        <v>7</v>
      </c>
      <c r="CP13" s="36">
        <v>1</v>
      </c>
      <c r="CQ13" s="37">
        <f>CN13*1+CO13*2+CP13*4</f>
        <v>26</v>
      </c>
    </row>
    <row r="14" spans="1:95" ht="20.100000000000001" customHeight="1" x14ac:dyDescent="0.3">
      <c r="A14" s="121"/>
      <c r="B14" s="62"/>
      <c r="C14" s="63"/>
      <c r="D14" s="64"/>
      <c r="E14" s="62"/>
      <c r="F14" s="63"/>
      <c r="G14" s="64"/>
      <c r="H14" s="62"/>
      <c r="I14" s="63"/>
      <c r="J14" s="64"/>
      <c r="K14" s="62"/>
      <c r="L14" s="63"/>
      <c r="M14" s="64"/>
      <c r="N14" s="62"/>
      <c r="O14" s="63"/>
      <c r="P14" s="64"/>
      <c r="Q14" s="62"/>
      <c r="R14" s="63"/>
      <c r="S14" s="64"/>
      <c r="T14" s="62"/>
      <c r="U14" s="63"/>
      <c r="V14" s="64"/>
      <c r="W14" s="62"/>
      <c r="X14" s="63"/>
      <c r="Y14" s="66"/>
      <c r="Z14" s="63"/>
      <c r="AA14" s="63"/>
      <c r="AB14" s="64"/>
      <c r="AC14" s="62"/>
      <c r="AD14" s="63"/>
      <c r="AE14" s="64"/>
      <c r="AF14" s="62"/>
      <c r="AG14" s="63"/>
      <c r="AH14" s="64"/>
      <c r="AI14" s="62"/>
      <c r="AJ14" s="63"/>
      <c r="AK14" s="64"/>
      <c r="AL14" s="62"/>
      <c r="AM14" s="63"/>
      <c r="AN14" s="64"/>
      <c r="AO14" s="62"/>
      <c r="AP14" s="63"/>
      <c r="AQ14" s="64"/>
      <c r="AR14" s="62"/>
      <c r="AS14" s="63"/>
      <c r="AT14" s="64"/>
      <c r="AU14" s="62"/>
      <c r="AV14" s="63"/>
      <c r="AW14" s="64"/>
      <c r="AX14" s="62"/>
      <c r="AY14" s="63"/>
      <c r="AZ14" s="64"/>
      <c r="BA14" s="62"/>
      <c r="BB14" s="63"/>
      <c r="BC14" s="63"/>
      <c r="BD14" s="65"/>
      <c r="BE14" s="63"/>
      <c r="BF14" s="64"/>
      <c r="BG14" s="62"/>
      <c r="BH14" s="63"/>
      <c r="BI14" s="64"/>
      <c r="BJ14" s="62"/>
      <c r="BK14" s="63"/>
      <c r="BL14" s="64"/>
      <c r="BM14" s="62"/>
      <c r="BN14" s="63"/>
      <c r="BO14" s="64"/>
      <c r="BP14" s="62"/>
      <c r="BQ14" s="63"/>
      <c r="BR14" s="64"/>
      <c r="BS14" s="62"/>
      <c r="BT14" s="63"/>
      <c r="BU14" s="64"/>
      <c r="BV14" s="62"/>
      <c r="BW14" s="63"/>
      <c r="BX14" s="64"/>
      <c r="BY14" s="62"/>
      <c r="BZ14" s="63"/>
      <c r="CA14" s="64"/>
      <c r="CB14" s="120"/>
      <c r="CC14" s="34"/>
      <c r="CD14" s="34"/>
      <c r="CE14" s="34"/>
      <c r="CF14" s="36" t="s">
        <v>16</v>
      </c>
      <c r="CG14" s="36">
        <f>SUM(CG15:CG17)</f>
        <v>0</v>
      </c>
      <c r="CH14" s="36">
        <f>SUM(CH15:CH17)</f>
        <v>0</v>
      </c>
      <c r="CI14" s="36">
        <f>IF(SUM(CI15:CI17)&lt;CI13,CI13,SUM(CI15:CI17))</f>
        <v>1</v>
      </c>
      <c r="CJ14" s="37">
        <f>CG14*1+CH14*2+CI14*4</f>
        <v>4</v>
      </c>
      <c r="CK14" s="34"/>
      <c r="CL14" s="34"/>
      <c r="CM14" s="36" t="s">
        <v>16</v>
      </c>
      <c r="CN14" s="36">
        <f>SUM(CN15:CN17)</f>
        <v>0</v>
      </c>
      <c r="CO14" s="36">
        <f>SUM(CO15:CO17)</f>
        <v>0</v>
      </c>
      <c r="CP14" s="36">
        <f>IF(SUM(CP15:CP17)&lt;CP13,CP13,SUM(CP15:CP17))</f>
        <v>1</v>
      </c>
      <c r="CQ14" s="37">
        <f>CN14*1+CO14*2+CP14*4</f>
        <v>4</v>
      </c>
    </row>
    <row r="15" spans="1:95" ht="20.100000000000001" customHeight="1" x14ac:dyDescent="0.3">
      <c r="A15" s="122"/>
      <c r="B15" s="67"/>
      <c r="C15" s="68"/>
      <c r="D15" s="69"/>
      <c r="E15" s="67"/>
      <c r="F15" s="68"/>
      <c r="G15" s="69"/>
      <c r="H15" s="67"/>
      <c r="I15" s="68"/>
      <c r="J15" s="69"/>
      <c r="K15" s="67"/>
      <c r="L15" s="68"/>
      <c r="M15" s="69"/>
      <c r="N15" s="67"/>
      <c r="O15" s="68"/>
      <c r="P15" s="69"/>
      <c r="Q15" s="67"/>
      <c r="R15" s="68"/>
      <c r="S15" s="69"/>
      <c r="T15" s="67"/>
      <c r="U15" s="68"/>
      <c r="V15" s="69"/>
      <c r="W15" s="67"/>
      <c r="X15" s="68"/>
      <c r="Y15" s="71"/>
      <c r="Z15" s="68"/>
      <c r="AA15" s="68"/>
      <c r="AB15" s="69"/>
      <c r="AC15" s="67"/>
      <c r="AD15" s="68"/>
      <c r="AE15" s="69"/>
      <c r="AF15" s="67"/>
      <c r="AG15" s="68"/>
      <c r="AH15" s="69"/>
      <c r="AI15" s="67"/>
      <c r="AJ15" s="68"/>
      <c r="AK15" s="69"/>
      <c r="AL15" s="67"/>
      <c r="AM15" s="68"/>
      <c r="AN15" s="69"/>
      <c r="AO15" s="67"/>
      <c r="AP15" s="68"/>
      <c r="AQ15" s="69"/>
      <c r="AR15" s="67"/>
      <c r="AS15" s="68"/>
      <c r="AT15" s="69"/>
      <c r="AU15" s="67"/>
      <c r="AV15" s="68"/>
      <c r="AW15" s="69"/>
      <c r="AX15" s="67"/>
      <c r="AY15" s="68"/>
      <c r="AZ15" s="69"/>
      <c r="BA15" s="67"/>
      <c r="BB15" s="68"/>
      <c r="BC15" s="68"/>
      <c r="BD15" s="70"/>
      <c r="BE15" s="68"/>
      <c r="BF15" s="69"/>
      <c r="BG15" s="67"/>
      <c r="BH15" s="68"/>
      <c r="BI15" s="69"/>
      <c r="BJ15" s="67"/>
      <c r="BK15" s="68"/>
      <c r="BL15" s="69"/>
      <c r="BM15" s="67"/>
      <c r="BN15" s="68"/>
      <c r="BO15" s="69"/>
      <c r="BP15" s="67"/>
      <c r="BQ15" s="68"/>
      <c r="BR15" s="69"/>
      <c r="BS15" s="67"/>
      <c r="BT15" s="68"/>
      <c r="BU15" s="69"/>
      <c r="BV15" s="67"/>
      <c r="BW15" s="68"/>
      <c r="BX15" s="69"/>
      <c r="BY15" s="67"/>
      <c r="BZ15" s="68"/>
      <c r="CA15" s="69"/>
      <c r="CB15" s="124"/>
      <c r="CC15" s="34"/>
      <c r="CD15" s="34"/>
      <c r="CE15" s="34"/>
      <c r="CF15" s="36" t="s">
        <v>46</v>
      </c>
      <c r="CG15" s="36">
        <f>COUNTIF(Region2,CG12)</f>
        <v>0</v>
      </c>
      <c r="CH15" s="36">
        <f>COUNTIF(Region2,CH12)</f>
        <v>0</v>
      </c>
      <c r="CI15" s="36">
        <f>COUNTIF(Region2,CI12)</f>
        <v>0</v>
      </c>
      <c r="CJ15" s="37">
        <f>CG15*1+CH15*2+CI15*4</f>
        <v>0</v>
      </c>
      <c r="CK15" s="34"/>
      <c r="CL15" s="34"/>
      <c r="CM15" s="36" t="s">
        <v>46</v>
      </c>
      <c r="CN15" s="36">
        <f>COUNTIF(Region7,CN12)</f>
        <v>0</v>
      </c>
      <c r="CO15" s="36">
        <f>COUNTIF(Region7,CO12)</f>
        <v>0</v>
      </c>
      <c r="CP15" s="36">
        <f>COUNTIF(Region7,CP12)</f>
        <v>0</v>
      </c>
      <c r="CQ15" s="37">
        <f>CN15*1+CO15*2+CP15*4</f>
        <v>0</v>
      </c>
    </row>
    <row r="16" spans="1:95" ht="20.100000000000001" customHeight="1" x14ac:dyDescent="0.3">
      <c r="A16" s="123"/>
      <c r="B16" s="72"/>
      <c r="C16" s="73"/>
      <c r="D16" s="74"/>
      <c r="E16" s="72"/>
      <c r="F16" s="73"/>
      <c r="G16" s="74"/>
      <c r="H16" s="72"/>
      <c r="I16" s="73"/>
      <c r="J16" s="74"/>
      <c r="K16" s="72"/>
      <c r="L16" s="73"/>
      <c r="M16" s="74"/>
      <c r="N16" s="72"/>
      <c r="O16" s="73"/>
      <c r="P16" s="74"/>
      <c r="Q16" s="72"/>
      <c r="R16" s="73"/>
      <c r="S16" s="74"/>
      <c r="T16" s="72"/>
      <c r="U16" s="73"/>
      <c r="V16" s="74"/>
      <c r="W16" s="72"/>
      <c r="X16" s="73"/>
      <c r="Y16" s="83"/>
      <c r="Z16" s="73"/>
      <c r="AA16" s="73"/>
      <c r="AB16" s="74"/>
      <c r="AC16" s="72"/>
      <c r="AD16" s="73"/>
      <c r="AE16" s="74"/>
      <c r="AF16" s="72"/>
      <c r="AG16" s="73"/>
      <c r="AH16" s="74"/>
      <c r="AI16" s="72"/>
      <c r="AJ16" s="73"/>
      <c r="AK16" s="74"/>
      <c r="AL16" s="72"/>
      <c r="AM16" s="73"/>
      <c r="AN16" s="74"/>
      <c r="AO16" s="72"/>
      <c r="AP16" s="73"/>
      <c r="AQ16" s="74"/>
      <c r="AR16" s="72"/>
      <c r="AS16" s="73"/>
      <c r="AT16" s="74"/>
      <c r="AU16" s="72"/>
      <c r="AV16" s="73"/>
      <c r="AW16" s="74"/>
      <c r="AX16" s="72"/>
      <c r="AY16" s="73"/>
      <c r="AZ16" s="74"/>
      <c r="BA16" s="72"/>
      <c r="BB16" s="73"/>
      <c r="BC16" s="73"/>
      <c r="BD16" s="84"/>
      <c r="BE16" s="73"/>
      <c r="BF16" s="74"/>
      <c r="BG16" s="72"/>
      <c r="BH16" s="73"/>
      <c r="BI16" s="74"/>
      <c r="BJ16" s="72"/>
      <c r="BK16" s="73"/>
      <c r="BL16" s="74"/>
      <c r="BM16" s="72"/>
      <c r="BN16" s="73"/>
      <c r="BO16" s="74"/>
      <c r="BP16" s="72"/>
      <c r="BQ16" s="73"/>
      <c r="BR16" s="74"/>
      <c r="BS16" s="72"/>
      <c r="BT16" s="73"/>
      <c r="BU16" s="74"/>
      <c r="BV16" s="72"/>
      <c r="BW16" s="73"/>
      <c r="BX16" s="74"/>
      <c r="BY16" s="72"/>
      <c r="BZ16" s="73"/>
      <c r="CA16" s="74"/>
      <c r="CB16" s="125"/>
      <c r="CC16" s="34"/>
      <c r="CD16" s="34"/>
      <c r="CE16" s="34"/>
      <c r="CF16" s="36" t="s">
        <v>48</v>
      </c>
      <c r="CG16" s="36">
        <f>SUM(COUNTIF(Region2,CONCATENATE(CG12," *",$CL16)),COUNTIF(Region2,CONCATENATE(CG12,"c *",$CL16)))-CG17</f>
        <v>0</v>
      </c>
      <c r="CH16" s="36">
        <f>SUM(COUNTIF(Region2,CONCATENATE(CH12," *",$CL16)),COUNTIF(Region2,CONCATENATE(CH12,"c *",$CL16)))-CH17</f>
        <v>0</v>
      </c>
      <c r="CI16" s="36">
        <f>SUM(COUNTIF(Region2,CONCATENATE(CI12," *",$CL16)),COUNTIF(Region2,CONCATENATE(CI12,"c *",$CL16)))-CI17</f>
        <v>0</v>
      </c>
      <c r="CJ16" s="37">
        <f>CG16*1+CH16*2+CI16*4</f>
        <v>0</v>
      </c>
      <c r="CK16" s="34"/>
      <c r="CL16" s="34"/>
      <c r="CM16" s="36" t="s">
        <v>48</v>
      </c>
      <c r="CN16" s="36">
        <f>SUM(COUNTIF(Region7,CONCATENATE(CN12," *",$CL16)),COUNTIF(Region7,CONCATENATE(CN12,"c *",$CL16)))-CN17</f>
        <v>0</v>
      </c>
      <c r="CO16" s="36">
        <f>SUM(COUNTIF(Region7,CONCATENATE(CO12," *",$CL16)),COUNTIF(Region7,CONCATENATE(CO12,"c *",$CL16)))-CO17</f>
        <v>0</v>
      </c>
      <c r="CP16" s="36">
        <f>SUM(COUNTIF(Region7,CONCATENATE(CP12," *",$CL16)),COUNTIF(Region7,CONCATENATE(CP12,"c *",$CL16)))-CP17</f>
        <v>0</v>
      </c>
      <c r="CQ16" s="37">
        <f>CN16*1+CO16*2+CP16*4</f>
        <v>0</v>
      </c>
    </row>
    <row r="17" spans="1:95" ht="20.100000000000001" customHeight="1" x14ac:dyDescent="0.3">
      <c r="A17" s="121"/>
      <c r="B17" s="62"/>
      <c r="C17" s="63"/>
      <c r="D17" s="64"/>
      <c r="E17" s="62"/>
      <c r="F17" s="63"/>
      <c r="G17" s="64"/>
      <c r="H17" s="62"/>
      <c r="I17" s="63"/>
      <c r="J17" s="64"/>
      <c r="K17" s="62"/>
      <c r="L17" s="63"/>
      <c r="M17" s="64"/>
      <c r="N17" s="62"/>
      <c r="O17" s="63"/>
      <c r="P17" s="64"/>
      <c r="Q17" s="62"/>
      <c r="R17" s="63"/>
      <c r="S17" s="64"/>
      <c r="T17" s="62"/>
      <c r="U17" s="63"/>
      <c r="V17" s="64"/>
      <c r="W17" s="62"/>
      <c r="X17" s="63"/>
      <c r="Y17" s="66"/>
      <c r="Z17" s="63"/>
      <c r="AA17" s="63"/>
      <c r="AB17" s="64"/>
      <c r="AC17" s="62"/>
      <c r="AD17" s="63"/>
      <c r="AE17" s="64"/>
      <c r="AF17" s="62"/>
      <c r="AG17" s="63"/>
      <c r="AH17" s="64"/>
      <c r="AI17" s="62"/>
      <c r="AJ17" s="63"/>
      <c r="AK17" s="64"/>
      <c r="AL17" s="62"/>
      <c r="AM17" s="63"/>
      <c r="AN17" s="64"/>
      <c r="AO17" s="62"/>
      <c r="AP17" s="63"/>
      <c r="AQ17" s="64"/>
      <c r="AR17" s="62"/>
      <c r="AS17" s="63"/>
      <c r="AT17" s="64"/>
      <c r="AU17" s="62"/>
      <c r="AV17" s="63"/>
      <c r="AW17" s="64"/>
      <c r="AX17" s="62"/>
      <c r="AY17" s="63"/>
      <c r="AZ17" s="64"/>
      <c r="BA17" s="62"/>
      <c r="BB17" s="63"/>
      <c r="BC17" s="63"/>
      <c r="BD17" s="65"/>
      <c r="BE17" s="63"/>
      <c r="BF17" s="64"/>
      <c r="BG17" s="62"/>
      <c r="BH17" s="63"/>
      <c r="BI17" s="64"/>
      <c r="BJ17" s="62"/>
      <c r="BK17" s="63"/>
      <c r="BL17" s="64"/>
      <c r="BM17" s="62"/>
      <c r="BN17" s="63"/>
      <c r="BO17" s="64"/>
      <c r="BP17" s="62"/>
      <c r="BQ17" s="63"/>
      <c r="BR17" s="64"/>
      <c r="BS17" s="62"/>
      <c r="BT17" s="63"/>
      <c r="BU17" s="64"/>
      <c r="BV17" s="62"/>
      <c r="BW17" s="63"/>
      <c r="BX17" s="64"/>
      <c r="BY17" s="62"/>
      <c r="BZ17" s="63"/>
      <c r="CA17" s="64"/>
      <c r="CB17" s="120"/>
      <c r="CC17" s="34"/>
      <c r="CD17" s="34"/>
      <c r="CE17" s="38" t="s">
        <v>37</v>
      </c>
      <c r="CF17" s="36" t="s">
        <v>44</v>
      </c>
      <c r="CG17" s="36">
        <f>SUM(COUNTIF(Region2,CONCATENATE(CG12," ",$CE17)),COUNTIF(Region2,CONCATENATE(CG12,"c ",$CE17)))</f>
        <v>0</v>
      </c>
      <c r="CH17" s="36">
        <f>SUM(COUNTIF(Region2,CONCATENATE(CH12," ",$CE17)),COUNTIF(Region2,CONCATENATE(CH12,"c ",$CE17)))</f>
        <v>0</v>
      </c>
      <c r="CI17" s="36">
        <f>SUM(COUNTIF(Region2,CONCATENATE(CI12," ",$CE17)),COUNTIF(Region2,CONCATENATE(CI12,"c ",$CE17)))</f>
        <v>0</v>
      </c>
      <c r="CJ17" s="37">
        <f>CG17*1+CH17*2+CI17*4</f>
        <v>0</v>
      </c>
      <c r="CK17" s="34"/>
      <c r="CL17" s="38" t="s">
        <v>37</v>
      </c>
      <c r="CM17" s="36" t="s">
        <v>44</v>
      </c>
      <c r="CN17" s="36">
        <f>SUM(COUNTIF(Region7,CONCATENATE(CN12," ",$CL17)),COUNTIF(Region7,CONCATENATE(CN12,"c ",$CL17)))</f>
        <v>0</v>
      </c>
      <c r="CO17" s="36">
        <f>SUM(COUNTIF(Region7,CONCATENATE(CO12," ",$CL17)),COUNTIF(Region7,CONCATENATE(CO12,"c ",$CL17)))</f>
        <v>0</v>
      </c>
      <c r="CP17" s="36">
        <f>SUM(COUNTIF(Region7,CONCATENATE(CP12," ",$CL17)),COUNTIF(Region7,CONCATENATE(CP12,"c ",$CL17)))</f>
        <v>0</v>
      </c>
      <c r="CQ17" s="37">
        <f>CN17*1+CO17*2+CP17*4</f>
        <v>0</v>
      </c>
    </row>
    <row r="18" spans="1:95" ht="20.100000000000001" customHeight="1" x14ac:dyDescent="0.3">
      <c r="A18" s="122"/>
      <c r="B18" s="67"/>
      <c r="C18" s="68"/>
      <c r="D18" s="69"/>
      <c r="E18" s="67"/>
      <c r="F18" s="68"/>
      <c r="G18" s="69"/>
      <c r="H18" s="67"/>
      <c r="I18" s="68"/>
      <c r="J18" s="69"/>
      <c r="K18" s="67"/>
      <c r="L18" s="68"/>
      <c r="M18" s="69"/>
      <c r="N18" s="67"/>
      <c r="O18" s="68"/>
      <c r="P18" s="69"/>
      <c r="Q18" s="67"/>
      <c r="R18" s="68"/>
      <c r="S18" s="69"/>
      <c r="T18" s="67"/>
      <c r="U18" s="68"/>
      <c r="V18" s="69"/>
      <c r="W18" s="67"/>
      <c r="X18" s="68"/>
      <c r="Y18" s="71"/>
      <c r="Z18" s="68"/>
      <c r="AA18" s="68"/>
      <c r="AB18" s="69"/>
      <c r="AC18" s="67"/>
      <c r="AD18" s="68"/>
      <c r="AE18" s="69"/>
      <c r="AF18" s="67"/>
      <c r="AG18" s="68"/>
      <c r="AH18" s="69"/>
      <c r="AI18" s="67"/>
      <c r="AJ18" s="68"/>
      <c r="AK18" s="69"/>
      <c r="AL18" s="67"/>
      <c r="AM18" s="68"/>
      <c r="AN18" s="69"/>
      <c r="AO18" s="67"/>
      <c r="AP18" s="68"/>
      <c r="AQ18" s="69"/>
      <c r="AR18" s="67"/>
      <c r="AS18" s="68"/>
      <c r="AT18" s="69"/>
      <c r="AU18" s="67"/>
      <c r="AV18" s="68"/>
      <c r="AW18" s="69"/>
      <c r="AX18" s="67"/>
      <c r="AY18" s="68"/>
      <c r="AZ18" s="69"/>
      <c r="BA18" s="67"/>
      <c r="BB18" s="68"/>
      <c r="BC18" s="68"/>
      <c r="BD18" s="70"/>
      <c r="BE18" s="68"/>
      <c r="BF18" s="69"/>
      <c r="BG18" s="67"/>
      <c r="BH18" s="68"/>
      <c r="BI18" s="69"/>
      <c r="BJ18" s="67"/>
      <c r="BK18" s="68"/>
      <c r="BL18" s="69"/>
      <c r="BM18" s="67"/>
      <c r="BN18" s="68"/>
      <c r="BO18" s="69"/>
      <c r="BP18" s="67"/>
      <c r="BQ18" s="68"/>
      <c r="BR18" s="69"/>
      <c r="BS18" s="67"/>
      <c r="BT18" s="68"/>
      <c r="BU18" s="69"/>
      <c r="BV18" s="67"/>
      <c r="BW18" s="68"/>
      <c r="BX18" s="69"/>
      <c r="BY18" s="67"/>
      <c r="BZ18" s="68"/>
      <c r="CA18" s="69"/>
      <c r="CB18" s="124"/>
      <c r="CC18" s="34"/>
      <c r="CD18" s="34"/>
      <c r="CE18" s="34"/>
      <c r="CF18" s="36" t="s">
        <v>31</v>
      </c>
      <c r="CG18" s="36">
        <f>SUM(COUNTIF(Region2,"# "),COUNTIF(Region2,"#"),COUNTIF(Region2,"P"),COUNTIF(Region2,"US"),COUNTIF(Region2,"US c"))</f>
        <v>0</v>
      </c>
      <c r="CH18" s="36" t="s">
        <v>45</v>
      </c>
      <c r="CI18" s="39">
        <f>SUM(CG14:CI14,CG18:CG19)/CF12</f>
        <v>1.4925373134328358E-2</v>
      </c>
      <c r="CJ18" s="34"/>
      <c r="CK18" s="34"/>
      <c r="CL18" s="34"/>
      <c r="CM18" s="36" t="s">
        <v>31</v>
      </c>
      <c r="CN18" s="36">
        <f>SUM(COUNTIF(Region7,"# "),COUNTIF(Region7,"#"),COUNTIF(Region7,"P"),COUNTIF(Region7,"US"),COUNTIF(Region7,"US c"))</f>
        <v>0</v>
      </c>
      <c r="CO18" s="36" t="s">
        <v>45</v>
      </c>
      <c r="CP18" s="39">
        <f>SUM(CN14:CP14,CN18:CN19)/CM12</f>
        <v>1.4705882352941176E-2</v>
      </c>
      <c r="CQ18" s="34"/>
    </row>
    <row r="19" spans="1:95" ht="20.100000000000001" customHeight="1" thickBot="1" x14ac:dyDescent="0.35">
      <c r="A19" s="123"/>
      <c r="B19" s="72"/>
      <c r="C19" s="73"/>
      <c r="D19" s="74"/>
      <c r="E19" s="72"/>
      <c r="F19" s="73"/>
      <c r="G19" s="74"/>
      <c r="H19" s="72"/>
      <c r="I19" s="73"/>
      <c r="J19" s="74"/>
      <c r="K19" s="72"/>
      <c r="L19" s="73"/>
      <c r="M19" s="74"/>
      <c r="N19" s="72"/>
      <c r="O19" s="73"/>
      <c r="P19" s="74"/>
      <c r="Q19" s="72"/>
      <c r="R19" s="73"/>
      <c r="S19" s="74"/>
      <c r="T19" s="72"/>
      <c r="U19" s="73"/>
      <c r="V19" s="74"/>
      <c r="W19" s="72"/>
      <c r="X19" s="73"/>
      <c r="Y19" s="83"/>
      <c r="Z19" s="68"/>
      <c r="AA19" s="68"/>
      <c r="AB19" s="69"/>
      <c r="AC19" s="67"/>
      <c r="AD19" s="68"/>
      <c r="AE19" s="69"/>
      <c r="AF19" s="67"/>
      <c r="AG19" s="68"/>
      <c r="AH19" s="69"/>
      <c r="AI19" s="67"/>
      <c r="AJ19" s="68"/>
      <c r="AK19" s="69"/>
      <c r="AL19" s="72"/>
      <c r="AM19" s="73"/>
      <c r="AN19" s="74"/>
      <c r="AO19" s="72"/>
      <c r="AP19" s="73"/>
      <c r="AQ19" s="74"/>
      <c r="AR19" s="72"/>
      <c r="AS19" s="73"/>
      <c r="AT19" s="74"/>
      <c r="AU19" s="72"/>
      <c r="AV19" s="73"/>
      <c r="AW19" s="74"/>
      <c r="AX19" s="72"/>
      <c r="AY19" s="73"/>
      <c r="AZ19" s="74"/>
      <c r="BA19" s="67"/>
      <c r="BB19" s="68"/>
      <c r="BC19" s="68"/>
      <c r="BD19" s="84"/>
      <c r="BE19" s="73"/>
      <c r="BF19" s="74"/>
      <c r="BG19" s="72"/>
      <c r="BH19" s="73"/>
      <c r="BI19" s="74"/>
      <c r="BJ19" s="72"/>
      <c r="BK19" s="73"/>
      <c r="BL19" s="74"/>
      <c r="BM19" s="72"/>
      <c r="BN19" s="73"/>
      <c r="BO19" s="74"/>
      <c r="BP19" s="72"/>
      <c r="BQ19" s="73"/>
      <c r="BR19" s="74"/>
      <c r="BS19" s="72"/>
      <c r="BT19" s="73"/>
      <c r="BU19" s="74"/>
      <c r="BV19" s="72"/>
      <c r="BW19" s="73"/>
      <c r="BX19" s="74"/>
      <c r="BY19" s="72"/>
      <c r="BZ19" s="73"/>
      <c r="CA19" s="74"/>
      <c r="CB19" s="125"/>
      <c r="CC19" s="34"/>
      <c r="CD19" s="34"/>
      <c r="CE19" s="34"/>
      <c r="CF19" s="36" t="s">
        <v>28</v>
      </c>
      <c r="CG19" s="36"/>
      <c r="CH19" s="36" t="s">
        <v>30</v>
      </c>
      <c r="CI19" s="36">
        <f>CF12-SUM(CG14:CI14)-SUM(CG18:CG19)</f>
        <v>66</v>
      </c>
      <c r="CJ19" s="34"/>
      <c r="CK19" s="34"/>
      <c r="CL19" s="34"/>
      <c r="CM19" s="36" t="s">
        <v>28</v>
      </c>
      <c r="CN19" s="36"/>
      <c r="CO19" s="36" t="s">
        <v>30</v>
      </c>
      <c r="CP19" s="36">
        <f>CM12-SUM(CN14:CP14)-SUM(CN18:CN19)</f>
        <v>67</v>
      </c>
      <c r="CQ19" s="34"/>
    </row>
    <row r="20" spans="1:95" ht="20.100000000000001" customHeight="1" x14ac:dyDescent="0.3">
      <c r="A20" s="121"/>
      <c r="B20" s="62"/>
      <c r="C20" s="63"/>
      <c r="D20" s="64"/>
      <c r="E20" s="62"/>
      <c r="F20" s="63"/>
      <c r="G20" s="64"/>
      <c r="H20" s="62"/>
      <c r="I20" s="63"/>
      <c r="J20" s="64"/>
      <c r="K20" s="62"/>
      <c r="L20" s="63"/>
      <c r="M20" s="64"/>
      <c r="N20" s="62"/>
      <c r="O20" s="63"/>
      <c r="P20" s="64"/>
      <c r="Q20" s="62"/>
      <c r="R20" s="63"/>
      <c r="S20" s="64"/>
      <c r="T20" s="62"/>
      <c r="U20" s="63"/>
      <c r="V20" s="64"/>
      <c r="W20" s="62"/>
      <c r="X20" s="63"/>
      <c r="Y20" s="63"/>
      <c r="Z20" s="85"/>
      <c r="AA20" s="81"/>
      <c r="AB20" s="86"/>
      <c r="AC20" s="80"/>
      <c r="AD20" s="81"/>
      <c r="AE20" s="86"/>
      <c r="AF20" s="80"/>
      <c r="AG20" s="81"/>
      <c r="AH20" s="86"/>
      <c r="AI20" s="80"/>
      <c r="AJ20" s="81"/>
      <c r="AK20" s="82"/>
      <c r="AL20" s="65"/>
      <c r="AM20" s="63"/>
      <c r="AN20" s="64"/>
      <c r="AO20" s="62"/>
      <c r="AP20" s="63"/>
      <c r="AQ20" s="64"/>
      <c r="AR20" s="62"/>
      <c r="AS20" s="63"/>
      <c r="AT20" s="64"/>
      <c r="AU20" s="62"/>
      <c r="AV20" s="63"/>
      <c r="AW20" s="64"/>
      <c r="AX20" s="62"/>
      <c r="AY20" s="63"/>
      <c r="AZ20" s="66"/>
      <c r="BA20" s="85"/>
      <c r="BB20" s="81"/>
      <c r="BC20" s="81"/>
      <c r="BD20" s="65"/>
      <c r="BE20" s="63"/>
      <c r="BF20" s="64"/>
      <c r="BG20" s="62"/>
      <c r="BH20" s="63"/>
      <c r="BI20" s="64"/>
      <c r="BJ20" s="62"/>
      <c r="BK20" s="63"/>
      <c r="BL20" s="64"/>
      <c r="BM20" s="62"/>
      <c r="BN20" s="63"/>
      <c r="BO20" s="64"/>
      <c r="BP20" s="62"/>
      <c r="BQ20" s="63"/>
      <c r="BR20" s="64"/>
      <c r="BS20" s="62"/>
      <c r="BT20" s="63"/>
      <c r="BU20" s="64"/>
      <c r="BV20" s="62"/>
      <c r="BW20" s="63"/>
      <c r="BX20" s="64"/>
      <c r="BY20" s="62"/>
      <c r="BZ20" s="63"/>
      <c r="CA20" s="64"/>
      <c r="CB20" s="120"/>
      <c r="CC20" s="34"/>
      <c r="CD20" s="34"/>
      <c r="CE20" s="34"/>
      <c r="CF20" s="36" t="s">
        <v>29</v>
      </c>
      <c r="CG20" s="40">
        <f>IFERROR((SUM($CG13:$CH13)-SUM($CG14:$CH14))*(CG13-CG14)/(SUM($CG13:$CH13)-SUM($CG14:$CH14))*$CG19/($CF12-SUM($CG14:$CI14)-$CG18),0)</f>
        <v>0</v>
      </c>
      <c r="CH20" s="40">
        <f>IFERROR((SUM($CG13:$CH13)-SUM($CG14:$CH14))*(CH13-CH14)/(SUM($CG13:$CH13)-SUM($CG14:$CH14))*$CG19/($CF12-SUM($CG14:$CI14)-$CG18),0)</f>
        <v>0</v>
      </c>
      <c r="CI20" s="37">
        <f>ROUNDDOWN(CG20,0)+ROUNDDOWN(CH20,0)*2</f>
        <v>0</v>
      </c>
      <c r="CJ20" s="34"/>
      <c r="CK20" s="34"/>
      <c r="CL20" s="34"/>
      <c r="CM20" s="36" t="s">
        <v>29</v>
      </c>
      <c r="CN20" s="40">
        <f>IFERROR((SUM($CN13:$CO13)-SUM($CN14:$CO14))*(CN13-CN14)/(SUM($CN13:$CO13)-SUM($CN14:$CO14))*$CN19/($CM12-SUM($CN14:$CP14)-$CN18),0)</f>
        <v>0</v>
      </c>
      <c r="CO20" s="40">
        <f>IFERROR((SUM($CN13:$CO13)-SUM($CN14:$CO14))*(CO13-CO14)/(SUM($CN13:$CO13)-SUM($CN14:$CO14))*$CN19/($CM12-SUM($CN14:$CP14)-$CN18),0)</f>
        <v>0</v>
      </c>
      <c r="CP20" s="37">
        <f>ROUNDDOWN(CN20,0)+ROUNDDOWN(CO20,0)*2</f>
        <v>0</v>
      </c>
      <c r="CQ20" s="34"/>
    </row>
    <row r="21" spans="1:95" ht="20.100000000000001" customHeight="1" x14ac:dyDescent="0.25">
      <c r="A21" s="122"/>
      <c r="B21" s="67"/>
      <c r="C21" s="68"/>
      <c r="D21" s="69"/>
      <c r="E21" s="67"/>
      <c r="F21" s="68"/>
      <c r="G21" s="69"/>
      <c r="H21" s="67"/>
      <c r="I21" s="68"/>
      <c r="J21" s="69"/>
      <c r="K21" s="67"/>
      <c r="L21" s="68"/>
      <c r="M21" s="69"/>
      <c r="N21" s="67"/>
      <c r="O21" s="68"/>
      <c r="P21" s="69"/>
      <c r="Q21" s="67"/>
      <c r="R21" s="68"/>
      <c r="S21" s="69"/>
      <c r="T21" s="67"/>
      <c r="U21" s="68"/>
      <c r="V21" s="69"/>
      <c r="W21" s="67"/>
      <c r="X21" s="68"/>
      <c r="Y21" s="68"/>
      <c r="Z21" s="70"/>
      <c r="AA21" s="68"/>
      <c r="AB21" s="69"/>
      <c r="AC21" s="67"/>
      <c r="AD21" s="68"/>
      <c r="AE21" s="69"/>
      <c r="AF21" s="67"/>
      <c r="AG21" s="68"/>
      <c r="AH21" s="69"/>
      <c r="AI21" s="67"/>
      <c r="AJ21" s="68"/>
      <c r="AK21" s="71"/>
      <c r="AL21" s="70"/>
      <c r="AM21" s="68"/>
      <c r="AN21" s="69"/>
      <c r="AO21" s="67"/>
      <c r="AP21" s="68"/>
      <c r="AQ21" s="69"/>
      <c r="AR21" s="67"/>
      <c r="AS21" s="68"/>
      <c r="AT21" s="69"/>
      <c r="AU21" s="67"/>
      <c r="AV21" s="68"/>
      <c r="AW21" s="69"/>
      <c r="AX21" s="67"/>
      <c r="AY21" s="68"/>
      <c r="AZ21" s="71"/>
      <c r="BA21" s="70"/>
      <c r="BB21" s="68"/>
      <c r="BC21" s="68"/>
      <c r="BD21" s="70"/>
      <c r="BE21" s="68"/>
      <c r="BF21" s="69"/>
      <c r="BG21" s="67"/>
      <c r="BH21" s="68"/>
      <c r="BI21" s="69"/>
      <c r="BJ21" s="67"/>
      <c r="BK21" s="68"/>
      <c r="BL21" s="69"/>
      <c r="BM21" s="67"/>
      <c r="BN21" s="68"/>
      <c r="BO21" s="69"/>
      <c r="BP21" s="67"/>
      <c r="BQ21" s="68"/>
      <c r="BR21" s="69"/>
      <c r="BS21" s="67"/>
      <c r="BT21" s="68"/>
      <c r="BU21" s="69"/>
      <c r="BV21" s="67"/>
      <c r="BW21" s="68"/>
      <c r="BX21" s="69"/>
      <c r="BY21" s="67"/>
      <c r="BZ21" s="68"/>
      <c r="CA21" s="69"/>
      <c r="CB21" s="124"/>
      <c r="CC21" s="34"/>
      <c r="CD21" s="34"/>
      <c r="CE21" s="34"/>
      <c r="CF21" s="35" t="s">
        <v>14</v>
      </c>
      <c r="CG21" s="34"/>
      <c r="CH21" s="34"/>
      <c r="CI21" s="34"/>
      <c r="CJ21" s="35" t="s">
        <v>69</v>
      </c>
      <c r="CK21" s="34"/>
      <c r="CL21" s="34"/>
      <c r="CM21" s="35" t="s">
        <v>14</v>
      </c>
      <c r="CN21" s="34"/>
      <c r="CO21" s="34"/>
      <c r="CP21" s="34"/>
      <c r="CQ21" s="35" t="s">
        <v>69</v>
      </c>
    </row>
    <row r="22" spans="1:95" ht="20.100000000000001" customHeight="1" thickBot="1" x14ac:dyDescent="0.35">
      <c r="A22" s="123"/>
      <c r="B22" s="72"/>
      <c r="C22" s="73"/>
      <c r="D22" s="74"/>
      <c r="E22" s="72"/>
      <c r="F22" s="73"/>
      <c r="G22" s="74"/>
      <c r="H22" s="72"/>
      <c r="I22" s="73"/>
      <c r="J22" s="74"/>
      <c r="K22" s="72"/>
      <c r="L22" s="73"/>
      <c r="M22" s="74"/>
      <c r="N22" s="72"/>
      <c r="O22" s="73"/>
      <c r="P22" s="74"/>
      <c r="Q22" s="72"/>
      <c r="R22" s="73"/>
      <c r="S22" s="74"/>
      <c r="T22" s="72"/>
      <c r="U22" s="73"/>
      <c r="V22" s="74"/>
      <c r="W22" s="67"/>
      <c r="X22" s="68"/>
      <c r="Y22" s="68"/>
      <c r="Z22" s="84"/>
      <c r="AA22" s="73"/>
      <c r="AB22" s="74"/>
      <c r="AC22" s="72"/>
      <c r="AD22" s="73"/>
      <c r="AE22" s="74"/>
      <c r="AF22" s="72"/>
      <c r="AG22" s="73"/>
      <c r="AH22" s="74"/>
      <c r="AI22" s="72"/>
      <c r="AJ22" s="73"/>
      <c r="AK22" s="83"/>
      <c r="AL22" s="75"/>
      <c r="AM22" s="76"/>
      <c r="AN22" s="77"/>
      <c r="AO22" s="78"/>
      <c r="AP22" s="76"/>
      <c r="AQ22" s="77"/>
      <c r="AR22" s="78"/>
      <c r="AS22" s="76"/>
      <c r="AT22" s="77"/>
      <c r="AU22" s="78"/>
      <c r="AV22" s="76"/>
      <c r="AW22" s="77"/>
      <c r="AX22" s="78"/>
      <c r="AY22" s="76"/>
      <c r="AZ22" s="79"/>
      <c r="BA22" s="84"/>
      <c r="BB22" s="73"/>
      <c r="BC22" s="73"/>
      <c r="BD22" s="75"/>
      <c r="BE22" s="76"/>
      <c r="BF22" s="77"/>
      <c r="BG22" s="78"/>
      <c r="BH22" s="76"/>
      <c r="BI22" s="77"/>
      <c r="BJ22" s="78"/>
      <c r="BK22" s="76"/>
      <c r="BL22" s="77"/>
      <c r="BM22" s="78"/>
      <c r="BN22" s="76"/>
      <c r="BO22" s="77"/>
      <c r="BP22" s="78"/>
      <c r="BQ22" s="76"/>
      <c r="BR22" s="77"/>
      <c r="BS22" s="78"/>
      <c r="BT22" s="76"/>
      <c r="BU22" s="77"/>
      <c r="BV22" s="72"/>
      <c r="BW22" s="73"/>
      <c r="BX22" s="74"/>
      <c r="BY22" s="72"/>
      <c r="BZ22" s="73"/>
      <c r="CA22" s="74"/>
      <c r="CB22" s="125"/>
      <c r="CC22" s="34"/>
      <c r="CD22" s="34"/>
      <c r="CE22" s="36">
        <v>3</v>
      </c>
      <c r="CF22" s="36">
        <f>COUNTA(Region3)</f>
        <v>60</v>
      </c>
      <c r="CG22" s="36" t="s">
        <v>3</v>
      </c>
      <c r="CH22" s="36" t="s">
        <v>2</v>
      </c>
      <c r="CI22" s="36" t="s">
        <v>0</v>
      </c>
      <c r="CJ22" s="34"/>
      <c r="CK22" s="34"/>
      <c r="CL22" s="36">
        <v>8</v>
      </c>
      <c r="CM22" s="36">
        <f>COUNTA(Region8)</f>
        <v>78</v>
      </c>
      <c r="CN22" s="36" t="s">
        <v>3</v>
      </c>
      <c r="CO22" s="36" t="s">
        <v>2</v>
      </c>
      <c r="CP22" s="36" t="s">
        <v>0</v>
      </c>
      <c r="CQ22" s="34"/>
    </row>
    <row r="23" spans="1:95" ht="20.100000000000001" customHeight="1" x14ac:dyDescent="0.3">
      <c r="A23" s="121"/>
      <c r="B23" s="62"/>
      <c r="C23" s="63"/>
      <c r="D23" s="64"/>
      <c r="E23" s="62"/>
      <c r="F23" s="63"/>
      <c r="G23" s="64"/>
      <c r="H23" s="62"/>
      <c r="I23" s="63"/>
      <c r="J23" s="64"/>
      <c r="K23" s="62"/>
      <c r="L23" s="63"/>
      <c r="M23" s="64"/>
      <c r="N23" s="62"/>
      <c r="O23" s="63"/>
      <c r="P23" s="64"/>
      <c r="Q23" s="62"/>
      <c r="R23" s="63"/>
      <c r="S23" s="64"/>
      <c r="T23" s="62"/>
      <c r="U23" s="63"/>
      <c r="V23" s="63"/>
      <c r="W23" s="85"/>
      <c r="X23" s="81"/>
      <c r="Y23" s="86"/>
      <c r="Z23" s="62"/>
      <c r="AA23" s="63"/>
      <c r="AB23" s="64"/>
      <c r="AC23" s="62"/>
      <c r="AD23" s="63"/>
      <c r="AE23" s="64"/>
      <c r="AF23" s="62"/>
      <c r="AG23" s="63"/>
      <c r="AH23" s="64"/>
      <c r="AI23" s="62"/>
      <c r="AJ23" s="63"/>
      <c r="AK23" s="64"/>
      <c r="AL23" s="67"/>
      <c r="AM23" s="68"/>
      <c r="AN23" s="69"/>
      <c r="AO23" s="67"/>
      <c r="AP23" s="68"/>
      <c r="AQ23" s="69"/>
      <c r="AR23" s="67"/>
      <c r="AS23" s="68"/>
      <c r="AT23" s="69"/>
      <c r="AU23" s="80"/>
      <c r="AV23" s="81"/>
      <c r="AW23" s="82"/>
      <c r="AX23" s="68"/>
      <c r="AY23" s="68"/>
      <c r="AZ23" s="69"/>
      <c r="BA23" s="62"/>
      <c r="BB23" s="63"/>
      <c r="BC23" s="64"/>
      <c r="BD23" s="67"/>
      <c r="BE23" s="68"/>
      <c r="BF23" s="69"/>
      <c r="BG23" s="67"/>
      <c r="BH23" s="68"/>
      <c r="BI23" s="69"/>
      <c r="BJ23" s="67"/>
      <c r="BK23" s="68"/>
      <c r="BL23" s="69"/>
      <c r="BM23" s="67"/>
      <c r="BN23" s="68"/>
      <c r="BO23" s="69"/>
      <c r="BP23" s="67"/>
      <c r="BQ23" s="68"/>
      <c r="BR23" s="69"/>
      <c r="BS23" s="67"/>
      <c r="BT23" s="68"/>
      <c r="BU23" s="68"/>
      <c r="BV23" s="65"/>
      <c r="BW23" s="63"/>
      <c r="BX23" s="64"/>
      <c r="BY23" s="62"/>
      <c r="BZ23" s="63"/>
      <c r="CA23" s="64"/>
      <c r="CB23" s="120"/>
      <c r="CC23" s="34"/>
      <c r="CD23" s="34"/>
      <c r="CE23" s="34"/>
      <c r="CF23" s="36" t="s">
        <v>15</v>
      </c>
      <c r="CG23" s="36">
        <v>8</v>
      </c>
      <c r="CH23" s="36">
        <v>7</v>
      </c>
      <c r="CI23" s="36">
        <v>1</v>
      </c>
      <c r="CJ23" s="37">
        <f>CG23*1+CH23*2+CI23*4</f>
        <v>26</v>
      </c>
      <c r="CK23" s="34"/>
      <c r="CL23" s="34"/>
      <c r="CM23" s="36" t="s">
        <v>15</v>
      </c>
      <c r="CN23" s="36">
        <v>8</v>
      </c>
      <c r="CO23" s="36">
        <v>7</v>
      </c>
      <c r="CP23" s="36">
        <v>2</v>
      </c>
      <c r="CQ23" s="37">
        <f>CN23*1+CO23*2+CP23*4</f>
        <v>30</v>
      </c>
    </row>
    <row r="24" spans="1:95" ht="20.100000000000001" customHeight="1" x14ac:dyDescent="0.3">
      <c r="A24" s="122"/>
      <c r="B24" s="67"/>
      <c r="C24" s="68"/>
      <c r="D24" s="69"/>
      <c r="E24" s="67"/>
      <c r="F24" s="68"/>
      <c r="G24" s="69"/>
      <c r="H24" s="67"/>
      <c r="I24" s="68"/>
      <c r="J24" s="69"/>
      <c r="K24" s="67"/>
      <c r="L24" s="68"/>
      <c r="M24" s="69"/>
      <c r="N24" s="67"/>
      <c r="O24" s="68"/>
      <c r="P24" s="69"/>
      <c r="Q24" s="67"/>
      <c r="R24" s="68"/>
      <c r="S24" s="69"/>
      <c r="T24" s="67"/>
      <c r="U24" s="68"/>
      <c r="V24" s="68"/>
      <c r="W24" s="70"/>
      <c r="X24" s="68"/>
      <c r="Y24" s="69"/>
      <c r="Z24" s="67"/>
      <c r="AA24" s="68"/>
      <c r="AB24" s="69"/>
      <c r="AC24" s="67"/>
      <c r="AD24" s="68"/>
      <c r="AE24" s="69"/>
      <c r="AF24" s="67"/>
      <c r="AG24" s="68"/>
      <c r="AH24" s="69"/>
      <c r="AI24" s="67"/>
      <c r="AJ24" s="68"/>
      <c r="AK24" s="69"/>
      <c r="AL24" s="67"/>
      <c r="AM24" s="68"/>
      <c r="AN24" s="69"/>
      <c r="AO24" s="67"/>
      <c r="AP24" s="68"/>
      <c r="AQ24" s="69"/>
      <c r="AR24" s="67"/>
      <c r="AS24" s="68"/>
      <c r="AT24" s="69"/>
      <c r="AU24" s="67"/>
      <c r="AV24" s="68"/>
      <c r="AW24" s="71"/>
      <c r="AX24" s="68"/>
      <c r="AY24" s="68"/>
      <c r="AZ24" s="69"/>
      <c r="BA24" s="67"/>
      <c r="BB24" s="68"/>
      <c r="BC24" s="69"/>
      <c r="BD24" s="67"/>
      <c r="BE24" s="68"/>
      <c r="BF24" s="69"/>
      <c r="BG24" s="67"/>
      <c r="BH24" s="68"/>
      <c r="BI24" s="69"/>
      <c r="BJ24" s="67"/>
      <c r="BK24" s="68"/>
      <c r="BL24" s="69"/>
      <c r="BM24" s="67"/>
      <c r="BN24" s="68"/>
      <c r="BO24" s="69"/>
      <c r="BP24" s="67"/>
      <c r="BQ24" s="68"/>
      <c r="BR24" s="69"/>
      <c r="BS24" s="67"/>
      <c r="BT24" s="68"/>
      <c r="BU24" s="68"/>
      <c r="BV24" s="70"/>
      <c r="BW24" s="68"/>
      <c r="BX24" s="69"/>
      <c r="BY24" s="67"/>
      <c r="BZ24" s="68"/>
      <c r="CA24" s="69"/>
      <c r="CB24" s="124"/>
      <c r="CC24" s="34"/>
      <c r="CD24" s="34"/>
      <c r="CE24" s="34"/>
      <c r="CF24" s="36" t="s">
        <v>16</v>
      </c>
      <c r="CG24" s="36">
        <f>SUM(CG25:CG27)</f>
        <v>0</v>
      </c>
      <c r="CH24" s="36">
        <f>SUM(CH25:CH27)</f>
        <v>0</v>
      </c>
      <c r="CI24" s="36">
        <f>IF(SUM(CI25:CI27)&lt;CI23,CI23,SUM(CI25:CI27))</f>
        <v>1</v>
      </c>
      <c r="CJ24" s="37">
        <f>CG24*1+CH24*2+CI24*4</f>
        <v>4</v>
      </c>
      <c r="CK24" s="34"/>
      <c r="CL24" s="34"/>
      <c r="CM24" s="36" t="s">
        <v>16</v>
      </c>
      <c r="CN24" s="36">
        <f>SUM(CN25:CN27)</f>
        <v>0</v>
      </c>
      <c r="CO24" s="36">
        <f>SUM(CO25:CO27)</f>
        <v>0</v>
      </c>
      <c r="CP24" s="36">
        <f>IF(SUM(CP25:CP27)&lt;CP23,CP23,SUM(CP25:CP27))</f>
        <v>2</v>
      </c>
      <c r="CQ24" s="37">
        <f>CN24*1+CO24*2+CP24*4</f>
        <v>8</v>
      </c>
    </row>
    <row r="25" spans="1:95" ht="20.100000000000001" customHeight="1" thickBot="1" x14ac:dyDescent="0.35">
      <c r="A25" s="123"/>
      <c r="B25" s="72"/>
      <c r="C25" s="73"/>
      <c r="D25" s="74"/>
      <c r="E25" s="72"/>
      <c r="F25" s="73"/>
      <c r="G25" s="74"/>
      <c r="H25" s="72"/>
      <c r="I25" s="73"/>
      <c r="J25" s="74"/>
      <c r="K25" s="67"/>
      <c r="L25" s="68"/>
      <c r="M25" s="69"/>
      <c r="N25" s="67"/>
      <c r="O25" s="68"/>
      <c r="P25" s="69"/>
      <c r="Q25" s="67"/>
      <c r="R25" s="68"/>
      <c r="S25" s="69"/>
      <c r="T25" s="67"/>
      <c r="U25" s="68"/>
      <c r="V25" s="68"/>
      <c r="W25" s="84"/>
      <c r="X25" s="73"/>
      <c r="Y25" s="74"/>
      <c r="Z25" s="72"/>
      <c r="AA25" s="73"/>
      <c r="AB25" s="74"/>
      <c r="AC25" s="72"/>
      <c r="AD25" s="73"/>
      <c r="AE25" s="74"/>
      <c r="AF25" s="72"/>
      <c r="AG25" s="73"/>
      <c r="AH25" s="74"/>
      <c r="AI25" s="72"/>
      <c r="AJ25" s="73"/>
      <c r="AK25" s="74"/>
      <c r="AL25" s="72"/>
      <c r="AM25" s="73"/>
      <c r="AN25" s="74"/>
      <c r="AO25" s="72"/>
      <c r="AP25" s="73"/>
      <c r="AQ25" s="74"/>
      <c r="AR25" s="72"/>
      <c r="AS25" s="73"/>
      <c r="AT25" s="74"/>
      <c r="AU25" s="72"/>
      <c r="AV25" s="73"/>
      <c r="AW25" s="83"/>
      <c r="AX25" s="73"/>
      <c r="AY25" s="73"/>
      <c r="AZ25" s="74"/>
      <c r="BA25" s="72"/>
      <c r="BB25" s="73"/>
      <c r="BC25" s="74"/>
      <c r="BD25" s="72"/>
      <c r="BE25" s="73"/>
      <c r="BF25" s="74"/>
      <c r="BG25" s="72"/>
      <c r="BH25" s="73"/>
      <c r="BI25" s="74"/>
      <c r="BJ25" s="72"/>
      <c r="BK25" s="73"/>
      <c r="BL25" s="74"/>
      <c r="BM25" s="72"/>
      <c r="BN25" s="73"/>
      <c r="BO25" s="74"/>
      <c r="BP25" s="72"/>
      <c r="BQ25" s="73"/>
      <c r="BR25" s="74"/>
      <c r="BS25" s="72"/>
      <c r="BT25" s="73"/>
      <c r="BU25" s="73"/>
      <c r="BV25" s="75"/>
      <c r="BW25" s="76"/>
      <c r="BX25" s="77"/>
      <c r="BY25" s="72"/>
      <c r="BZ25" s="73"/>
      <c r="CA25" s="74"/>
      <c r="CB25" s="125"/>
      <c r="CC25" s="34"/>
      <c r="CD25" s="34"/>
      <c r="CE25" s="34"/>
      <c r="CF25" s="36" t="s">
        <v>46</v>
      </c>
      <c r="CG25" s="36">
        <f>COUNTIF(Region3,CG22)</f>
        <v>0</v>
      </c>
      <c r="CH25" s="36">
        <f>COUNTIF(Region3,CH22)</f>
        <v>0</v>
      </c>
      <c r="CI25" s="36">
        <f>COUNTIF(Region3,CI22)</f>
        <v>0</v>
      </c>
      <c r="CJ25" s="37">
        <f>CG25*1+CH25*2+CI25*4</f>
        <v>0</v>
      </c>
      <c r="CK25" s="34"/>
      <c r="CL25" s="34"/>
      <c r="CM25" s="36" t="s">
        <v>46</v>
      </c>
      <c r="CN25" s="36">
        <f>COUNTIF(Region8,CN22)</f>
        <v>0</v>
      </c>
      <c r="CO25" s="36">
        <f>COUNTIF(Region8,CO22)</f>
        <v>0</v>
      </c>
      <c r="CP25" s="36">
        <f>COUNTIF(Region8,CP22)</f>
        <v>0</v>
      </c>
      <c r="CQ25" s="37">
        <f>CN25*1+CO25*2+CP25*4</f>
        <v>0</v>
      </c>
    </row>
    <row r="26" spans="1:95" ht="20.100000000000001" customHeight="1" x14ac:dyDescent="0.3">
      <c r="A26" s="121"/>
      <c r="B26" s="62"/>
      <c r="C26" s="63"/>
      <c r="D26" s="64"/>
      <c r="E26" s="62"/>
      <c r="F26" s="63"/>
      <c r="G26" s="64"/>
      <c r="H26" s="62"/>
      <c r="I26" s="63"/>
      <c r="J26" s="66"/>
      <c r="K26" s="81"/>
      <c r="L26" s="81"/>
      <c r="M26" s="86"/>
      <c r="N26" s="80"/>
      <c r="O26" s="81"/>
      <c r="P26" s="86"/>
      <c r="Q26" s="80"/>
      <c r="R26" s="81"/>
      <c r="S26" s="86"/>
      <c r="T26" s="80"/>
      <c r="U26" s="81"/>
      <c r="V26" s="82"/>
      <c r="W26" s="63"/>
      <c r="X26" s="63"/>
      <c r="Y26" s="64"/>
      <c r="Z26" s="62"/>
      <c r="AA26" s="63"/>
      <c r="AB26" s="64"/>
      <c r="AC26" s="62"/>
      <c r="AD26" s="63"/>
      <c r="AE26" s="64"/>
      <c r="AF26" s="62"/>
      <c r="AG26" s="63"/>
      <c r="AH26" s="64"/>
      <c r="AI26" s="62"/>
      <c r="AJ26" s="63"/>
      <c r="AK26" s="64"/>
      <c r="AL26" s="62"/>
      <c r="AM26" s="63"/>
      <c r="AN26" s="64"/>
      <c r="AO26" s="62"/>
      <c r="AP26" s="63"/>
      <c r="AQ26" s="64"/>
      <c r="AR26" s="62"/>
      <c r="AS26" s="63"/>
      <c r="AT26" s="64"/>
      <c r="AU26" s="62"/>
      <c r="AV26" s="63"/>
      <c r="AW26" s="66"/>
      <c r="AX26" s="63"/>
      <c r="AY26" s="63"/>
      <c r="AZ26" s="64"/>
      <c r="BA26" s="62"/>
      <c r="BB26" s="63"/>
      <c r="BC26" s="64"/>
      <c r="BD26" s="62"/>
      <c r="BE26" s="63"/>
      <c r="BF26" s="64"/>
      <c r="BG26" s="62"/>
      <c r="BH26" s="63"/>
      <c r="BI26" s="64"/>
      <c r="BJ26" s="62"/>
      <c r="BK26" s="63"/>
      <c r="BL26" s="64"/>
      <c r="BM26" s="62"/>
      <c r="BN26" s="63"/>
      <c r="BO26" s="64"/>
      <c r="BP26" s="62"/>
      <c r="BQ26" s="63"/>
      <c r="BR26" s="64"/>
      <c r="BS26" s="62"/>
      <c r="BT26" s="63"/>
      <c r="BU26" s="64"/>
      <c r="BV26" s="67"/>
      <c r="BW26" s="68"/>
      <c r="BX26" s="68"/>
      <c r="BY26" s="65"/>
      <c r="BZ26" s="63"/>
      <c r="CA26" s="64"/>
      <c r="CB26" s="120"/>
      <c r="CC26" s="34"/>
      <c r="CD26" s="34"/>
      <c r="CE26" s="34"/>
      <c r="CF26" s="36" t="s">
        <v>48</v>
      </c>
      <c r="CG26" s="36">
        <f>SUM(COUNTIF(Region3,CONCATENATE(CG22," *",$CL26)),COUNTIF(Region3,CONCATENATE(CG22,"c *",$CL26)))-CG27</f>
        <v>0</v>
      </c>
      <c r="CH26" s="36">
        <f>SUM(COUNTIF(Region3,CONCATENATE(CH22," *",$CL26)),COUNTIF(Region3,CONCATENATE(CH22,"c *",$CL26)))-CH27</f>
        <v>0</v>
      </c>
      <c r="CI26" s="36">
        <f>SUM(COUNTIF(Region3,CONCATENATE(CI22," *",$CL26)),COUNTIF(Region3,CONCATENATE(CI22,"c *",$CL26)))-CI27</f>
        <v>0</v>
      </c>
      <c r="CJ26" s="37">
        <f>CG26*1+CH26*2+CI26*4</f>
        <v>0</v>
      </c>
      <c r="CK26" s="34"/>
      <c r="CL26" s="34"/>
      <c r="CM26" s="36" t="s">
        <v>48</v>
      </c>
      <c r="CN26" s="36">
        <f>SUM(COUNTIF(Region8,CONCATENATE(CN22," *",$CL26)),COUNTIF(Region8,CONCATENATE(CN22,"c *",$CL26)))-CN27</f>
        <v>0</v>
      </c>
      <c r="CO26" s="36">
        <f>SUM(COUNTIF(Region8,CONCATENATE(CO22," *",$CL26)),COUNTIF(Region8,CONCATENATE(CO22,"c *",$CL26)))-CO27</f>
        <v>0</v>
      </c>
      <c r="CP26" s="36">
        <f>SUM(COUNTIF(Region8,CONCATENATE(CP22," *",$CL26)),COUNTIF(Region8,CONCATENATE(CP22,"c *",$CL26)))-CP27</f>
        <v>0</v>
      </c>
      <c r="CQ26" s="37">
        <f>CN26*1+CO26*2+CP26*4</f>
        <v>0</v>
      </c>
    </row>
    <row r="27" spans="1:95" ht="20.100000000000001" customHeight="1" x14ac:dyDescent="0.3">
      <c r="A27" s="122"/>
      <c r="B27" s="67"/>
      <c r="C27" s="68"/>
      <c r="D27" s="69"/>
      <c r="E27" s="67"/>
      <c r="F27" s="68"/>
      <c r="G27" s="69"/>
      <c r="H27" s="67"/>
      <c r="I27" s="68"/>
      <c r="J27" s="71"/>
      <c r="K27" s="68"/>
      <c r="L27" s="68"/>
      <c r="M27" s="69"/>
      <c r="N27" s="67"/>
      <c r="O27" s="68"/>
      <c r="P27" s="69"/>
      <c r="Q27" s="67"/>
      <c r="R27" s="68"/>
      <c r="S27" s="69"/>
      <c r="T27" s="67"/>
      <c r="U27" s="68"/>
      <c r="V27" s="71"/>
      <c r="W27" s="68"/>
      <c r="X27" s="68"/>
      <c r="Y27" s="69"/>
      <c r="Z27" s="67"/>
      <c r="AA27" s="68"/>
      <c r="AB27" s="69"/>
      <c r="AC27" s="67"/>
      <c r="AD27" s="68"/>
      <c r="AE27" s="69"/>
      <c r="AF27" s="67"/>
      <c r="AG27" s="68"/>
      <c r="AH27" s="69"/>
      <c r="AI27" s="67"/>
      <c r="AJ27" s="68"/>
      <c r="AK27" s="69"/>
      <c r="AL27" s="67"/>
      <c r="AM27" s="68"/>
      <c r="AN27" s="69"/>
      <c r="AO27" s="67"/>
      <c r="AP27" s="68"/>
      <c r="AQ27" s="69"/>
      <c r="AR27" s="67"/>
      <c r="AS27" s="68"/>
      <c r="AT27" s="69"/>
      <c r="AU27" s="67"/>
      <c r="AV27" s="68"/>
      <c r="AW27" s="71"/>
      <c r="AX27" s="68"/>
      <c r="AY27" s="68"/>
      <c r="AZ27" s="69"/>
      <c r="BA27" s="67"/>
      <c r="BB27" s="68"/>
      <c r="BC27" s="69"/>
      <c r="BD27" s="67"/>
      <c r="BE27" s="68"/>
      <c r="BF27" s="69"/>
      <c r="BG27" s="67"/>
      <c r="BH27" s="68"/>
      <c r="BI27" s="69"/>
      <c r="BJ27" s="67"/>
      <c r="BK27" s="68"/>
      <c r="BL27" s="69"/>
      <c r="BM27" s="67"/>
      <c r="BN27" s="68"/>
      <c r="BO27" s="69"/>
      <c r="BP27" s="67"/>
      <c r="BQ27" s="68"/>
      <c r="BR27" s="69"/>
      <c r="BS27" s="67"/>
      <c r="BT27" s="87"/>
      <c r="BU27" s="69"/>
      <c r="BV27" s="67"/>
      <c r="BW27" s="68"/>
      <c r="BX27" s="68"/>
      <c r="BY27" s="70"/>
      <c r="BZ27" s="68"/>
      <c r="CA27" s="69"/>
      <c r="CB27" s="124"/>
      <c r="CC27" s="34"/>
      <c r="CD27" s="34"/>
      <c r="CE27" s="38" t="s">
        <v>37</v>
      </c>
      <c r="CF27" s="36" t="s">
        <v>44</v>
      </c>
      <c r="CG27" s="36">
        <f>SUM(COUNTIF(Region3,CONCATENATE(CG22," ",$CE27)),COUNTIF(Region3,CONCATENATE(CG22,"c ",$CE27)))</f>
        <v>0</v>
      </c>
      <c r="CH27" s="36">
        <f>SUM(COUNTIF(Region3,CONCATENATE(CH22," ",$CE27)),COUNTIF(Region3,CONCATENATE(CH22,"c ",$CE27)))</f>
        <v>0</v>
      </c>
      <c r="CI27" s="36">
        <f>SUM(COUNTIF(Region3,CONCATENATE(CI22," ",$CE27)),COUNTIF(Region3,CONCATENATE(CI22,"c ",$CE27)))</f>
        <v>0</v>
      </c>
      <c r="CJ27" s="37">
        <f>CG27*1+CH27*2+CI27*4</f>
        <v>0</v>
      </c>
      <c r="CK27" s="34"/>
      <c r="CL27" s="38" t="s">
        <v>37</v>
      </c>
      <c r="CM27" s="36" t="s">
        <v>44</v>
      </c>
      <c r="CN27" s="36">
        <f>SUM(COUNTIF(Region8,CONCATENATE(CN22," ",$CL27)),COUNTIF(Region8,CONCATENATE(CN22,"c ",$CL27)))</f>
        <v>0</v>
      </c>
      <c r="CO27" s="36">
        <f>SUM(COUNTIF(Region8,CONCATENATE(CO22," ",$CL27)),COUNTIF(Region8,CONCATENATE(CO22,"c ",$CL27)))</f>
        <v>0</v>
      </c>
      <c r="CP27" s="36">
        <f>SUM(COUNTIF(Region8,CONCATENATE(CP22," ",$CL27)),COUNTIF(Region8,CONCATENATE(CP22,"c ",$CL27)))</f>
        <v>0</v>
      </c>
      <c r="CQ27" s="37">
        <f>CN27*1+CO27*2+CP27*4</f>
        <v>0</v>
      </c>
    </row>
    <row r="28" spans="1:95" ht="20.100000000000001" customHeight="1" thickBot="1" x14ac:dyDescent="0.35">
      <c r="A28" s="123"/>
      <c r="B28" s="67"/>
      <c r="C28" s="68"/>
      <c r="D28" s="69"/>
      <c r="E28" s="78"/>
      <c r="F28" s="76"/>
      <c r="G28" s="77"/>
      <c r="H28" s="78"/>
      <c r="I28" s="76"/>
      <c r="J28" s="79"/>
      <c r="K28" s="73"/>
      <c r="L28" s="73"/>
      <c r="M28" s="74"/>
      <c r="N28" s="72"/>
      <c r="O28" s="73"/>
      <c r="P28" s="74"/>
      <c r="Q28" s="72"/>
      <c r="R28" s="73"/>
      <c r="S28" s="74"/>
      <c r="T28" s="72"/>
      <c r="U28" s="73"/>
      <c r="V28" s="83"/>
      <c r="W28" s="73"/>
      <c r="X28" s="73"/>
      <c r="Y28" s="74"/>
      <c r="Z28" s="72"/>
      <c r="AA28" s="73"/>
      <c r="AB28" s="74"/>
      <c r="AC28" s="72"/>
      <c r="AD28" s="73"/>
      <c r="AE28" s="74"/>
      <c r="AF28" s="72"/>
      <c r="AG28" s="73"/>
      <c r="AH28" s="74"/>
      <c r="AI28" s="72"/>
      <c r="AJ28" s="73"/>
      <c r="AK28" s="74"/>
      <c r="AL28" s="72"/>
      <c r="AM28" s="73"/>
      <c r="AN28" s="74"/>
      <c r="AO28" s="72"/>
      <c r="AP28" s="73"/>
      <c r="AQ28" s="74"/>
      <c r="AR28" s="72"/>
      <c r="AS28" s="73"/>
      <c r="AT28" s="74"/>
      <c r="AU28" s="72"/>
      <c r="AV28" s="73"/>
      <c r="AW28" s="83"/>
      <c r="AX28" s="73"/>
      <c r="AY28" s="73"/>
      <c r="AZ28" s="74"/>
      <c r="BA28" s="72"/>
      <c r="BB28" s="73"/>
      <c r="BC28" s="74"/>
      <c r="BD28" s="72"/>
      <c r="BE28" s="73"/>
      <c r="BF28" s="74"/>
      <c r="BG28" s="72"/>
      <c r="BH28" s="73"/>
      <c r="BI28" s="74"/>
      <c r="BJ28" s="72"/>
      <c r="BK28" s="73"/>
      <c r="BL28" s="74"/>
      <c r="BM28" s="72"/>
      <c r="BN28" s="73"/>
      <c r="BO28" s="74"/>
      <c r="BP28" s="72"/>
      <c r="BQ28" s="73"/>
      <c r="BR28" s="74"/>
      <c r="BS28" s="72"/>
      <c r="BT28" s="73"/>
      <c r="BU28" s="74"/>
      <c r="BV28" s="72"/>
      <c r="BW28" s="73"/>
      <c r="BX28" s="73"/>
      <c r="BY28" s="84"/>
      <c r="BZ28" s="73"/>
      <c r="CA28" s="74"/>
      <c r="CB28" s="125"/>
      <c r="CC28" s="34"/>
      <c r="CD28" s="34"/>
      <c r="CE28" s="34"/>
      <c r="CF28" s="36" t="s">
        <v>31</v>
      </c>
      <c r="CG28" s="36">
        <f>SUM(COUNTIF(Region3,"# "),COUNTIF(Region3,"#"),COUNTIF(Region3,"P"),COUNTIF(Region3,"US"),COUNTIF(Region3,"US c"))</f>
        <v>0</v>
      </c>
      <c r="CH28" s="36" t="s">
        <v>45</v>
      </c>
      <c r="CI28" s="39">
        <f>SUM(CG24:CI24,CG28:CG29)/CF22</f>
        <v>1.6666666666666666E-2</v>
      </c>
      <c r="CJ28" s="34"/>
      <c r="CK28" s="34"/>
      <c r="CL28" s="34"/>
      <c r="CM28" s="36" t="s">
        <v>31</v>
      </c>
      <c r="CN28" s="36">
        <f>SUM(COUNTIF(Region8,"# "),COUNTIF(Region8,"#"),COUNTIF(Region8,"P"),COUNTIF(Region8,"US"),COUNTIF(Region8,"US c"))</f>
        <v>0</v>
      </c>
      <c r="CO28" s="36" t="s">
        <v>45</v>
      </c>
      <c r="CP28" s="39">
        <f>SUM(CN24:CP24,CN28:CN29)/CM22</f>
        <v>2.564102564102564E-2</v>
      </c>
      <c r="CQ28" s="34"/>
    </row>
    <row r="29" spans="1:95" ht="20.100000000000001" customHeight="1" x14ac:dyDescent="0.3">
      <c r="A29" s="121"/>
      <c r="B29" s="62"/>
      <c r="C29" s="63"/>
      <c r="D29" s="66"/>
      <c r="E29" s="68"/>
      <c r="F29" s="68"/>
      <c r="G29" s="69"/>
      <c r="H29" s="67"/>
      <c r="I29" s="68"/>
      <c r="J29" s="69"/>
      <c r="K29" s="62"/>
      <c r="L29" s="63"/>
      <c r="M29" s="64"/>
      <c r="N29" s="62"/>
      <c r="O29" s="63"/>
      <c r="P29" s="64"/>
      <c r="Q29" s="62"/>
      <c r="R29" s="63"/>
      <c r="S29" s="64"/>
      <c r="T29" s="62"/>
      <c r="U29" s="63"/>
      <c r="V29" s="66"/>
      <c r="W29" s="63"/>
      <c r="X29" s="63"/>
      <c r="Y29" s="64"/>
      <c r="Z29" s="62"/>
      <c r="AA29" s="63"/>
      <c r="AB29" s="64"/>
      <c r="AC29" s="62"/>
      <c r="AD29" s="63"/>
      <c r="AE29" s="64"/>
      <c r="AF29" s="62"/>
      <c r="AG29" s="63"/>
      <c r="AH29" s="64"/>
      <c r="AI29" s="62"/>
      <c r="AJ29" s="63"/>
      <c r="AK29" s="64"/>
      <c r="AL29" s="62"/>
      <c r="AM29" s="63"/>
      <c r="AN29" s="64"/>
      <c r="AO29" s="62"/>
      <c r="AP29" s="63"/>
      <c r="AQ29" s="64"/>
      <c r="AR29" s="62"/>
      <c r="AS29" s="63"/>
      <c r="AT29" s="64"/>
      <c r="AU29" s="62"/>
      <c r="AV29" s="63"/>
      <c r="AW29" s="66"/>
      <c r="AX29" s="63"/>
      <c r="AY29" s="63"/>
      <c r="AZ29" s="64"/>
      <c r="BA29" s="62"/>
      <c r="BB29" s="63"/>
      <c r="BC29" s="64"/>
      <c r="BD29" s="62"/>
      <c r="BE29" s="63"/>
      <c r="BF29" s="64"/>
      <c r="BG29" s="62"/>
      <c r="BH29" s="63"/>
      <c r="BI29" s="64"/>
      <c r="BJ29" s="62"/>
      <c r="BK29" s="63"/>
      <c r="BL29" s="64"/>
      <c r="BM29" s="62"/>
      <c r="BN29" s="63"/>
      <c r="BO29" s="64"/>
      <c r="BP29" s="62"/>
      <c r="BQ29" s="63"/>
      <c r="BR29" s="64"/>
      <c r="BS29" s="62"/>
      <c r="BT29" s="63"/>
      <c r="BU29" s="64"/>
      <c r="BV29" s="62"/>
      <c r="BW29" s="63"/>
      <c r="BX29" s="63"/>
      <c r="BY29" s="65"/>
      <c r="BZ29" s="63"/>
      <c r="CA29" s="64"/>
      <c r="CB29" s="120"/>
      <c r="CC29" s="34"/>
      <c r="CD29" s="34"/>
      <c r="CE29" s="34"/>
      <c r="CF29" s="36" t="s">
        <v>28</v>
      </c>
      <c r="CG29" s="36"/>
      <c r="CH29" s="36" t="s">
        <v>30</v>
      </c>
      <c r="CI29" s="36">
        <f>CF22-SUM(CG24:CI24)-SUM(CG28:CG29)</f>
        <v>59</v>
      </c>
      <c r="CJ29" s="34"/>
      <c r="CK29" s="34"/>
      <c r="CL29" s="34"/>
      <c r="CM29" s="36" t="s">
        <v>28</v>
      </c>
      <c r="CN29" s="36"/>
      <c r="CO29" s="36" t="s">
        <v>30</v>
      </c>
      <c r="CP29" s="36">
        <f>CM22-SUM(CN24:CP24)-SUM(CN28:CN29)</f>
        <v>76</v>
      </c>
      <c r="CQ29" s="34"/>
    </row>
    <row r="30" spans="1:95" ht="20.100000000000001" customHeight="1" x14ac:dyDescent="0.3">
      <c r="A30" s="122"/>
      <c r="B30" s="67"/>
      <c r="C30" s="68"/>
      <c r="D30" s="71"/>
      <c r="E30" s="68"/>
      <c r="F30" s="68"/>
      <c r="G30" s="69"/>
      <c r="H30" s="67"/>
      <c r="I30" s="68"/>
      <c r="J30" s="69"/>
      <c r="K30" s="67"/>
      <c r="L30" s="68"/>
      <c r="M30" s="69"/>
      <c r="N30" s="67"/>
      <c r="O30" s="68"/>
      <c r="P30" s="69"/>
      <c r="Q30" s="67"/>
      <c r="R30" s="68"/>
      <c r="S30" s="69"/>
      <c r="T30" s="67"/>
      <c r="U30" s="68"/>
      <c r="V30" s="71"/>
      <c r="W30" s="68"/>
      <c r="X30" s="68"/>
      <c r="Y30" s="69"/>
      <c r="Z30" s="67"/>
      <c r="AA30" s="68"/>
      <c r="AB30" s="69"/>
      <c r="AC30" s="67"/>
      <c r="AD30" s="68"/>
      <c r="AE30" s="69"/>
      <c r="AF30" s="67"/>
      <c r="AG30" s="68"/>
      <c r="AH30" s="69"/>
      <c r="AI30" s="67"/>
      <c r="AJ30" s="68"/>
      <c r="AK30" s="69"/>
      <c r="AL30" s="67"/>
      <c r="AM30" s="68"/>
      <c r="AN30" s="69"/>
      <c r="AO30" s="67"/>
      <c r="AP30" s="68"/>
      <c r="AQ30" s="69"/>
      <c r="AR30" s="67"/>
      <c r="AS30" s="68"/>
      <c r="AT30" s="69"/>
      <c r="AU30" s="67"/>
      <c r="AV30" s="68"/>
      <c r="AW30" s="71"/>
      <c r="AX30" s="68"/>
      <c r="AY30" s="68"/>
      <c r="AZ30" s="69"/>
      <c r="BA30" s="67"/>
      <c r="BB30" s="68"/>
      <c r="BC30" s="69"/>
      <c r="BD30" s="67"/>
      <c r="BE30" s="68"/>
      <c r="BF30" s="69"/>
      <c r="BG30" s="67"/>
      <c r="BH30" s="68"/>
      <c r="BI30" s="69"/>
      <c r="BJ30" s="67"/>
      <c r="BK30" s="68"/>
      <c r="BL30" s="69"/>
      <c r="BM30" s="67"/>
      <c r="BN30" s="68"/>
      <c r="BO30" s="69"/>
      <c r="BP30" s="67"/>
      <c r="BQ30" s="68"/>
      <c r="BR30" s="69"/>
      <c r="BS30" s="67"/>
      <c r="BT30" s="68"/>
      <c r="BU30" s="69"/>
      <c r="BV30" s="67"/>
      <c r="BW30" s="68"/>
      <c r="BX30" s="68"/>
      <c r="BY30" s="70"/>
      <c r="BZ30" s="68"/>
      <c r="CA30" s="69"/>
      <c r="CB30" s="124"/>
      <c r="CC30" s="34"/>
      <c r="CD30" s="34"/>
      <c r="CE30" s="34"/>
      <c r="CF30" s="36" t="s">
        <v>29</v>
      </c>
      <c r="CG30" s="40">
        <f>IFERROR((SUM($CG23:$CH23)-SUM($CG24:$CH24))*(CG23-CG24)/(SUM($CG23:$CH23)-SUM($CG24:$CH24))*$CG29/($CF22-SUM($CG24:$CI24)-$CG28),0)</f>
        <v>0</v>
      </c>
      <c r="CH30" s="40">
        <f>IFERROR((SUM($CG23:$CH23)-SUM($CG24:$CH24))*(CH23-CH24)/(SUM($CG23:$CH23)-SUM($CG24:$CH24))*$CG29/($CF22-SUM($CG24:$CI24)-$CG28),0)</f>
        <v>0</v>
      </c>
      <c r="CI30" s="37">
        <f>ROUNDDOWN(CG30,0)+ROUNDDOWN(CH30,0)*2</f>
        <v>0</v>
      </c>
      <c r="CJ30" s="34"/>
      <c r="CK30" s="34"/>
      <c r="CL30" s="34"/>
      <c r="CM30" s="36" t="s">
        <v>29</v>
      </c>
      <c r="CN30" s="40">
        <f>IFERROR((SUM($CN23:$CO23)-SUM($CN24:$CO24))*(CN23-CN24)/(SUM($CN23:$CO23)-SUM($CN24:$CO24))*$CN29/($CM22-SUM($CN24:$CP24)-$CN28),0)</f>
        <v>0</v>
      </c>
      <c r="CO30" s="40">
        <f>IFERROR((SUM($CN23:$CO23)-SUM($CN24:$CO24))*(CO23-CO24)/(SUM($CN23:$CO23)-SUM($CN24:$CO24))*$CN29/($CM22-SUM($CN24:$CP24)-$CN28),0)</f>
        <v>0</v>
      </c>
      <c r="CP30" s="37">
        <f>ROUNDDOWN(CN30,0)+ROUNDDOWN(CO30,0)*2</f>
        <v>0</v>
      </c>
      <c r="CQ30" s="34"/>
    </row>
    <row r="31" spans="1:95" ht="20.100000000000001" customHeight="1" thickBot="1" x14ac:dyDescent="0.3">
      <c r="A31" s="123"/>
      <c r="B31" s="78"/>
      <c r="C31" s="76"/>
      <c r="D31" s="79"/>
      <c r="E31" s="73"/>
      <c r="F31" s="73"/>
      <c r="G31" s="74"/>
      <c r="H31" s="72"/>
      <c r="I31" s="73"/>
      <c r="J31" s="74"/>
      <c r="K31" s="72"/>
      <c r="L31" s="73"/>
      <c r="M31" s="74"/>
      <c r="N31" s="72"/>
      <c r="O31" s="73"/>
      <c r="P31" s="74"/>
      <c r="Q31" s="72"/>
      <c r="R31" s="73"/>
      <c r="S31" s="74"/>
      <c r="T31" s="72"/>
      <c r="U31" s="73"/>
      <c r="V31" s="83"/>
      <c r="W31" s="73"/>
      <c r="X31" s="73"/>
      <c r="Y31" s="74"/>
      <c r="Z31" s="72"/>
      <c r="AA31" s="73"/>
      <c r="AB31" s="74"/>
      <c r="AC31" s="72"/>
      <c r="AD31" s="73"/>
      <c r="AE31" s="74"/>
      <c r="AF31" s="72"/>
      <c r="AG31" s="73"/>
      <c r="AH31" s="74"/>
      <c r="AI31" s="72"/>
      <c r="AJ31" s="73"/>
      <c r="AK31" s="74"/>
      <c r="AL31" s="72"/>
      <c r="AM31" s="73"/>
      <c r="AN31" s="74"/>
      <c r="AO31" s="72"/>
      <c r="AP31" s="73"/>
      <c r="AQ31" s="74"/>
      <c r="AR31" s="72"/>
      <c r="AS31" s="73"/>
      <c r="AT31" s="74"/>
      <c r="AU31" s="72"/>
      <c r="AV31" s="73"/>
      <c r="AW31" s="83"/>
      <c r="AX31" s="73"/>
      <c r="AY31" s="73"/>
      <c r="AZ31" s="74"/>
      <c r="BA31" s="72"/>
      <c r="BB31" s="73"/>
      <c r="BC31" s="74"/>
      <c r="BD31" s="72"/>
      <c r="BE31" s="73"/>
      <c r="BF31" s="74"/>
      <c r="BG31" s="72"/>
      <c r="BH31" s="73"/>
      <c r="BI31" s="74"/>
      <c r="BJ31" s="72"/>
      <c r="BK31" s="73"/>
      <c r="BL31" s="74"/>
      <c r="BM31" s="72"/>
      <c r="BN31" s="73"/>
      <c r="BO31" s="74"/>
      <c r="BP31" s="72"/>
      <c r="BQ31" s="73"/>
      <c r="BR31" s="74"/>
      <c r="BS31" s="72"/>
      <c r="BT31" s="73"/>
      <c r="BU31" s="74"/>
      <c r="BV31" s="72"/>
      <c r="BW31" s="73"/>
      <c r="BX31" s="73"/>
      <c r="BY31" s="84"/>
      <c r="BZ31" s="73"/>
      <c r="CA31" s="74"/>
      <c r="CB31" s="125"/>
      <c r="CC31" s="34"/>
      <c r="CD31" s="34"/>
      <c r="CE31" s="34"/>
      <c r="CF31" s="35" t="s">
        <v>14</v>
      </c>
      <c r="CG31" s="34"/>
      <c r="CH31" s="34"/>
      <c r="CI31" s="34"/>
      <c r="CJ31" s="35" t="s">
        <v>69</v>
      </c>
      <c r="CK31" s="34"/>
      <c r="CL31" s="34"/>
      <c r="CM31" s="35" t="s">
        <v>14</v>
      </c>
      <c r="CN31" s="34"/>
      <c r="CO31" s="34"/>
      <c r="CP31" s="34"/>
      <c r="CQ31" s="35" t="s">
        <v>69</v>
      </c>
    </row>
    <row r="32" spans="1:95" ht="20.100000000000001" customHeight="1" x14ac:dyDescent="0.3">
      <c r="A32" s="121"/>
      <c r="B32" s="67"/>
      <c r="C32" s="68"/>
      <c r="D32" s="69"/>
      <c r="E32" s="62"/>
      <c r="F32" s="63"/>
      <c r="G32" s="64"/>
      <c r="H32" s="62"/>
      <c r="I32" s="63"/>
      <c r="J32" s="64"/>
      <c r="K32" s="62"/>
      <c r="L32" s="63"/>
      <c r="M32" s="64"/>
      <c r="N32" s="62"/>
      <c r="O32" s="63"/>
      <c r="P32" s="64"/>
      <c r="Q32" s="62"/>
      <c r="R32" s="63"/>
      <c r="S32" s="64"/>
      <c r="T32" s="62"/>
      <c r="U32" s="63"/>
      <c r="V32" s="66"/>
      <c r="W32" s="63"/>
      <c r="X32" s="63"/>
      <c r="Y32" s="64"/>
      <c r="Z32" s="62"/>
      <c r="AA32" s="63"/>
      <c r="AB32" s="64"/>
      <c r="AC32" s="62"/>
      <c r="AD32" s="63"/>
      <c r="AE32" s="64"/>
      <c r="AF32" s="62"/>
      <c r="AG32" s="63"/>
      <c r="AH32" s="64"/>
      <c r="AI32" s="62"/>
      <c r="AJ32" s="63"/>
      <c r="AK32" s="64"/>
      <c r="AL32" s="62"/>
      <c r="AM32" s="63"/>
      <c r="AN32" s="64"/>
      <c r="AO32" s="62"/>
      <c r="AP32" s="63"/>
      <c r="AQ32" s="64"/>
      <c r="AR32" s="62"/>
      <c r="AS32" s="63"/>
      <c r="AT32" s="64"/>
      <c r="AU32" s="62"/>
      <c r="AV32" s="63"/>
      <c r="AW32" s="66"/>
      <c r="AX32" s="63"/>
      <c r="AY32" s="63"/>
      <c r="AZ32" s="64"/>
      <c r="BA32" s="62"/>
      <c r="BB32" s="63"/>
      <c r="BC32" s="64"/>
      <c r="BD32" s="62"/>
      <c r="BE32" s="63"/>
      <c r="BF32" s="64"/>
      <c r="BG32" s="62"/>
      <c r="BH32" s="63"/>
      <c r="BI32" s="64"/>
      <c r="BJ32" s="62"/>
      <c r="BK32" s="63"/>
      <c r="BL32" s="64"/>
      <c r="BM32" s="62"/>
      <c r="BN32" s="63"/>
      <c r="BO32" s="64"/>
      <c r="BP32" s="62"/>
      <c r="BQ32" s="63"/>
      <c r="BR32" s="64"/>
      <c r="BS32" s="62"/>
      <c r="BT32" s="63"/>
      <c r="BU32" s="64"/>
      <c r="BV32" s="62"/>
      <c r="BW32" s="63"/>
      <c r="BX32" s="63"/>
      <c r="BY32" s="65"/>
      <c r="BZ32" s="63"/>
      <c r="CA32" s="64"/>
      <c r="CB32" s="120"/>
      <c r="CC32" s="34"/>
      <c r="CD32" s="34"/>
      <c r="CE32" s="36">
        <v>4</v>
      </c>
      <c r="CF32" s="36">
        <f>COUNTA(Region4)</f>
        <v>73</v>
      </c>
      <c r="CG32" s="36" t="s">
        <v>3</v>
      </c>
      <c r="CH32" s="36" t="s">
        <v>2</v>
      </c>
      <c r="CI32" s="36" t="s">
        <v>0</v>
      </c>
      <c r="CJ32" s="34"/>
      <c r="CK32" s="34"/>
      <c r="CL32" s="36">
        <v>9</v>
      </c>
      <c r="CM32" s="36">
        <f>COUNTA(Region9)</f>
        <v>64</v>
      </c>
      <c r="CN32" s="36" t="s">
        <v>3</v>
      </c>
      <c r="CO32" s="36" t="s">
        <v>2</v>
      </c>
      <c r="CP32" s="36" t="s">
        <v>0</v>
      </c>
      <c r="CQ32" s="34"/>
    </row>
    <row r="33" spans="1:95" ht="20.100000000000001" customHeight="1" x14ac:dyDescent="0.3">
      <c r="A33" s="122"/>
      <c r="B33" s="67"/>
      <c r="C33" s="68"/>
      <c r="D33" s="69"/>
      <c r="E33" s="67"/>
      <c r="F33" s="68"/>
      <c r="G33" s="69"/>
      <c r="H33" s="67"/>
      <c r="I33" s="68"/>
      <c r="J33" s="69"/>
      <c r="K33" s="67"/>
      <c r="L33" s="68"/>
      <c r="M33" s="69"/>
      <c r="N33" s="67"/>
      <c r="O33" s="68"/>
      <c r="P33" s="69"/>
      <c r="Q33" s="67"/>
      <c r="R33" s="68"/>
      <c r="S33" s="69"/>
      <c r="T33" s="67"/>
      <c r="U33" s="68"/>
      <c r="V33" s="71"/>
      <c r="W33" s="68"/>
      <c r="X33" s="68"/>
      <c r="Y33" s="69"/>
      <c r="Z33" s="67"/>
      <c r="AA33" s="68"/>
      <c r="AB33" s="69"/>
      <c r="AC33" s="67"/>
      <c r="AD33" s="68"/>
      <c r="AE33" s="69"/>
      <c r="AF33" s="67"/>
      <c r="AG33" s="68"/>
      <c r="AH33" s="69"/>
      <c r="AI33" s="67"/>
      <c r="AJ33" s="68"/>
      <c r="AK33" s="69"/>
      <c r="AL33" s="67"/>
      <c r="AM33" s="68"/>
      <c r="AN33" s="69"/>
      <c r="AO33" s="67"/>
      <c r="AP33" s="68"/>
      <c r="AQ33" s="69"/>
      <c r="AR33" s="67"/>
      <c r="AS33" s="68"/>
      <c r="AT33" s="69"/>
      <c r="AU33" s="67"/>
      <c r="AV33" s="68"/>
      <c r="AW33" s="71"/>
      <c r="AX33" s="68"/>
      <c r="AY33" s="68"/>
      <c r="AZ33" s="69"/>
      <c r="BA33" s="67"/>
      <c r="BB33" s="68"/>
      <c r="BC33" s="69"/>
      <c r="BD33" s="67"/>
      <c r="BE33" s="68"/>
      <c r="BF33" s="69"/>
      <c r="BG33" s="67"/>
      <c r="BH33" s="68"/>
      <c r="BI33" s="69"/>
      <c r="BJ33" s="67"/>
      <c r="BK33" s="68"/>
      <c r="BL33" s="69"/>
      <c r="BM33" s="67"/>
      <c r="BN33" s="68"/>
      <c r="BO33" s="69"/>
      <c r="BP33" s="67"/>
      <c r="BQ33" s="68"/>
      <c r="BR33" s="69"/>
      <c r="BS33" s="67"/>
      <c r="BT33" s="68"/>
      <c r="BU33" s="69"/>
      <c r="BV33" s="67"/>
      <c r="BW33" s="68"/>
      <c r="BX33" s="68"/>
      <c r="BY33" s="70"/>
      <c r="BZ33" s="68"/>
      <c r="CA33" s="69"/>
      <c r="CB33" s="124"/>
      <c r="CC33" s="34"/>
      <c r="CD33" s="34"/>
      <c r="CE33" s="34"/>
      <c r="CF33" s="36" t="s">
        <v>15</v>
      </c>
      <c r="CG33" s="36">
        <v>8</v>
      </c>
      <c r="CH33" s="36">
        <v>7</v>
      </c>
      <c r="CI33" s="36">
        <v>1</v>
      </c>
      <c r="CJ33" s="37">
        <f>CG33*1+CH33*2+CI33*4</f>
        <v>26</v>
      </c>
      <c r="CK33" s="34"/>
      <c r="CL33" s="34"/>
      <c r="CM33" s="36" t="s">
        <v>15</v>
      </c>
      <c r="CN33" s="36">
        <v>8</v>
      </c>
      <c r="CO33" s="36">
        <v>7</v>
      </c>
      <c r="CP33" s="36">
        <v>1</v>
      </c>
      <c r="CQ33" s="37">
        <f>CN33*1+CO33*2+CP33*4</f>
        <v>26</v>
      </c>
    </row>
    <row r="34" spans="1:95" ht="20.100000000000001" customHeight="1" thickBot="1" x14ac:dyDescent="0.35">
      <c r="A34" s="123"/>
      <c r="B34" s="72"/>
      <c r="C34" s="73"/>
      <c r="D34" s="74"/>
      <c r="E34" s="72"/>
      <c r="F34" s="73"/>
      <c r="G34" s="74"/>
      <c r="H34" s="72"/>
      <c r="I34" s="73"/>
      <c r="J34" s="74"/>
      <c r="K34" s="72"/>
      <c r="L34" s="73"/>
      <c r="M34" s="74"/>
      <c r="N34" s="72"/>
      <c r="O34" s="73"/>
      <c r="P34" s="74"/>
      <c r="Q34" s="72"/>
      <c r="R34" s="73"/>
      <c r="S34" s="74"/>
      <c r="T34" s="72"/>
      <c r="U34" s="73"/>
      <c r="V34" s="83"/>
      <c r="W34" s="73"/>
      <c r="X34" s="73"/>
      <c r="Y34" s="74"/>
      <c r="Z34" s="72"/>
      <c r="AA34" s="73"/>
      <c r="AB34" s="74"/>
      <c r="AC34" s="72"/>
      <c r="AD34" s="73"/>
      <c r="AE34" s="74"/>
      <c r="AF34" s="72"/>
      <c r="AG34" s="73"/>
      <c r="AH34" s="74"/>
      <c r="AI34" s="72"/>
      <c r="AJ34" s="73"/>
      <c r="AK34" s="74"/>
      <c r="AL34" s="72"/>
      <c r="AM34" s="73"/>
      <c r="AN34" s="74"/>
      <c r="AO34" s="72"/>
      <c r="AP34" s="73"/>
      <c r="AQ34" s="74"/>
      <c r="AR34" s="67"/>
      <c r="AS34" s="68"/>
      <c r="AT34" s="69"/>
      <c r="AU34" s="78"/>
      <c r="AV34" s="76"/>
      <c r="AW34" s="79"/>
      <c r="AX34" s="73"/>
      <c r="AY34" s="73"/>
      <c r="AZ34" s="74"/>
      <c r="BA34" s="72"/>
      <c r="BB34" s="73"/>
      <c r="BC34" s="74"/>
      <c r="BD34" s="72"/>
      <c r="BE34" s="73"/>
      <c r="BF34" s="74"/>
      <c r="BG34" s="72"/>
      <c r="BH34" s="73"/>
      <c r="BI34" s="74"/>
      <c r="BJ34" s="72"/>
      <c r="BK34" s="73"/>
      <c r="BL34" s="74"/>
      <c r="BM34" s="72"/>
      <c r="BN34" s="73"/>
      <c r="BO34" s="74"/>
      <c r="BP34" s="72"/>
      <c r="BQ34" s="73"/>
      <c r="BR34" s="74"/>
      <c r="BS34" s="72"/>
      <c r="BT34" s="73"/>
      <c r="BU34" s="74"/>
      <c r="BV34" s="72"/>
      <c r="BW34" s="73"/>
      <c r="BX34" s="73"/>
      <c r="BY34" s="75"/>
      <c r="BZ34" s="76"/>
      <c r="CA34" s="77"/>
      <c r="CB34" s="125"/>
      <c r="CC34" s="34"/>
      <c r="CD34" s="34"/>
      <c r="CE34" s="34"/>
      <c r="CF34" s="36" t="s">
        <v>16</v>
      </c>
      <c r="CG34" s="36">
        <f>SUM(CG35:CG37)</f>
        <v>0</v>
      </c>
      <c r="CH34" s="36">
        <f>SUM(CH35:CH37)</f>
        <v>0</v>
      </c>
      <c r="CI34" s="36">
        <f>IF(SUM(CI35:CI37)&lt;CI33,CI33,SUM(CI35:CI37))</f>
        <v>1</v>
      </c>
      <c r="CJ34" s="37">
        <f>CG34*1+CH34*2+CI34*4</f>
        <v>4</v>
      </c>
      <c r="CK34" s="34"/>
      <c r="CL34" s="34"/>
      <c r="CM34" s="36" t="s">
        <v>16</v>
      </c>
      <c r="CN34" s="36">
        <f>SUM(CN35:CN37)</f>
        <v>0</v>
      </c>
      <c r="CO34" s="36">
        <f>SUM(CO35:CO37)</f>
        <v>0</v>
      </c>
      <c r="CP34" s="36">
        <f>IF(SUM(CP35:CP37)&lt;CP33,CP33,SUM(CP35:CP37))</f>
        <v>1</v>
      </c>
      <c r="CQ34" s="37">
        <f>CN34*1+CO34*2+CP34*4</f>
        <v>4</v>
      </c>
    </row>
    <row r="35" spans="1:95" ht="20.100000000000001" customHeight="1" x14ac:dyDescent="0.3">
      <c r="A35" s="121"/>
      <c r="B35" s="62"/>
      <c r="C35" s="63"/>
      <c r="D35" s="64"/>
      <c r="E35" s="62"/>
      <c r="F35" s="63"/>
      <c r="G35" s="64"/>
      <c r="H35" s="62"/>
      <c r="I35" s="63"/>
      <c r="J35" s="64"/>
      <c r="K35" s="62"/>
      <c r="L35" s="63"/>
      <c r="M35" s="64"/>
      <c r="N35" s="62"/>
      <c r="O35" s="63"/>
      <c r="P35" s="64"/>
      <c r="Q35" s="62"/>
      <c r="R35" s="63"/>
      <c r="S35" s="64"/>
      <c r="T35" s="62"/>
      <c r="U35" s="63"/>
      <c r="V35" s="66"/>
      <c r="W35" s="63"/>
      <c r="X35" s="63"/>
      <c r="Y35" s="64"/>
      <c r="Z35" s="62"/>
      <c r="AA35" s="63"/>
      <c r="AB35" s="64"/>
      <c r="AC35" s="62"/>
      <c r="AD35" s="63"/>
      <c r="AE35" s="64"/>
      <c r="AF35" s="62"/>
      <c r="AG35" s="63"/>
      <c r="AH35" s="64"/>
      <c r="AI35" s="62"/>
      <c r="AJ35" s="63"/>
      <c r="AK35" s="64"/>
      <c r="AL35" s="62"/>
      <c r="AM35" s="63"/>
      <c r="AN35" s="64"/>
      <c r="AO35" s="62"/>
      <c r="AP35" s="63"/>
      <c r="AQ35" s="63"/>
      <c r="AR35" s="85"/>
      <c r="AS35" s="81"/>
      <c r="AT35" s="81"/>
      <c r="AU35" s="85"/>
      <c r="AV35" s="81"/>
      <c r="AW35" s="86"/>
      <c r="AX35" s="62"/>
      <c r="AY35" s="63"/>
      <c r="AZ35" s="64"/>
      <c r="BA35" s="62"/>
      <c r="BB35" s="63"/>
      <c r="BC35" s="64"/>
      <c r="BD35" s="62"/>
      <c r="BE35" s="63"/>
      <c r="BF35" s="64"/>
      <c r="BG35" s="62"/>
      <c r="BH35" s="63"/>
      <c r="BI35" s="64"/>
      <c r="BJ35" s="62"/>
      <c r="BK35" s="63"/>
      <c r="BL35" s="64"/>
      <c r="BM35" s="62"/>
      <c r="BN35" s="63"/>
      <c r="BO35" s="64"/>
      <c r="BP35" s="62"/>
      <c r="BQ35" s="63"/>
      <c r="BR35" s="64"/>
      <c r="BS35" s="62"/>
      <c r="BT35" s="63"/>
      <c r="BU35" s="64"/>
      <c r="BV35" s="62"/>
      <c r="BW35" s="63"/>
      <c r="BX35" s="64"/>
      <c r="BY35" s="67"/>
      <c r="BZ35" s="68"/>
      <c r="CA35" s="69"/>
      <c r="CB35" s="120"/>
      <c r="CC35" s="34"/>
      <c r="CD35" s="34"/>
      <c r="CE35" s="34"/>
      <c r="CF35" s="36" t="s">
        <v>46</v>
      </c>
      <c r="CG35" s="36">
        <f>COUNTIF(Region4,CG32)</f>
        <v>0</v>
      </c>
      <c r="CH35" s="36">
        <f>COUNTIF(Region4,CH32)</f>
        <v>0</v>
      </c>
      <c r="CI35" s="36">
        <f>COUNTIF(Region4,CI32)</f>
        <v>0</v>
      </c>
      <c r="CJ35" s="37">
        <f>CG35*1+CH35*2+CI35*4</f>
        <v>0</v>
      </c>
      <c r="CK35" s="34"/>
      <c r="CL35" s="34"/>
      <c r="CM35" s="36" t="s">
        <v>46</v>
      </c>
      <c r="CN35" s="36">
        <f>COUNTIF(Region9,CN32)</f>
        <v>0</v>
      </c>
      <c r="CO35" s="36">
        <f>COUNTIF(Region9,CO32)</f>
        <v>0</v>
      </c>
      <c r="CP35" s="36">
        <f>COUNTIF(Region9,CP32)</f>
        <v>0</v>
      </c>
      <c r="CQ35" s="37">
        <f>CN35*1+CO35*2+CP35*4</f>
        <v>0</v>
      </c>
    </row>
    <row r="36" spans="1:95" ht="20.100000000000001" customHeight="1" x14ac:dyDescent="0.3">
      <c r="A36" s="122"/>
      <c r="B36" s="67"/>
      <c r="C36" s="68"/>
      <c r="D36" s="69"/>
      <c r="E36" s="67"/>
      <c r="F36" s="68"/>
      <c r="G36" s="69"/>
      <c r="H36" s="67"/>
      <c r="I36" s="68"/>
      <c r="J36" s="69"/>
      <c r="K36" s="67"/>
      <c r="L36" s="68"/>
      <c r="M36" s="69"/>
      <c r="N36" s="67"/>
      <c r="O36" s="68"/>
      <c r="P36" s="69"/>
      <c r="Q36" s="67"/>
      <c r="R36" s="68"/>
      <c r="S36" s="69"/>
      <c r="T36" s="67"/>
      <c r="U36" s="68"/>
      <c r="V36" s="71"/>
      <c r="W36" s="68"/>
      <c r="X36" s="68"/>
      <c r="Y36" s="69"/>
      <c r="Z36" s="67"/>
      <c r="AA36" s="68"/>
      <c r="AB36" s="69"/>
      <c r="AC36" s="67"/>
      <c r="AD36" s="68"/>
      <c r="AE36" s="69"/>
      <c r="AF36" s="67"/>
      <c r="AG36" s="68"/>
      <c r="AH36" s="69"/>
      <c r="AI36" s="67"/>
      <c r="AJ36" s="68"/>
      <c r="AK36" s="69"/>
      <c r="AL36" s="67"/>
      <c r="AM36" s="68"/>
      <c r="AN36" s="69"/>
      <c r="AO36" s="67"/>
      <c r="AP36" s="68"/>
      <c r="AQ36" s="68"/>
      <c r="AR36" s="70"/>
      <c r="AS36" s="68"/>
      <c r="AT36" s="68"/>
      <c r="AU36" s="70"/>
      <c r="AV36" s="68"/>
      <c r="AW36" s="69"/>
      <c r="AX36" s="67"/>
      <c r="AY36" s="68"/>
      <c r="AZ36" s="69"/>
      <c r="BA36" s="67"/>
      <c r="BB36" s="68"/>
      <c r="BC36" s="69"/>
      <c r="BD36" s="67"/>
      <c r="BE36" s="68"/>
      <c r="BF36" s="69"/>
      <c r="BG36" s="67"/>
      <c r="BH36" s="68"/>
      <c r="BI36" s="69"/>
      <c r="BJ36" s="67"/>
      <c r="BK36" s="68"/>
      <c r="BL36" s="69"/>
      <c r="BM36" s="67"/>
      <c r="BN36" s="68"/>
      <c r="BO36" s="69"/>
      <c r="BP36" s="67"/>
      <c r="BQ36" s="68"/>
      <c r="BR36" s="69"/>
      <c r="BS36" s="67"/>
      <c r="BT36" s="68"/>
      <c r="BU36" s="69"/>
      <c r="BV36" s="67"/>
      <c r="BW36" s="68"/>
      <c r="BX36" s="69"/>
      <c r="BY36" s="67"/>
      <c r="BZ36" s="68"/>
      <c r="CA36" s="69"/>
      <c r="CB36" s="124"/>
      <c r="CC36" s="34"/>
      <c r="CD36" s="34"/>
      <c r="CE36" s="34"/>
      <c r="CF36" s="36" t="s">
        <v>48</v>
      </c>
      <c r="CG36" s="36">
        <f>SUM(COUNTIF(Region4,CONCATENATE(CG32," *",$CL36)),COUNTIF(Region4,CONCATENATE(CG32,"c *",$CL36)))-CG37</f>
        <v>0</v>
      </c>
      <c r="CH36" s="36">
        <f>SUM(COUNTIF(Region4,CONCATENATE(CH32," *",$CL36)),COUNTIF(Region4,CONCATENATE(CH32,"c *",$CL36)))-CH37</f>
        <v>0</v>
      </c>
      <c r="CI36" s="36">
        <f>SUM(COUNTIF(Region4,CONCATENATE(CI32," *",$CL36)),COUNTIF(Region4,CONCATENATE(CI32,"c *",$CL36)))-CI37</f>
        <v>0</v>
      </c>
      <c r="CJ36" s="37">
        <f>CG36*1+CH36*2+CI36*4</f>
        <v>0</v>
      </c>
      <c r="CK36" s="34"/>
      <c r="CL36" s="34"/>
      <c r="CM36" s="36" t="s">
        <v>48</v>
      </c>
      <c r="CN36" s="36">
        <f>SUM(COUNTIF(Region9,CONCATENATE(CN32," *",$CL36)),COUNTIF(Region9,CONCATENATE(CN32,"c *",$CL36)))-CN37</f>
        <v>0</v>
      </c>
      <c r="CO36" s="36">
        <f>SUM(COUNTIF(Region9,CONCATENATE(CO32," *",$CL36)),COUNTIF(Region9,CONCATENATE(CO32,"c *",$CL36)))-CO37</f>
        <v>0</v>
      </c>
      <c r="CP36" s="36">
        <f>SUM(COUNTIF(Region9,CONCATENATE(CP32," *",$CL36)),COUNTIF(Region9,CONCATENATE(CP32,"c *",$CL36)))-CP37</f>
        <v>0</v>
      </c>
      <c r="CQ36" s="37">
        <f>CN36*1+CO36*2+CP36*4</f>
        <v>0</v>
      </c>
    </row>
    <row r="37" spans="1:95" ht="20.100000000000001" customHeight="1" thickBot="1" x14ac:dyDescent="0.35">
      <c r="A37" s="123"/>
      <c r="B37" s="72"/>
      <c r="C37" s="73"/>
      <c r="D37" s="74"/>
      <c r="E37" s="72"/>
      <c r="F37" s="73"/>
      <c r="G37" s="74"/>
      <c r="H37" s="72"/>
      <c r="I37" s="73"/>
      <c r="J37" s="74"/>
      <c r="K37" s="72"/>
      <c r="L37" s="73"/>
      <c r="M37" s="74"/>
      <c r="N37" s="72"/>
      <c r="O37" s="73"/>
      <c r="P37" s="74"/>
      <c r="Q37" s="72"/>
      <c r="R37" s="73"/>
      <c r="S37" s="74"/>
      <c r="T37" s="72"/>
      <c r="U37" s="73"/>
      <c r="V37" s="83"/>
      <c r="W37" s="68"/>
      <c r="X37" s="68"/>
      <c r="Y37" s="69"/>
      <c r="Z37" s="72"/>
      <c r="AA37" s="73"/>
      <c r="AB37" s="74"/>
      <c r="AC37" s="72"/>
      <c r="AD37" s="73"/>
      <c r="AE37" s="74"/>
      <c r="AF37" s="72"/>
      <c r="AG37" s="73"/>
      <c r="AH37" s="74"/>
      <c r="AI37" s="72"/>
      <c r="AJ37" s="73"/>
      <c r="AK37" s="74"/>
      <c r="AL37" s="72"/>
      <c r="AM37" s="73"/>
      <c r="AN37" s="74"/>
      <c r="AO37" s="72"/>
      <c r="AP37" s="73"/>
      <c r="AQ37" s="73"/>
      <c r="AR37" s="84"/>
      <c r="AS37" s="73"/>
      <c r="AT37" s="73"/>
      <c r="AU37" s="75"/>
      <c r="AV37" s="76"/>
      <c r="AW37" s="77"/>
      <c r="AX37" s="72"/>
      <c r="AY37" s="73"/>
      <c r="AZ37" s="74"/>
      <c r="BA37" s="72"/>
      <c r="BB37" s="73"/>
      <c r="BC37" s="74"/>
      <c r="BD37" s="72"/>
      <c r="BE37" s="73"/>
      <c r="BF37" s="74"/>
      <c r="BG37" s="72"/>
      <c r="BH37" s="73"/>
      <c r="BI37" s="74"/>
      <c r="BJ37" s="72"/>
      <c r="BK37" s="73"/>
      <c r="BL37" s="74"/>
      <c r="BM37" s="72"/>
      <c r="BN37" s="73"/>
      <c r="BO37" s="74"/>
      <c r="BP37" s="72"/>
      <c r="BQ37" s="73"/>
      <c r="BR37" s="74"/>
      <c r="BS37" s="72"/>
      <c r="BT37" s="73"/>
      <c r="BU37" s="74"/>
      <c r="BV37" s="72"/>
      <c r="BW37" s="73"/>
      <c r="BX37" s="74"/>
      <c r="BY37" s="72"/>
      <c r="BZ37" s="73"/>
      <c r="CA37" s="74"/>
      <c r="CB37" s="125"/>
      <c r="CC37" s="34"/>
      <c r="CD37" s="34"/>
      <c r="CE37" s="38" t="s">
        <v>37</v>
      </c>
      <c r="CF37" s="36" t="s">
        <v>44</v>
      </c>
      <c r="CG37" s="36">
        <f>SUM(COUNTIF(Region4,CONCATENATE(CG32," ",$CE37)),COUNTIF(Region4,CONCATENATE(CG32,"c ",$CE37)))</f>
        <v>0</v>
      </c>
      <c r="CH37" s="36">
        <f>SUM(COUNTIF(Region4,CONCATENATE(CH32," ",$CE37)),COUNTIF(Region4,CONCATENATE(CH32,"c ",$CE37)))</f>
        <v>0</v>
      </c>
      <c r="CI37" s="36">
        <f>SUM(COUNTIF(Region4,CONCATENATE(CI32," ",$CE37)),COUNTIF(Region4,CONCATENATE(CI32,"c ",$CE37)))</f>
        <v>0</v>
      </c>
      <c r="CJ37" s="37">
        <f>CG37*1+CH37*2+CI37*4</f>
        <v>0</v>
      </c>
      <c r="CK37" s="34"/>
      <c r="CL37" s="38" t="s">
        <v>37</v>
      </c>
      <c r="CM37" s="36" t="s">
        <v>44</v>
      </c>
      <c r="CN37" s="36">
        <f>SUM(COUNTIF(Region9,CONCATENATE(CN32," ",$CL37)),COUNTIF(Region9,CONCATENATE(CN32,"c ",$CL37)))</f>
        <v>0</v>
      </c>
      <c r="CO37" s="36">
        <f>SUM(COUNTIF(Region9,CONCATENATE(CO32," ",$CL37)),COUNTIF(Region9,CONCATENATE(CO32,"c ",$CL37)))</f>
        <v>0</v>
      </c>
      <c r="CP37" s="36">
        <f>SUM(COUNTIF(Region9,CONCATENATE(CP32," ",$CL37)),COUNTIF(Region9,CONCATENATE(CP32,"c ",$CL37)))</f>
        <v>0</v>
      </c>
      <c r="CQ37" s="37">
        <f>CN37*1+CO37*2+CP37*4</f>
        <v>0</v>
      </c>
    </row>
    <row r="38" spans="1:95" ht="20.100000000000001" customHeight="1" x14ac:dyDescent="0.3">
      <c r="A38" s="121"/>
      <c r="B38" s="62"/>
      <c r="C38" s="63"/>
      <c r="D38" s="64"/>
      <c r="E38" s="62"/>
      <c r="F38" s="63"/>
      <c r="G38" s="64"/>
      <c r="H38" s="62"/>
      <c r="I38" s="63"/>
      <c r="J38" s="64"/>
      <c r="K38" s="62"/>
      <c r="L38" s="63"/>
      <c r="M38" s="64"/>
      <c r="N38" s="62"/>
      <c r="O38" s="63"/>
      <c r="P38" s="64"/>
      <c r="Q38" s="62"/>
      <c r="R38" s="63"/>
      <c r="S38" s="64"/>
      <c r="T38" s="62"/>
      <c r="U38" s="63"/>
      <c r="V38" s="63"/>
      <c r="W38" s="65"/>
      <c r="X38" s="63"/>
      <c r="Y38" s="64"/>
      <c r="Z38" s="63"/>
      <c r="AA38" s="63"/>
      <c r="AB38" s="64"/>
      <c r="AC38" s="62"/>
      <c r="AD38" s="63"/>
      <c r="AE38" s="64"/>
      <c r="AF38" s="62"/>
      <c r="AG38" s="63"/>
      <c r="AH38" s="64"/>
      <c r="AI38" s="62"/>
      <c r="AJ38" s="63"/>
      <c r="AK38" s="64"/>
      <c r="AL38" s="62"/>
      <c r="AM38" s="63"/>
      <c r="AN38" s="64"/>
      <c r="AO38" s="62"/>
      <c r="AP38" s="63"/>
      <c r="AQ38" s="63"/>
      <c r="AR38" s="65"/>
      <c r="AS38" s="63"/>
      <c r="AT38" s="64"/>
      <c r="AU38" s="80"/>
      <c r="AV38" s="81"/>
      <c r="AW38" s="82"/>
      <c r="AX38" s="63"/>
      <c r="AY38" s="63"/>
      <c r="AZ38" s="64"/>
      <c r="BA38" s="62"/>
      <c r="BB38" s="63"/>
      <c r="BC38" s="64"/>
      <c r="BD38" s="62"/>
      <c r="BE38" s="63"/>
      <c r="BF38" s="64"/>
      <c r="BG38" s="62"/>
      <c r="BH38" s="63"/>
      <c r="BI38" s="64"/>
      <c r="BJ38" s="62"/>
      <c r="BK38" s="63"/>
      <c r="BL38" s="64"/>
      <c r="BM38" s="62"/>
      <c r="BN38" s="63"/>
      <c r="BO38" s="64"/>
      <c r="BP38" s="62"/>
      <c r="BQ38" s="63"/>
      <c r="BR38" s="64"/>
      <c r="BS38" s="62"/>
      <c r="BT38" s="63"/>
      <c r="BU38" s="64"/>
      <c r="BV38" s="62"/>
      <c r="BW38" s="63"/>
      <c r="BX38" s="64"/>
      <c r="BY38" s="62"/>
      <c r="BZ38" s="63"/>
      <c r="CA38" s="64"/>
      <c r="CB38" s="120"/>
      <c r="CC38" s="34"/>
      <c r="CD38" s="34"/>
      <c r="CE38" s="34"/>
      <c r="CF38" s="36" t="s">
        <v>31</v>
      </c>
      <c r="CG38" s="36">
        <f>SUM(COUNTIF(Region4,"# "),COUNTIF(Region4,"#"),COUNTIF(Region4,"P"),COUNTIF(Region4,"US"),COUNTIF(Region4,"US c"))</f>
        <v>0</v>
      </c>
      <c r="CH38" s="36" t="s">
        <v>45</v>
      </c>
      <c r="CI38" s="39">
        <f>SUM(CG34:CI34,CG38:CG39)/CF32</f>
        <v>1.3698630136986301E-2</v>
      </c>
      <c r="CJ38" s="34"/>
      <c r="CK38" s="34"/>
      <c r="CL38" s="34"/>
      <c r="CM38" s="36" t="s">
        <v>31</v>
      </c>
      <c r="CN38" s="36">
        <f>SUM(COUNTIF(Region9,"# "),COUNTIF(Region9,"#"),COUNTIF(Region9,"P"),COUNTIF(Region9,"US"),COUNTIF(Region9,"US c"))</f>
        <v>0</v>
      </c>
      <c r="CO38" s="36" t="s">
        <v>45</v>
      </c>
      <c r="CP38" s="39">
        <f>SUM(CN34:CP34,CN38:CN39)/CM32</f>
        <v>1.5625E-2</v>
      </c>
      <c r="CQ38" s="34"/>
    </row>
    <row r="39" spans="1:95" ht="20.100000000000001" customHeight="1" x14ac:dyDescent="0.3">
      <c r="A39" s="122"/>
      <c r="B39" s="67"/>
      <c r="C39" s="68"/>
      <c r="D39" s="69"/>
      <c r="E39" s="67"/>
      <c r="F39" s="68"/>
      <c r="G39" s="69"/>
      <c r="H39" s="67"/>
      <c r="I39" s="68"/>
      <c r="J39" s="69"/>
      <c r="K39" s="67"/>
      <c r="L39" s="68"/>
      <c r="M39" s="69"/>
      <c r="N39" s="67"/>
      <c r="O39" s="68"/>
      <c r="P39" s="69"/>
      <c r="Q39" s="67"/>
      <c r="R39" s="68"/>
      <c r="S39" s="69"/>
      <c r="T39" s="67"/>
      <c r="U39" s="68"/>
      <c r="V39" s="68"/>
      <c r="W39" s="70"/>
      <c r="X39" s="68"/>
      <c r="Y39" s="69"/>
      <c r="Z39" s="68"/>
      <c r="AA39" s="68"/>
      <c r="AB39" s="69"/>
      <c r="AC39" s="67"/>
      <c r="AD39" s="68"/>
      <c r="AE39" s="69"/>
      <c r="AF39" s="67"/>
      <c r="AG39" s="68"/>
      <c r="AH39" s="69"/>
      <c r="AI39" s="67"/>
      <c r="AJ39" s="68"/>
      <c r="AK39" s="69"/>
      <c r="AL39" s="67"/>
      <c r="AM39" s="68"/>
      <c r="AN39" s="69"/>
      <c r="AO39" s="67"/>
      <c r="AP39" s="68"/>
      <c r="AQ39" s="68"/>
      <c r="AR39" s="70"/>
      <c r="AS39" s="68"/>
      <c r="AT39" s="69"/>
      <c r="AU39" s="67"/>
      <c r="AV39" s="68"/>
      <c r="AW39" s="71"/>
      <c r="AX39" s="68"/>
      <c r="AY39" s="68"/>
      <c r="AZ39" s="69"/>
      <c r="BA39" s="67"/>
      <c r="BB39" s="68"/>
      <c r="BC39" s="69"/>
      <c r="BD39" s="67"/>
      <c r="BE39" s="68"/>
      <c r="BF39" s="69"/>
      <c r="BG39" s="67"/>
      <c r="BH39" s="68"/>
      <c r="BI39" s="69"/>
      <c r="BJ39" s="67"/>
      <c r="BK39" s="68"/>
      <c r="BL39" s="69"/>
      <c r="BM39" s="67"/>
      <c r="BN39" s="68"/>
      <c r="BO39" s="69"/>
      <c r="BP39" s="67"/>
      <c r="BQ39" s="68"/>
      <c r="BR39" s="69"/>
      <c r="BS39" s="67"/>
      <c r="BT39" s="68"/>
      <c r="BU39" s="69"/>
      <c r="BV39" s="67"/>
      <c r="BW39" s="68"/>
      <c r="BX39" s="69"/>
      <c r="BY39" s="67"/>
      <c r="BZ39" s="68"/>
      <c r="CA39" s="69"/>
      <c r="CB39" s="124"/>
      <c r="CC39" s="34"/>
      <c r="CD39" s="34"/>
      <c r="CE39" s="34"/>
      <c r="CF39" s="36" t="s">
        <v>28</v>
      </c>
      <c r="CG39" s="36"/>
      <c r="CH39" s="36" t="s">
        <v>30</v>
      </c>
      <c r="CI39" s="36">
        <f>CF32-SUM(CG34:CI34)-SUM(CG38:CG39)</f>
        <v>72</v>
      </c>
      <c r="CJ39" s="34"/>
      <c r="CK39" s="34"/>
      <c r="CL39" s="34"/>
      <c r="CM39" s="36" t="s">
        <v>28</v>
      </c>
      <c r="CN39" s="36"/>
      <c r="CO39" s="36" t="s">
        <v>30</v>
      </c>
      <c r="CP39" s="36">
        <f>CM32-SUM(CN34:CP34)-SUM(CN38:CN39)</f>
        <v>63</v>
      </c>
      <c r="CQ39" s="34"/>
    </row>
    <row r="40" spans="1:95" ht="20.100000000000001" customHeight="1" thickBot="1" x14ac:dyDescent="0.35">
      <c r="A40" s="123"/>
      <c r="B40" s="72"/>
      <c r="C40" s="73"/>
      <c r="D40" s="74"/>
      <c r="E40" s="72"/>
      <c r="F40" s="73"/>
      <c r="G40" s="74"/>
      <c r="H40" s="72"/>
      <c r="I40" s="73"/>
      <c r="J40" s="74"/>
      <c r="K40" s="72"/>
      <c r="L40" s="73"/>
      <c r="M40" s="74"/>
      <c r="N40" s="72"/>
      <c r="O40" s="73"/>
      <c r="P40" s="74"/>
      <c r="Q40" s="72"/>
      <c r="R40" s="73"/>
      <c r="S40" s="74"/>
      <c r="T40" s="72"/>
      <c r="U40" s="73"/>
      <c r="V40" s="73"/>
      <c r="W40" s="84"/>
      <c r="X40" s="73"/>
      <c r="Y40" s="74"/>
      <c r="Z40" s="68"/>
      <c r="AA40" s="68"/>
      <c r="AB40" s="69"/>
      <c r="AC40" s="72"/>
      <c r="AD40" s="73"/>
      <c r="AE40" s="74"/>
      <c r="AF40" s="72"/>
      <c r="AG40" s="73"/>
      <c r="AH40" s="74"/>
      <c r="AI40" s="72"/>
      <c r="AJ40" s="73"/>
      <c r="AK40" s="74"/>
      <c r="AL40" s="72"/>
      <c r="AM40" s="73"/>
      <c r="AN40" s="74"/>
      <c r="AO40" s="72"/>
      <c r="AP40" s="73"/>
      <c r="AQ40" s="73"/>
      <c r="AR40" s="84"/>
      <c r="AS40" s="73"/>
      <c r="AT40" s="74"/>
      <c r="AU40" s="72"/>
      <c r="AV40" s="73"/>
      <c r="AW40" s="83"/>
      <c r="AX40" s="73"/>
      <c r="AY40" s="73"/>
      <c r="AZ40" s="74"/>
      <c r="BA40" s="72"/>
      <c r="BB40" s="73"/>
      <c r="BC40" s="74"/>
      <c r="BD40" s="67"/>
      <c r="BE40" s="68"/>
      <c r="BF40" s="69"/>
      <c r="BG40" s="67"/>
      <c r="BH40" s="68"/>
      <c r="BI40" s="69"/>
      <c r="BJ40" s="67"/>
      <c r="BK40" s="68"/>
      <c r="BL40" s="69"/>
      <c r="BM40" s="67"/>
      <c r="BN40" s="68"/>
      <c r="BO40" s="69"/>
      <c r="BP40" s="67"/>
      <c r="BQ40" s="68"/>
      <c r="BR40" s="69"/>
      <c r="BS40" s="67"/>
      <c r="BT40" s="68"/>
      <c r="BU40" s="69"/>
      <c r="BV40" s="67"/>
      <c r="BW40" s="68"/>
      <c r="BX40" s="69"/>
      <c r="BY40" s="67"/>
      <c r="BZ40" s="68"/>
      <c r="CA40" s="69"/>
      <c r="CB40" s="125"/>
      <c r="CC40" s="34"/>
      <c r="CD40" s="34"/>
      <c r="CE40" s="34"/>
      <c r="CF40" s="36" t="s">
        <v>29</v>
      </c>
      <c r="CG40" s="40">
        <f>IFERROR((SUM($CG33:$CH33)-SUM($CG34:$CH34))*(CG33-CG34)/(SUM($CG33:$CH33)-SUM($CG34:$CH34))*$CG39/($CF32-SUM($CG34:$CI34)-$CG38),0)</f>
        <v>0</v>
      </c>
      <c r="CH40" s="40">
        <f>IFERROR((SUM($CG33:$CH33)-SUM($CG34:$CH34))*(CH33-CH34)/(SUM($CG33:$CH33)-SUM($CG34:$CH34))*$CG39/($CF32-SUM($CG34:$CI34)-$CG38),0)</f>
        <v>0</v>
      </c>
      <c r="CI40" s="37">
        <f>ROUNDDOWN(CG40,0)+ROUNDDOWN(CH40,0)*2</f>
        <v>0</v>
      </c>
      <c r="CJ40" s="34"/>
      <c r="CK40" s="34"/>
      <c r="CL40" s="34"/>
      <c r="CM40" s="36" t="s">
        <v>29</v>
      </c>
      <c r="CN40" s="40">
        <f>IFERROR((SUM($CN33:$CO33)-SUM($CN34:$CO34))*(CN33-CN34)/(SUM($CN33:$CO33)-SUM($CN34:$CO34))*$CN39/($CM32-SUM($CN34:$CP34)-$CN38),0)</f>
        <v>0</v>
      </c>
      <c r="CO40" s="40">
        <f>IFERROR((SUM($CN33:$CO33)-SUM($CN34:$CO34))*(CO33-CO34)/(SUM($CN33:$CO33)-SUM($CN34:$CO34))*$CN39/($CM32-SUM($CN34:$CP34)-$CN38),0)</f>
        <v>0</v>
      </c>
      <c r="CP40" s="37">
        <f>ROUNDDOWN(CN40,0)+ROUNDDOWN(CO40,0)*2</f>
        <v>0</v>
      </c>
      <c r="CQ40" s="34"/>
    </row>
    <row r="41" spans="1:95" ht="20.100000000000001" customHeight="1" x14ac:dyDescent="0.25">
      <c r="A41" s="121"/>
      <c r="B41" s="62"/>
      <c r="C41" s="63"/>
      <c r="D41" s="64"/>
      <c r="E41" s="62"/>
      <c r="F41" s="63"/>
      <c r="G41" s="64"/>
      <c r="H41" s="62"/>
      <c r="I41" s="63"/>
      <c r="J41" s="64"/>
      <c r="K41" s="62"/>
      <c r="L41" s="63"/>
      <c r="M41" s="64"/>
      <c r="N41" s="62"/>
      <c r="O41" s="63"/>
      <c r="P41" s="64"/>
      <c r="Q41" s="62"/>
      <c r="R41" s="63"/>
      <c r="S41" s="64"/>
      <c r="T41" s="62"/>
      <c r="U41" s="63"/>
      <c r="V41" s="63"/>
      <c r="W41" s="65"/>
      <c r="X41" s="63"/>
      <c r="Y41" s="64"/>
      <c r="Z41" s="62"/>
      <c r="AA41" s="63"/>
      <c r="AB41" s="64"/>
      <c r="AC41" s="63"/>
      <c r="AD41" s="63"/>
      <c r="AE41" s="64"/>
      <c r="AF41" s="62"/>
      <c r="AG41" s="63"/>
      <c r="AH41" s="64"/>
      <c r="AI41" s="62"/>
      <c r="AJ41" s="63"/>
      <c r="AK41" s="64"/>
      <c r="AL41" s="62"/>
      <c r="AM41" s="63"/>
      <c r="AN41" s="64"/>
      <c r="AO41" s="62"/>
      <c r="AP41" s="63"/>
      <c r="AQ41" s="63"/>
      <c r="AR41" s="65"/>
      <c r="AS41" s="63"/>
      <c r="AT41" s="64"/>
      <c r="AU41" s="62"/>
      <c r="AV41" s="63"/>
      <c r="AW41" s="66"/>
      <c r="AX41" s="63"/>
      <c r="AY41" s="63"/>
      <c r="AZ41" s="64"/>
      <c r="BA41" s="62"/>
      <c r="BB41" s="63"/>
      <c r="BC41" s="66"/>
      <c r="BD41" s="85"/>
      <c r="BE41" s="81"/>
      <c r="BF41" s="86"/>
      <c r="BG41" s="80"/>
      <c r="BH41" s="81"/>
      <c r="BI41" s="86"/>
      <c r="BJ41" s="80"/>
      <c r="BK41" s="81"/>
      <c r="BL41" s="86"/>
      <c r="BM41" s="80"/>
      <c r="BN41" s="81"/>
      <c r="BO41" s="86"/>
      <c r="BP41" s="80"/>
      <c r="BQ41" s="81"/>
      <c r="BR41" s="86"/>
      <c r="BS41" s="80"/>
      <c r="BT41" s="81"/>
      <c r="BU41" s="86"/>
      <c r="BV41" s="80"/>
      <c r="BW41" s="81"/>
      <c r="BX41" s="86"/>
      <c r="BY41" s="80"/>
      <c r="BZ41" s="81"/>
      <c r="CA41" s="86"/>
      <c r="CB41" s="120"/>
      <c r="CC41" s="34"/>
      <c r="CD41" s="34"/>
      <c r="CE41" s="34"/>
      <c r="CF41" s="35" t="s">
        <v>14</v>
      </c>
      <c r="CG41" s="34"/>
      <c r="CH41" s="34"/>
      <c r="CI41" s="34"/>
      <c r="CJ41" s="35" t="s">
        <v>69</v>
      </c>
      <c r="CK41" s="34"/>
      <c r="CL41" s="34"/>
      <c r="CM41" s="35" t="s">
        <v>14</v>
      </c>
      <c r="CN41" s="34"/>
      <c r="CO41" s="34"/>
      <c r="CP41" s="34"/>
      <c r="CQ41" s="35" t="s">
        <v>69</v>
      </c>
    </row>
    <row r="42" spans="1:95" ht="20.100000000000001" customHeight="1" x14ac:dyDescent="0.3">
      <c r="A42" s="122"/>
      <c r="B42" s="67"/>
      <c r="C42" s="68"/>
      <c r="D42" s="69"/>
      <c r="E42" s="67"/>
      <c r="F42" s="68"/>
      <c r="G42" s="69"/>
      <c r="H42" s="67"/>
      <c r="I42" s="68"/>
      <c r="J42" s="69"/>
      <c r="K42" s="67"/>
      <c r="L42" s="68"/>
      <c r="M42" s="69"/>
      <c r="N42" s="67"/>
      <c r="O42" s="68"/>
      <c r="P42" s="69"/>
      <c r="Q42" s="67"/>
      <c r="R42" s="68"/>
      <c r="S42" s="69"/>
      <c r="T42" s="67"/>
      <c r="U42" s="68"/>
      <c r="V42" s="68"/>
      <c r="W42" s="70"/>
      <c r="X42" s="68"/>
      <c r="Y42" s="69"/>
      <c r="Z42" s="67"/>
      <c r="AA42" s="68"/>
      <c r="AB42" s="69"/>
      <c r="AC42" s="68"/>
      <c r="AD42" s="68"/>
      <c r="AE42" s="69"/>
      <c r="AF42" s="67"/>
      <c r="AG42" s="68"/>
      <c r="AH42" s="69"/>
      <c r="AI42" s="67"/>
      <c r="AJ42" s="68"/>
      <c r="AK42" s="69"/>
      <c r="AL42" s="67"/>
      <c r="AM42" s="68"/>
      <c r="AN42" s="69"/>
      <c r="AO42" s="67"/>
      <c r="AP42" s="68"/>
      <c r="AQ42" s="68"/>
      <c r="AR42" s="70"/>
      <c r="AS42" s="68"/>
      <c r="AT42" s="69"/>
      <c r="AU42" s="67"/>
      <c r="AV42" s="68"/>
      <c r="AW42" s="71"/>
      <c r="AX42" s="68"/>
      <c r="AY42" s="68"/>
      <c r="AZ42" s="69"/>
      <c r="BA42" s="67"/>
      <c r="BB42" s="68"/>
      <c r="BC42" s="71"/>
      <c r="BD42" s="70"/>
      <c r="BE42" s="68"/>
      <c r="BF42" s="69"/>
      <c r="BG42" s="67"/>
      <c r="BH42" s="68"/>
      <c r="BI42" s="69"/>
      <c r="BJ42" s="67"/>
      <c r="BK42" s="68"/>
      <c r="BL42" s="69"/>
      <c r="BM42" s="67"/>
      <c r="BN42" s="68"/>
      <c r="BO42" s="69"/>
      <c r="BP42" s="67"/>
      <c r="BQ42" s="68"/>
      <c r="BR42" s="69"/>
      <c r="BS42" s="67"/>
      <c r="BT42" s="68"/>
      <c r="BU42" s="69"/>
      <c r="BV42" s="67"/>
      <c r="BW42" s="68"/>
      <c r="BX42" s="69"/>
      <c r="BY42" s="67"/>
      <c r="BZ42" s="68"/>
      <c r="CA42" s="69"/>
      <c r="CB42" s="124"/>
      <c r="CC42" s="34"/>
      <c r="CD42" s="34"/>
      <c r="CE42" s="36">
        <v>5</v>
      </c>
      <c r="CF42" s="36">
        <f>COUNTA(Region5)</f>
        <v>68</v>
      </c>
      <c r="CG42" s="36" t="s">
        <v>3</v>
      </c>
      <c r="CH42" s="36" t="s">
        <v>2</v>
      </c>
      <c r="CI42" s="36" t="s">
        <v>0</v>
      </c>
      <c r="CJ42" s="34"/>
      <c r="CK42" s="34"/>
      <c r="CL42" s="36">
        <v>10</v>
      </c>
      <c r="CM42" s="36">
        <f>COUNTA(Region10)</f>
        <v>67</v>
      </c>
      <c r="CN42" s="36" t="s">
        <v>3</v>
      </c>
      <c r="CO42" s="36" t="s">
        <v>2</v>
      </c>
      <c r="CP42" s="36" t="s">
        <v>0</v>
      </c>
      <c r="CQ42" s="34"/>
    </row>
    <row r="43" spans="1:95" ht="20.100000000000001" customHeight="1" thickBot="1" x14ac:dyDescent="0.35">
      <c r="A43" s="123"/>
      <c r="B43" s="72"/>
      <c r="C43" s="73"/>
      <c r="D43" s="74"/>
      <c r="E43" s="72"/>
      <c r="F43" s="73"/>
      <c r="G43" s="74"/>
      <c r="H43" s="72"/>
      <c r="I43" s="73"/>
      <c r="J43" s="74"/>
      <c r="K43" s="72"/>
      <c r="L43" s="73"/>
      <c r="M43" s="74"/>
      <c r="N43" s="72"/>
      <c r="O43" s="73"/>
      <c r="P43" s="74"/>
      <c r="Q43" s="72"/>
      <c r="R43" s="73"/>
      <c r="S43" s="74"/>
      <c r="T43" s="72"/>
      <c r="U43" s="73"/>
      <c r="V43" s="73"/>
      <c r="W43" s="75"/>
      <c r="X43" s="76"/>
      <c r="Y43" s="77"/>
      <c r="Z43" s="78"/>
      <c r="AA43" s="76"/>
      <c r="AB43" s="77"/>
      <c r="AC43" s="73"/>
      <c r="AD43" s="73"/>
      <c r="AE43" s="74"/>
      <c r="AF43" s="72"/>
      <c r="AG43" s="73"/>
      <c r="AH43" s="74"/>
      <c r="AI43" s="72"/>
      <c r="AJ43" s="73"/>
      <c r="AK43" s="74"/>
      <c r="AL43" s="72"/>
      <c r="AM43" s="73"/>
      <c r="AN43" s="74"/>
      <c r="AO43" s="67"/>
      <c r="AP43" s="68"/>
      <c r="AQ43" s="68"/>
      <c r="AR43" s="84"/>
      <c r="AS43" s="73"/>
      <c r="AT43" s="74"/>
      <c r="AU43" s="72"/>
      <c r="AV43" s="73"/>
      <c r="AW43" s="83"/>
      <c r="AX43" s="73"/>
      <c r="AY43" s="73"/>
      <c r="AZ43" s="74"/>
      <c r="BA43" s="67"/>
      <c r="BB43" s="68"/>
      <c r="BC43" s="71"/>
      <c r="BD43" s="84"/>
      <c r="BE43" s="73"/>
      <c r="BF43" s="74"/>
      <c r="BG43" s="72"/>
      <c r="BH43" s="73"/>
      <c r="BI43" s="74"/>
      <c r="BJ43" s="72"/>
      <c r="BK43" s="73"/>
      <c r="BL43" s="74"/>
      <c r="BM43" s="72"/>
      <c r="BN43" s="73"/>
      <c r="BO43" s="74"/>
      <c r="BP43" s="72"/>
      <c r="BQ43" s="73"/>
      <c r="BR43" s="74"/>
      <c r="BS43" s="72"/>
      <c r="BT43" s="73"/>
      <c r="BU43" s="74"/>
      <c r="BV43" s="72"/>
      <c r="BW43" s="73"/>
      <c r="BX43" s="74"/>
      <c r="BY43" s="72"/>
      <c r="BZ43" s="73"/>
      <c r="CA43" s="74"/>
      <c r="CB43" s="125"/>
      <c r="CC43" s="34"/>
      <c r="CD43" s="34"/>
      <c r="CE43" s="34"/>
      <c r="CF43" s="36" t="s">
        <v>15</v>
      </c>
      <c r="CG43" s="36">
        <v>8</v>
      </c>
      <c r="CH43" s="36">
        <v>7</v>
      </c>
      <c r="CI43" s="36">
        <v>2</v>
      </c>
      <c r="CJ43" s="37">
        <f>CG43*1+CH43*2+CI43*4</f>
        <v>30</v>
      </c>
      <c r="CK43" s="34"/>
      <c r="CL43" s="34"/>
      <c r="CM43" s="36" t="s">
        <v>15</v>
      </c>
      <c r="CN43" s="36">
        <v>8</v>
      </c>
      <c r="CO43" s="36">
        <v>7</v>
      </c>
      <c r="CP43" s="36">
        <v>1</v>
      </c>
      <c r="CQ43" s="37">
        <f>CN43*1+CO43*2+CP43*4</f>
        <v>26</v>
      </c>
    </row>
    <row r="44" spans="1:95" ht="20.100000000000001" customHeight="1" x14ac:dyDescent="0.3">
      <c r="A44" s="121"/>
      <c r="B44" s="62"/>
      <c r="C44" s="63"/>
      <c r="D44" s="64"/>
      <c r="E44" s="62"/>
      <c r="F44" s="63"/>
      <c r="G44" s="64"/>
      <c r="H44" s="62"/>
      <c r="I44" s="63"/>
      <c r="J44" s="64"/>
      <c r="K44" s="62"/>
      <c r="L44" s="63"/>
      <c r="M44" s="64"/>
      <c r="N44" s="62"/>
      <c r="O44" s="63"/>
      <c r="P44" s="64"/>
      <c r="Q44" s="62"/>
      <c r="R44" s="63"/>
      <c r="S44" s="64"/>
      <c r="T44" s="62"/>
      <c r="U44" s="63"/>
      <c r="V44" s="64"/>
      <c r="W44" s="67"/>
      <c r="X44" s="68"/>
      <c r="Y44" s="69"/>
      <c r="Z44" s="67"/>
      <c r="AA44" s="68"/>
      <c r="AB44" s="71"/>
      <c r="AC44" s="63"/>
      <c r="AD44" s="63"/>
      <c r="AE44" s="64"/>
      <c r="AF44" s="62"/>
      <c r="AG44" s="63"/>
      <c r="AH44" s="64"/>
      <c r="AI44" s="62"/>
      <c r="AJ44" s="63"/>
      <c r="AK44" s="64"/>
      <c r="AL44" s="62"/>
      <c r="AM44" s="63"/>
      <c r="AN44" s="63"/>
      <c r="AO44" s="85"/>
      <c r="AP44" s="81"/>
      <c r="AQ44" s="86"/>
      <c r="AR44" s="63"/>
      <c r="AS44" s="63"/>
      <c r="AT44" s="64"/>
      <c r="AU44" s="62"/>
      <c r="AV44" s="63"/>
      <c r="AW44" s="66"/>
      <c r="AX44" s="63"/>
      <c r="AY44" s="63"/>
      <c r="AZ44" s="63"/>
      <c r="BA44" s="62"/>
      <c r="BB44" s="63"/>
      <c r="BC44" s="66"/>
      <c r="BD44" s="63"/>
      <c r="BE44" s="63"/>
      <c r="BF44" s="64"/>
      <c r="BG44" s="62"/>
      <c r="BH44" s="63"/>
      <c r="BI44" s="64"/>
      <c r="BJ44" s="62"/>
      <c r="BK44" s="63"/>
      <c r="BL44" s="64"/>
      <c r="BM44" s="62"/>
      <c r="BN44" s="63"/>
      <c r="BO44" s="64"/>
      <c r="BP44" s="62"/>
      <c r="BQ44" s="63"/>
      <c r="BR44" s="64"/>
      <c r="BS44" s="62"/>
      <c r="BT44" s="63"/>
      <c r="BU44" s="64"/>
      <c r="BV44" s="62"/>
      <c r="BW44" s="63"/>
      <c r="BX44" s="64"/>
      <c r="BY44" s="62"/>
      <c r="BZ44" s="63"/>
      <c r="CA44" s="64"/>
      <c r="CB44" s="120"/>
      <c r="CC44" s="34"/>
      <c r="CD44" s="34"/>
      <c r="CE44" s="34"/>
      <c r="CF44" s="36" t="s">
        <v>16</v>
      </c>
      <c r="CG44" s="36">
        <f>SUM(CG45:CG47)</f>
        <v>0</v>
      </c>
      <c r="CH44" s="36">
        <f>SUM(CH45:CH47)</f>
        <v>0</v>
      </c>
      <c r="CI44" s="36">
        <f>IF(SUM(CI45:CI47)&lt;CI43,CI43,SUM(CI45:CI47))</f>
        <v>2</v>
      </c>
      <c r="CJ44" s="37">
        <f>CG44*1+CH44*2+CI44*4</f>
        <v>8</v>
      </c>
      <c r="CK44" s="34"/>
      <c r="CL44" s="34"/>
      <c r="CM44" s="36" t="s">
        <v>16</v>
      </c>
      <c r="CN44" s="36">
        <f>SUM(CN45:CN47)</f>
        <v>0</v>
      </c>
      <c r="CO44" s="36">
        <f>SUM(CO45:CO47)</f>
        <v>0</v>
      </c>
      <c r="CP44" s="36">
        <f>IF(SUM(CP45:CP47)&lt;CP43,CP43,SUM(CP45:CP47))</f>
        <v>1</v>
      </c>
      <c r="CQ44" s="37">
        <f>CN44*1+CO44*2+CP44*4</f>
        <v>4</v>
      </c>
    </row>
    <row r="45" spans="1:95" ht="20.100000000000001" customHeight="1" x14ac:dyDescent="0.3">
      <c r="A45" s="122"/>
      <c r="B45" s="67"/>
      <c r="C45" s="68"/>
      <c r="D45" s="69"/>
      <c r="E45" s="67"/>
      <c r="F45" s="68"/>
      <c r="G45" s="69"/>
      <c r="H45" s="67"/>
      <c r="I45" s="68"/>
      <c r="J45" s="69"/>
      <c r="K45" s="67"/>
      <c r="L45" s="68"/>
      <c r="M45" s="69"/>
      <c r="N45" s="67"/>
      <c r="O45" s="68"/>
      <c r="P45" s="69"/>
      <c r="Q45" s="67"/>
      <c r="R45" s="68"/>
      <c r="S45" s="69"/>
      <c r="T45" s="67"/>
      <c r="U45" s="68"/>
      <c r="V45" s="69"/>
      <c r="W45" s="67"/>
      <c r="X45" s="68"/>
      <c r="Y45" s="69"/>
      <c r="Z45" s="67"/>
      <c r="AA45" s="68"/>
      <c r="AB45" s="71"/>
      <c r="AC45" s="68"/>
      <c r="AD45" s="68"/>
      <c r="AE45" s="69"/>
      <c r="AF45" s="67"/>
      <c r="AG45" s="68"/>
      <c r="AH45" s="69"/>
      <c r="AI45" s="67"/>
      <c r="AJ45" s="68"/>
      <c r="AK45" s="69"/>
      <c r="AL45" s="67"/>
      <c r="AM45" s="68"/>
      <c r="AN45" s="68"/>
      <c r="AO45" s="70"/>
      <c r="AP45" s="68"/>
      <c r="AQ45" s="69"/>
      <c r="AR45" s="68"/>
      <c r="AS45" s="68"/>
      <c r="AT45" s="69"/>
      <c r="AU45" s="67"/>
      <c r="AV45" s="68"/>
      <c r="AW45" s="71"/>
      <c r="AX45" s="68"/>
      <c r="AY45" s="68"/>
      <c r="AZ45" s="68"/>
      <c r="BA45" s="67"/>
      <c r="BB45" s="68"/>
      <c r="BC45" s="71"/>
      <c r="BD45" s="68"/>
      <c r="BE45" s="68"/>
      <c r="BF45" s="69"/>
      <c r="BG45" s="67"/>
      <c r="BH45" s="68"/>
      <c r="BI45" s="69"/>
      <c r="BJ45" s="67"/>
      <c r="BK45" s="68"/>
      <c r="BL45" s="69"/>
      <c r="BM45" s="67"/>
      <c r="BN45" s="68"/>
      <c r="BO45" s="69"/>
      <c r="BP45" s="67"/>
      <c r="BQ45" s="68"/>
      <c r="BR45" s="69"/>
      <c r="BS45" s="67"/>
      <c r="BT45" s="68"/>
      <c r="BU45" s="69"/>
      <c r="BV45" s="67"/>
      <c r="BW45" s="68"/>
      <c r="BX45" s="69"/>
      <c r="BY45" s="67"/>
      <c r="BZ45" s="68"/>
      <c r="CA45" s="69"/>
      <c r="CB45" s="124"/>
      <c r="CC45" s="34"/>
      <c r="CD45" s="34"/>
      <c r="CE45" s="34"/>
      <c r="CF45" s="36" t="s">
        <v>46</v>
      </c>
      <c r="CG45" s="36">
        <f>COUNTIF(Region5,CG42)</f>
        <v>0</v>
      </c>
      <c r="CH45" s="36">
        <f>COUNTIF(Region5,CH42)</f>
        <v>0</v>
      </c>
      <c r="CI45" s="36">
        <f>COUNTIF(Region5,CI42)</f>
        <v>0</v>
      </c>
      <c r="CJ45" s="37">
        <f>CG45*1+CH45*2+CI45*4</f>
        <v>0</v>
      </c>
      <c r="CK45" s="34"/>
      <c r="CL45" s="34"/>
      <c r="CM45" s="36" t="s">
        <v>46</v>
      </c>
      <c r="CN45" s="36">
        <f>COUNTIF(Region10,CN42)</f>
        <v>0</v>
      </c>
      <c r="CO45" s="36">
        <f>COUNTIF(Region10,CO42)</f>
        <v>0</v>
      </c>
      <c r="CP45" s="36">
        <f>COUNTIF(Region10,CP42)</f>
        <v>0</v>
      </c>
      <c r="CQ45" s="37">
        <f>CN45*1+CO45*2+CP45*4</f>
        <v>0</v>
      </c>
    </row>
    <row r="46" spans="1:95" ht="20.100000000000001" customHeight="1" thickBot="1" x14ac:dyDescent="0.35">
      <c r="A46" s="123"/>
      <c r="B46" s="72"/>
      <c r="C46" s="73"/>
      <c r="D46" s="74"/>
      <c r="E46" s="72"/>
      <c r="F46" s="73"/>
      <c r="G46" s="74"/>
      <c r="H46" s="72"/>
      <c r="I46" s="73"/>
      <c r="J46" s="74"/>
      <c r="K46" s="72"/>
      <c r="L46" s="73"/>
      <c r="M46" s="74"/>
      <c r="N46" s="72"/>
      <c r="O46" s="73"/>
      <c r="P46" s="74"/>
      <c r="Q46" s="72"/>
      <c r="R46" s="73"/>
      <c r="S46" s="74"/>
      <c r="T46" s="72"/>
      <c r="U46" s="73"/>
      <c r="V46" s="74"/>
      <c r="W46" s="72"/>
      <c r="X46" s="73"/>
      <c r="Y46" s="74"/>
      <c r="Z46" s="72"/>
      <c r="AA46" s="73"/>
      <c r="AB46" s="83"/>
      <c r="AC46" s="73"/>
      <c r="AD46" s="73"/>
      <c r="AE46" s="74"/>
      <c r="AF46" s="72"/>
      <c r="AG46" s="73"/>
      <c r="AH46" s="74"/>
      <c r="AI46" s="72"/>
      <c r="AJ46" s="73"/>
      <c r="AK46" s="74"/>
      <c r="AL46" s="67"/>
      <c r="AM46" s="68"/>
      <c r="AN46" s="68"/>
      <c r="AO46" s="84"/>
      <c r="AP46" s="73"/>
      <c r="AQ46" s="74"/>
      <c r="AR46" s="73"/>
      <c r="AS46" s="73"/>
      <c r="AT46" s="74"/>
      <c r="AU46" s="72"/>
      <c r="AV46" s="73"/>
      <c r="AW46" s="83"/>
      <c r="AX46" s="68"/>
      <c r="AY46" s="68"/>
      <c r="AZ46" s="68"/>
      <c r="BA46" s="72"/>
      <c r="BB46" s="73"/>
      <c r="BC46" s="83"/>
      <c r="BD46" s="73"/>
      <c r="BE46" s="73"/>
      <c r="BF46" s="74"/>
      <c r="BG46" s="72"/>
      <c r="BH46" s="73"/>
      <c r="BI46" s="74"/>
      <c r="BJ46" s="72"/>
      <c r="BK46" s="73"/>
      <c r="BL46" s="74"/>
      <c r="BM46" s="72"/>
      <c r="BN46" s="73"/>
      <c r="BO46" s="74"/>
      <c r="BP46" s="72"/>
      <c r="BQ46" s="73"/>
      <c r="BR46" s="74"/>
      <c r="BS46" s="72"/>
      <c r="BT46" s="73"/>
      <c r="BU46" s="74"/>
      <c r="BV46" s="72"/>
      <c r="BW46" s="73"/>
      <c r="BX46" s="74"/>
      <c r="BY46" s="72"/>
      <c r="BZ46" s="73"/>
      <c r="CA46" s="74"/>
      <c r="CB46" s="125"/>
      <c r="CC46" s="34"/>
      <c r="CD46" s="34"/>
      <c r="CE46" s="34"/>
      <c r="CF46" s="36" t="s">
        <v>48</v>
      </c>
      <c r="CG46" s="36">
        <f>SUM(COUNTIF(Region5,CONCATENATE(CG42," *",$CL46)),COUNTIF(Region5,CONCATENATE(CG42,"c *",$CL46)))-CG47</f>
        <v>0</v>
      </c>
      <c r="CH46" s="36">
        <f>SUM(COUNTIF(Region5,CONCATENATE(CH42," *",$CL46)),COUNTIF(Region5,CONCATENATE(CH42,"c *",$CL46)))-CH47</f>
        <v>0</v>
      </c>
      <c r="CI46" s="36">
        <f>SUM(COUNTIF(Region5,CONCATENATE(CI42," *",$CL46)),COUNTIF(Region5,CONCATENATE(CI42,"c *",$CL46)))-CI47</f>
        <v>0</v>
      </c>
      <c r="CJ46" s="37">
        <f>CG46*1+CH46*2+CI46*4</f>
        <v>0</v>
      </c>
      <c r="CK46" s="34"/>
      <c r="CL46" s="34"/>
      <c r="CM46" s="36" t="s">
        <v>48</v>
      </c>
      <c r="CN46" s="36">
        <f>SUM(COUNTIF(Region10,CONCATENATE(CN42," *",$CL46)),COUNTIF(Region10,CONCATENATE(CN42,"c *",$CL46)))-CN47</f>
        <v>0</v>
      </c>
      <c r="CO46" s="36">
        <f>SUM(COUNTIF(Region10,CONCATENATE(CO42," *",$CL46)),COUNTIF(Region10,CONCATENATE(CO42,"c *",$CL46)))-CO47</f>
        <v>0</v>
      </c>
      <c r="CP46" s="36">
        <f>SUM(COUNTIF(Region10,CONCATENATE(CP42," *",$CL46)),COUNTIF(Region10,CONCATENATE(CP42,"c *",$CL46)))-CP47</f>
        <v>0</v>
      </c>
      <c r="CQ46" s="37">
        <f>CN46*1+CO46*2+CP46*4</f>
        <v>0</v>
      </c>
    </row>
    <row r="47" spans="1:95" ht="20.100000000000001" customHeight="1" x14ac:dyDescent="0.3">
      <c r="A47" s="121"/>
      <c r="B47" s="62"/>
      <c r="C47" s="63"/>
      <c r="D47" s="64"/>
      <c r="E47" s="62"/>
      <c r="F47" s="63"/>
      <c r="G47" s="64"/>
      <c r="H47" s="62"/>
      <c r="I47" s="63"/>
      <c r="J47" s="64"/>
      <c r="K47" s="62"/>
      <c r="L47" s="63"/>
      <c r="M47" s="64"/>
      <c r="N47" s="62"/>
      <c r="O47" s="63"/>
      <c r="P47" s="64"/>
      <c r="Q47" s="62"/>
      <c r="R47" s="63"/>
      <c r="S47" s="64"/>
      <c r="T47" s="62"/>
      <c r="U47" s="63"/>
      <c r="V47" s="64"/>
      <c r="W47" s="62"/>
      <c r="X47" s="63"/>
      <c r="Y47" s="64"/>
      <c r="Z47" s="62"/>
      <c r="AA47" s="63"/>
      <c r="AB47" s="66"/>
      <c r="AC47" s="63"/>
      <c r="AD47" s="63"/>
      <c r="AE47" s="64"/>
      <c r="AF47" s="62"/>
      <c r="AG47" s="63"/>
      <c r="AH47" s="64"/>
      <c r="AI47" s="62"/>
      <c r="AJ47" s="63"/>
      <c r="AK47" s="63"/>
      <c r="AL47" s="85"/>
      <c r="AM47" s="81"/>
      <c r="AN47" s="86"/>
      <c r="AO47" s="67"/>
      <c r="AP47" s="68"/>
      <c r="AQ47" s="69"/>
      <c r="AR47" s="62"/>
      <c r="AS47" s="63"/>
      <c r="AT47" s="64"/>
      <c r="AU47" s="62"/>
      <c r="AV47" s="63"/>
      <c r="AW47" s="63"/>
      <c r="AX47" s="80"/>
      <c r="AY47" s="81"/>
      <c r="AZ47" s="82"/>
      <c r="BA47" s="68"/>
      <c r="BB47" s="68"/>
      <c r="BC47" s="71"/>
      <c r="BD47" s="63"/>
      <c r="BE47" s="63"/>
      <c r="BF47" s="64"/>
      <c r="BG47" s="62"/>
      <c r="BH47" s="63"/>
      <c r="BI47" s="64"/>
      <c r="BJ47" s="62"/>
      <c r="BK47" s="63"/>
      <c r="BL47" s="64"/>
      <c r="BM47" s="62"/>
      <c r="BN47" s="63"/>
      <c r="BO47" s="64"/>
      <c r="BP47" s="62"/>
      <c r="BQ47" s="63"/>
      <c r="BR47" s="64"/>
      <c r="BS47" s="62"/>
      <c r="BT47" s="63"/>
      <c r="BU47" s="64"/>
      <c r="BV47" s="62"/>
      <c r="BW47" s="63"/>
      <c r="BX47" s="64"/>
      <c r="BY47" s="62"/>
      <c r="BZ47" s="63"/>
      <c r="CA47" s="64"/>
      <c r="CB47" s="120"/>
      <c r="CC47" s="34"/>
      <c r="CD47" s="34"/>
      <c r="CE47" s="38" t="s">
        <v>37</v>
      </c>
      <c r="CF47" s="36" t="s">
        <v>44</v>
      </c>
      <c r="CG47" s="36">
        <f>SUM(COUNTIF(Region5,CONCATENATE(CG42," ",$CE47)),COUNTIF(Region5,CONCATENATE(CG42,"c ",$CE47)))</f>
        <v>0</v>
      </c>
      <c r="CH47" s="36">
        <f>SUM(COUNTIF(Region5,CONCATENATE(CH42," ",$CE47)),COUNTIF(Region5,CONCATENATE(CH42,"c ",$CE47)))</f>
        <v>0</v>
      </c>
      <c r="CI47" s="36">
        <f>SUM(COUNTIF(Region5,CONCATENATE(CI42," ",$CE47)),COUNTIF(Region5,CONCATENATE(CI42,"c ",$CE47)))</f>
        <v>0</v>
      </c>
      <c r="CJ47" s="37">
        <f>CG47*1+CH47*2+CI47*4</f>
        <v>0</v>
      </c>
      <c r="CK47" s="34"/>
      <c r="CL47" s="38" t="s">
        <v>37</v>
      </c>
      <c r="CM47" s="36" t="s">
        <v>44</v>
      </c>
      <c r="CN47" s="36">
        <f>SUM(COUNTIF(Region10,CONCATENATE(CN42," ",$CL47)),COUNTIF(Region10,CONCATENATE(CN42,"c ",$CL47)))</f>
        <v>0</v>
      </c>
      <c r="CO47" s="36">
        <f>SUM(COUNTIF(Region10,CONCATENATE(CO42," ",$CL47)),COUNTIF(Region10,CONCATENATE(CO42,"c ",$CL47)))</f>
        <v>0</v>
      </c>
      <c r="CP47" s="36">
        <f>SUM(COUNTIF(Region10,CONCATENATE(CP42," ",$CL47)),COUNTIF(Region10,CONCATENATE(CP42,"c ",$CL47)))</f>
        <v>0</v>
      </c>
      <c r="CQ47" s="37">
        <f>CN47*1+CO47*2+CP47*4</f>
        <v>0</v>
      </c>
    </row>
    <row r="48" spans="1:95" ht="20.100000000000001" customHeight="1" x14ac:dyDescent="0.3">
      <c r="A48" s="122"/>
      <c r="B48" s="67"/>
      <c r="C48" s="68"/>
      <c r="D48" s="69"/>
      <c r="E48" s="67"/>
      <c r="F48" s="68"/>
      <c r="G48" s="69"/>
      <c r="H48" s="67"/>
      <c r="I48" s="68"/>
      <c r="J48" s="69"/>
      <c r="K48" s="67"/>
      <c r="L48" s="68"/>
      <c r="M48" s="69"/>
      <c r="N48" s="67"/>
      <c r="O48" s="68"/>
      <c r="P48" s="69"/>
      <c r="Q48" s="67"/>
      <c r="R48" s="68"/>
      <c r="S48" s="69"/>
      <c r="T48" s="67"/>
      <c r="U48" s="68"/>
      <c r="V48" s="69"/>
      <c r="W48" s="67"/>
      <c r="X48" s="68"/>
      <c r="Y48" s="69"/>
      <c r="Z48" s="67"/>
      <c r="AA48" s="68"/>
      <c r="AB48" s="71"/>
      <c r="AC48" s="68"/>
      <c r="AD48" s="68"/>
      <c r="AE48" s="69"/>
      <c r="AF48" s="67"/>
      <c r="AG48" s="68"/>
      <c r="AH48" s="69"/>
      <c r="AI48" s="67"/>
      <c r="AJ48" s="68"/>
      <c r="AK48" s="68"/>
      <c r="AL48" s="70"/>
      <c r="AM48" s="68"/>
      <c r="AN48" s="69"/>
      <c r="AO48" s="67"/>
      <c r="AP48" s="68"/>
      <c r="AQ48" s="69"/>
      <c r="AR48" s="67"/>
      <c r="AS48" s="68"/>
      <c r="AT48" s="69"/>
      <c r="AU48" s="67"/>
      <c r="AV48" s="68"/>
      <c r="AW48" s="68"/>
      <c r="AX48" s="67"/>
      <c r="AY48" s="68"/>
      <c r="AZ48" s="71"/>
      <c r="BA48" s="68"/>
      <c r="BB48" s="68"/>
      <c r="BC48" s="71"/>
      <c r="BD48" s="68"/>
      <c r="BE48" s="68"/>
      <c r="BF48" s="69"/>
      <c r="BG48" s="67"/>
      <c r="BH48" s="68"/>
      <c r="BI48" s="69"/>
      <c r="BJ48" s="67"/>
      <c r="BK48" s="68"/>
      <c r="BL48" s="69"/>
      <c r="BM48" s="67"/>
      <c r="BN48" s="68"/>
      <c r="BO48" s="69"/>
      <c r="BP48" s="67"/>
      <c r="BQ48" s="68"/>
      <c r="BR48" s="69"/>
      <c r="BS48" s="67"/>
      <c r="BT48" s="68"/>
      <c r="BU48" s="69"/>
      <c r="BV48" s="67"/>
      <c r="BW48" s="68"/>
      <c r="BX48" s="69"/>
      <c r="BY48" s="67"/>
      <c r="BZ48" s="68"/>
      <c r="CA48" s="69"/>
      <c r="CB48" s="124"/>
      <c r="CC48" s="34"/>
      <c r="CD48" s="34"/>
      <c r="CE48" s="34"/>
      <c r="CF48" s="36" t="s">
        <v>31</v>
      </c>
      <c r="CG48" s="36">
        <f>SUM(COUNTIF(Region5,"# "),COUNTIF(Region5,"#"),COUNTIF(Region5,"P"),COUNTIF(Region5,"US"),COUNTIF(Region5,"US c"))</f>
        <v>0</v>
      </c>
      <c r="CH48" s="36" t="s">
        <v>45</v>
      </c>
      <c r="CI48" s="39">
        <f>SUM(CG44:CI44,CG48:CG49)/CF42</f>
        <v>2.9411764705882353E-2</v>
      </c>
      <c r="CJ48" s="34"/>
      <c r="CK48" s="34"/>
      <c r="CL48" s="34"/>
      <c r="CM48" s="36" t="s">
        <v>31</v>
      </c>
      <c r="CN48" s="36">
        <f>SUM(COUNTIF(Region10,"# "),COUNTIF(Region10,"#"),COUNTIF(Region10,"P"),COUNTIF(Region10,"US"),COUNTIF(Region10,"US c"))</f>
        <v>0</v>
      </c>
      <c r="CO48" s="36" t="s">
        <v>45</v>
      </c>
      <c r="CP48" s="39">
        <f>SUM(CN44:CP44,CN48:CN49)/CM42</f>
        <v>1.4925373134328358E-2</v>
      </c>
      <c r="CQ48" s="34"/>
    </row>
    <row r="49" spans="1:95" ht="20.100000000000001" customHeight="1" thickBot="1" x14ac:dyDescent="0.35">
      <c r="A49" s="123"/>
      <c r="B49" s="72"/>
      <c r="C49" s="73"/>
      <c r="D49" s="74"/>
      <c r="E49" s="72"/>
      <c r="F49" s="73"/>
      <c r="G49" s="74"/>
      <c r="H49" s="72"/>
      <c r="I49" s="73"/>
      <c r="J49" s="74"/>
      <c r="K49" s="72"/>
      <c r="L49" s="73"/>
      <c r="M49" s="74"/>
      <c r="N49" s="72"/>
      <c r="O49" s="73"/>
      <c r="P49" s="74"/>
      <c r="Q49" s="72"/>
      <c r="R49" s="73"/>
      <c r="S49" s="74"/>
      <c r="T49" s="67"/>
      <c r="U49" s="68"/>
      <c r="V49" s="69"/>
      <c r="W49" s="67"/>
      <c r="X49" s="68"/>
      <c r="Y49" s="69"/>
      <c r="Z49" s="78"/>
      <c r="AA49" s="76"/>
      <c r="AB49" s="79"/>
      <c r="AC49" s="68"/>
      <c r="AD49" s="68"/>
      <c r="AE49" s="69"/>
      <c r="AF49" s="67"/>
      <c r="AG49" s="68"/>
      <c r="AH49" s="69"/>
      <c r="AI49" s="67"/>
      <c r="AJ49" s="68"/>
      <c r="AK49" s="68"/>
      <c r="AL49" s="84"/>
      <c r="AM49" s="73"/>
      <c r="AN49" s="74"/>
      <c r="AO49" s="72"/>
      <c r="AP49" s="73"/>
      <c r="AQ49" s="74"/>
      <c r="AR49" s="72"/>
      <c r="AS49" s="73"/>
      <c r="AT49" s="74"/>
      <c r="AU49" s="72"/>
      <c r="AV49" s="73"/>
      <c r="AW49" s="73"/>
      <c r="AX49" s="72"/>
      <c r="AY49" s="73"/>
      <c r="AZ49" s="83"/>
      <c r="BA49" s="68"/>
      <c r="BB49" s="68"/>
      <c r="BC49" s="71"/>
      <c r="BD49" s="73"/>
      <c r="BE49" s="73"/>
      <c r="BF49" s="74"/>
      <c r="BG49" s="72"/>
      <c r="BH49" s="73"/>
      <c r="BI49" s="74"/>
      <c r="BJ49" s="72"/>
      <c r="BK49" s="73"/>
      <c r="BL49" s="74"/>
      <c r="BM49" s="72"/>
      <c r="BN49" s="73"/>
      <c r="BO49" s="74"/>
      <c r="BP49" s="72"/>
      <c r="BQ49" s="73"/>
      <c r="BR49" s="74"/>
      <c r="BS49" s="72"/>
      <c r="BT49" s="73"/>
      <c r="BU49" s="74"/>
      <c r="BV49" s="72"/>
      <c r="BW49" s="73"/>
      <c r="BX49" s="74"/>
      <c r="BY49" s="72"/>
      <c r="BZ49" s="73"/>
      <c r="CA49" s="74"/>
      <c r="CB49" s="125"/>
      <c r="CC49" s="34"/>
      <c r="CD49" s="34"/>
      <c r="CE49" s="34"/>
      <c r="CF49" s="36" t="s">
        <v>28</v>
      </c>
      <c r="CG49" s="36"/>
      <c r="CH49" s="36" t="s">
        <v>30</v>
      </c>
      <c r="CI49" s="36">
        <f>CF42-SUM(CG44:CI44)-SUM(CG48:CG49)</f>
        <v>66</v>
      </c>
      <c r="CJ49" s="34"/>
      <c r="CK49" s="34"/>
      <c r="CL49" s="34"/>
      <c r="CM49" s="36" t="s">
        <v>28</v>
      </c>
      <c r="CN49" s="36"/>
      <c r="CO49" s="36" t="s">
        <v>30</v>
      </c>
      <c r="CP49" s="36">
        <f>CM42-SUM(CN44:CP44)-SUM(CN48:CN49)</f>
        <v>66</v>
      </c>
      <c r="CQ49" s="34"/>
    </row>
    <row r="50" spans="1:95" ht="20.100000000000001" customHeight="1" x14ac:dyDescent="0.3">
      <c r="A50" s="121"/>
      <c r="B50" s="62"/>
      <c r="C50" s="63"/>
      <c r="D50" s="64"/>
      <c r="E50" s="62"/>
      <c r="F50" s="63"/>
      <c r="G50" s="64"/>
      <c r="H50" s="62"/>
      <c r="I50" s="63"/>
      <c r="J50" s="64"/>
      <c r="K50" s="62"/>
      <c r="L50" s="63"/>
      <c r="M50" s="64"/>
      <c r="N50" s="62"/>
      <c r="O50" s="63"/>
      <c r="P50" s="64"/>
      <c r="Q50" s="62"/>
      <c r="R50" s="63"/>
      <c r="S50" s="63"/>
      <c r="T50" s="85"/>
      <c r="U50" s="81"/>
      <c r="V50" s="86"/>
      <c r="W50" s="80"/>
      <c r="X50" s="81"/>
      <c r="Y50" s="86"/>
      <c r="Z50" s="80"/>
      <c r="AA50" s="81"/>
      <c r="AB50" s="86"/>
      <c r="AC50" s="80"/>
      <c r="AD50" s="81"/>
      <c r="AE50" s="86"/>
      <c r="AF50" s="80"/>
      <c r="AG50" s="81"/>
      <c r="AH50" s="86"/>
      <c r="AI50" s="80"/>
      <c r="AJ50" s="81"/>
      <c r="AK50" s="86"/>
      <c r="AL50" s="62"/>
      <c r="AM50" s="63"/>
      <c r="AN50" s="64"/>
      <c r="AO50" s="62"/>
      <c r="AP50" s="63"/>
      <c r="AQ50" s="64"/>
      <c r="AR50" s="62"/>
      <c r="AS50" s="63"/>
      <c r="AT50" s="64"/>
      <c r="AU50" s="62"/>
      <c r="AV50" s="63"/>
      <c r="AW50" s="63"/>
      <c r="AX50" s="62"/>
      <c r="AY50" s="63"/>
      <c r="AZ50" s="66"/>
      <c r="BA50" s="65"/>
      <c r="BB50" s="63"/>
      <c r="BC50" s="66"/>
      <c r="BD50" s="63"/>
      <c r="BE50" s="63"/>
      <c r="BF50" s="64"/>
      <c r="BG50" s="62"/>
      <c r="BH50" s="63"/>
      <c r="BI50" s="64"/>
      <c r="BJ50" s="62"/>
      <c r="BK50" s="63"/>
      <c r="BL50" s="64"/>
      <c r="BM50" s="62"/>
      <c r="BN50" s="63"/>
      <c r="BO50" s="64"/>
      <c r="BP50" s="62"/>
      <c r="BQ50" s="63"/>
      <c r="BR50" s="64"/>
      <c r="BS50" s="62"/>
      <c r="BT50" s="63"/>
      <c r="BU50" s="64"/>
      <c r="BV50" s="62"/>
      <c r="BW50" s="63"/>
      <c r="BX50" s="64"/>
      <c r="BY50" s="62"/>
      <c r="BZ50" s="63"/>
      <c r="CA50" s="64"/>
      <c r="CB50" s="120"/>
      <c r="CC50" s="34"/>
      <c r="CD50" s="34"/>
      <c r="CE50" s="34"/>
      <c r="CF50" s="36" t="s">
        <v>29</v>
      </c>
      <c r="CG50" s="40">
        <f>IFERROR((SUM($CG43:$CH43)-SUM($CG44:$CH44))*(CG43-CG44)/(SUM($CG43:$CH43)-SUM($CG44:$CH44))*$CG49/($CF42-SUM($CG44:$CI44)-$CG48),0)</f>
        <v>0</v>
      </c>
      <c r="CH50" s="40">
        <f>IFERROR((SUM($CG43:$CH43)-SUM($CG44:$CH44))*(CH43-CH44)/(SUM($CG43:$CH43)-SUM($CG44:$CH44))*$CG49/($CF42-SUM($CG44:$CI44)-$CG48),0)</f>
        <v>0</v>
      </c>
      <c r="CI50" s="37">
        <f>ROUNDDOWN(CG50,0)+ROUNDDOWN(CH50,0)*2</f>
        <v>0</v>
      </c>
      <c r="CJ50" s="34"/>
      <c r="CK50" s="34"/>
      <c r="CL50" s="34"/>
      <c r="CM50" s="36" t="s">
        <v>29</v>
      </c>
      <c r="CN50" s="40">
        <f>IFERROR((SUM($CN43:$CO43)-SUM($CN44:$CO44))*(CN43-CN44)/(SUM($CN43:$CO43)-SUM($CN44:$CO44))*$CN49/($CM42-SUM($CN44:$CP44)-$CN48),0)</f>
        <v>0</v>
      </c>
      <c r="CO50" s="40">
        <f>IFERROR((SUM($CN43:$CO43)-SUM($CN44:$CO44))*(CO43-CO44)/(SUM($CN43:$CO43)-SUM($CN44:$CO44))*$CN49/($CM42-SUM($CN44:$CP44)-$CN48),0)</f>
        <v>0</v>
      </c>
      <c r="CP50" s="37">
        <f>ROUNDDOWN(CN50,0)+ROUNDDOWN(CO50,0)*2</f>
        <v>0</v>
      </c>
      <c r="CQ50" s="34"/>
    </row>
    <row r="51" spans="1:95" ht="20.100000000000001" customHeight="1" x14ac:dyDescent="0.25">
      <c r="A51" s="122"/>
      <c r="B51" s="67"/>
      <c r="C51" s="68"/>
      <c r="D51" s="69"/>
      <c r="E51" s="67"/>
      <c r="F51" s="68"/>
      <c r="G51" s="69"/>
      <c r="H51" s="67"/>
      <c r="I51" s="68"/>
      <c r="J51" s="69"/>
      <c r="K51" s="67"/>
      <c r="L51" s="68"/>
      <c r="M51" s="69"/>
      <c r="N51" s="67"/>
      <c r="O51" s="68"/>
      <c r="P51" s="69"/>
      <c r="Q51" s="67"/>
      <c r="R51" s="68"/>
      <c r="S51" s="68"/>
      <c r="T51" s="70"/>
      <c r="U51" s="68"/>
      <c r="V51" s="69"/>
      <c r="W51" s="67"/>
      <c r="X51" s="68"/>
      <c r="Y51" s="69"/>
      <c r="Z51" s="67"/>
      <c r="AA51" s="68"/>
      <c r="AB51" s="69"/>
      <c r="AC51" s="67"/>
      <c r="AD51" s="68"/>
      <c r="AE51" s="69"/>
      <c r="AF51" s="67"/>
      <c r="AG51" s="68"/>
      <c r="AH51" s="69"/>
      <c r="AI51" s="67"/>
      <c r="AJ51" s="68"/>
      <c r="AK51" s="69"/>
      <c r="AL51" s="67"/>
      <c r="AM51" s="68"/>
      <c r="AN51" s="69"/>
      <c r="AO51" s="67"/>
      <c r="AP51" s="68"/>
      <c r="AQ51" s="69"/>
      <c r="AR51" s="67"/>
      <c r="AS51" s="68"/>
      <c r="AT51" s="69"/>
      <c r="AU51" s="67"/>
      <c r="AV51" s="68"/>
      <c r="AW51" s="68"/>
      <c r="AX51" s="67"/>
      <c r="AY51" s="68"/>
      <c r="AZ51" s="71"/>
      <c r="BA51" s="70"/>
      <c r="BB51" s="68"/>
      <c r="BC51" s="71"/>
      <c r="BD51" s="68"/>
      <c r="BE51" s="68"/>
      <c r="BF51" s="69"/>
      <c r="BG51" s="67"/>
      <c r="BH51" s="68"/>
      <c r="BI51" s="69"/>
      <c r="BJ51" s="67"/>
      <c r="BK51" s="68"/>
      <c r="BL51" s="69"/>
      <c r="BM51" s="67"/>
      <c r="BN51" s="68"/>
      <c r="BO51" s="69"/>
      <c r="BP51" s="67"/>
      <c r="BQ51" s="68"/>
      <c r="BR51" s="69"/>
      <c r="BS51" s="67"/>
      <c r="BT51" s="68"/>
      <c r="BU51" s="69"/>
      <c r="BV51" s="67"/>
      <c r="BW51" s="68"/>
      <c r="BX51" s="69"/>
      <c r="BY51" s="67"/>
      <c r="BZ51" s="68"/>
      <c r="CA51" s="69"/>
      <c r="CB51" s="124"/>
      <c r="CC51" s="34"/>
      <c r="CD51" s="34"/>
      <c r="CE51" s="34"/>
      <c r="CF51" s="34"/>
      <c r="CG51" s="34"/>
      <c r="CH51" s="34"/>
      <c r="CI51" s="34"/>
      <c r="CJ51" s="34"/>
      <c r="CK51" s="34"/>
      <c r="CL51" s="34"/>
      <c r="CM51" s="34"/>
      <c r="CN51" s="34"/>
      <c r="CO51" s="34"/>
      <c r="CP51" s="34"/>
      <c r="CQ51" s="34"/>
    </row>
    <row r="52" spans="1:95" ht="20.100000000000001" customHeight="1" x14ac:dyDescent="0.25">
      <c r="A52" s="123"/>
      <c r="B52" s="72"/>
      <c r="C52" s="73"/>
      <c r="D52" s="74"/>
      <c r="E52" s="72"/>
      <c r="F52" s="73"/>
      <c r="G52" s="74"/>
      <c r="H52" s="72"/>
      <c r="I52" s="73"/>
      <c r="J52" s="74"/>
      <c r="K52" s="72"/>
      <c r="L52" s="73"/>
      <c r="M52" s="74"/>
      <c r="N52" s="72"/>
      <c r="O52" s="73"/>
      <c r="P52" s="74"/>
      <c r="Q52" s="72"/>
      <c r="R52" s="73"/>
      <c r="S52" s="73"/>
      <c r="T52" s="70"/>
      <c r="U52" s="68"/>
      <c r="V52" s="69"/>
      <c r="W52" s="72"/>
      <c r="X52" s="73"/>
      <c r="Y52" s="74"/>
      <c r="Z52" s="72"/>
      <c r="AA52" s="73"/>
      <c r="AB52" s="74"/>
      <c r="AC52" s="72"/>
      <c r="AD52" s="73"/>
      <c r="AE52" s="74"/>
      <c r="AF52" s="72"/>
      <c r="AG52" s="73"/>
      <c r="AH52" s="74"/>
      <c r="AI52" s="72"/>
      <c r="AJ52" s="73"/>
      <c r="AK52" s="74"/>
      <c r="AL52" s="72"/>
      <c r="AM52" s="73"/>
      <c r="AN52" s="74"/>
      <c r="AO52" s="72"/>
      <c r="AP52" s="73"/>
      <c r="AQ52" s="74"/>
      <c r="AR52" s="72"/>
      <c r="AS52" s="73"/>
      <c r="AT52" s="74"/>
      <c r="AU52" s="72"/>
      <c r="AV52" s="73"/>
      <c r="AW52" s="73"/>
      <c r="AX52" s="72"/>
      <c r="AY52" s="73"/>
      <c r="AZ52" s="83"/>
      <c r="BA52" s="84"/>
      <c r="BB52" s="73"/>
      <c r="BC52" s="83"/>
      <c r="BD52" s="73"/>
      <c r="BE52" s="73"/>
      <c r="BF52" s="74"/>
      <c r="BG52" s="72"/>
      <c r="BH52" s="73"/>
      <c r="BI52" s="74"/>
      <c r="BJ52" s="72"/>
      <c r="BK52" s="73"/>
      <c r="BL52" s="74"/>
      <c r="BM52" s="72"/>
      <c r="BN52" s="73"/>
      <c r="BO52" s="74"/>
      <c r="BP52" s="72"/>
      <c r="BQ52" s="73"/>
      <c r="BR52" s="74"/>
      <c r="BS52" s="72"/>
      <c r="BT52" s="73"/>
      <c r="BU52" s="74"/>
      <c r="BV52" s="72"/>
      <c r="BW52" s="73"/>
      <c r="BX52" s="74"/>
      <c r="BY52" s="72"/>
      <c r="BZ52" s="73"/>
      <c r="CA52" s="74"/>
      <c r="CB52" s="125"/>
      <c r="CC52" s="34"/>
      <c r="CD52" s="34"/>
      <c r="CE52" s="34"/>
      <c r="CF52" s="34"/>
      <c r="CG52" s="34"/>
      <c r="CH52" s="34"/>
      <c r="CI52" s="34"/>
      <c r="CJ52" s="34"/>
      <c r="CK52" s="34"/>
      <c r="CL52" s="34"/>
      <c r="CM52" s="34"/>
      <c r="CN52" s="34"/>
      <c r="CO52" s="34"/>
      <c r="CP52" s="34"/>
      <c r="CQ52" s="34"/>
    </row>
    <row r="53" spans="1:95" ht="20.100000000000001" customHeight="1" x14ac:dyDescent="0.3">
      <c r="A53" s="121"/>
      <c r="B53" s="62"/>
      <c r="C53" s="63"/>
      <c r="D53" s="64"/>
      <c r="E53" s="62"/>
      <c r="F53" s="63"/>
      <c r="G53" s="64"/>
      <c r="H53" s="62"/>
      <c r="I53" s="63"/>
      <c r="J53" s="64"/>
      <c r="K53" s="62"/>
      <c r="L53" s="63"/>
      <c r="M53" s="64"/>
      <c r="N53" s="62"/>
      <c r="O53" s="63"/>
      <c r="P53" s="64"/>
      <c r="Q53" s="62"/>
      <c r="R53" s="63"/>
      <c r="S53" s="63"/>
      <c r="T53" s="65"/>
      <c r="U53" s="63"/>
      <c r="V53" s="64"/>
      <c r="W53" s="63"/>
      <c r="X53" s="63"/>
      <c r="Y53" s="64"/>
      <c r="Z53" s="62"/>
      <c r="AA53" s="63"/>
      <c r="AB53" s="64"/>
      <c r="AC53" s="62"/>
      <c r="AD53" s="63"/>
      <c r="AE53" s="64"/>
      <c r="AF53" s="62"/>
      <c r="AG53" s="63"/>
      <c r="AH53" s="64"/>
      <c r="AI53" s="62"/>
      <c r="AJ53" s="63"/>
      <c r="AK53" s="64"/>
      <c r="AL53" s="62"/>
      <c r="AM53" s="63"/>
      <c r="AN53" s="64"/>
      <c r="AO53" s="62"/>
      <c r="AP53" s="63"/>
      <c r="AQ53" s="64"/>
      <c r="AR53" s="62"/>
      <c r="AS53" s="63"/>
      <c r="AT53" s="64"/>
      <c r="AU53" s="62"/>
      <c r="AV53" s="63"/>
      <c r="AW53" s="64"/>
      <c r="AX53" s="67"/>
      <c r="AY53" s="68"/>
      <c r="AZ53" s="71"/>
      <c r="BA53" s="65"/>
      <c r="BB53" s="63"/>
      <c r="BC53" s="66"/>
      <c r="BD53" s="63"/>
      <c r="BE53" s="63"/>
      <c r="BF53" s="64"/>
      <c r="BG53" s="62"/>
      <c r="BH53" s="63"/>
      <c r="BI53" s="64"/>
      <c r="BJ53" s="62"/>
      <c r="BK53" s="63"/>
      <c r="BL53" s="64"/>
      <c r="BM53" s="62"/>
      <c r="BN53" s="63"/>
      <c r="BO53" s="64"/>
      <c r="BP53" s="62"/>
      <c r="BQ53" s="63"/>
      <c r="BR53" s="64"/>
      <c r="BS53" s="62"/>
      <c r="BT53" s="63"/>
      <c r="BU53" s="64"/>
      <c r="BV53" s="62"/>
      <c r="BW53" s="63"/>
      <c r="BX53" s="64"/>
      <c r="BY53" s="62"/>
      <c r="BZ53" s="63"/>
      <c r="CA53" s="64"/>
      <c r="CB53" s="120"/>
      <c r="CC53" s="34"/>
      <c r="CD53" s="34"/>
      <c r="CE53" s="34"/>
      <c r="CF53" s="127" t="s">
        <v>53</v>
      </c>
      <c r="CG53" s="128">
        <f>MAX('Inf Data'!C:C)</f>
        <v>0</v>
      </c>
      <c r="CH53" s="34"/>
      <c r="CI53" s="34"/>
      <c r="CJ53" s="34"/>
      <c r="CK53" s="34"/>
      <c r="CL53" s="34"/>
      <c r="CM53" s="41" t="s">
        <v>64</v>
      </c>
      <c r="CN53" s="34"/>
      <c r="CO53" s="34"/>
      <c r="CP53" s="34"/>
      <c r="CQ53" s="34"/>
    </row>
    <row r="54" spans="1:95" ht="20.100000000000001" customHeight="1" x14ac:dyDescent="0.25">
      <c r="A54" s="122"/>
      <c r="B54" s="67"/>
      <c r="C54" s="68"/>
      <c r="D54" s="69"/>
      <c r="E54" s="67"/>
      <c r="F54" s="68"/>
      <c r="G54" s="69"/>
      <c r="H54" s="67"/>
      <c r="I54" s="68"/>
      <c r="J54" s="69"/>
      <c r="K54" s="67"/>
      <c r="L54" s="68"/>
      <c r="M54" s="69"/>
      <c r="N54" s="67"/>
      <c r="O54" s="68"/>
      <c r="P54" s="69"/>
      <c r="Q54" s="67"/>
      <c r="R54" s="68"/>
      <c r="S54" s="68"/>
      <c r="T54" s="70"/>
      <c r="U54" s="68"/>
      <c r="V54" s="69"/>
      <c r="W54" s="68"/>
      <c r="X54" s="68"/>
      <c r="Y54" s="69"/>
      <c r="Z54" s="67"/>
      <c r="AA54" s="68"/>
      <c r="AB54" s="69"/>
      <c r="AC54" s="67"/>
      <c r="AD54" s="68"/>
      <c r="AE54" s="69"/>
      <c r="AF54" s="67"/>
      <c r="AG54" s="68"/>
      <c r="AH54" s="69"/>
      <c r="AI54" s="67"/>
      <c r="AJ54" s="68"/>
      <c r="AK54" s="69"/>
      <c r="AL54" s="67"/>
      <c r="AM54" s="68"/>
      <c r="AN54" s="69"/>
      <c r="AO54" s="67"/>
      <c r="AP54" s="68"/>
      <c r="AQ54" s="69"/>
      <c r="AR54" s="67"/>
      <c r="AS54" s="68"/>
      <c r="AT54" s="69"/>
      <c r="AU54" s="67"/>
      <c r="AV54" s="68"/>
      <c r="AW54" s="69"/>
      <c r="AX54" s="67"/>
      <c r="AY54" s="68"/>
      <c r="AZ54" s="71"/>
      <c r="BA54" s="70"/>
      <c r="BB54" s="68"/>
      <c r="BC54" s="71"/>
      <c r="BD54" s="68"/>
      <c r="BE54" s="68"/>
      <c r="BF54" s="69"/>
      <c r="BG54" s="67"/>
      <c r="BH54" s="68"/>
      <c r="BI54" s="69"/>
      <c r="BJ54" s="67"/>
      <c r="BK54" s="68"/>
      <c r="BL54" s="69"/>
      <c r="BM54" s="67"/>
      <c r="BN54" s="68"/>
      <c r="BO54" s="69"/>
      <c r="BP54" s="67"/>
      <c r="BQ54" s="68"/>
      <c r="BR54" s="69"/>
      <c r="BS54" s="67"/>
      <c r="BT54" s="68"/>
      <c r="BU54" s="69"/>
      <c r="BV54" s="67"/>
      <c r="BW54" s="68"/>
      <c r="BX54" s="69"/>
      <c r="BY54" s="67"/>
      <c r="BZ54" s="68"/>
      <c r="CA54" s="69"/>
      <c r="CB54" s="124"/>
      <c r="CC54" s="34"/>
      <c r="CD54" s="34"/>
      <c r="CE54" s="34"/>
      <c r="CF54" s="127"/>
      <c r="CG54" s="128"/>
      <c r="CH54" s="34"/>
      <c r="CI54" s="34"/>
      <c r="CJ54" s="34"/>
      <c r="CK54" s="34"/>
      <c r="CL54" s="34"/>
      <c r="CM54" s="129" t="s">
        <v>65</v>
      </c>
      <c r="CN54" s="129"/>
      <c r="CO54" s="129"/>
      <c r="CP54" s="129"/>
      <c r="CQ54" s="129"/>
    </row>
    <row r="55" spans="1:95" ht="20.100000000000001" customHeight="1" thickBot="1" x14ac:dyDescent="0.3">
      <c r="A55" s="123"/>
      <c r="B55" s="72"/>
      <c r="C55" s="73"/>
      <c r="D55" s="74"/>
      <c r="E55" s="72"/>
      <c r="F55" s="73"/>
      <c r="G55" s="74"/>
      <c r="H55" s="72"/>
      <c r="I55" s="73"/>
      <c r="J55" s="74"/>
      <c r="K55" s="72"/>
      <c r="L55" s="73"/>
      <c r="M55" s="74"/>
      <c r="N55" s="72"/>
      <c r="O55" s="73"/>
      <c r="P55" s="74"/>
      <c r="Q55" s="67"/>
      <c r="R55" s="68"/>
      <c r="S55" s="68"/>
      <c r="T55" s="75"/>
      <c r="U55" s="76"/>
      <c r="V55" s="77"/>
      <c r="W55" s="73"/>
      <c r="X55" s="73"/>
      <c r="Y55" s="74"/>
      <c r="Z55" s="72"/>
      <c r="AA55" s="73"/>
      <c r="AB55" s="74"/>
      <c r="AC55" s="72"/>
      <c r="AD55" s="73"/>
      <c r="AE55" s="74"/>
      <c r="AF55" s="72"/>
      <c r="AG55" s="73"/>
      <c r="AH55" s="74"/>
      <c r="AI55" s="72"/>
      <c r="AJ55" s="73"/>
      <c r="AK55" s="74"/>
      <c r="AL55" s="72"/>
      <c r="AM55" s="73"/>
      <c r="AN55" s="74"/>
      <c r="AO55" s="72"/>
      <c r="AP55" s="73"/>
      <c r="AQ55" s="74"/>
      <c r="AR55" s="72"/>
      <c r="AS55" s="73"/>
      <c r="AT55" s="74"/>
      <c r="AU55" s="72"/>
      <c r="AV55" s="73"/>
      <c r="AW55" s="74"/>
      <c r="AX55" s="72"/>
      <c r="AY55" s="73"/>
      <c r="AZ55" s="83"/>
      <c r="BA55" s="75"/>
      <c r="BB55" s="76"/>
      <c r="BC55" s="79"/>
      <c r="BD55" s="73"/>
      <c r="BE55" s="73"/>
      <c r="BF55" s="74"/>
      <c r="BG55" s="72"/>
      <c r="BH55" s="73"/>
      <c r="BI55" s="74"/>
      <c r="BJ55" s="72"/>
      <c r="BK55" s="73"/>
      <c r="BL55" s="74"/>
      <c r="BM55" s="72"/>
      <c r="BN55" s="73"/>
      <c r="BO55" s="74"/>
      <c r="BP55" s="72"/>
      <c r="BQ55" s="73"/>
      <c r="BR55" s="74"/>
      <c r="BS55" s="72"/>
      <c r="BT55" s="73"/>
      <c r="BU55" s="74"/>
      <c r="BV55" s="72"/>
      <c r="BW55" s="73"/>
      <c r="BX55" s="74"/>
      <c r="BY55" s="72"/>
      <c r="BZ55" s="73"/>
      <c r="CA55" s="74"/>
      <c r="CB55" s="125"/>
      <c r="CC55" s="34"/>
      <c r="CD55" s="34"/>
      <c r="CE55" s="34"/>
      <c r="CF55" s="127" t="s">
        <v>13</v>
      </c>
      <c r="CG55" s="128">
        <f>MAX('Inf Data'!A:A)</f>
        <v>0</v>
      </c>
      <c r="CH55" s="34"/>
      <c r="CI55" s="34"/>
      <c r="CJ55" s="34"/>
      <c r="CK55" s="34"/>
      <c r="CL55" s="34"/>
      <c r="CM55" s="129"/>
      <c r="CN55" s="129"/>
      <c r="CO55" s="129"/>
      <c r="CP55" s="129"/>
      <c r="CQ55" s="129"/>
    </row>
    <row r="56" spans="1:95" ht="20.100000000000001" customHeight="1" x14ac:dyDescent="0.3">
      <c r="A56" s="121"/>
      <c r="B56" s="62"/>
      <c r="C56" s="63"/>
      <c r="D56" s="64"/>
      <c r="E56" s="62"/>
      <c r="F56" s="63"/>
      <c r="G56" s="64"/>
      <c r="H56" s="62"/>
      <c r="I56" s="63"/>
      <c r="J56" s="64"/>
      <c r="K56" s="62"/>
      <c r="L56" s="63"/>
      <c r="M56" s="64"/>
      <c r="N56" s="62"/>
      <c r="O56" s="63"/>
      <c r="P56" s="66"/>
      <c r="Q56" s="85"/>
      <c r="R56" s="81"/>
      <c r="S56" s="86"/>
      <c r="T56" s="80"/>
      <c r="U56" s="81"/>
      <c r="V56" s="82"/>
      <c r="W56" s="63"/>
      <c r="X56" s="63"/>
      <c r="Y56" s="64"/>
      <c r="Z56" s="62"/>
      <c r="AA56" s="63"/>
      <c r="AB56" s="64"/>
      <c r="AC56" s="62"/>
      <c r="AD56" s="63"/>
      <c r="AE56" s="64"/>
      <c r="AF56" s="62"/>
      <c r="AG56" s="63"/>
      <c r="AH56" s="64"/>
      <c r="AI56" s="62"/>
      <c r="AJ56" s="63"/>
      <c r="AK56" s="64"/>
      <c r="AL56" s="62"/>
      <c r="AM56" s="63"/>
      <c r="AN56" s="64"/>
      <c r="AO56" s="62"/>
      <c r="AP56" s="63"/>
      <c r="AQ56" s="64"/>
      <c r="AR56" s="62"/>
      <c r="AS56" s="63"/>
      <c r="AT56" s="64"/>
      <c r="AU56" s="62"/>
      <c r="AV56" s="63"/>
      <c r="AW56" s="64"/>
      <c r="AX56" s="62"/>
      <c r="AY56" s="63"/>
      <c r="AZ56" s="66"/>
      <c r="BA56" s="70"/>
      <c r="BB56" s="68"/>
      <c r="BC56" s="69"/>
      <c r="BD56" s="62"/>
      <c r="BE56" s="63"/>
      <c r="BF56" s="64"/>
      <c r="BG56" s="62"/>
      <c r="BH56" s="63"/>
      <c r="BI56" s="64"/>
      <c r="BJ56" s="62"/>
      <c r="BK56" s="63"/>
      <c r="BL56" s="64"/>
      <c r="BM56" s="62"/>
      <c r="BN56" s="63"/>
      <c r="BO56" s="64"/>
      <c r="BP56" s="62"/>
      <c r="BQ56" s="63"/>
      <c r="BR56" s="64"/>
      <c r="BS56" s="62"/>
      <c r="BT56" s="63"/>
      <c r="BU56" s="64"/>
      <c r="BV56" s="62"/>
      <c r="BW56" s="63"/>
      <c r="BX56" s="64"/>
      <c r="BY56" s="62"/>
      <c r="BZ56" s="63"/>
      <c r="CA56" s="64"/>
      <c r="CB56" s="120"/>
      <c r="CC56" s="130" t="s">
        <v>43</v>
      </c>
      <c r="CD56" s="131"/>
      <c r="CE56" s="131"/>
      <c r="CF56" s="127"/>
      <c r="CG56" s="128"/>
      <c r="CH56" s="34"/>
      <c r="CI56" s="34"/>
      <c r="CJ56" s="34"/>
      <c r="CK56" s="34"/>
      <c r="CL56" s="34"/>
      <c r="CM56" s="129"/>
      <c r="CN56" s="129"/>
      <c r="CO56" s="129"/>
      <c r="CP56" s="129"/>
      <c r="CQ56" s="129"/>
    </row>
    <row r="57" spans="1:95" ht="20.100000000000001" customHeight="1" x14ac:dyDescent="0.25">
      <c r="A57" s="122"/>
      <c r="B57" s="67"/>
      <c r="C57" s="68"/>
      <c r="D57" s="69"/>
      <c r="E57" s="67"/>
      <c r="F57" s="68"/>
      <c r="G57" s="69"/>
      <c r="H57" s="67"/>
      <c r="I57" s="68"/>
      <c r="J57" s="69"/>
      <c r="K57" s="67"/>
      <c r="L57" s="68"/>
      <c r="M57" s="69"/>
      <c r="N57" s="67"/>
      <c r="O57" s="68"/>
      <c r="P57" s="71"/>
      <c r="Q57" s="70"/>
      <c r="R57" s="68"/>
      <c r="S57" s="69"/>
      <c r="T57" s="67"/>
      <c r="U57" s="68"/>
      <c r="V57" s="71"/>
      <c r="W57" s="68"/>
      <c r="X57" s="68"/>
      <c r="Y57" s="69"/>
      <c r="Z57" s="67"/>
      <c r="AA57" s="68"/>
      <c r="AB57" s="69"/>
      <c r="AC57" s="67"/>
      <c r="AD57" s="68"/>
      <c r="AE57" s="69"/>
      <c r="AF57" s="67"/>
      <c r="AG57" s="68"/>
      <c r="AH57" s="69"/>
      <c r="AI57" s="67"/>
      <c r="AJ57" s="68"/>
      <c r="AK57" s="69"/>
      <c r="AL57" s="67"/>
      <c r="AM57" s="68"/>
      <c r="AN57" s="69"/>
      <c r="AO57" s="67"/>
      <c r="AP57" s="68"/>
      <c r="AQ57" s="69"/>
      <c r="AR57" s="67"/>
      <c r="AS57" s="68"/>
      <c r="AT57" s="69"/>
      <c r="AU57" s="67"/>
      <c r="AV57" s="68"/>
      <c r="AW57" s="69"/>
      <c r="AX57" s="67"/>
      <c r="AY57" s="68"/>
      <c r="AZ57" s="71"/>
      <c r="BA57" s="70"/>
      <c r="BB57" s="68"/>
      <c r="BC57" s="69"/>
      <c r="BD57" s="67"/>
      <c r="BE57" s="68"/>
      <c r="BF57" s="69"/>
      <c r="BG57" s="67"/>
      <c r="BH57" s="68"/>
      <c r="BI57" s="69"/>
      <c r="BJ57" s="67"/>
      <c r="BK57" s="68"/>
      <c r="BL57" s="69"/>
      <c r="BM57" s="67"/>
      <c r="BN57" s="68"/>
      <c r="BO57" s="69"/>
      <c r="BP57" s="67"/>
      <c r="BQ57" s="68"/>
      <c r="BR57" s="69"/>
      <c r="BS57" s="67"/>
      <c r="BT57" s="68"/>
      <c r="BU57" s="69"/>
      <c r="BV57" s="67"/>
      <c r="BW57" s="68"/>
      <c r="BX57" s="69"/>
      <c r="BY57" s="67"/>
      <c r="BZ57" s="68"/>
      <c r="CA57" s="69"/>
      <c r="CB57" s="124"/>
      <c r="CC57" s="42" t="s">
        <v>3</v>
      </c>
      <c r="CD57" s="34"/>
      <c r="CE57" s="34" t="s">
        <v>56</v>
      </c>
      <c r="CF57" s="34"/>
      <c r="CG57" s="34"/>
      <c r="CH57" s="34"/>
      <c r="CI57" s="34"/>
      <c r="CJ57" s="34"/>
      <c r="CK57" s="34"/>
      <c r="CL57" s="34"/>
      <c r="CM57" s="132" t="s">
        <v>66</v>
      </c>
      <c r="CN57" s="132"/>
      <c r="CO57" s="132"/>
      <c r="CP57" s="132"/>
      <c r="CQ57" s="132"/>
    </row>
    <row r="58" spans="1:95" ht="20.100000000000001" customHeight="1" thickBot="1" x14ac:dyDescent="0.3">
      <c r="A58" s="123"/>
      <c r="B58" s="67"/>
      <c r="C58" s="68"/>
      <c r="D58" s="69"/>
      <c r="E58" s="78"/>
      <c r="F58" s="76"/>
      <c r="G58" s="77"/>
      <c r="H58" s="78"/>
      <c r="I58" s="76"/>
      <c r="J58" s="77"/>
      <c r="K58" s="78"/>
      <c r="L58" s="76"/>
      <c r="M58" s="77"/>
      <c r="N58" s="78"/>
      <c r="O58" s="76"/>
      <c r="P58" s="79"/>
      <c r="Q58" s="84"/>
      <c r="R58" s="73"/>
      <c r="S58" s="74"/>
      <c r="T58" s="72"/>
      <c r="U58" s="73"/>
      <c r="V58" s="83"/>
      <c r="W58" s="68"/>
      <c r="X58" s="68"/>
      <c r="Y58" s="69"/>
      <c r="Z58" s="72"/>
      <c r="AA58" s="73"/>
      <c r="AB58" s="74"/>
      <c r="AC58" s="72"/>
      <c r="AD58" s="73"/>
      <c r="AE58" s="74"/>
      <c r="AF58" s="72"/>
      <c r="AG58" s="73"/>
      <c r="AH58" s="74"/>
      <c r="AI58" s="72"/>
      <c r="AJ58" s="73"/>
      <c r="AK58" s="74"/>
      <c r="AL58" s="72"/>
      <c r="AM58" s="73"/>
      <c r="AN58" s="74"/>
      <c r="AO58" s="72"/>
      <c r="AP58" s="73"/>
      <c r="AQ58" s="74"/>
      <c r="AR58" s="72"/>
      <c r="AS58" s="73"/>
      <c r="AT58" s="74"/>
      <c r="AU58" s="72"/>
      <c r="AV58" s="73"/>
      <c r="AW58" s="74"/>
      <c r="AX58" s="72"/>
      <c r="AY58" s="73"/>
      <c r="AZ58" s="83"/>
      <c r="BA58" s="84"/>
      <c r="BB58" s="73"/>
      <c r="BC58" s="74"/>
      <c r="BD58" s="72"/>
      <c r="BE58" s="73"/>
      <c r="BF58" s="74"/>
      <c r="BG58" s="72"/>
      <c r="BH58" s="73"/>
      <c r="BI58" s="74"/>
      <c r="BJ58" s="72"/>
      <c r="BK58" s="73"/>
      <c r="BL58" s="74"/>
      <c r="BM58" s="72"/>
      <c r="BN58" s="73"/>
      <c r="BO58" s="74"/>
      <c r="BP58" s="72"/>
      <c r="BQ58" s="73"/>
      <c r="BR58" s="74"/>
      <c r="BS58" s="72"/>
      <c r="BT58" s="73"/>
      <c r="BU58" s="74"/>
      <c r="BV58" s="72"/>
      <c r="BW58" s="73"/>
      <c r="BX58" s="74"/>
      <c r="BY58" s="72"/>
      <c r="BZ58" s="73"/>
      <c r="CA58" s="74"/>
      <c r="CB58" s="125"/>
      <c r="CC58" s="42" t="s">
        <v>2</v>
      </c>
      <c r="CD58" s="34"/>
      <c r="CE58" s="34" t="s">
        <v>57</v>
      </c>
      <c r="CF58" s="34"/>
      <c r="CG58" s="34"/>
      <c r="CH58" s="34"/>
      <c r="CI58" s="34"/>
      <c r="CJ58" s="34"/>
      <c r="CK58" s="34"/>
      <c r="CL58" s="34"/>
      <c r="CM58" s="132"/>
      <c r="CN58" s="132"/>
      <c r="CO58" s="132"/>
      <c r="CP58" s="132"/>
      <c r="CQ58" s="132"/>
    </row>
    <row r="59" spans="1:95" ht="20.100000000000001" customHeight="1" x14ac:dyDescent="0.25">
      <c r="A59" s="121"/>
      <c r="B59" s="62"/>
      <c r="C59" s="63"/>
      <c r="D59" s="66"/>
      <c r="E59" s="68"/>
      <c r="F59" s="68"/>
      <c r="G59" s="69"/>
      <c r="H59" s="67"/>
      <c r="I59" s="68"/>
      <c r="J59" s="69"/>
      <c r="K59" s="67"/>
      <c r="L59" s="68"/>
      <c r="M59" s="69"/>
      <c r="N59" s="67"/>
      <c r="O59" s="68"/>
      <c r="P59" s="69"/>
      <c r="Q59" s="62"/>
      <c r="R59" s="63"/>
      <c r="S59" s="64"/>
      <c r="T59" s="62"/>
      <c r="U59" s="63"/>
      <c r="V59" s="64"/>
      <c r="W59" s="80"/>
      <c r="X59" s="81"/>
      <c r="Y59" s="82"/>
      <c r="Z59" s="63"/>
      <c r="AA59" s="63"/>
      <c r="AB59" s="64"/>
      <c r="AC59" s="62"/>
      <c r="AD59" s="63"/>
      <c r="AE59" s="64"/>
      <c r="AF59" s="62"/>
      <c r="AG59" s="63"/>
      <c r="AH59" s="64"/>
      <c r="AI59" s="62"/>
      <c r="AJ59" s="63"/>
      <c r="AK59" s="64"/>
      <c r="AL59" s="62"/>
      <c r="AM59" s="63"/>
      <c r="AN59" s="64"/>
      <c r="AO59" s="62"/>
      <c r="AP59" s="63"/>
      <c r="AQ59" s="64"/>
      <c r="AR59" s="62"/>
      <c r="AS59" s="63"/>
      <c r="AT59" s="64"/>
      <c r="AU59" s="62"/>
      <c r="AV59" s="63"/>
      <c r="AW59" s="64"/>
      <c r="AX59" s="62"/>
      <c r="AY59" s="63"/>
      <c r="AZ59" s="66"/>
      <c r="BA59" s="65"/>
      <c r="BB59" s="63"/>
      <c r="BC59" s="64"/>
      <c r="BD59" s="62"/>
      <c r="BE59" s="63"/>
      <c r="BF59" s="64"/>
      <c r="BG59" s="62"/>
      <c r="BH59" s="63"/>
      <c r="BI59" s="64"/>
      <c r="BJ59" s="62"/>
      <c r="BK59" s="63"/>
      <c r="BL59" s="64"/>
      <c r="BM59" s="62"/>
      <c r="BN59" s="63"/>
      <c r="BO59" s="64"/>
      <c r="BP59" s="62"/>
      <c r="BQ59" s="63"/>
      <c r="BR59" s="64"/>
      <c r="BS59" s="62"/>
      <c r="BT59" s="63"/>
      <c r="BU59" s="64"/>
      <c r="BV59" s="62"/>
      <c r="BW59" s="63"/>
      <c r="BX59" s="64"/>
      <c r="BY59" s="62"/>
      <c r="BZ59" s="63"/>
      <c r="CA59" s="64"/>
      <c r="CB59" s="120"/>
      <c r="CC59" s="42" t="s">
        <v>0</v>
      </c>
      <c r="CD59" s="34"/>
      <c r="CE59" s="34" t="s">
        <v>58</v>
      </c>
      <c r="CF59" s="34"/>
      <c r="CG59" s="34"/>
      <c r="CH59" s="34"/>
      <c r="CI59" s="34"/>
      <c r="CJ59" s="34"/>
      <c r="CK59" s="34"/>
      <c r="CL59" s="34"/>
      <c r="CM59" s="132" t="s">
        <v>829</v>
      </c>
      <c r="CN59" s="132"/>
      <c r="CO59" s="132"/>
      <c r="CP59" s="132"/>
      <c r="CQ59" s="132"/>
    </row>
    <row r="60" spans="1:95" ht="20.100000000000001" customHeight="1" thickBot="1" x14ac:dyDescent="0.3">
      <c r="A60" s="122"/>
      <c r="B60" s="67"/>
      <c r="C60" s="68"/>
      <c r="D60" s="71"/>
      <c r="E60" s="68"/>
      <c r="F60" s="68"/>
      <c r="G60" s="69"/>
      <c r="H60" s="67"/>
      <c r="I60" s="68"/>
      <c r="J60" s="69"/>
      <c r="K60" s="67"/>
      <c r="L60" s="68"/>
      <c r="M60" s="69"/>
      <c r="N60" s="67"/>
      <c r="O60" s="68"/>
      <c r="P60" s="69"/>
      <c r="Q60" s="67"/>
      <c r="R60" s="68"/>
      <c r="S60" s="69"/>
      <c r="T60" s="67"/>
      <c r="U60" s="68"/>
      <c r="V60" s="69"/>
      <c r="W60" s="67"/>
      <c r="X60" s="68"/>
      <c r="Y60" s="71"/>
      <c r="Z60" s="68"/>
      <c r="AA60" s="68"/>
      <c r="AB60" s="69"/>
      <c r="AC60" s="67"/>
      <c r="AD60" s="68"/>
      <c r="AE60" s="69"/>
      <c r="AF60" s="67"/>
      <c r="AG60" s="68"/>
      <c r="AH60" s="69"/>
      <c r="AI60" s="67"/>
      <c r="AJ60" s="68"/>
      <c r="AK60" s="69"/>
      <c r="AL60" s="67"/>
      <c r="AM60" s="68"/>
      <c r="AN60" s="69"/>
      <c r="AO60" s="67"/>
      <c r="AP60" s="68"/>
      <c r="AQ60" s="69"/>
      <c r="AR60" s="67"/>
      <c r="AS60" s="68"/>
      <c r="AT60" s="69"/>
      <c r="AU60" s="67"/>
      <c r="AV60" s="68"/>
      <c r="AW60" s="69"/>
      <c r="AX60" s="67"/>
      <c r="AY60" s="68"/>
      <c r="AZ60" s="71"/>
      <c r="BA60" s="70"/>
      <c r="BB60" s="68"/>
      <c r="BC60" s="69"/>
      <c r="BD60" s="67"/>
      <c r="BE60" s="68"/>
      <c r="BF60" s="69"/>
      <c r="BG60" s="67"/>
      <c r="BH60" s="68"/>
      <c r="BI60" s="69"/>
      <c r="BJ60" s="67"/>
      <c r="BK60" s="68"/>
      <c r="BL60" s="69"/>
      <c r="BM60" s="67"/>
      <c r="BN60" s="68"/>
      <c r="BO60" s="69"/>
      <c r="BP60" s="67"/>
      <c r="BQ60" s="68"/>
      <c r="BR60" s="69"/>
      <c r="BS60" s="67"/>
      <c r="BT60" s="68"/>
      <c r="BU60" s="69"/>
      <c r="BV60" s="67"/>
      <c r="BW60" s="68"/>
      <c r="BX60" s="69"/>
      <c r="BY60" s="67"/>
      <c r="BZ60" s="68"/>
      <c r="CA60" s="69"/>
      <c r="CB60" s="124"/>
      <c r="CC60" s="42" t="s">
        <v>122</v>
      </c>
      <c r="CD60" s="34"/>
      <c r="CE60" s="34" t="s">
        <v>62</v>
      </c>
      <c r="CF60" s="34"/>
      <c r="CG60" s="34"/>
      <c r="CH60" s="34"/>
      <c r="CI60" s="34"/>
      <c r="CJ60" s="34"/>
      <c r="CK60" s="34"/>
      <c r="CL60" s="34"/>
      <c r="CM60" s="132"/>
      <c r="CN60" s="132"/>
      <c r="CO60" s="132"/>
      <c r="CP60" s="132"/>
      <c r="CQ60" s="132"/>
    </row>
    <row r="61" spans="1:95" ht="20.100000000000001" customHeight="1" thickBot="1" x14ac:dyDescent="0.3">
      <c r="A61" s="123"/>
      <c r="B61" s="78"/>
      <c r="C61" s="76"/>
      <c r="D61" s="79"/>
      <c r="E61" s="73"/>
      <c r="F61" s="73"/>
      <c r="G61" s="74"/>
      <c r="H61" s="72"/>
      <c r="I61" s="73"/>
      <c r="J61" s="74"/>
      <c r="K61" s="72"/>
      <c r="L61" s="73"/>
      <c r="M61" s="74"/>
      <c r="N61" s="72"/>
      <c r="O61" s="73"/>
      <c r="P61" s="74"/>
      <c r="Q61" s="72"/>
      <c r="R61" s="73"/>
      <c r="S61" s="74"/>
      <c r="T61" s="72"/>
      <c r="U61" s="73"/>
      <c r="V61" s="74"/>
      <c r="W61" s="72"/>
      <c r="X61" s="73"/>
      <c r="Y61" s="83"/>
      <c r="Z61" s="73"/>
      <c r="AA61" s="73"/>
      <c r="AB61" s="74"/>
      <c r="AC61" s="72"/>
      <c r="AD61" s="73"/>
      <c r="AE61" s="74"/>
      <c r="AF61" s="72"/>
      <c r="AG61" s="73"/>
      <c r="AH61" s="74"/>
      <c r="AI61" s="72"/>
      <c r="AJ61" s="73"/>
      <c r="AK61" s="74"/>
      <c r="AL61" s="72"/>
      <c r="AM61" s="73"/>
      <c r="AN61" s="74"/>
      <c r="AO61" s="72"/>
      <c r="AP61" s="73"/>
      <c r="AQ61" s="74"/>
      <c r="AR61" s="72"/>
      <c r="AS61" s="73"/>
      <c r="AT61" s="74"/>
      <c r="AU61" s="72"/>
      <c r="AV61" s="73"/>
      <c r="AW61" s="74"/>
      <c r="AX61" s="72"/>
      <c r="AY61" s="73"/>
      <c r="AZ61" s="83"/>
      <c r="BA61" s="75"/>
      <c r="BB61" s="76"/>
      <c r="BC61" s="77"/>
      <c r="BD61" s="78"/>
      <c r="BE61" s="76"/>
      <c r="BF61" s="77"/>
      <c r="BG61" s="67"/>
      <c r="BH61" s="68"/>
      <c r="BI61" s="69"/>
      <c r="BJ61" s="72"/>
      <c r="BK61" s="73"/>
      <c r="BL61" s="74"/>
      <c r="BM61" s="72"/>
      <c r="BN61" s="73"/>
      <c r="BO61" s="74"/>
      <c r="BP61" s="72"/>
      <c r="BQ61" s="73"/>
      <c r="BR61" s="74"/>
      <c r="BS61" s="72"/>
      <c r="BT61" s="73"/>
      <c r="BU61" s="74"/>
      <c r="BV61" s="72"/>
      <c r="BW61" s="73"/>
      <c r="BX61" s="74"/>
      <c r="BY61" s="72"/>
      <c r="BZ61" s="73"/>
      <c r="CA61" s="74"/>
      <c r="CB61" s="125"/>
      <c r="CC61" s="43" t="s">
        <v>54</v>
      </c>
      <c r="CD61" s="34"/>
      <c r="CE61" s="34" t="s">
        <v>63</v>
      </c>
      <c r="CF61" s="34"/>
      <c r="CG61" s="34"/>
      <c r="CH61" s="34"/>
      <c r="CI61" s="34"/>
      <c r="CJ61" s="34"/>
      <c r="CK61" s="34"/>
      <c r="CL61" s="34"/>
      <c r="CM61" s="132"/>
      <c r="CN61" s="132"/>
      <c r="CO61" s="132"/>
      <c r="CP61" s="132"/>
      <c r="CQ61" s="132"/>
    </row>
    <row r="62" spans="1:95" ht="20.100000000000001" customHeight="1" thickBot="1" x14ac:dyDescent="0.3">
      <c r="A62" s="121"/>
      <c r="B62" s="67"/>
      <c r="C62" s="68"/>
      <c r="D62" s="69"/>
      <c r="E62" s="62"/>
      <c r="F62" s="63"/>
      <c r="G62" s="64"/>
      <c r="H62" s="62"/>
      <c r="I62" s="63"/>
      <c r="J62" s="64"/>
      <c r="K62" s="62"/>
      <c r="L62" s="63"/>
      <c r="M62" s="64"/>
      <c r="N62" s="62"/>
      <c r="O62" s="63"/>
      <c r="P62" s="64"/>
      <c r="Q62" s="62"/>
      <c r="R62" s="63"/>
      <c r="S62" s="64"/>
      <c r="T62" s="62"/>
      <c r="U62" s="63"/>
      <c r="V62" s="64"/>
      <c r="W62" s="62"/>
      <c r="X62" s="63"/>
      <c r="Y62" s="66"/>
      <c r="Z62" s="63"/>
      <c r="AA62" s="63"/>
      <c r="AB62" s="64"/>
      <c r="AC62" s="62"/>
      <c r="AD62" s="63"/>
      <c r="AE62" s="64"/>
      <c r="AF62" s="62"/>
      <c r="AG62" s="63"/>
      <c r="AH62" s="64"/>
      <c r="AI62" s="62"/>
      <c r="AJ62" s="63"/>
      <c r="AK62" s="64"/>
      <c r="AL62" s="62"/>
      <c r="AM62" s="63"/>
      <c r="AN62" s="64"/>
      <c r="AO62" s="62"/>
      <c r="AP62" s="63"/>
      <c r="AQ62" s="64"/>
      <c r="AR62" s="62"/>
      <c r="AS62" s="63"/>
      <c r="AT62" s="64"/>
      <c r="AU62" s="62"/>
      <c r="AV62" s="63"/>
      <c r="AW62" s="64"/>
      <c r="AX62" s="62"/>
      <c r="AY62" s="63"/>
      <c r="AZ62" s="64"/>
      <c r="BA62" s="67"/>
      <c r="BB62" s="68"/>
      <c r="BC62" s="69"/>
      <c r="BD62" s="67"/>
      <c r="BE62" s="68"/>
      <c r="BF62" s="68"/>
      <c r="BG62" s="85"/>
      <c r="BH62" s="81"/>
      <c r="BI62" s="82"/>
      <c r="BJ62" s="63"/>
      <c r="BK62" s="63"/>
      <c r="BL62" s="64"/>
      <c r="BM62" s="62"/>
      <c r="BN62" s="63"/>
      <c r="BO62" s="64"/>
      <c r="BP62" s="62"/>
      <c r="BQ62" s="63"/>
      <c r="BR62" s="64"/>
      <c r="BS62" s="62"/>
      <c r="BT62" s="63"/>
      <c r="BU62" s="64"/>
      <c r="BV62" s="62"/>
      <c r="BW62" s="63"/>
      <c r="BX62" s="64"/>
      <c r="BY62" s="62"/>
      <c r="BZ62" s="63"/>
      <c r="CA62" s="64"/>
      <c r="CB62" s="120"/>
      <c r="CC62" s="44" t="s">
        <v>55</v>
      </c>
      <c r="CD62" s="34"/>
      <c r="CE62" s="34" t="s">
        <v>47</v>
      </c>
      <c r="CF62" s="34"/>
      <c r="CG62" s="34"/>
      <c r="CH62" s="34"/>
      <c r="CI62" s="34"/>
      <c r="CJ62" s="34"/>
      <c r="CK62" s="34"/>
      <c r="CL62" s="34"/>
      <c r="CM62" s="132"/>
      <c r="CN62" s="132"/>
      <c r="CO62" s="132"/>
      <c r="CP62" s="132"/>
      <c r="CQ62" s="132"/>
    </row>
    <row r="63" spans="1:95" ht="20.100000000000001" customHeight="1" thickBot="1" x14ac:dyDescent="0.3">
      <c r="A63" s="122"/>
      <c r="B63" s="67"/>
      <c r="C63" s="68"/>
      <c r="D63" s="69"/>
      <c r="E63" s="67"/>
      <c r="F63" s="68"/>
      <c r="G63" s="69"/>
      <c r="H63" s="67"/>
      <c r="I63" s="68"/>
      <c r="J63" s="69"/>
      <c r="K63" s="67"/>
      <c r="L63" s="68"/>
      <c r="M63" s="69"/>
      <c r="N63" s="67"/>
      <c r="O63" s="68"/>
      <c r="P63" s="69"/>
      <c r="Q63" s="67"/>
      <c r="R63" s="68"/>
      <c r="S63" s="69"/>
      <c r="T63" s="67"/>
      <c r="U63" s="68"/>
      <c r="V63" s="69"/>
      <c r="W63" s="67"/>
      <c r="X63" s="68"/>
      <c r="Y63" s="71"/>
      <c r="Z63" s="68"/>
      <c r="AA63" s="68"/>
      <c r="AB63" s="69"/>
      <c r="AC63" s="67"/>
      <c r="AD63" s="68"/>
      <c r="AE63" s="69"/>
      <c r="AF63" s="67"/>
      <c r="AG63" s="68"/>
      <c r="AH63" s="69"/>
      <c r="AI63" s="67"/>
      <c r="AJ63" s="68"/>
      <c r="AK63" s="69"/>
      <c r="AL63" s="67"/>
      <c r="AM63" s="68"/>
      <c r="AN63" s="69"/>
      <c r="AO63" s="67"/>
      <c r="AP63" s="68"/>
      <c r="AQ63" s="69"/>
      <c r="AR63" s="67"/>
      <c r="AS63" s="68"/>
      <c r="AT63" s="69"/>
      <c r="AU63" s="67"/>
      <c r="AV63" s="68"/>
      <c r="AW63" s="69"/>
      <c r="AX63" s="67"/>
      <c r="AY63" s="68"/>
      <c r="AZ63" s="69"/>
      <c r="BA63" s="67"/>
      <c r="BB63" s="68"/>
      <c r="BC63" s="69"/>
      <c r="BD63" s="67"/>
      <c r="BE63" s="68"/>
      <c r="BF63" s="68"/>
      <c r="BG63" s="70"/>
      <c r="BH63" s="68"/>
      <c r="BI63" s="71"/>
      <c r="BJ63" s="68"/>
      <c r="BK63" s="68"/>
      <c r="BL63" s="69"/>
      <c r="BM63" s="67"/>
      <c r="BN63" s="68"/>
      <c r="BO63" s="69"/>
      <c r="BP63" s="67"/>
      <c r="BQ63" s="68"/>
      <c r="BR63" s="69"/>
      <c r="BS63" s="67"/>
      <c r="BT63" s="68"/>
      <c r="BU63" s="69"/>
      <c r="BV63" s="67"/>
      <c r="BW63" s="68"/>
      <c r="BX63" s="69"/>
      <c r="BY63" s="67"/>
      <c r="BZ63" s="68"/>
      <c r="CA63" s="69"/>
      <c r="CB63" s="124"/>
      <c r="CC63" s="44" t="s">
        <v>1</v>
      </c>
      <c r="CD63" s="34"/>
      <c r="CE63" s="34" t="s">
        <v>52</v>
      </c>
      <c r="CF63" s="34"/>
      <c r="CG63" s="34"/>
      <c r="CH63" s="34"/>
      <c r="CI63" s="34"/>
      <c r="CJ63" s="34"/>
      <c r="CK63" s="34"/>
      <c r="CL63" s="34"/>
      <c r="CM63" s="132"/>
      <c r="CN63" s="132"/>
      <c r="CO63" s="132"/>
      <c r="CP63" s="132"/>
      <c r="CQ63" s="132"/>
    </row>
    <row r="64" spans="1:95" ht="20.100000000000001" customHeight="1" thickBot="1" x14ac:dyDescent="0.35">
      <c r="A64" s="123"/>
      <c r="B64" s="72"/>
      <c r="C64" s="73"/>
      <c r="D64" s="74"/>
      <c r="E64" s="72"/>
      <c r="F64" s="73"/>
      <c r="G64" s="74"/>
      <c r="H64" s="72"/>
      <c r="I64" s="73"/>
      <c r="J64" s="74"/>
      <c r="K64" s="72"/>
      <c r="L64" s="73"/>
      <c r="M64" s="74"/>
      <c r="N64" s="72"/>
      <c r="O64" s="73"/>
      <c r="P64" s="74"/>
      <c r="Q64" s="72"/>
      <c r="R64" s="73"/>
      <c r="S64" s="74"/>
      <c r="T64" s="72"/>
      <c r="U64" s="73"/>
      <c r="V64" s="74"/>
      <c r="W64" s="72"/>
      <c r="X64" s="73"/>
      <c r="Y64" s="83"/>
      <c r="Z64" s="68"/>
      <c r="AA64" s="68"/>
      <c r="AB64" s="69"/>
      <c r="AC64" s="72"/>
      <c r="AD64" s="73"/>
      <c r="AE64" s="74"/>
      <c r="AF64" s="72"/>
      <c r="AG64" s="73"/>
      <c r="AH64" s="74"/>
      <c r="AI64" s="72"/>
      <c r="AJ64" s="73"/>
      <c r="AK64" s="74"/>
      <c r="AL64" s="72"/>
      <c r="AM64" s="73"/>
      <c r="AN64" s="74"/>
      <c r="AO64" s="72"/>
      <c r="AP64" s="73"/>
      <c r="AQ64" s="74"/>
      <c r="AR64" s="72"/>
      <c r="AS64" s="73"/>
      <c r="AT64" s="74"/>
      <c r="AU64" s="72"/>
      <c r="AV64" s="73"/>
      <c r="AW64" s="74"/>
      <c r="AX64" s="72"/>
      <c r="AY64" s="73"/>
      <c r="AZ64" s="74"/>
      <c r="BA64" s="67"/>
      <c r="BB64" s="68"/>
      <c r="BC64" s="69"/>
      <c r="BD64" s="67"/>
      <c r="BE64" s="68"/>
      <c r="BF64" s="68"/>
      <c r="BG64" s="84"/>
      <c r="BH64" s="73"/>
      <c r="BI64" s="83"/>
      <c r="BJ64" s="68"/>
      <c r="BK64" s="68"/>
      <c r="BL64" s="69"/>
      <c r="BM64" s="67"/>
      <c r="BN64" s="68"/>
      <c r="BO64" s="69"/>
      <c r="BP64" s="67"/>
      <c r="BQ64" s="68"/>
      <c r="BR64" s="69"/>
      <c r="BS64" s="67"/>
      <c r="BT64" s="68"/>
      <c r="BU64" s="69"/>
      <c r="BV64" s="67"/>
      <c r="BW64" s="68"/>
      <c r="BX64" s="69"/>
      <c r="BY64" s="67"/>
      <c r="BZ64" s="68"/>
      <c r="CA64" s="69"/>
      <c r="CB64" s="125"/>
      <c r="CC64" s="34"/>
      <c r="CD64" s="34"/>
      <c r="CE64" s="34"/>
      <c r="CF64" s="36" t="s">
        <v>15</v>
      </c>
      <c r="CG64" s="36" t="s">
        <v>3</v>
      </c>
      <c r="CH64" s="36" t="s">
        <v>2</v>
      </c>
      <c r="CI64" s="36" t="s">
        <v>0</v>
      </c>
      <c r="CJ64" s="34"/>
      <c r="CK64" s="34"/>
      <c r="CL64" s="34"/>
      <c r="CM64" s="126" t="s">
        <v>67</v>
      </c>
      <c r="CN64" s="126"/>
      <c r="CO64" s="126"/>
      <c r="CP64" s="126"/>
      <c r="CQ64" s="126"/>
    </row>
    <row r="65" spans="1:95" ht="20.100000000000001" customHeight="1" x14ac:dyDescent="0.25">
      <c r="A65" s="121"/>
      <c r="B65" s="62"/>
      <c r="C65" s="63"/>
      <c r="D65" s="64"/>
      <c r="E65" s="62"/>
      <c r="F65" s="63"/>
      <c r="G65" s="64"/>
      <c r="H65" s="62"/>
      <c r="I65" s="63"/>
      <c r="J65" s="64"/>
      <c r="K65" s="62"/>
      <c r="L65" s="63"/>
      <c r="M65" s="64"/>
      <c r="N65" s="62"/>
      <c r="O65" s="63"/>
      <c r="P65" s="64"/>
      <c r="Q65" s="62"/>
      <c r="R65" s="63"/>
      <c r="S65" s="64"/>
      <c r="T65" s="62"/>
      <c r="U65" s="63"/>
      <c r="V65" s="64"/>
      <c r="W65" s="62"/>
      <c r="X65" s="63"/>
      <c r="Y65" s="64"/>
      <c r="Z65" s="80"/>
      <c r="AA65" s="81"/>
      <c r="AB65" s="82"/>
      <c r="AC65" s="63"/>
      <c r="AD65" s="63"/>
      <c r="AE65" s="64"/>
      <c r="AF65" s="62"/>
      <c r="AG65" s="63"/>
      <c r="AH65" s="64"/>
      <c r="AI65" s="62"/>
      <c r="AJ65" s="63"/>
      <c r="AK65" s="64"/>
      <c r="AL65" s="62"/>
      <c r="AM65" s="63"/>
      <c r="AN65" s="64"/>
      <c r="AO65" s="62"/>
      <c r="AP65" s="63"/>
      <c r="AQ65" s="64"/>
      <c r="AR65" s="62"/>
      <c r="AS65" s="63"/>
      <c r="AT65" s="64"/>
      <c r="AU65" s="62"/>
      <c r="AV65" s="63"/>
      <c r="AW65" s="64"/>
      <c r="AX65" s="62"/>
      <c r="AY65" s="63"/>
      <c r="AZ65" s="63"/>
      <c r="BA65" s="85"/>
      <c r="BB65" s="81"/>
      <c r="BC65" s="86"/>
      <c r="BD65" s="80"/>
      <c r="BE65" s="81"/>
      <c r="BF65" s="86"/>
      <c r="BG65" s="62"/>
      <c r="BH65" s="63"/>
      <c r="BI65" s="64"/>
      <c r="BJ65" s="80"/>
      <c r="BK65" s="81"/>
      <c r="BL65" s="86"/>
      <c r="BM65" s="80"/>
      <c r="BN65" s="81"/>
      <c r="BO65" s="86"/>
      <c r="BP65" s="80"/>
      <c r="BQ65" s="81"/>
      <c r="BR65" s="86"/>
      <c r="BS65" s="80"/>
      <c r="BT65" s="81"/>
      <c r="BU65" s="86"/>
      <c r="BV65" s="80"/>
      <c r="BW65" s="81"/>
      <c r="BX65" s="86"/>
      <c r="BY65" s="80"/>
      <c r="BZ65" s="81"/>
      <c r="CA65" s="86"/>
      <c r="CB65" s="120"/>
      <c r="CC65" s="38" t="s">
        <v>37</v>
      </c>
      <c r="CD65" s="34"/>
      <c r="CE65" s="34"/>
      <c r="CF65" s="45">
        <f>SUM(CG65:CI65)</f>
        <v>0</v>
      </c>
      <c r="CG65" s="45">
        <f>COUNTIF($A$82:$CC$93,CONCATENATE(CG$64," ",$CC65))+COUNTIF($A$82:$CC$93,CONCATENATE(CG$64,"Vc ",$CC65))</f>
        <v>0</v>
      </c>
      <c r="CH65" s="45">
        <f t="shared" ref="CH65:CI79" si="0">COUNTIF($A$82:$CC$93,CONCATENATE(CH$64," ",$CC65))+COUNTIF($A$82:$CC$93,CONCATENATE(CH$64,"Vc ",$CC65))</f>
        <v>0</v>
      </c>
      <c r="CI65" s="45">
        <f t="shared" si="0"/>
        <v>0</v>
      </c>
      <c r="CJ65" s="34"/>
      <c r="CK65" s="34"/>
      <c r="CL65" s="34"/>
      <c r="CM65" s="126"/>
      <c r="CN65" s="126"/>
      <c r="CO65" s="126"/>
      <c r="CP65" s="126"/>
      <c r="CQ65" s="126"/>
    </row>
    <row r="66" spans="1:95" ht="20.100000000000001" customHeight="1" x14ac:dyDescent="0.25">
      <c r="A66" s="122"/>
      <c r="B66" s="67"/>
      <c r="C66" s="68"/>
      <c r="D66" s="69"/>
      <c r="E66" s="67"/>
      <c r="F66" s="68"/>
      <c r="G66" s="69"/>
      <c r="H66" s="67"/>
      <c r="I66" s="68"/>
      <c r="J66" s="69"/>
      <c r="K66" s="67"/>
      <c r="L66" s="68"/>
      <c r="M66" s="69"/>
      <c r="N66" s="67"/>
      <c r="O66" s="68"/>
      <c r="P66" s="69"/>
      <c r="Q66" s="67"/>
      <c r="R66" s="68"/>
      <c r="S66" s="69"/>
      <c r="T66" s="67"/>
      <c r="U66" s="68"/>
      <c r="V66" s="69"/>
      <c r="W66" s="67"/>
      <c r="X66" s="68"/>
      <c r="Y66" s="69"/>
      <c r="Z66" s="67"/>
      <c r="AA66" s="68"/>
      <c r="AB66" s="71"/>
      <c r="AC66" s="68"/>
      <c r="AD66" s="68"/>
      <c r="AE66" s="69"/>
      <c r="AF66" s="67"/>
      <c r="AG66" s="68"/>
      <c r="AH66" s="69"/>
      <c r="AI66" s="67"/>
      <c r="AJ66" s="68"/>
      <c r="AK66" s="69"/>
      <c r="AL66" s="67"/>
      <c r="AM66" s="68"/>
      <c r="AN66" s="69"/>
      <c r="AO66" s="67"/>
      <c r="AP66" s="68"/>
      <c r="AQ66" s="69"/>
      <c r="AR66" s="67"/>
      <c r="AS66" s="68"/>
      <c r="AT66" s="69"/>
      <c r="AU66" s="67"/>
      <c r="AV66" s="68"/>
      <c r="AW66" s="69"/>
      <c r="AX66" s="67"/>
      <c r="AY66" s="68"/>
      <c r="AZ66" s="68"/>
      <c r="BA66" s="70"/>
      <c r="BB66" s="68"/>
      <c r="BC66" s="69"/>
      <c r="BD66" s="67"/>
      <c r="BE66" s="68"/>
      <c r="BF66" s="69"/>
      <c r="BG66" s="67"/>
      <c r="BH66" s="68"/>
      <c r="BI66" s="69"/>
      <c r="BJ66" s="67"/>
      <c r="BK66" s="68"/>
      <c r="BL66" s="69"/>
      <c r="BM66" s="67"/>
      <c r="BN66" s="68"/>
      <c r="BO66" s="69"/>
      <c r="BP66" s="67"/>
      <c r="BQ66" s="68"/>
      <c r="BR66" s="69"/>
      <c r="BS66" s="67"/>
      <c r="BT66" s="68"/>
      <c r="BU66" s="69"/>
      <c r="BV66" s="67"/>
      <c r="BW66" s="68"/>
      <c r="BX66" s="69"/>
      <c r="BY66" s="67"/>
      <c r="BZ66" s="68"/>
      <c r="CA66" s="69"/>
      <c r="CB66" s="124"/>
      <c r="CC66" s="38" t="s">
        <v>23</v>
      </c>
      <c r="CD66" s="34"/>
      <c r="CE66" s="34"/>
      <c r="CF66" s="45">
        <f t="shared" ref="CF66:CF79" si="1">SUM(CG66:CI66)</f>
        <v>0</v>
      </c>
      <c r="CG66" s="45">
        <f t="shared" ref="CG66:CG79" si="2">COUNTIF($A$82:$CC$93,CONCATENATE(CG$64," ",$CC66))+COUNTIF($A$82:$CC$93,CONCATENATE(CG$64,"Vc ",$CC66))</f>
        <v>0</v>
      </c>
      <c r="CH66" s="45">
        <f t="shared" si="0"/>
        <v>0</v>
      </c>
      <c r="CI66" s="45">
        <f t="shared" si="0"/>
        <v>0</v>
      </c>
      <c r="CJ66" s="34"/>
      <c r="CK66" s="34"/>
      <c r="CL66" s="34"/>
      <c r="CM66" s="132" t="s">
        <v>68</v>
      </c>
      <c r="CN66" s="132"/>
      <c r="CO66" s="132"/>
      <c r="CP66" s="132"/>
      <c r="CQ66" s="132"/>
    </row>
    <row r="67" spans="1:95" ht="20.100000000000001" customHeight="1" thickBot="1" x14ac:dyDescent="0.3">
      <c r="A67" s="123"/>
      <c r="B67" s="72"/>
      <c r="C67" s="73"/>
      <c r="D67" s="74"/>
      <c r="E67" s="72"/>
      <c r="F67" s="73"/>
      <c r="G67" s="74"/>
      <c r="H67" s="72"/>
      <c r="I67" s="73"/>
      <c r="J67" s="74"/>
      <c r="K67" s="72"/>
      <c r="L67" s="73"/>
      <c r="M67" s="74"/>
      <c r="N67" s="72"/>
      <c r="O67" s="73"/>
      <c r="P67" s="74"/>
      <c r="Q67" s="72"/>
      <c r="R67" s="73"/>
      <c r="S67" s="74"/>
      <c r="T67" s="72"/>
      <c r="U67" s="73"/>
      <c r="V67" s="74"/>
      <c r="W67" s="72"/>
      <c r="X67" s="73"/>
      <c r="Y67" s="74"/>
      <c r="Z67" s="72"/>
      <c r="AA67" s="73"/>
      <c r="AB67" s="83"/>
      <c r="AC67" s="68"/>
      <c r="AD67" s="68"/>
      <c r="AE67" s="69"/>
      <c r="AF67" s="72"/>
      <c r="AG67" s="73"/>
      <c r="AH67" s="74"/>
      <c r="AI67" s="72"/>
      <c r="AJ67" s="73"/>
      <c r="AK67" s="74"/>
      <c r="AL67" s="72"/>
      <c r="AM67" s="73"/>
      <c r="AN67" s="74"/>
      <c r="AO67" s="67"/>
      <c r="AP67" s="68"/>
      <c r="AQ67" s="69"/>
      <c r="AR67" s="67"/>
      <c r="AS67" s="68"/>
      <c r="AT67" s="69"/>
      <c r="AU67" s="67"/>
      <c r="AV67" s="68"/>
      <c r="AW67" s="69"/>
      <c r="AX67" s="67"/>
      <c r="AY67" s="68"/>
      <c r="AZ67" s="68"/>
      <c r="BA67" s="84"/>
      <c r="BB67" s="73"/>
      <c r="BC67" s="74"/>
      <c r="BD67" s="72"/>
      <c r="BE67" s="73"/>
      <c r="BF67" s="74"/>
      <c r="BG67" s="72"/>
      <c r="BH67" s="73"/>
      <c r="BI67" s="74"/>
      <c r="BJ67" s="72"/>
      <c r="BK67" s="73"/>
      <c r="BL67" s="74"/>
      <c r="BM67" s="72"/>
      <c r="BN67" s="73"/>
      <c r="BO67" s="74"/>
      <c r="BP67" s="72"/>
      <c r="BQ67" s="73"/>
      <c r="BR67" s="74"/>
      <c r="BS67" s="72"/>
      <c r="BT67" s="73"/>
      <c r="BU67" s="74"/>
      <c r="BV67" s="72"/>
      <c r="BW67" s="73"/>
      <c r="BX67" s="74"/>
      <c r="BY67" s="72"/>
      <c r="BZ67" s="73"/>
      <c r="CA67" s="74"/>
      <c r="CB67" s="125"/>
      <c r="CC67" s="38" t="s">
        <v>38</v>
      </c>
      <c r="CD67" s="34"/>
      <c r="CE67" s="34"/>
      <c r="CF67" s="45">
        <f t="shared" si="1"/>
        <v>0</v>
      </c>
      <c r="CG67" s="45">
        <f t="shared" si="2"/>
        <v>0</v>
      </c>
      <c r="CH67" s="45">
        <f t="shared" si="0"/>
        <v>0</v>
      </c>
      <c r="CI67" s="45">
        <f t="shared" si="0"/>
        <v>0</v>
      </c>
      <c r="CJ67" s="34"/>
      <c r="CK67" s="34"/>
      <c r="CL67" s="34"/>
      <c r="CM67" s="132"/>
      <c r="CN67" s="132"/>
      <c r="CO67" s="132"/>
      <c r="CP67" s="132"/>
      <c r="CQ67" s="132"/>
    </row>
    <row r="68" spans="1:95" ht="20.100000000000001" customHeight="1" x14ac:dyDescent="0.25">
      <c r="A68" s="121"/>
      <c r="B68" s="62"/>
      <c r="C68" s="63"/>
      <c r="D68" s="64"/>
      <c r="E68" s="62"/>
      <c r="F68" s="63"/>
      <c r="G68" s="64"/>
      <c r="H68" s="62"/>
      <c r="I68" s="63"/>
      <c r="J68" s="64"/>
      <c r="K68" s="62"/>
      <c r="L68" s="63"/>
      <c r="M68" s="64"/>
      <c r="N68" s="62"/>
      <c r="O68" s="63"/>
      <c r="P68" s="64"/>
      <c r="Q68" s="62"/>
      <c r="R68" s="63"/>
      <c r="S68" s="64"/>
      <c r="T68" s="62"/>
      <c r="U68" s="63"/>
      <c r="V68" s="64"/>
      <c r="W68" s="62"/>
      <c r="X68" s="63"/>
      <c r="Y68" s="64"/>
      <c r="Z68" s="62"/>
      <c r="AA68" s="63"/>
      <c r="AB68" s="64"/>
      <c r="AC68" s="80"/>
      <c r="AD68" s="81"/>
      <c r="AE68" s="82"/>
      <c r="AF68" s="63"/>
      <c r="AG68" s="63"/>
      <c r="AH68" s="64"/>
      <c r="AI68" s="62"/>
      <c r="AJ68" s="63"/>
      <c r="AK68" s="64"/>
      <c r="AL68" s="62"/>
      <c r="AM68" s="63"/>
      <c r="AN68" s="63"/>
      <c r="AO68" s="85"/>
      <c r="AP68" s="81"/>
      <c r="AQ68" s="86"/>
      <c r="AR68" s="80"/>
      <c r="AS68" s="81"/>
      <c r="AT68" s="86"/>
      <c r="AU68" s="80"/>
      <c r="AV68" s="81"/>
      <c r="AW68" s="86"/>
      <c r="AX68" s="80"/>
      <c r="AY68" s="81"/>
      <c r="AZ68" s="86"/>
      <c r="BA68" s="62"/>
      <c r="BB68" s="63"/>
      <c r="BC68" s="64"/>
      <c r="BD68" s="62"/>
      <c r="BE68" s="63"/>
      <c r="BF68" s="64"/>
      <c r="BG68" s="62"/>
      <c r="BH68" s="63"/>
      <c r="BI68" s="64"/>
      <c r="BJ68" s="62"/>
      <c r="BK68" s="63"/>
      <c r="BL68" s="64"/>
      <c r="BM68" s="62"/>
      <c r="BN68" s="63"/>
      <c r="BO68" s="64"/>
      <c r="BP68" s="62"/>
      <c r="BQ68" s="63"/>
      <c r="BR68" s="64"/>
      <c r="BS68" s="62"/>
      <c r="BT68" s="63"/>
      <c r="BU68" s="64"/>
      <c r="BV68" s="62"/>
      <c r="BW68" s="63"/>
      <c r="BX68" s="64"/>
      <c r="BY68" s="62"/>
      <c r="BZ68" s="63"/>
      <c r="CA68" s="64"/>
      <c r="CB68" s="120"/>
      <c r="CC68" s="38" t="s">
        <v>39</v>
      </c>
      <c r="CD68" s="34"/>
      <c r="CE68" s="34"/>
      <c r="CF68" s="45">
        <f t="shared" si="1"/>
        <v>0</v>
      </c>
      <c r="CG68" s="45">
        <f t="shared" si="2"/>
        <v>0</v>
      </c>
      <c r="CH68" s="45">
        <f t="shared" si="0"/>
        <v>0</v>
      </c>
      <c r="CI68" s="45">
        <f t="shared" si="0"/>
        <v>0</v>
      </c>
      <c r="CJ68" s="34"/>
      <c r="CK68" s="34"/>
      <c r="CL68" s="34"/>
      <c r="CM68" s="132"/>
      <c r="CN68" s="132"/>
      <c r="CO68" s="132"/>
      <c r="CP68" s="132"/>
      <c r="CQ68" s="132"/>
    </row>
    <row r="69" spans="1:95" ht="20.100000000000001" customHeight="1" x14ac:dyDescent="0.25">
      <c r="A69" s="122"/>
      <c r="B69" s="67"/>
      <c r="C69" s="68"/>
      <c r="D69" s="69"/>
      <c r="E69" s="67"/>
      <c r="F69" s="68"/>
      <c r="G69" s="69"/>
      <c r="H69" s="67"/>
      <c r="I69" s="68"/>
      <c r="J69" s="69"/>
      <c r="K69" s="67"/>
      <c r="L69" s="68"/>
      <c r="M69" s="69"/>
      <c r="N69" s="67"/>
      <c r="O69" s="68"/>
      <c r="P69" s="69"/>
      <c r="Q69" s="67"/>
      <c r="R69" s="68"/>
      <c r="S69" s="69"/>
      <c r="T69" s="67"/>
      <c r="U69" s="68"/>
      <c r="V69" s="69"/>
      <c r="W69" s="67"/>
      <c r="X69" s="68"/>
      <c r="Y69" s="69"/>
      <c r="Z69" s="67"/>
      <c r="AA69" s="68"/>
      <c r="AB69" s="69"/>
      <c r="AC69" s="67"/>
      <c r="AD69" s="68"/>
      <c r="AE69" s="71"/>
      <c r="AF69" s="68"/>
      <c r="AG69" s="68"/>
      <c r="AH69" s="69"/>
      <c r="AI69" s="67"/>
      <c r="AJ69" s="68"/>
      <c r="AK69" s="69"/>
      <c r="AL69" s="67"/>
      <c r="AM69" s="68"/>
      <c r="AN69" s="68"/>
      <c r="AO69" s="70"/>
      <c r="AP69" s="68"/>
      <c r="AQ69" s="69"/>
      <c r="AR69" s="67"/>
      <c r="AS69" s="68"/>
      <c r="AT69" s="69"/>
      <c r="AU69" s="67"/>
      <c r="AV69" s="68"/>
      <c r="AW69" s="69"/>
      <c r="AX69" s="67"/>
      <c r="AY69" s="68"/>
      <c r="AZ69" s="69"/>
      <c r="BA69" s="67"/>
      <c r="BB69" s="68"/>
      <c r="BC69" s="69"/>
      <c r="BD69" s="67"/>
      <c r="BE69" s="68"/>
      <c r="BF69" s="69"/>
      <c r="BG69" s="67"/>
      <c r="BH69" s="68"/>
      <c r="BI69" s="69"/>
      <c r="BJ69" s="67"/>
      <c r="BK69" s="68"/>
      <c r="BL69" s="69"/>
      <c r="BM69" s="67"/>
      <c r="BN69" s="68"/>
      <c r="BO69" s="69"/>
      <c r="BP69" s="67"/>
      <c r="BQ69" s="68"/>
      <c r="BR69" s="69"/>
      <c r="BS69" s="67"/>
      <c r="BT69" s="68"/>
      <c r="BU69" s="69"/>
      <c r="BV69" s="67"/>
      <c r="BW69" s="68"/>
      <c r="BX69" s="69"/>
      <c r="BY69" s="67"/>
      <c r="BZ69" s="68"/>
      <c r="CA69" s="69"/>
      <c r="CB69" s="124"/>
      <c r="CC69" s="38" t="s">
        <v>18</v>
      </c>
      <c r="CD69" s="34"/>
      <c r="CE69" s="34"/>
      <c r="CF69" s="45">
        <f t="shared" si="1"/>
        <v>0</v>
      </c>
      <c r="CG69" s="45">
        <f t="shared" si="2"/>
        <v>0</v>
      </c>
      <c r="CH69" s="45">
        <f t="shared" si="0"/>
        <v>0</v>
      </c>
      <c r="CI69" s="45">
        <f t="shared" si="0"/>
        <v>0</v>
      </c>
      <c r="CJ69" s="34"/>
      <c r="CK69" s="34"/>
      <c r="CL69" s="34"/>
      <c r="CM69" s="34"/>
      <c r="CN69" s="34"/>
      <c r="CO69" s="34"/>
      <c r="CP69" s="34"/>
      <c r="CQ69" s="34"/>
    </row>
    <row r="70" spans="1:95" ht="20.100000000000001" customHeight="1" thickBot="1" x14ac:dyDescent="0.3">
      <c r="A70" s="123"/>
      <c r="B70" s="72"/>
      <c r="C70" s="73"/>
      <c r="D70" s="74"/>
      <c r="E70" s="72"/>
      <c r="F70" s="73"/>
      <c r="G70" s="74"/>
      <c r="H70" s="72"/>
      <c r="I70" s="73"/>
      <c r="J70" s="74"/>
      <c r="K70" s="72"/>
      <c r="L70" s="73"/>
      <c r="M70" s="74"/>
      <c r="N70" s="72"/>
      <c r="O70" s="73"/>
      <c r="P70" s="74"/>
      <c r="Q70" s="72"/>
      <c r="R70" s="73"/>
      <c r="S70" s="74"/>
      <c r="T70" s="72"/>
      <c r="U70" s="73"/>
      <c r="V70" s="74"/>
      <c r="W70" s="72"/>
      <c r="X70" s="73"/>
      <c r="Y70" s="74"/>
      <c r="Z70" s="72"/>
      <c r="AA70" s="73"/>
      <c r="AB70" s="74"/>
      <c r="AC70" s="72"/>
      <c r="AD70" s="73"/>
      <c r="AE70" s="83"/>
      <c r="AF70" s="73"/>
      <c r="AG70" s="73"/>
      <c r="AH70" s="74"/>
      <c r="AI70" s="72"/>
      <c r="AJ70" s="73"/>
      <c r="AK70" s="74"/>
      <c r="AL70" s="67"/>
      <c r="AM70" s="68"/>
      <c r="AN70" s="68"/>
      <c r="AO70" s="84"/>
      <c r="AP70" s="73"/>
      <c r="AQ70" s="74"/>
      <c r="AR70" s="72"/>
      <c r="AS70" s="73"/>
      <c r="AT70" s="74"/>
      <c r="AU70" s="72"/>
      <c r="AV70" s="73"/>
      <c r="AW70" s="74"/>
      <c r="AX70" s="72"/>
      <c r="AY70" s="73"/>
      <c r="AZ70" s="74"/>
      <c r="BA70" s="72"/>
      <c r="BB70" s="73"/>
      <c r="BC70" s="74"/>
      <c r="BD70" s="72"/>
      <c r="BE70" s="73"/>
      <c r="BF70" s="74"/>
      <c r="BG70" s="72"/>
      <c r="BH70" s="73"/>
      <c r="BI70" s="74"/>
      <c r="BJ70" s="72"/>
      <c r="BK70" s="73"/>
      <c r="BL70" s="74"/>
      <c r="BM70" s="72"/>
      <c r="BN70" s="73"/>
      <c r="BO70" s="74"/>
      <c r="BP70" s="72"/>
      <c r="BQ70" s="73"/>
      <c r="BR70" s="74"/>
      <c r="BS70" s="72"/>
      <c r="BT70" s="73"/>
      <c r="BU70" s="74"/>
      <c r="BV70" s="72"/>
      <c r="BW70" s="73"/>
      <c r="BX70" s="74"/>
      <c r="BY70" s="72"/>
      <c r="BZ70" s="73"/>
      <c r="CA70" s="74"/>
      <c r="CB70" s="125"/>
      <c r="CC70" s="38" t="s">
        <v>17</v>
      </c>
      <c r="CD70" s="34"/>
      <c r="CE70" s="34"/>
      <c r="CF70" s="45">
        <f t="shared" si="1"/>
        <v>0</v>
      </c>
      <c r="CG70" s="45">
        <f t="shared" si="2"/>
        <v>0</v>
      </c>
      <c r="CH70" s="45">
        <f t="shared" si="0"/>
        <v>0</v>
      </c>
      <c r="CI70" s="45">
        <f t="shared" si="0"/>
        <v>0</v>
      </c>
      <c r="CJ70" s="34"/>
      <c r="CK70" s="34"/>
      <c r="CL70" s="34"/>
      <c r="CM70" s="34"/>
      <c r="CN70" s="34"/>
      <c r="CO70" s="34"/>
      <c r="CP70" s="34"/>
      <c r="CQ70" s="34"/>
    </row>
    <row r="71" spans="1:95" ht="20.100000000000001" customHeight="1" x14ac:dyDescent="0.25">
      <c r="A71" s="121"/>
      <c r="B71" s="62"/>
      <c r="C71" s="63"/>
      <c r="D71" s="64"/>
      <c r="E71" s="62"/>
      <c r="F71" s="63"/>
      <c r="G71" s="64"/>
      <c r="H71" s="62"/>
      <c r="I71" s="63"/>
      <c r="J71" s="64"/>
      <c r="K71" s="62"/>
      <c r="L71" s="63"/>
      <c r="M71" s="64"/>
      <c r="N71" s="62"/>
      <c r="O71" s="63"/>
      <c r="P71" s="64"/>
      <c r="Q71" s="62"/>
      <c r="R71" s="63"/>
      <c r="S71" s="64"/>
      <c r="T71" s="62"/>
      <c r="U71" s="63"/>
      <c r="V71" s="64"/>
      <c r="W71" s="62"/>
      <c r="X71" s="63"/>
      <c r="Y71" s="64"/>
      <c r="Z71" s="62"/>
      <c r="AA71" s="63"/>
      <c r="AB71" s="64"/>
      <c r="AC71" s="62"/>
      <c r="AD71" s="63"/>
      <c r="AE71" s="66"/>
      <c r="AF71" s="63"/>
      <c r="AG71" s="63"/>
      <c r="AH71" s="64"/>
      <c r="AI71" s="62"/>
      <c r="AJ71" s="63"/>
      <c r="AK71" s="63"/>
      <c r="AL71" s="85"/>
      <c r="AM71" s="81"/>
      <c r="AN71" s="86"/>
      <c r="AO71" s="62"/>
      <c r="AP71" s="63"/>
      <c r="AQ71" s="64"/>
      <c r="AR71" s="62"/>
      <c r="AS71" s="63"/>
      <c r="AT71" s="64"/>
      <c r="AU71" s="62"/>
      <c r="AV71" s="63"/>
      <c r="AW71" s="64"/>
      <c r="AX71" s="62"/>
      <c r="AY71" s="63"/>
      <c r="AZ71" s="64"/>
      <c r="BA71" s="62"/>
      <c r="BB71" s="63"/>
      <c r="BC71" s="64"/>
      <c r="BD71" s="62"/>
      <c r="BE71" s="63"/>
      <c r="BF71" s="64"/>
      <c r="BG71" s="62"/>
      <c r="BH71" s="63"/>
      <c r="BI71" s="64"/>
      <c r="BJ71" s="62"/>
      <c r="BK71" s="63"/>
      <c r="BL71" s="64"/>
      <c r="BM71" s="62"/>
      <c r="BN71" s="63"/>
      <c r="BO71" s="64"/>
      <c r="BP71" s="62"/>
      <c r="BQ71" s="63"/>
      <c r="BR71" s="64"/>
      <c r="BS71" s="62"/>
      <c r="BT71" s="63"/>
      <c r="BU71" s="64"/>
      <c r="BV71" s="62"/>
      <c r="BW71" s="63"/>
      <c r="BX71" s="64"/>
      <c r="BY71" s="62"/>
      <c r="BZ71" s="63"/>
      <c r="CA71" s="64"/>
      <c r="CB71" s="120"/>
      <c r="CC71" s="38" t="s">
        <v>40</v>
      </c>
      <c r="CD71" s="34"/>
      <c r="CE71" s="34"/>
      <c r="CF71" s="45">
        <f t="shared" si="1"/>
        <v>0</v>
      </c>
      <c r="CG71" s="45">
        <f t="shared" si="2"/>
        <v>0</v>
      </c>
      <c r="CH71" s="45">
        <f t="shared" si="0"/>
        <v>0</v>
      </c>
      <c r="CI71" s="45">
        <f t="shared" si="0"/>
        <v>0</v>
      </c>
      <c r="CJ71" s="34"/>
      <c r="CK71" s="34"/>
      <c r="CL71" s="34"/>
      <c r="CM71" s="34"/>
      <c r="CN71" s="34"/>
      <c r="CO71" s="34"/>
      <c r="CP71" s="34"/>
      <c r="CQ71" s="34"/>
    </row>
    <row r="72" spans="1:95" ht="20.100000000000001" customHeight="1" x14ac:dyDescent="0.25">
      <c r="A72" s="122"/>
      <c r="B72" s="67"/>
      <c r="C72" s="68"/>
      <c r="D72" s="69"/>
      <c r="E72" s="67"/>
      <c r="F72" s="68"/>
      <c r="G72" s="69"/>
      <c r="H72" s="67"/>
      <c r="I72" s="68"/>
      <c r="J72" s="69"/>
      <c r="K72" s="67"/>
      <c r="L72" s="68"/>
      <c r="M72" s="69"/>
      <c r="N72" s="67"/>
      <c r="O72" s="68"/>
      <c r="P72" s="69"/>
      <c r="Q72" s="67"/>
      <c r="R72" s="68"/>
      <c r="S72" s="69"/>
      <c r="T72" s="67"/>
      <c r="U72" s="68"/>
      <c r="V72" s="69"/>
      <c r="W72" s="67"/>
      <c r="X72" s="68"/>
      <c r="Y72" s="69"/>
      <c r="Z72" s="67"/>
      <c r="AA72" s="68"/>
      <c r="AB72" s="69"/>
      <c r="AC72" s="67"/>
      <c r="AD72" s="68"/>
      <c r="AE72" s="71"/>
      <c r="AF72" s="68"/>
      <c r="AG72" s="68"/>
      <c r="AH72" s="69"/>
      <c r="AI72" s="67"/>
      <c r="AJ72" s="68"/>
      <c r="AK72" s="68"/>
      <c r="AL72" s="70"/>
      <c r="AM72" s="68"/>
      <c r="AN72" s="69"/>
      <c r="AO72" s="67"/>
      <c r="AP72" s="68"/>
      <c r="AQ72" s="69"/>
      <c r="AR72" s="67"/>
      <c r="AS72" s="68"/>
      <c r="AT72" s="69"/>
      <c r="AU72" s="67"/>
      <c r="AV72" s="68"/>
      <c r="AW72" s="69"/>
      <c r="AX72" s="67"/>
      <c r="AY72" s="68"/>
      <c r="AZ72" s="69"/>
      <c r="BA72" s="67"/>
      <c r="BB72" s="68"/>
      <c r="BC72" s="69"/>
      <c r="BD72" s="67"/>
      <c r="BE72" s="68"/>
      <c r="BF72" s="69"/>
      <c r="BG72" s="67"/>
      <c r="BH72" s="68"/>
      <c r="BI72" s="69"/>
      <c r="BJ72" s="67"/>
      <c r="BK72" s="68"/>
      <c r="BL72" s="69"/>
      <c r="BM72" s="67"/>
      <c r="BN72" s="68"/>
      <c r="BO72" s="69"/>
      <c r="BP72" s="67"/>
      <c r="BQ72" s="68"/>
      <c r="BR72" s="69"/>
      <c r="BS72" s="67"/>
      <c r="BT72" s="68"/>
      <c r="BU72" s="69"/>
      <c r="BV72" s="67"/>
      <c r="BW72" s="68"/>
      <c r="BX72" s="69"/>
      <c r="BY72" s="67"/>
      <c r="BZ72" s="68"/>
      <c r="CA72" s="69"/>
      <c r="CB72" s="124"/>
      <c r="CC72" s="38" t="s">
        <v>20</v>
      </c>
      <c r="CD72" s="34"/>
      <c r="CE72" s="34"/>
      <c r="CF72" s="45">
        <f t="shared" si="1"/>
        <v>0</v>
      </c>
      <c r="CG72" s="45">
        <f t="shared" si="2"/>
        <v>0</v>
      </c>
      <c r="CH72" s="45">
        <f t="shared" si="0"/>
        <v>0</v>
      </c>
      <c r="CI72" s="45">
        <f t="shared" si="0"/>
        <v>0</v>
      </c>
      <c r="CJ72" s="34"/>
      <c r="CK72" s="34"/>
      <c r="CL72" s="34"/>
      <c r="CM72" s="34"/>
      <c r="CN72" s="34"/>
      <c r="CO72" s="34"/>
      <c r="CP72" s="34"/>
      <c r="CQ72" s="34"/>
    </row>
    <row r="73" spans="1:95" ht="20.100000000000001" customHeight="1" thickBot="1" x14ac:dyDescent="0.3">
      <c r="A73" s="123"/>
      <c r="B73" s="72"/>
      <c r="C73" s="73"/>
      <c r="D73" s="74"/>
      <c r="E73" s="72"/>
      <c r="F73" s="73"/>
      <c r="G73" s="74"/>
      <c r="H73" s="72"/>
      <c r="I73" s="73"/>
      <c r="J73" s="74"/>
      <c r="K73" s="72"/>
      <c r="L73" s="73"/>
      <c r="M73" s="74"/>
      <c r="N73" s="72"/>
      <c r="O73" s="73"/>
      <c r="P73" s="74"/>
      <c r="Q73" s="72"/>
      <c r="R73" s="73"/>
      <c r="S73" s="74"/>
      <c r="T73" s="72"/>
      <c r="U73" s="73"/>
      <c r="V73" s="74"/>
      <c r="W73" s="72"/>
      <c r="X73" s="73"/>
      <c r="Y73" s="74"/>
      <c r="Z73" s="72"/>
      <c r="AA73" s="73"/>
      <c r="AB73" s="74"/>
      <c r="AC73" s="72"/>
      <c r="AD73" s="73"/>
      <c r="AE73" s="83"/>
      <c r="AF73" s="68"/>
      <c r="AG73" s="68"/>
      <c r="AH73" s="69"/>
      <c r="AI73" s="67"/>
      <c r="AJ73" s="68"/>
      <c r="AK73" s="68"/>
      <c r="AL73" s="84"/>
      <c r="AM73" s="73"/>
      <c r="AN73" s="74"/>
      <c r="AO73" s="72"/>
      <c r="AP73" s="73"/>
      <c r="AQ73" s="74"/>
      <c r="AR73" s="72"/>
      <c r="AS73" s="73"/>
      <c r="AT73" s="74"/>
      <c r="AU73" s="72"/>
      <c r="AV73" s="73"/>
      <c r="AW73" s="74"/>
      <c r="AX73" s="72"/>
      <c r="AY73" s="73"/>
      <c r="AZ73" s="74"/>
      <c r="BA73" s="72"/>
      <c r="BB73" s="73"/>
      <c r="BC73" s="74"/>
      <c r="BD73" s="72"/>
      <c r="BE73" s="73"/>
      <c r="BF73" s="74"/>
      <c r="BG73" s="72"/>
      <c r="BH73" s="73"/>
      <c r="BI73" s="74"/>
      <c r="BJ73" s="72"/>
      <c r="BK73" s="73"/>
      <c r="BL73" s="74"/>
      <c r="BM73" s="72"/>
      <c r="BN73" s="73"/>
      <c r="BO73" s="74"/>
      <c r="BP73" s="72"/>
      <c r="BQ73" s="73"/>
      <c r="BR73" s="74"/>
      <c r="BS73" s="72"/>
      <c r="BT73" s="73"/>
      <c r="BU73" s="74"/>
      <c r="BV73" s="72"/>
      <c r="BW73" s="73"/>
      <c r="BX73" s="74"/>
      <c r="BY73" s="72"/>
      <c r="BZ73" s="73"/>
      <c r="CA73" s="74"/>
      <c r="CB73" s="125"/>
      <c r="CC73" s="38" t="s">
        <v>24</v>
      </c>
      <c r="CD73" s="34"/>
      <c r="CE73" s="34"/>
      <c r="CF73" s="45">
        <f t="shared" si="1"/>
        <v>0</v>
      </c>
      <c r="CG73" s="45">
        <f t="shared" si="2"/>
        <v>0</v>
      </c>
      <c r="CH73" s="45">
        <f t="shared" si="0"/>
        <v>0</v>
      </c>
      <c r="CI73" s="45">
        <f t="shared" si="0"/>
        <v>0</v>
      </c>
      <c r="CJ73" s="34"/>
      <c r="CK73" s="34"/>
      <c r="CL73" s="34"/>
      <c r="CM73" s="34"/>
      <c r="CN73" s="34"/>
      <c r="CO73" s="34"/>
      <c r="CP73" s="34"/>
      <c r="CQ73" s="34"/>
    </row>
    <row r="74" spans="1:95" ht="20.100000000000001" customHeight="1" x14ac:dyDescent="0.25">
      <c r="A74" s="121"/>
      <c r="B74" s="62"/>
      <c r="C74" s="63"/>
      <c r="D74" s="64"/>
      <c r="E74" s="62"/>
      <c r="F74" s="63"/>
      <c r="G74" s="64"/>
      <c r="H74" s="62"/>
      <c r="I74" s="63"/>
      <c r="J74" s="64"/>
      <c r="K74" s="62"/>
      <c r="L74" s="63"/>
      <c r="M74" s="64"/>
      <c r="N74" s="62"/>
      <c r="O74" s="63"/>
      <c r="P74" s="64"/>
      <c r="Q74" s="62"/>
      <c r="R74" s="63"/>
      <c r="S74" s="64"/>
      <c r="T74" s="62"/>
      <c r="U74" s="63"/>
      <c r="V74" s="64"/>
      <c r="W74" s="62"/>
      <c r="X74" s="63"/>
      <c r="Y74" s="64"/>
      <c r="Z74" s="62"/>
      <c r="AA74" s="63"/>
      <c r="AB74" s="64"/>
      <c r="AC74" s="62"/>
      <c r="AD74" s="63"/>
      <c r="AE74" s="64"/>
      <c r="AF74" s="80"/>
      <c r="AG74" s="81"/>
      <c r="AH74" s="82"/>
      <c r="AI74" s="85"/>
      <c r="AJ74" s="81"/>
      <c r="AK74" s="86"/>
      <c r="AL74" s="62"/>
      <c r="AM74" s="63"/>
      <c r="AN74" s="64"/>
      <c r="AO74" s="62"/>
      <c r="AP74" s="63"/>
      <c r="AQ74" s="64"/>
      <c r="AR74" s="62"/>
      <c r="AS74" s="63"/>
      <c r="AT74" s="64"/>
      <c r="AU74" s="62"/>
      <c r="AV74" s="63"/>
      <c r="AW74" s="64"/>
      <c r="AX74" s="62"/>
      <c r="AY74" s="63"/>
      <c r="AZ74" s="64"/>
      <c r="BA74" s="62"/>
      <c r="BB74" s="63"/>
      <c r="BC74" s="64"/>
      <c r="BD74" s="62"/>
      <c r="BE74" s="63"/>
      <c r="BF74" s="64"/>
      <c r="BG74" s="62"/>
      <c r="BH74" s="63"/>
      <c r="BI74" s="64"/>
      <c r="BJ74" s="62"/>
      <c r="BK74" s="63"/>
      <c r="BL74" s="64"/>
      <c r="BM74" s="62"/>
      <c r="BN74" s="63"/>
      <c r="BO74" s="64"/>
      <c r="BP74" s="62"/>
      <c r="BQ74" s="63"/>
      <c r="BR74" s="64"/>
      <c r="BS74" s="62"/>
      <c r="BT74" s="63"/>
      <c r="BU74" s="64"/>
      <c r="BV74" s="62"/>
      <c r="BW74" s="63"/>
      <c r="BX74" s="64"/>
      <c r="BY74" s="62"/>
      <c r="BZ74" s="63"/>
      <c r="CA74" s="64"/>
      <c r="CB74" s="120"/>
      <c r="CC74" s="38" t="s">
        <v>41</v>
      </c>
      <c r="CD74" s="34"/>
      <c r="CE74" s="34"/>
      <c r="CF74" s="45">
        <f t="shared" si="1"/>
        <v>0</v>
      </c>
      <c r="CG74" s="45">
        <f t="shared" si="2"/>
        <v>0</v>
      </c>
      <c r="CH74" s="45">
        <f t="shared" si="0"/>
        <v>0</v>
      </c>
      <c r="CI74" s="45">
        <f t="shared" si="0"/>
        <v>0</v>
      </c>
      <c r="CJ74" s="34"/>
      <c r="CK74" s="34"/>
      <c r="CL74" s="34"/>
      <c r="CM74" s="34"/>
      <c r="CN74" s="34"/>
      <c r="CO74" s="34"/>
      <c r="CP74" s="34"/>
      <c r="CQ74" s="34"/>
    </row>
    <row r="75" spans="1:95" ht="20.100000000000001" customHeight="1" x14ac:dyDescent="0.25">
      <c r="A75" s="122"/>
      <c r="B75" s="67"/>
      <c r="C75" s="68"/>
      <c r="D75" s="69"/>
      <c r="E75" s="67"/>
      <c r="F75" s="68"/>
      <c r="G75" s="69"/>
      <c r="H75" s="67"/>
      <c r="I75" s="68"/>
      <c r="J75" s="69"/>
      <c r="K75" s="67"/>
      <c r="L75" s="68"/>
      <c r="M75" s="69"/>
      <c r="N75" s="67"/>
      <c r="O75" s="68"/>
      <c r="P75" s="69"/>
      <c r="Q75" s="67"/>
      <c r="R75" s="68"/>
      <c r="S75" s="69"/>
      <c r="T75" s="67"/>
      <c r="U75" s="68"/>
      <c r="V75" s="69"/>
      <c r="W75" s="67"/>
      <c r="X75" s="68"/>
      <c r="Y75" s="69"/>
      <c r="Z75" s="67"/>
      <c r="AA75" s="68"/>
      <c r="AB75" s="69"/>
      <c r="AC75" s="67"/>
      <c r="AD75" s="68"/>
      <c r="AE75" s="69"/>
      <c r="AF75" s="67"/>
      <c r="AG75" s="68"/>
      <c r="AH75" s="68"/>
      <c r="AI75" s="70"/>
      <c r="AJ75" s="68"/>
      <c r="AK75" s="69"/>
      <c r="AL75" s="67"/>
      <c r="AM75" s="68"/>
      <c r="AN75" s="69"/>
      <c r="AO75" s="67"/>
      <c r="AP75" s="68"/>
      <c r="AQ75" s="69"/>
      <c r="AR75" s="67"/>
      <c r="AS75" s="68"/>
      <c r="AT75" s="69"/>
      <c r="AU75" s="67"/>
      <c r="AV75" s="68"/>
      <c r="AW75" s="69"/>
      <c r="AX75" s="67"/>
      <c r="AY75" s="68"/>
      <c r="AZ75" s="69"/>
      <c r="BA75" s="67"/>
      <c r="BB75" s="68"/>
      <c r="BC75" s="69"/>
      <c r="BD75" s="67"/>
      <c r="BE75" s="68"/>
      <c r="BF75" s="69"/>
      <c r="BG75" s="67"/>
      <c r="BH75" s="68"/>
      <c r="BI75" s="69"/>
      <c r="BJ75" s="67"/>
      <c r="BK75" s="68"/>
      <c r="BL75" s="69"/>
      <c r="BM75" s="67"/>
      <c r="BN75" s="68"/>
      <c r="BO75" s="69"/>
      <c r="BP75" s="67"/>
      <c r="BQ75" s="68"/>
      <c r="BR75" s="69"/>
      <c r="BS75" s="67"/>
      <c r="BT75" s="68"/>
      <c r="BU75" s="69"/>
      <c r="BV75" s="67"/>
      <c r="BW75" s="68"/>
      <c r="BX75" s="69"/>
      <c r="BY75" s="67"/>
      <c r="BZ75" s="68"/>
      <c r="CA75" s="69"/>
      <c r="CB75" s="124"/>
      <c r="CC75" s="38" t="s">
        <v>25</v>
      </c>
      <c r="CD75" s="34"/>
      <c r="CE75" s="34"/>
      <c r="CF75" s="45">
        <f t="shared" si="1"/>
        <v>0</v>
      </c>
      <c r="CG75" s="45">
        <f t="shared" si="2"/>
        <v>0</v>
      </c>
      <c r="CH75" s="45">
        <f t="shared" si="0"/>
        <v>0</v>
      </c>
      <c r="CI75" s="45">
        <f t="shared" si="0"/>
        <v>0</v>
      </c>
      <c r="CJ75" s="34"/>
      <c r="CK75" s="34"/>
      <c r="CL75" s="34"/>
      <c r="CM75" s="34"/>
      <c r="CN75" s="34"/>
      <c r="CO75" s="34"/>
      <c r="CP75" s="34"/>
      <c r="CQ75" s="34"/>
    </row>
    <row r="76" spans="1:95" ht="20.100000000000001" customHeight="1" x14ac:dyDescent="0.25">
      <c r="A76" s="123"/>
      <c r="B76" s="72"/>
      <c r="C76" s="73"/>
      <c r="D76" s="74"/>
      <c r="E76" s="72"/>
      <c r="F76" s="73"/>
      <c r="G76" s="74"/>
      <c r="H76" s="72"/>
      <c r="I76" s="73"/>
      <c r="J76" s="74"/>
      <c r="K76" s="72"/>
      <c r="L76" s="73"/>
      <c r="M76" s="74"/>
      <c r="N76" s="72"/>
      <c r="O76" s="73"/>
      <c r="P76" s="74"/>
      <c r="Q76" s="72"/>
      <c r="R76" s="73"/>
      <c r="S76" s="74"/>
      <c r="T76" s="72"/>
      <c r="U76" s="73"/>
      <c r="V76" s="74"/>
      <c r="W76" s="72"/>
      <c r="X76" s="73"/>
      <c r="Y76" s="74"/>
      <c r="Z76" s="72"/>
      <c r="AA76" s="73"/>
      <c r="AB76" s="74"/>
      <c r="AC76" s="72"/>
      <c r="AD76" s="73"/>
      <c r="AE76" s="74"/>
      <c r="AF76" s="72"/>
      <c r="AG76" s="73"/>
      <c r="AH76" s="73"/>
      <c r="AI76" s="84"/>
      <c r="AJ76" s="73"/>
      <c r="AK76" s="74"/>
      <c r="AL76" s="72"/>
      <c r="AM76" s="73"/>
      <c r="AN76" s="74"/>
      <c r="AO76" s="72"/>
      <c r="AP76" s="73"/>
      <c r="AQ76" s="74"/>
      <c r="AR76" s="72"/>
      <c r="AS76" s="73"/>
      <c r="AT76" s="74"/>
      <c r="AU76" s="72"/>
      <c r="AV76" s="73"/>
      <c r="AW76" s="74"/>
      <c r="AX76" s="72"/>
      <c r="AY76" s="73"/>
      <c r="AZ76" s="74"/>
      <c r="BA76" s="72"/>
      <c r="BB76" s="73"/>
      <c r="BC76" s="74"/>
      <c r="BD76" s="72"/>
      <c r="BE76" s="73"/>
      <c r="BF76" s="74"/>
      <c r="BG76" s="72"/>
      <c r="BH76" s="73"/>
      <c r="BI76" s="74"/>
      <c r="BJ76" s="72"/>
      <c r="BK76" s="73"/>
      <c r="BL76" s="74"/>
      <c r="BM76" s="72"/>
      <c r="BN76" s="73"/>
      <c r="BO76" s="74"/>
      <c r="BP76" s="72"/>
      <c r="BQ76" s="73"/>
      <c r="BR76" s="74"/>
      <c r="BS76" s="72"/>
      <c r="BT76" s="73"/>
      <c r="BU76" s="74"/>
      <c r="BV76" s="72"/>
      <c r="BW76" s="73"/>
      <c r="BX76" s="74"/>
      <c r="BY76" s="72"/>
      <c r="BZ76" s="73"/>
      <c r="CA76" s="74"/>
      <c r="CB76" s="125"/>
      <c r="CC76" s="38" t="s">
        <v>21</v>
      </c>
      <c r="CD76" s="34"/>
      <c r="CE76" s="34"/>
      <c r="CF76" s="45">
        <f t="shared" si="1"/>
        <v>0</v>
      </c>
      <c r="CG76" s="45">
        <f t="shared" si="2"/>
        <v>0</v>
      </c>
      <c r="CH76" s="45">
        <f t="shared" si="0"/>
        <v>0</v>
      </c>
      <c r="CI76" s="45">
        <f t="shared" si="0"/>
        <v>0</v>
      </c>
      <c r="CJ76" s="34"/>
      <c r="CK76" s="34"/>
      <c r="CL76" s="34"/>
      <c r="CM76" s="34"/>
      <c r="CN76" s="34"/>
      <c r="CO76" s="34"/>
      <c r="CP76" s="34"/>
      <c r="CQ76" s="34"/>
    </row>
    <row r="77" spans="1:95" ht="19.5" customHeight="1" x14ac:dyDescent="0.25">
      <c r="A77" s="121"/>
      <c r="B77" s="62"/>
      <c r="C77" s="63"/>
      <c r="D77" s="64"/>
      <c r="E77" s="62"/>
      <c r="F77" s="63"/>
      <c r="G77" s="64"/>
      <c r="H77" s="62"/>
      <c r="I77" s="63"/>
      <c r="J77" s="64"/>
      <c r="K77" s="62"/>
      <c r="L77" s="63"/>
      <c r="M77" s="64"/>
      <c r="N77" s="62"/>
      <c r="O77" s="63"/>
      <c r="P77" s="64"/>
      <c r="Q77" s="62"/>
      <c r="R77" s="63"/>
      <c r="S77" s="64"/>
      <c r="T77" s="62"/>
      <c r="U77" s="63"/>
      <c r="V77" s="64"/>
      <c r="W77" s="62"/>
      <c r="X77" s="63"/>
      <c r="Y77" s="64"/>
      <c r="Z77" s="62"/>
      <c r="AA77" s="63"/>
      <c r="AB77" s="64"/>
      <c r="AC77" s="62"/>
      <c r="AD77" s="63"/>
      <c r="AE77" s="64"/>
      <c r="AF77" s="62"/>
      <c r="AG77" s="63"/>
      <c r="AH77" s="63"/>
      <c r="AI77" s="65"/>
      <c r="AJ77" s="63"/>
      <c r="AK77" s="64"/>
      <c r="AL77" s="62"/>
      <c r="AM77" s="63"/>
      <c r="AN77" s="64"/>
      <c r="AO77" s="62"/>
      <c r="AP77" s="63"/>
      <c r="AQ77" s="64"/>
      <c r="AR77" s="62"/>
      <c r="AS77" s="63"/>
      <c r="AT77" s="64"/>
      <c r="AU77" s="62"/>
      <c r="AV77" s="63"/>
      <c r="AW77" s="64"/>
      <c r="AX77" s="62"/>
      <c r="AY77" s="63"/>
      <c r="AZ77" s="64"/>
      <c r="BA77" s="62"/>
      <c r="BB77" s="63"/>
      <c r="BC77" s="64"/>
      <c r="BD77" s="62"/>
      <c r="BE77" s="63"/>
      <c r="BF77" s="64"/>
      <c r="BG77" s="62"/>
      <c r="BH77" s="63"/>
      <c r="BI77" s="64"/>
      <c r="BJ77" s="62"/>
      <c r="BK77" s="63"/>
      <c r="BL77" s="64"/>
      <c r="BM77" s="62"/>
      <c r="BN77" s="63"/>
      <c r="BO77" s="64"/>
      <c r="BP77" s="62"/>
      <c r="BQ77" s="63"/>
      <c r="BR77" s="64"/>
      <c r="BS77" s="62"/>
      <c r="BT77" s="63"/>
      <c r="BU77" s="64"/>
      <c r="BV77" s="62"/>
      <c r="BW77" s="63"/>
      <c r="BX77" s="64"/>
      <c r="BY77" s="62"/>
      <c r="BZ77" s="63"/>
      <c r="CA77" s="64"/>
      <c r="CB77" s="120"/>
      <c r="CC77" s="38" t="s">
        <v>42</v>
      </c>
      <c r="CD77" s="34"/>
      <c r="CE77" s="34"/>
      <c r="CF77" s="45">
        <f t="shared" si="1"/>
        <v>0</v>
      </c>
      <c r="CG77" s="45">
        <f t="shared" si="2"/>
        <v>0</v>
      </c>
      <c r="CH77" s="45">
        <f t="shared" si="0"/>
        <v>0</v>
      </c>
      <c r="CI77" s="45">
        <f t="shared" si="0"/>
        <v>0</v>
      </c>
      <c r="CJ77" s="34"/>
      <c r="CK77" s="34"/>
      <c r="CL77" s="34"/>
      <c r="CM77" s="34"/>
      <c r="CN77" s="34"/>
      <c r="CO77" s="34"/>
      <c r="CP77" s="34"/>
      <c r="CQ77" s="34"/>
    </row>
    <row r="78" spans="1:95" ht="19.5" customHeight="1" x14ac:dyDescent="0.25">
      <c r="A78" s="122"/>
      <c r="B78" s="67"/>
      <c r="C78" s="68"/>
      <c r="D78" s="69"/>
      <c r="E78" s="67"/>
      <c r="F78" s="68"/>
      <c r="G78" s="69"/>
      <c r="H78" s="67"/>
      <c r="I78" s="68"/>
      <c r="J78" s="69"/>
      <c r="K78" s="67"/>
      <c r="L78" s="68"/>
      <c r="M78" s="69"/>
      <c r="N78" s="67"/>
      <c r="O78" s="68"/>
      <c r="P78" s="69"/>
      <c r="Q78" s="67"/>
      <c r="R78" s="68"/>
      <c r="S78" s="69"/>
      <c r="T78" s="67"/>
      <c r="U78" s="68"/>
      <c r="V78" s="69"/>
      <c r="W78" s="67"/>
      <c r="X78" s="68"/>
      <c r="Y78" s="69"/>
      <c r="Z78" s="67"/>
      <c r="AA78" s="68"/>
      <c r="AB78" s="69"/>
      <c r="AC78" s="67"/>
      <c r="AD78" s="68"/>
      <c r="AE78" s="69"/>
      <c r="AF78" s="67"/>
      <c r="AG78" s="68"/>
      <c r="AH78" s="68"/>
      <c r="AI78" s="70"/>
      <c r="AJ78" s="68"/>
      <c r="AK78" s="69"/>
      <c r="AL78" s="67"/>
      <c r="AM78" s="68"/>
      <c r="AN78" s="69"/>
      <c r="AO78" s="67"/>
      <c r="AP78" s="68"/>
      <c r="AQ78" s="69"/>
      <c r="AR78" s="67"/>
      <c r="AS78" s="68"/>
      <c r="AT78" s="69"/>
      <c r="AU78" s="67"/>
      <c r="AV78" s="68"/>
      <c r="AW78" s="69"/>
      <c r="AX78" s="67"/>
      <c r="AY78" s="68"/>
      <c r="AZ78" s="69"/>
      <c r="BA78" s="67"/>
      <c r="BB78" s="68"/>
      <c r="BC78" s="69"/>
      <c r="BD78" s="67"/>
      <c r="BE78" s="68"/>
      <c r="BF78" s="69"/>
      <c r="BG78" s="67"/>
      <c r="BH78" s="68"/>
      <c r="BI78" s="69"/>
      <c r="BJ78" s="67"/>
      <c r="BK78" s="68"/>
      <c r="BL78" s="69"/>
      <c r="BM78" s="67"/>
      <c r="BN78" s="68"/>
      <c r="BO78" s="69"/>
      <c r="BP78" s="67"/>
      <c r="BQ78" s="68"/>
      <c r="BR78" s="69"/>
      <c r="BS78" s="67"/>
      <c r="BT78" s="68"/>
      <c r="BU78" s="69"/>
      <c r="BV78" s="67"/>
      <c r="BW78" s="68"/>
      <c r="BX78" s="69"/>
      <c r="BY78" s="67"/>
      <c r="BZ78" s="68"/>
      <c r="CA78" s="69"/>
      <c r="CB78" s="124"/>
      <c r="CC78" s="38" t="s">
        <v>22</v>
      </c>
      <c r="CD78" s="34"/>
      <c r="CE78" s="34"/>
      <c r="CF78" s="45">
        <f t="shared" si="1"/>
        <v>0</v>
      </c>
      <c r="CG78" s="45">
        <f t="shared" si="2"/>
        <v>0</v>
      </c>
      <c r="CH78" s="45">
        <f t="shared" si="0"/>
        <v>0</v>
      </c>
      <c r="CI78" s="45">
        <f t="shared" si="0"/>
        <v>0</v>
      </c>
      <c r="CJ78" s="34"/>
      <c r="CK78" s="34"/>
      <c r="CL78" s="34"/>
      <c r="CM78" s="34"/>
      <c r="CN78" s="34"/>
      <c r="CO78" s="34"/>
      <c r="CP78" s="34"/>
      <c r="CQ78" s="34"/>
    </row>
    <row r="79" spans="1:95" ht="20.100000000000001" customHeight="1" x14ac:dyDescent="0.25">
      <c r="A79" s="123"/>
      <c r="B79" s="72"/>
      <c r="C79" s="73"/>
      <c r="D79" s="74"/>
      <c r="E79" s="72"/>
      <c r="F79" s="73"/>
      <c r="G79" s="74"/>
      <c r="H79" s="72"/>
      <c r="I79" s="73"/>
      <c r="J79" s="74"/>
      <c r="K79" s="72"/>
      <c r="L79" s="73"/>
      <c r="M79" s="74"/>
      <c r="N79" s="72"/>
      <c r="O79" s="73"/>
      <c r="P79" s="74"/>
      <c r="Q79" s="72"/>
      <c r="R79" s="73"/>
      <c r="S79" s="74"/>
      <c r="T79" s="72"/>
      <c r="U79" s="73"/>
      <c r="V79" s="74"/>
      <c r="W79" s="72"/>
      <c r="X79" s="73"/>
      <c r="Y79" s="74"/>
      <c r="Z79" s="72"/>
      <c r="AA79" s="73"/>
      <c r="AB79" s="74"/>
      <c r="AC79" s="72"/>
      <c r="AD79" s="73"/>
      <c r="AE79" s="74"/>
      <c r="AF79" s="72"/>
      <c r="AG79" s="73"/>
      <c r="AH79" s="73"/>
      <c r="AI79" s="84"/>
      <c r="AJ79" s="73"/>
      <c r="AK79" s="74"/>
      <c r="AL79" s="72"/>
      <c r="AM79" s="73"/>
      <c r="AN79" s="74"/>
      <c r="AO79" s="72"/>
      <c r="AP79" s="73"/>
      <c r="AQ79" s="74"/>
      <c r="AR79" s="72"/>
      <c r="AS79" s="73"/>
      <c r="AT79" s="74"/>
      <c r="AU79" s="72"/>
      <c r="AV79" s="73"/>
      <c r="AW79" s="74"/>
      <c r="AX79" s="72"/>
      <c r="AY79" s="73"/>
      <c r="AZ79" s="74"/>
      <c r="BA79" s="72"/>
      <c r="BB79" s="73"/>
      <c r="BC79" s="74"/>
      <c r="BD79" s="72"/>
      <c r="BE79" s="73"/>
      <c r="BF79" s="74"/>
      <c r="BG79" s="72"/>
      <c r="BH79" s="73"/>
      <c r="BI79" s="74"/>
      <c r="BJ79" s="72"/>
      <c r="BK79" s="73"/>
      <c r="BL79" s="74"/>
      <c r="BM79" s="72"/>
      <c r="BN79" s="73"/>
      <c r="BO79" s="74"/>
      <c r="BP79" s="72"/>
      <c r="BQ79" s="73"/>
      <c r="BR79" s="74"/>
      <c r="BS79" s="72"/>
      <c r="BT79" s="73"/>
      <c r="BU79" s="74"/>
      <c r="BV79" s="72"/>
      <c r="BW79" s="73"/>
      <c r="BX79" s="74"/>
      <c r="BY79" s="72"/>
      <c r="BZ79" s="73"/>
      <c r="CA79" s="74"/>
      <c r="CB79" s="125"/>
      <c r="CC79" s="38" t="s">
        <v>19</v>
      </c>
      <c r="CD79" s="34"/>
      <c r="CE79" s="34"/>
      <c r="CF79" s="45">
        <f t="shared" si="1"/>
        <v>0</v>
      </c>
      <c r="CG79" s="45">
        <f t="shared" si="2"/>
        <v>0</v>
      </c>
      <c r="CH79" s="45">
        <f t="shared" si="0"/>
        <v>0</v>
      </c>
      <c r="CI79" s="45">
        <f t="shared" si="0"/>
        <v>0</v>
      </c>
      <c r="CJ79" s="34"/>
      <c r="CK79" s="34"/>
      <c r="CL79" s="34"/>
      <c r="CM79" s="34"/>
      <c r="CN79" s="34"/>
      <c r="CO79" s="34"/>
      <c r="CP79" s="34"/>
      <c r="CQ79" s="34"/>
    </row>
    <row r="80" spans="1:95" ht="34.5" customHeight="1" x14ac:dyDescent="0.25">
      <c r="B80" s="133"/>
      <c r="C80" s="134"/>
      <c r="D80" s="125"/>
      <c r="E80" s="133"/>
      <c r="F80" s="134"/>
      <c r="G80" s="125"/>
      <c r="H80" s="133"/>
      <c r="I80" s="134"/>
      <c r="J80" s="125"/>
      <c r="K80" s="133"/>
      <c r="L80" s="134"/>
      <c r="M80" s="125"/>
      <c r="N80" s="133"/>
      <c r="O80" s="134"/>
      <c r="P80" s="125"/>
      <c r="Q80" s="133"/>
      <c r="R80" s="134"/>
      <c r="S80" s="125"/>
      <c r="T80" s="133"/>
      <c r="U80" s="134"/>
      <c r="V80" s="125"/>
      <c r="W80" s="133"/>
      <c r="X80" s="134"/>
      <c r="Y80" s="125"/>
      <c r="Z80" s="133"/>
      <c r="AA80" s="134"/>
      <c r="AB80" s="125"/>
      <c r="AC80" s="133"/>
      <c r="AD80" s="134"/>
      <c r="AE80" s="125"/>
      <c r="AF80" s="133"/>
      <c r="AG80" s="134"/>
      <c r="AH80" s="125"/>
      <c r="AI80" s="133"/>
      <c r="AJ80" s="134"/>
      <c r="AK80" s="125"/>
      <c r="AL80" s="133"/>
      <c r="AM80" s="134"/>
      <c r="AN80" s="125"/>
      <c r="AO80" s="133"/>
      <c r="AP80" s="134"/>
      <c r="AQ80" s="125"/>
      <c r="AR80" s="133"/>
      <c r="AS80" s="134"/>
      <c r="AT80" s="125"/>
      <c r="AU80" s="133"/>
      <c r="AV80" s="134"/>
      <c r="AW80" s="125"/>
      <c r="AX80" s="133"/>
      <c r="AY80" s="134"/>
      <c r="AZ80" s="125"/>
      <c r="BA80" s="133"/>
      <c r="BB80" s="134"/>
      <c r="BC80" s="125"/>
      <c r="BD80" s="133"/>
      <c r="BE80" s="134"/>
      <c r="BF80" s="125"/>
      <c r="BG80" s="133"/>
      <c r="BH80" s="134"/>
      <c r="BI80" s="125"/>
      <c r="BJ80" s="133"/>
      <c r="BK80" s="134"/>
      <c r="BL80" s="125"/>
      <c r="BM80" s="133"/>
      <c r="BN80" s="134"/>
      <c r="BO80" s="125"/>
      <c r="BP80" s="133"/>
      <c r="BQ80" s="134"/>
      <c r="BR80" s="125"/>
      <c r="BS80" s="133"/>
      <c r="BT80" s="134"/>
      <c r="BU80" s="125"/>
      <c r="BV80" s="133"/>
      <c r="BW80" s="134"/>
      <c r="BX80" s="125"/>
      <c r="BY80" s="133"/>
      <c r="BZ80" s="134"/>
      <c r="CA80" s="125"/>
      <c r="CC80" s="34"/>
      <c r="CD80" s="34"/>
      <c r="CE80" s="34"/>
      <c r="CF80" s="34"/>
      <c r="CG80" s="34"/>
      <c r="CH80" s="34"/>
      <c r="CI80" s="34"/>
      <c r="CJ80" s="34"/>
      <c r="CK80" s="34"/>
      <c r="CL80" s="34"/>
      <c r="CM80" s="34"/>
      <c r="CN80" s="34"/>
      <c r="CO80" s="34"/>
      <c r="CP80" s="34"/>
      <c r="CQ80" s="34"/>
    </row>
    <row r="81" spans="1:95" hidden="1" x14ac:dyDescent="0.25">
      <c r="A81" s="42"/>
      <c r="B81" s="34"/>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c r="AE81" s="34"/>
      <c r="AF81" s="34"/>
      <c r="AG81" s="34"/>
      <c r="AH81" s="34"/>
      <c r="AI81" s="34"/>
      <c r="AJ81" s="34"/>
      <c r="AK81" s="34"/>
      <c r="AL81" s="34"/>
      <c r="AM81" s="34"/>
      <c r="AN81" s="34"/>
      <c r="AO81" s="34"/>
      <c r="AP81" s="34"/>
      <c r="AQ81" s="34"/>
      <c r="AR81" s="34"/>
      <c r="AS81" s="34"/>
      <c r="AT81" s="34"/>
      <c r="AU81" s="34"/>
      <c r="AV81" s="34"/>
      <c r="AW81" s="34"/>
      <c r="AX81" s="34"/>
      <c r="AY81" s="34"/>
      <c r="AZ81" s="34"/>
      <c r="BA81" s="34"/>
      <c r="BB81" s="34"/>
      <c r="BC81" s="34"/>
      <c r="BD81" s="34"/>
      <c r="BE81" s="34"/>
      <c r="BF81" s="34"/>
      <c r="BG81" s="34"/>
      <c r="BH81" s="34"/>
      <c r="BI81" s="34"/>
      <c r="BJ81" s="34"/>
      <c r="BK81" s="34"/>
      <c r="BL81" s="34"/>
      <c r="BM81" s="34"/>
      <c r="BN81" s="34"/>
      <c r="BO81" s="34"/>
      <c r="BP81" s="34"/>
      <c r="BQ81" s="34"/>
      <c r="BR81" s="34"/>
      <c r="BS81" s="34"/>
      <c r="BT81" s="34"/>
      <c r="BU81" s="34"/>
      <c r="BV81" s="34"/>
      <c r="BW81" s="34"/>
      <c r="BX81" s="34"/>
      <c r="BY81" s="34"/>
      <c r="BZ81" s="34"/>
      <c r="CA81" s="34"/>
      <c r="CB81" s="42"/>
      <c r="CC81" s="34"/>
      <c r="CD81" s="34"/>
      <c r="CE81" s="34"/>
      <c r="CF81" s="34"/>
      <c r="CG81" s="34"/>
      <c r="CH81" s="34"/>
      <c r="CI81" s="34"/>
      <c r="CJ81" s="34"/>
      <c r="CK81" s="34"/>
      <c r="CL81" s="34"/>
      <c r="CM81" s="34"/>
      <c r="CN81" s="34"/>
      <c r="CO81" s="34"/>
      <c r="CP81" s="34"/>
      <c r="CQ81" s="34"/>
    </row>
    <row r="82" spans="1:95" hidden="1" x14ac:dyDescent="0.25">
      <c r="A82" s="42"/>
      <c r="B82" s="34"/>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c r="AE82" s="34"/>
      <c r="AF82" s="34"/>
      <c r="AG82" s="34"/>
      <c r="AH82" s="34"/>
      <c r="AI82" s="34"/>
      <c r="AJ82" s="34"/>
      <c r="AK82" s="34"/>
      <c r="AL82" s="34"/>
      <c r="AM82" s="34"/>
      <c r="AN82" s="34"/>
      <c r="AO82" s="34"/>
      <c r="AP82" s="34"/>
      <c r="AQ82" s="34"/>
      <c r="AR82" s="34"/>
      <c r="AS82" s="34"/>
      <c r="AT82" s="34"/>
      <c r="AU82" s="34"/>
      <c r="AV82" s="34"/>
      <c r="AW82" s="34"/>
      <c r="AX82" s="34"/>
      <c r="AY82" s="34"/>
      <c r="AZ82" s="34"/>
      <c r="BA82" s="34"/>
      <c r="BB82" s="34"/>
      <c r="BC82" s="34"/>
      <c r="BD82" s="34"/>
      <c r="BE82" s="34"/>
      <c r="BF82" s="34"/>
      <c r="BG82" s="34"/>
      <c r="BH82" s="34"/>
      <c r="BI82" s="34"/>
      <c r="BJ82" s="34"/>
      <c r="BK82" s="34"/>
      <c r="BL82" s="34"/>
      <c r="BM82" s="34"/>
      <c r="BN82" s="34"/>
      <c r="BO82" s="34"/>
      <c r="BP82" s="34"/>
      <c r="BQ82" s="34"/>
      <c r="BR82" s="34"/>
      <c r="BS82" s="34"/>
      <c r="BT82" s="34"/>
      <c r="BU82" s="34"/>
      <c r="BV82" s="34"/>
      <c r="BW82" s="34"/>
      <c r="BX82" s="34"/>
      <c r="BY82" s="34"/>
      <c r="BZ82" s="34"/>
      <c r="CA82" s="34"/>
      <c r="CB82" s="42"/>
      <c r="CC82" s="34"/>
      <c r="CD82" s="34"/>
      <c r="CE82" s="34"/>
      <c r="CF82" s="34"/>
      <c r="CG82" s="34"/>
      <c r="CH82" s="34"/>
      <c r="CI82" s="34"/>
      <c r="CJ82" s="34"/>
      <c r="CK82" s="34"/>
      <c r="CL82" s="34"/>
      <c r="CM82" s="34"/>
      <c r="CN82" s="34"/>
      <c r="CO82" s="34"/>
      <c r="CP82" s="34"/>
      <c r="CQ82" s="34"/>
    </row>
    <row r="83" spans="1:95" hidden="1" x14ac:dyDescent="0.25">
      <c r="A83" s="42">
        <v>1</v>
      </c>
      <c r="B83" s="46">
        <f>C3</f>
        <v>0</v>
      </c>
      <c r="C83" s="47">
        <f>F3</f>
        <v>0</v>
      </c>
      <c r="D83" s="47">
        <f>I3</f>
        <v>0</v>
      </c>
      <c r="E83" s="47">
        <f>L3</f>
        <v>0</v>
      </c>
      <c r="F83" s="47">
        <f>O3</f>
        <v>0</v>
      </c>
      <c r="G83" s="47">
        <f>R3</f>
        <v>0</v>
      </c>
      <c r="H83" s="48">
        <f>U3</f>
        <v>0</v>
      </c>
      <c r="I83" s="46">
        <f>C6</f>
        <v>0</v>
      </c>
      <c r="J83" s="47">
        <f>F6</f>
        <v>0</v>
      </c>
      <c r="K83" s="47">
        <f>I6</f>
        <v>0</v>
      </c>
      <c r="L83" s="47">
        <f>L6</f>
        <v>0</v>
      </c>
      <c r="M83" s="47">
        <f>O6</f>
        <v>0</v>
      </c>
      <c r="N83" s="47">
        <f>R6</f>
        <v>0</v>
      </c>
      <c r="O83" s="47">
        <f>U6</f>
        <v>0</v>
      </c>
      <c r="P83" s="48">
        <f>X6</f>
        <v>0</v>
      </c>
      <c r="Q83" s="46">
        <f>C9</f>
        <v>0</v>
      </c>
      <c r="R83" s="47">
        <f>F9</f>
        <v>0</v>
      </c>
      <c r="S83" s="47">
        <f>I9</f>
        <v>0</v>
      </c>
      <c r="T83" s="47">
        <f>L9</f>
        <v>0</v>
      </c>
      <c r="U83" s="47">
        <f>O9</f>
        <v>0</v>
      </c>
      <c r="V83" s="47">
        <f>R9</f>
        <v>0</v>
      </c>
      <c r="W83" s="47">
        <f>U9</f>
        <v>0</v>
      </c>
      <c r="X83" s="48">
        <f>X9</f>
        <v>0</v>
      </c>
      <c r="Y83" s="46">
        <f>C12</f>
        <v>0</v>
      </c>
      <c r="Z83" s="47">
        <f>F12</f>
        <v>0</v>
      </c>
      <c r="AA83" s="47">
        <f>I12</f>
        <v>0</v>
      </c>
      <c r="AB83" s="47">
        <f>L12</f>
        <v>0</v>
      </c>
      <c r="AC83" s="47">
        <f>O12</f>
        <v>0</v>
      </c>
      <c r="AD83" s="47">
        <f>R12</f>
        <v>0</v>
      </c>
      <c r="AE83" s="47">
        <f>U12</f>
        <v>0</v>
      </c>
      <c r="AF83" s="48">
        <f>X12</f>
        <v>0</v>
      </c>
      <c r="AG83" s="46">
        <f>C15</f>
        <v>0</v>
      </c>
      <c r="AH83" s="47">
        <f>F15</f>
        <v>0</v>
      </c>
      <c r="AI83" s="47">
        <f>I15</f>
        <v>0</v>
      </c>
      <c r="AJ83" s="47">
        <f>L15</f>
        <v>0</v>
      </c>
      <c r="AK83" s="47">
        <f>O15</f>
        <v>0</v>
      </c>
      <c r="AL83" s="47">
        <f>R15</f>
        <v>0</v>
      </c>
      <c r="AM83" s="47">
        <f>U15</f>
        <v>0</v>
      </c>
      <c r="AN83" s="48">
        <f>X15</f>
        <v>0</v>
      </c>
      <c r="AO83" s="46">
        <f>C18</f>
        <v>0</v>
      </c>
      <c r="AP83" s="47">
        <f>F18</f>
        <v>0</v>
      </c>
      <c r="AQ83" s="47">
        <f>I18</f>
        <v>0</v>
      </c>
      <c r="AR83" s="47">
        <f>L18</f>
        <v>0</v>
      </c>
      <c r="AS83" s="47">
        <f>O18</f>
        <v>0</v>
      </c>
      <c r="AT83" s="47">
        <f>R18</f>
        <v>0</v>
      </c>
      <c r="AU83" s="47">
        <f>U18</f>
        <v>0</v>
      </c>
      <c r="AV83" s="48">
        <f>X18</f>
        <v>0</v>
      </c>
      <c r="AW83" s="46">
        <f>C21</f>
        <v>0</v>
      </c>
      <c r="AX83" s="47">
        <f>F21</f>
        <v>0</v>
      </c>
      <c r="AY83" s="47">
        <f>I21</f>
        <v>0</v>
      </c>
      <c r="AZ83" s="47">
        <f>L21</f>
        <v>0</v>
      </c>
      <c r="BA83" s="47">
        <f>O21</f>
        <v>0</v>
      </c>
      <c r="BB83" s="47">
        <f>R21</f>
        <v>0</v>
      </c>
      <c r="BC83" s="47">
        <f>U21</f>
        <v>0</v>
      </c>
      <c r="BD83" s="48">
        <f>X21</f>
        <v>0</v>
      </c>
      <c r="BE83" s="46">
        <f>C24</f>
        <v>0</v>
      </c>
      <c r="BF83" s="47">
        <f>F24</f>
        <v>0</v>
      </c>
      <c r="BG83" s="47">
        <f>I24</f>
        <v>0</v>
      </c>
      <c r="BH83" s="47">
        <f>L24</f>
        <v>0</v>
      </c>
      <c r="BI83" s="47">
        <f>O24</f>
        <v>0</v>
      </c>
      <c r="BJ83" s="47">
        <f>R24</f>
        <v>0</v>
      </c>
      <c r="BK83" s="48">
        <f>U24</f>
        <v>0</v>
      </c>
      <c r="BL83" s="46">
        <f>C27</f>
        <v>0</v>
      </c>
      <c r="BM83" s="47">
        <f>F27</f>
        <v>0</v>
      </c>
      <c r="BN83" s="48">
        <f>I27</f>
        <v>0</v>
      </c>
      <c r="BO83" s="49">
        <f>C30</f>
        <v>0</v>
      </c>
      <c r="BP83" s="34"/>
      <c r="BQ83" s="34"/>
      <c r="BR83" s="34"/>
      <c r="BS83" s="34"/>
      <c r="BT83" s="50"/>
      <c r="BU83" s="34"/>
      <c r="BV83" s="34"/>
      <c r="BW83" s="34"/>
      <c r="BX83" s="34"/>
      <c r="BY83" s="34"/>
      <c r="BZ83" s="34"/>
      <c r="CA83" s="34"/>
      <c r="CB83" s="42"/>
      <c r="CC83" s="34"/>
      <c r="CD83" s="34"/>
      <c r="CE83" s="34"/>
      <c r="CF83" s="34"/>
      <c r="CG83" s="34"/>
      <c r="CH83" s="34"/>
      <c r="CI83" s="34"/>
      <c r="CJ83" s="34"/>
      <c r="CK83" s="34"/>
      <c r="CL83" s="34"/>
      <c r="CM83" s="34"/>
      <c r="CN83" s="34"/>
      <c r="CO83" s="34"/>
      <c r="CP83" s="34"/>
      <c r="CQ83" s="34"/>
    </row>
    <row r="84" spans="1:95" hidden="1" x14ac:dyDescent="0.25">
      <c r="A84" s="42">
        <v>2</v>
      </c>
      <c r="B84" s="46">
        <f>X3</f>
        <v>0</v>
      </c>
      <c r="C84" s="47">
        <f>AA3</f>
        <v>0</v>
      </c>
      <c r="D84" s="47">
        <f>AD3</f>
        <v>0</v>
      </c>
      <c r="E84" s="47">
        <f>AG3</f>
        <v>0</v>
      </c>
      <c r="F84" s="47">
        <f>AJ3</f>
        <v>0</v>
      </c>
      <c r="G84" s="47">
        <f>AM3</f>
        <v>0</v>
      </c>
      <c r="H84" s="47">
        <f>AP3</f>
        <v>0</v>
      </c>
      <c r="I84" s="47">
        <f>AS3</f>
        <v>0</v>
      </c>
      <c r="J84" s="47">
        <f>AV3</f>
        <v>0</v>
      </c>
      <c r="K84" s="47">
        <f>AY3</f>
        <v>0</v>
      </c>
      <c r="L84" s="47">
        <f>BB3</f>
        <v>0</v>
      </c>
      <c r="M84" s="48">
        <f>BE3</f>
        <v>0</v>
      </c>
      <c r="N84" s="46">
        <f>AA6</f>
        <v>0</v>
      </c>
      <c r="O84" s="47">
        <f>AD6</f>
        <v>0</v>
      </c>
      <c r="P84" s="47">
        <f>AG6</f>
        <v>0</v>
      </c>
      <c r="Q84" s="47">
        <f>AJ6</f>
        <v>0</v>
      </c>
      <c r="R84" s="47">
        <f>AM6</f>
        <v>0</v>
      </c>
      <c r="S84" s="47">
        <f>AP6</f>
        <v>0</v>
      </c>
      <c r="T84" s="47">
        <f>AS6</f>
        <v>0</v>
      </c>
      <c r="U84" s="47">
        <f>AV6</f>
        <v>0</v>
      </c>
      <c r="V84" s="47">
        <f>AY6</f>
        <v>0</v>
      </c>
      <c r="W84" s="48">
        <f>BB6</f>
        <v>0</v>
      </c>
      <c r="X84" s="46">
        <f>AA9</f>
        <v>0</v>
      </c>
      <c r="Y84" s="47">
        <f>AD9</f>
        <v>0</v>
      </c>
      <c r="Z84" s="47">
        <f>AG9</f>
        <v>0</v>
      </c>
      <c r="AA84" s="47">
        <f>AJ9</f>
        <v>0</v>
      </c>
      <c r="AB84" s="47">
        <f>AM9</f>
        <v>0</v>
      </c>
      <c r="AC84" s="47">
        <f>AP9</f>
        <v>0</v>
      </c>
      <c r="AD84" s="47">
        <f>AS9</f>
        <v>0</v>
      </c>
      <c r="AE84" s="47">
        <f>AV9</f>
        <v>0</v>
      </c>
      <c r="AF84" s="47">
        <f>AY9</f>
        <v>0</v>
      </c>
      <c r="AG84" s="48">
        <f>BB9</f>
        <v>0</v>
      </c>
      <c r="AH84" s="46">
        <f>AA12</f>
        <v>0</v>
      </c>
      <c r="AI84" s="47">
        <f>AD12</f>
        <v>0</v>
      </c>
      <c r="AJ84" s="47">
        <f>AG12</f>
        <v>0</v>
      </c>
      <c r="AK84" s="47">
        <f>AJ12</f>
        <v>0</v>
      </c>
      <c r="AL84" s="47">
        <f>AM12</f>
        <v>0</v>
      </c>
      <c r="AM84" s="47">
        <f>AP12</f>
        <v>0</v>
      </c>
      <c r="AN84" s="47">
        <f>AS12</f>
        <v>0</v>
      </c>
      <c r="AO84" s="47">
        <f>AV12</f>
        <v>0</v>
      </c>
      <c r="AP84" s="47">
        <f>AY12</f>
        <v>0</v>
      </c>
      <c r="AQ84" s="48">
        <f>BB12</f>
        <v>0</v>
      </c>
      <c r="AR84" s="46">
        <f>AA15</f>
        <v>0</v>
      </c>
      <c r="AS84" s="47">
        <f>AD15</f>
        <v>0</v>
      </c>
      <c r="AT84" s="47">
        <f>AG15</f>
        <v>0</v>
      </c>
      <c r="AU84" s="47">
        <f>AJ15</f>
        <v>0</v>
      </c>
      <c r="AV84" s="47">
        <f>AM15</f>
        <v>0</v>
      </c>
      <c r="AW84" s="47">
        <f>AP15</f>
        <v>0</v>
      </c>
      <c r="AX84" s="47">
        <f>AS15</f>
        <v>0</v>
      </c>
      <c r="AY84" s="47">
        <f>AV15</f>
        <v>0</v>
      </c>
      <c r="AZ84" s="47">
        <f>AY15</f>
        <v>0</v>
      </c>
      <c r="BA84" s="48">
        <f>BB15</f>
        <v>0</v>
      </c>
      <c r="BB84" s="46">
        <f>AA18</f>
        <v>0</v>
      </c>
      <c r="BC84" s="47">
        <f>AD18</f>
        <v>0</v>
      </c>
      <c r="BD84" s="47">
        <f>AG18</f>
        <v>0</v>
      </c>
      <c r="BE84" s="47">
        <f>AJ18</f>
        <v>0</v>
      </c>
      <c r="BF84" s="47">
        <f>AM18</f>
        <v>0</v>
      </c>
      <c r="BG84" s="47">
        <f>AP18</f>
        <v>0</v>
      </c>
      <c r="BH84" s="47">
        <f>AS18</f>
        <v>0</v>
      </c>
      <c r="BI84" s="47">
        <f>AV18</f>
        <v>0</v>
      </c>
      <c r="BJ84" s="47">
        <f>AY18</f>
        <v>0</v>
      </c>
      <c r="BK84" s="48">
        <f>BB18</f>
        <v>0</v>
      </c>
      <c r="BL84" s="46">
        <f>AM21</f>
        <v>0</v>
      </c>
      <c r="BM84" s="47">
        <f>AP21</f>
        <v>0</v>
      </c>
      <c r="BN84" s="47">
        <f>AS21</f>
        <v>0</v>
      </c>
      <c r="BO84" s="47">
        <f>AV21</f>
        <v>0</v>
      </c>
      <c r="BP84" s="48">
        <f>AY21</f>
        <v>0</v>
      </c>
      <c r="BQ84" s="34"/>
      <c r="BR84" s="34"/>
      <c r="BS84" s="34"/>
      <c r="BT84" s="34"/>
      <c r="BU84" s="34"/>
      <c r="BV84" s="34"/>
      <c r="BW84" s="34"/>
      <c r="BX84" s="34"/>
      <c r="BY84" s="34"/>
      <c r="BZ84" s="34"/>
      <c r="CA84" s="34"/>
      <c r="CB84" s="42"/>
      <c r="CC84" s="34"/>
      <c r="CD84" s="34"/>
      <c r="CE84" s="34"/>
      <c r="CF84" s="34"/>
      <c r="CG84" s="34"/>
      <c r="CH84" s="34"/>
      <c r="CI84" s="34"/>
      <c r="CJ84" s="34"/>
      <c r="CK84" s="34"/>
      <c r="CL84" s="34"/>
      <c r="CM84" s="34"/>
      <c r="CN84" s="34"/>
      <c r="CO84" s="34"/>
      <c r="CP84" s="34"/>
      <c r="CQ84" s="34"/>
    </row>
    <row r="85" spans="1:95" hidden="1" x14ac:dyDescent="0.25">
      <c r="A85" s="42">
        <v>3</v>
      </c>
      <c r="B85" s="46">
        <f>BH3</f>
        <v>0</v>
      </c>
      <c r="C85" s="47">
        <f>BK3</f>
        <v>0</v>
      </c>
      <c r="D85" s="47">
        <f>BN3</f>
        <v>0</v>
      </c>
      <c r="E85" s="47">
        <f>BQ3</f>
        <v>0</v>
      </c>
      <c r="F85" s="47">
        <f>BT3</f>
        <v>0</v>
      </c>
      <c r="G85" s="47">
        <f>BW3</f>
        <v>0</v>
      </c>
      <c r="H85" s="48">
        <f>BZ3</f>
        <v>0</v>
      </c>
      <c r="I85" s="46">
        <f>BE6</f>
        <v>0</v>
      </c>
      <c r="J85" s="47">
        <f>BH6</f>
        <v>0</v>
      </c>
      <c r="K85" s="47">
        <f>BK6</f>
        <v>0</v>
      </c>
      <c r="L85" s="47">
        <f>BN6</f>
        <v>0</v>
      </c>
      <c r="M85" s="47">
        <f>BQ6</f>
        <v>0</v>
      </c>
      <c r="N85" s="47">
        <f>BT6</f>
        <v>0</v>
      </c>
      <c r="O85" s="47">
        <f>BW6</f>
        <v>0</v>
      </c>
      <c r="P85" s="48">
        <f>BZ6</f>
        <v>0</v>
      </c>
      <c r="Q85" s="46">
        <f>BE9</f>
        <v>0</v>
      </c>
      <c r="R85" s="47">
        <f>BH9</f>
        <v>0</v>
      </c>
      <c r="S85" s="47">
        <f>BK9</f>
        <v>0</v>
      </c>
      <c r="T85" s="47">
        <f>BN9</f>
        <v>0</v>
      </c>
      <c r="U85" s="47">
        <f>BQ9</f>
        <v>0</v>
      </c>
      <c r="V85" s="47">
        <f>BT9</f>
        <v>0</v>
      </c>
      <c r="W85" s="47">
        <f>BW9</f>
        <v>0</v>
      </c>
      <c r="X85" s="48">
        <f>BZ9</f>
        <v>0</v>
      </c>
      <c r="Y85" s="46">
        <f>BE12</f>
        <v>0</v>
      </c>
      <c r="Z85" s="47">
        <f>BH12</f>
        <v>0</v>
      </c>
      <c r="AA85" s="47">
        <f>BK12</f>
        <v>0</v>
      </c>
      <c r="AB85" s="47">
        <f>BN12</f>
        <v>0</v>
      </c>
      <c r="AC85" s="47">
        <f>BQ12</f>
        <v>0</v>
      </c>
      <c r="AD85" s="47">
        <f>BT12</f>
        <v>0</v>
      </c>
      <c r="AE85" s="47">
        <f>BW12</f>
        <v>0</v>
      </c>
      <c r="AF85" s="48">
        <f>BZ12</f>
        <v>0</v>
      </c>
      <c r="AG85" s="46">
        <f>BE15</f>
        <v>0</v>
      </c>
      <c r="AH85" s="47">
        <f>BH15</f>
        <v>0</v>
      </c>
      <c r="AI85" s="47">
        <f>BK15</f>
        <v>0</v>
      </c>
      <c r="AJ85" s="47">
        <f>BN15</f>
        <v>0</v>
      </c>
      <c r="AK85" s="47">
        <f>BQ15</f>
        <v>0</v>
      </c>
      <c r="AL85" s="47">
        <f>BT15</f>
        <v>0</v>
      </c>
      <c r="AM85" s="47">
        <f>BW15</f>
        <v>0</v>
      </c>
      <c r="AN85" s="48">
        <f>BZ15</f>
        <v>0</v>
      </c>
      <c r="AO85" s="46">
        <f>BE18</f>
        <v>0</v>
      </c>
      <c r="AP85" s="47">
        <f>BH18</f>
        <v>0</v>
      </c>
      <c r="AQ85" s="47">
        <f>BK18</f>
        <v>0</v>
      </c>
      <c r="AR85" s="47">
        <f>BN18</f>
        <v>0</v>
      </c>
      <c r="AS85" s="47">
        <f>BQ18</f>
        <v>0</v>
      </c>
      <c r="AT85" s="47">
        <f>BT18</f>
        <v>0</v>
      </c>
      <c r="AU85" s="47">
        <f>BW18</f>
        <v>0</v>
      </c>
      <c r="AV85" s="48">
        <f>BZ18</f>
        <v>0</v>
      </c>
      <c r="AW85" s="46">
        <f>BE21</f>
        <v>0</v>
      </c>
      <c r="AX85" s="47">
        <f>BH21</f>
        <v>0</v>
      </c>
      <c r="AY85" s="47">
        <f>BK21</f>
        <v>0</v>
      </c>
      <c r="AZ85" s="47">
        <f>BN21</f>
        <v>0</v>
      </c>
      <c r="BA85" s="47">
        <f>BQ21</f>
        <v>0</v>
      </c>
      <c r="BB85" s="47">
        <f>BT21</f>
        <v>0</v>
      </c>
      <c r="BC85" s="47">
        <f>BW21</f>
        <v>0</v>
      </c>
      <c r="BD85" s="48">
        <f>BZ21</f>
        <v>0</v>
      </c>
      <c r="BE85" s="46">
        <f>BW24</f>
        <v>0</v>
      </c>
      <c r="BF85" s="48">
        <f>BZ24</f>
        <v>0</v>
      </c>
      <c r="BG85" s="49">
        <f>BZ27</f>
        <v>0</v>
      </c>
      <c r="BH85" s="49">
        <f>BZ30</f>
        <v>0</v>
      </c>
      <c r="BI85" s="49">
        <f>BZ33</f>
        <v>0</v>
      </c>
      <c r="BJ85" s="34"/>
      <c r="BK85" s="34"/>
      <c r="BL85" s="34"/>
      <c r="BM85" s="34"/>
      <c r="BN85" s="34"/>
      <c r="BO85" s="34"/>
      <c r="BP85" s="34"/>
      <c r="BQ85" s="34"/>
      <c r="BR85" s="34"/>
      <c r="BS85" s="34"/>
      <c r="BT85" s="34"/>
      <c r="BU85" s="34"/>
      <c r="BV85" s="34"/>
      <c r="BW85" s="34"/>
      <c r="BX85" s="34"/>
      <c r="BY85" s="34"/>
      <c r="BZ85" s="34"/>
      <c r="CA85" s="34"/>
      <c r="CB85" s="42"/>
      <c r="CC85" s="34"/>
      <c r="CD85" s="34"/>
      <c r="CE85" s="34"/>
      <c r="CF85" s="34"/>
      <c r="CG85" s="34"/>
      <c r="CH85" s="34"/>
      <c r="CI85" s="34"/>
      <c r="CJ85" s="34"/>
      <c r="CK85" s="34"/>
      <c r="CL85" s="34"/>
      <c r="CM85" s="34"/>
      <c r="CN85" s="34"/>
      <c r="CO85" s="34"/>
      <c r="CP85" s="34"/>
      <c r="CQ85" s="34"/>
    </row>
    <row r="86" spans="1:95" hidden="1" x14ac:dyDescent="0.25">
      <c r="A86" s="42">
        <v>4</v>
      </c>
      <c r="B86" s="51">
        <f>L27</f>
        <v>0</v>
      </c>
      <c r="C86" s="52">
        <f>O27</f>
        <v>0</v>
      </c>
      <c r="D86" s="52">
        <f>R27</f>
        <v>0</v>
      </c>
      <c r="E86" s="53">
        <f>U27</f>
        <v>0</v>
      </c>
      <c r="F86" s="47">
        <f>F30</f>
        <v>0</v>
      </c>
      <c r="G86" s="47">
        <f>I30</f>
        <v>0</v>
      </c>
      <c r="H86" s="47">
        <f>L30</f>
        <v>0</v>
      </c>
      <c r="I86" s="47">
        <f>O30</f>
        <v>0</v>
      </c>
      <c r="J86" s="47">
        <f>R30</f>
        <v>0</v>
      </c>
      <c r="K86" s="48">
        <f>U30</f>
        <v>0</v>
      </c>
      <c r="L86" s="46">
        <f>C33</f>
        <v>0</v>
      </c>
      <c r="M86" s="47">
        <f>F33</f>
        <v>0</v>
      </c>
      <c r="N86" s="47">
        <f>I33</f>
        <v>0</v>
      </c>
      <c r="O86" s="47">
        <f>L33</f>
        <v>0</v>
      </c>
      <c r="P86" s="47">
        <f>O33</f>
        <v>0</v>
      </c>
      <c r="Q86" s="47">
        <f>R33</f>
        <v>0</v>
      </c>
      <c r="R86" s="48">
        <f>U33</f>
        <v>0</v>
      </c>
      <c r="S86" s="46">
        <f>C36</f>
        <v>0</v>
      </c>
      <c r="T86" s="47">
        <f>F36</f>
        <v>0</v>
      </c>
      <c r="U86" s="47">
        <f>I36</f>
        <v>0</v>
      </c>
      <c r="V86" s="47">
        <f>L36</f>
        <v>0</v>
      </c>
      <c r="W86" s="47">
        <f>O36</f>
        <v>0</v>
      </c>
      <c r="X86" s="47">
        <f>R36</f>
        <v>0</v>
      </c>
      <c r="Y86" s="48">
        <f>U36</f>
        <v>0</v>
      </c>
      <c r="Z86" s="46">
        <f>C39</f>
        <v>0</v>
      </c>
      <c r="AA86" s="47">
        <f>F39</f>
        <v>0</v>
      </c>
      <c r="AB86" s="47">
        <f>I39</f>
        <v>0</v>
      </c>
      <c r="AC86" s="47">
        <f>L39</f>
        <v>0</v>
      </c>
      <c r="AD86" s="47">
        <f>O39</f>
        <v>0</v>
      </c>
      <c r="AE86" s="47">
        <f>R39</f>
        <v>0</v>
      </c>
      <c r="AF86" s="47">
        <f>U39</f>
        <v>0</v>
      </c>
      <c r="AG86" s="46">
        <f>C42</f>
        <v>0</v>
      </c>
      <c r="AH86" s="47">
        <f>F42</f>
        <v>0</v>
      </c>
      <c r="AI86" s="47">
        <f>I42</f>
        <v>0</v>
      </c>
      <c r="AJ86" s="47">
        <f>L42</f>
        <v>0</v>
      </c>
      <c r="AK86" s="47">
        <f>O42</f>
        <v>0</v>
      </c>
      <c r="AL86" s="47">
        <f>R42</f>
        <v>0</v>
      </c>
      <c r="AM86" s="48">
        <f>U42</f>
        <v>0</v>
      </c>
      <c r="AN86" s="46">
        <f>C45</f>
        <v>0</v>
      </c>
      <c r="AO86" s="47">
        <f>F45</f>
        <v>0</v>
      </c>
      <c r="AP86" s="47">
        <f>I45</f>
        <v>0</v>
      </c>
      <c r="AQ86" s="47">
        <f>L45</f>
        <v>0</v>
      </c>
      <c r="AR86" s="47">
        <f>O45</f>
        <v>0</v>
      </c>
      <c r="AS86" s="47">
        <f>R45</f>
        <v>0</v>
      </c>
      <c r="AT86" s="47">
        <f>U45</f>
        <v>0</v>
      </c>
      <c r="AU86" s="47">
        <f>X45</f>
        <v>0</v>
      </c>
      <c r="AV86" s="48">
        <f>AA45</f>
        <v>0</v>
      </c>
      <c r="AW86" s="51">
        <f>C48</f>
        <v>0</v>
      </c>
      <c r="AX86" s="52">
        <f>F48</f>
        <v>0</v>
      </c>
      <c r="AY86" s="52">
        <f>I48</f>
        <v>0</v>
      </c>
      <c r="AZ86" s="52">
        <f>L48</f>
        <v>0</v>
      </c>
      <c r="BA86" s="52">
        <f>O48</f>
        <v>0</v>
      </c>
      <c r="BB86" s="52">
        <f>R48</f>
        <v>0</v>
      </c>
      <c r="BC86" s="52">
        <f>U48</f>
        <v>0</v>
      </c>
      <c r="BD86" s="52">
        <f>X48</f>
        <v>0</v>
      </c>
      <c r="BE86" s="53">
        <f>AA48</f>
        <v>0</v>
      </c>
      <c r="BF86" s="51">
        <f>C51</f>
        <v>0</v>
      </c>
      <c r="BG86" s="52">
        <f>F51</f>
        <v>0</v>
      </c>
      <c r="BH86" s="52">
        <f>I51</f>
        <v>0</v>
      </c>
      <c r="BI86" s="52">
        <f>L51</f>
        <v>0</v>
      </c>
      <c r="BJ86" s="52">
        <f>O51</f>
        <v>0</v>
      </c>
      <c r="BK86" s="48">
        <f>R51</f>
        <v>0</v>
      </c>
      <c r="BL86" s="46">
        <f>C54</f>
        <v>0</v>
      </c>
      <c r="BM86" s="47">
        <f>F54</f>
        <v>0</v>
      </c>
      <c r="BN86" s="47">
        <f>I54</f>
        <v>0</v>
      </c>
      <c r="BO86" s="47">
        <f>L54</f>
        <v>0</v>
      </c>
      <c r="BP86" s="47">
        <f>O54</f>
        <v>0</v>
      </c>
      <c r="BQ86" s="47">
        <f>R54</f>
        <v>0</v>
      </c>
      <c r="BR86" s="46">
        <f>C57</f>
        <v>0</v>
      </c>
      <c r="BS86" s="47">
        <f>F57</f>
        <v>0</v>
      </c>
      <c r="BT86" s="47">
        <f>I57</f>
        <v>0</v>
      </c>
      <c r="BU86" s="47">
        <f>L57</f>
        <v>0</v>
      </c>
      <c r="BV86" s="48">
        <f>O57</f>
        <v>0</v>
      </c>
      <c r="BW86" s="49">
        <f>C60</f>
        <v>0</v>
      </c>
      <c r="BX86" s="34"/>
      <c r="BY86" s="34"/>
      <c r="BZ86" s="34"/>
      <c r="CA86" s="34"/>
      <c r="CB86" s="42"/>
      <c r="CC86" s="34"/>
      <c r="CD86" s="34"/>
      <c r="CE86" s="34"/>
      <c r="CF86" s="34"/>
      <c r="CG86" s="34"/>
      <c r="CH86" s="34"/>
      <c r="CI86" s="34"/>
      <c r="CJ86" s="34"/>
      <c r="CK86" s="34"/>
      <c r="CL86" s="34"/>
      <c r="CM86" s="34"/>
      <c r="CN86" s="34"/>
      <c r="CO86" s="34"/>
      <c r="CP86" s="34"/>
      <c r="CQ86" s="34"/>
    </row>
    <row r="87" spans="1:95" hidden="1" x14ac:dyDescent="0.25">
      <c r="A87" s="42">
        <v>5</v>
      </c>
      <c r="B87" s="46">
        <f>AA21</f>
        <v>0</v>
      </c>
      <c r="C87" s="47">
        <f>AD21</f>
        <v>0</v>
      </c>
      <c r="D87" s="47">
        <f>AG21</f>
        <v>0</v>
      </c>
      <c r="E87" s="48">
        <f>AJ21</f>
        <v>0</v>
      </c>
      <c r="F87" s="46">
        <f>X24</f>
        <v>0</v>
      </c>
      <c r="G87" s="47">
        <f>AA24</f>
        <v>0</v>
      </c>
      <c r="H87" s="47">
        <f>AD24</f>
        <v>0</v>
      </c>
      <c r="I87" s="47">
        <f>AG24</f>
        <v>0</v>
      </c>
      <c r="J87" s="47">
        <f>AJ24</f>
        <v>0</v>
      </c>
      <c r="K87" s="47">
        <f>AM24</f>
        <v>0</v>
      </c>
      <c r="L87" s="47">
        <f>AP24</f>
        <v>0</v>
      </c>
      <c r="M87" s="47">
        <f>AS24</f>
        <v>0</v>
      </c>
      <c r="N87" s="48">
        <f>AV24</f>
        <v>0</v>
      </c>
      <c r="O87" s="46">
        <f>X27</f>
        <v>0</v>
      </c>
      <c r="P87" s="47">
        <f>AA27</f>
        <v>0</v>
      </c>
      <c r="Q87" s="47">
        <f>AD27</f>
        <v>0</v>
      </c>
      <c r="R87" s="47">
        <f>AG27</f>
        <v>0</v>
      </c>
      <c r="S87" s="47">
        <f>AJ27</f>
        <v>0</v>
      </c>
      <c r="T87" s="47">
        <f>AM27</f>
        <v>0</v>
      </c>
      <c r="U87" s="47">
        <f>AP27</f>
        <v>0</v>
      </c>
      <c r="V87" s="47">
        <f>AS27</f>
        <v>0</v>
      </c>
      <c r="W87" s="48">
        <f>AV27</f>
        <v>0</v>
      </c>
      <c r="X87" s="46">
        <f>X30</f>
        <v>0</v>
      </c>
      <c r="Y87" s="47">
        <f>AA30</f>
        <v>0</v>
      </c>
      <c r="Z87" s="47">
        <f>AD30</f>
        <v>0</v>
      </c>
      <c r="AA87" s="47">
        <f>AG30</f>
        <v>0</v>
      </c>
      <c r="AB87" s="47">
        <f>AJ30</f>
        <v>0</v>
      </c>
      <c r="AC87" s="47">
        <f>AM30</f>
        <v>0</v>
      </c>
      <c r="AD87" s="47">
        <f>AP30</f>
        <v>0</v>
      </c>
      <c r="AE87" s="47">
        <f>AS30</f>
        <v>0</v>
      </c>
      <c r="AF87" s="48">
        <f>AV30</f>
        <v>0</v>
      </c>
      <c r="AG87" s="46">
        <f>X33</f>
        <v>0</v>
      </c>
      <c r="AH87" s="47">
        <f>AA33</f>
        <v>0</v>
      </c>
      <c r="AI87" s="47">
        <f>AD33</f>
        <v>0</v>
      </c>
      <c r="AJ87" s="47">
        <f>AG33</f>
        <v>0</v>
      </c>
      <c r="AK87" s="47">
        <f>AJ33</f>
        <v>0</v>
      </c>
      <c r="AL87" s="47">
        <f>AM33</f>
        <v>0</v>
      </c>
      <c r="AM87" s="47">
        <f>AP33</f>
        <v>0</v>
      </c>
      <c r="AN87" s="47">
        <f>AS33</f>
        <v>0</v>
      </c>
      <c r="AO87" s="48">
        <f>AV33</f>
        <v>0</v>
      </c>
      <c r="AP87" s="46">
        <f>X36</f>
        <v>0</v>
      </c>
      <c r="AQ87" s="47">
        <f>AA36</f>
        <v>0</v>
      </c>
      <c r="AR87" s="47">
        <f>AD36</f>
        <v>0</v>
      </c>
      <c r="AS87" s="47">
        <f>AG36</f>
        <v>0</v>
      </c>
      <c r="AT87" s="47">
        <f>AJ36</f>
        <v>0</v>
      </c>
      <c r="AU87" s="47">
        <f>AM36</f>
        <v>0</v>
      </c>
      <c r="AV87" s="47">
        <f>AP36</f>
        <v>0</v>
      </c>
      <c r="AW87" s="46">
        <f>X39</f>
        <v>0</v>
      </c>
      <c r="AX87" s="47">
        <f>AA39</f>
        <v>0</v>
      </c>
      <c r="AY87" s="47">
        <f>AD39</f>
        <v>0</v>
      </c>
      <c r="AZ87" s="47">
        <f>AG39</f>
        <v>0</v>
      </c>
      <c r="BA87" s="47">
        <f>AJ39</f>
        <v>0</v>
      </c>
      <c r="BB87" s="47">
        <f>AM39</f>
        <v>0</v>
      </c>
      <c r="BC87" s="47">
        <f>AP39</f>
        <v>0</v>
      </c>
      <c r="BD87" s="46">
        <f>X42</f>
        <v>0</v>
      </c>
      <c r="BE87" s="47">
        <f>AA42</f>
        <v>0</v>
      </c>
      <c r="BF87" s="47">
        <f>AD42</f>
        <v>0</v>
      </c>
      <c r="BG87" s="47">
        <f>AG42</f>
        <v>0</v>
      </c>
      <c r="BH87" s="47">
        <f>AJ42</f>
        <v>0</v>
      </c>
      <c r="BI87" s="47">
        <f>AM42</f>
        <v>0</v>
      </c>
      <c r="BJ87" s="48">
        <f>AP42</f>
        <v>0</v>
      </c>
      <c r="BK87" s="47">
        <f>AD45</f>
        <v>0</v>
      </c>
      <c r="BL87" s="47">
        <f>AG45</f>
        <v>0</v>
      </c>
      <c r="BM87" s="47">
        <f>AJ45</f>
        <v>0</v>
      </c>
      <c r="BN87" s="47">
        <f>AM45</f>
        <v>0</v>
      </c>
      <c r="BO87" s="46">
        <f>AD48</f>
        <v>0</v>
      </c>
      <c r="BP87" s="47">
        <f>AG48</f>
        <v>0</v>
      </c>
      <c r="BQ87" s="48">
        <f>AJ48</f>
        <v>0</v>
      </c>
      <c r="BR87" s="34"/>
      <c r="BS87" s="34"/>
      <c r="BT87" s="34"/>
      <c r="BU87" s="34"/>
      <c r="BV87" s="34"/>
      <c r="BW87" s="34"/>
      <c r="BX87" s="34"/>
      <c r="BY87" s="34"/>
      <c r="BZ87" s="34"/>
      <c r="CA87" s="34"/>
      <c r="CB87" s="42"/>
      <c r="CC87" s="34"/>
      <c r="CD87" s="34"/>
      <c r="CE87" s="34"/>
      <c r="CF87" s="34"/>
      <c r="CG87" s="34"/>
      <c r="CH87" s="34"/>
      <c r="CI87" s="34"/>
      <c r="CJ87" s="34"/>
      <c r="CK87" s="34"/>
      <c r="CL87" s="34"/>
      <c r="CM87" s="34"/>
      <c r="CN87" s="34"/>
      <c r="CO87" s="34"/>
      <c r="CP87" s="34"/>
      <c r="CQ87" s="34"/>
    </row>
    <row r="88" spans="1:95" hidden="1" x14ac:dyDescent="0.25">
      <c r="A88" s="42">
        <v>6</v>
      </c>
      <c r="B88" s="49">
        <f>BB21</f>
        <v>0</v>
      </c>
      <c r="C88" s="46">
        <f>AY24</f>
        <v>0</v>
      </c>
      <c r="D88" s="47">
        <f>BB24</f>
        <v>0</v>
      </c>
      <c r="E88" s="47">
        <f>BE24</f>
        <v>0</v>
      </c>
      <c r="F88" s="47">
        <f>BH24</f>
        <v>0</v>
      </c>
      <c r="G88" s="47">
        <f>BK24</f>
        <v>0</v>
      </c>
      <c r="H88" s="47">
        <f>BN24</f>
        <v>0</v>
      </c>
      <c r="I88" s="47">
        <f>BQ24</f>
        <v>0</v>
      </c>
      <c r="J88" s="48">
        <f>BT24</f>
        <v>0</v>
      </c>
      <c r="K88" s="46">
        <f>AY27</f>
        <v>0</v>
      </c>
      <c r="L88" s="47">
        <f>BB27</f>
        <v>0</v>
      </c>
      <c r="M88" s="47">
        <f>BE27</f>
        <v>0</v>
      </c>
      <c r="N88" s="47">
        <f>BH27</f>
        <v>0</v>
      </c>
      <c r="O88" s="47">
        <f>BK27</f>
        <v>0</v>
      </c>
      <c r="P88" s="47">
        <f>BN27</f>
        <v>0</v>
      </c>
      <c r="Q88" s="47">
        <f>BQ27</f>
        <v>0</v>
      </c>
      <c r="R88" s="47">
        <f>BT27</f>
        <v>0</v>
      </c>
      <c r="S88" s="48">
        <f>BW27</f>
        <v>0</v>
      </c>
      <c r="T88" s="46">
        <f>AY30</f>
        <v>0</v>
      </c>
      <c r="U88" s="47">
        <f>BB30</f>
        <v>0</v>
      </c>
      <c r="V88" s="47">
        <f>BE30</f>
        <v>0</v>
      </c>
      <c r="W88" s="47">
        <f>BH30</f>
        <v>0</v>
      </c>
      <c r="X88" s="47">
        <f>BK30</f>
        <v>0</v>
      </c>
      <c r="Y88" s="47">
        <f>BN30</f>
        <v>0</v>
      </c>
      <c r="Z88" s="47">
        <f>BQ30</f>
        <v>0</v>
      </c>
      <c r="AA88" s="47">
        <f>BT30</f>
        <v>0</v>
      </c>
      <c r="AB88" s="48">
        <f>BW30</f>
        <v>0</v>
      </c>
      <c r="AC88" s="46">
        <f>AY33</f>
        <v>0</v>
      </c>
      <c r="AD88" s="47">
        <f>BB33</f>
        <v>0</v>
      </c>
      <c r="AE88" s="47">
        <f>BE33</f>
        <v>0</v>
      </c>
      <c r="AF88" s="47">
        <f>BH33</f>
        <v>0</v>
      </c>
      <c r="AG88" s="47">
        <f>BK33</f>
        <v>0</v>
      </c>
      <c r="AH88" s="47">
        <f>BN33</f>
        <v>0</v>
      </c>
      <c r="AI88" s="47">
        <f>BQ33</f>
        <v>0</v>
      </c>
      <c r="AJ88" s="47">
        <f>BT33</f>
        <v>0</v>
      </c>
      <c r="AK88" s="48">
        <f>BW33</f>
        <v>0</v>
      </c>
      <c r="AL88" s="46">
        <f>AV36</f>
        <v>0</v>
      </c>
      <c r="AM88" s="47">
        <f>AY36</f>
        <v>0</v>
      </c>
      <c r="AN88" s="47">
        <f>BB36</f>
        <v>0</v>
      </c>
      <c r="AO88" s="47">
        <f>BE36</f>
        <v>0</v>
      </c>
      <c r="AP88" s="47">
        <f>BH36</f>
        <v>0</v>
      </c>
      <c r="AQ88" s="47">
        <f>BK36</f>
        <v>0</v>
      </c>
      <c r="AR88" s="47">
        <f>BN36</f>
        <v>0</v>
      </c>
      <c r="AS88" s="47">
        <f>BQ36</f>
        <v>0</v>
      </c>
      <c r="AT88" s="47">
        <f>BT36</f>
        <v>0</v>
      </c>
      <c r="AU88" s="47">
        <f>BW36</f>
        <v>0</v>
      </c>
      <c r="AV88" s="48">
        <f>BZ36</f>
        <v>0</v>
      </c>
      <c r="AW88" s="54">
        <f>AY39</f>
        <v>0</v>
      </c>
      <c r="AX88" s="55">
        <f>BB39</f>
        <v>0</v>
      </c>
      <c r="AY88" s="55">
        <f>BE39</f>
        <v>0</v>
      </c>
      <c r="AZ88" s="55">
        <f>BH39</f>
        <v>0</v>
      </c>
      <c r="BA88" s="55">
        <f>BK39</f>
        <v>0</v>
      </c>
      <c r="BB88" s="55">
        <f>BN39</f>
        <v>0</v>
      </c>
      <c r="BC88" s="55">
        <f>BQ39</f>
        <v>0</v>
      </c>
      <c r="BD88" s="55">
        <f>BT39</f>
        <v>0</v>
      </c>
      <c r="BE88" s="55">
        <f>BW39</f>
        <v>0</v>
      </c>
      <c r="BF88" s="56">
        <f>BZ39</f>
        <v>0</v>
      </c>
      <c r="BG88" s="54">
        <f>AY42</f>
        <v>0</v>
      </c>
      <c r="BH88" s="57">
        <f>BB42</f>
        <v>0</v>
      </c>
      <c r="BI88" s="58">
        <f>AY45</f>
        <v>0</v>
      </c>
      <c r="BJ88" s="57">
        <f>BB45</f>
        <v>0</v>
      </c>
      <c r="BK88" s="49">
        <f>BB48</f>
        <v>0</v>
      </c>
      <c r="BL88" s="49">
        <f>BB51</f>
        <v>0</v>
      </c>
      <c r="BM88" s="49">
        <f>BB54</f>
        <v>0</v>
      </c>
      <c r="BN88" s="34"/>
      <c r="BO88" s="34"/>
      <c r="BP88" s="34"/>
      <c r="BQ88" s="34"/>
      <c r="BR88" s="34"/>
      <c r="BS88" s="34"/>
      <c r="BT88" s="34"/>
      <c r="BU88" s="34"/>
      <c r="BV88" s="34"/>
      <c r="BW88" s="34"/>
      <c r="BX88" s="34"/>
      <c r="BY88" s="34"/>
      <c r="BZ88" s="34"/>
      <c r="CA88" s="34"/>
      <c r="CB88" s="42"/>
      <c r="CC88" s="34"/>
      <c r="CD88" s="34"/>
      <c r="CE88" s="34"/>
      <c r="CF88" s="34"/>
      <c r="CG88" s="34"/>
      <c r="CH88" s="34"/>
      <c r="CI88" s="34"/>
      <c r="CJ88" s="34"/>
      <c r="CK88" s="34"/>
      <c r="CL88" s="34"/>
      <c r="CM88" s="34"/>
      <c r="CN88" s="34"/>
      <c r="CO88" s="34"/>
      <c r="CP88" s="34"/>
      <c r="CQ88" s="34"/>
    </row>
    <row r="89" spans="1:95" hidden="1" x14ac:dyDescent="0.25">
      <c r="A89" s="42">
        <v>7</v>
      </c>
      <c r="B89" s="46">
        <f>R57</f>
        <v>0</v>
      </c>
      <c r="C89" s="48">
        <f>U57</f>
        <v>0</v>
      </c>
      <c r="D89" s="47">
        <f>F60</f>
        <v>0</v>
      </c>
      <c r="E89" s="47">
        <f>I60</f>
        <v>0</v>
      </c>
      <c r="F89" s="47">
        <f>L60</f>
        <v>0</v>
      </c>
      <c r="G89" s="52">
        <f>O60</f>
        <v>0</v>
      </c>
      <c r="H89" s="52">
        <f>R60</f>
        <v>0</v>
      </c>
      <c r="I89" s="52">
        <f>U60</f>
        <v>0</v>
      </c>
      <c r="J89" s="53">
        <f>X60</f>
        <v>0</v>
      </c>
      <c r="K89" s="51">
        <f>C63</f>
        <v>0</v>
      </c>
      <c r="L89" s="52">
        <f>F63</f>
        <v>0</v>
      </c>
      <c r="M89" s="52">
        <f>I63</f>
        <v>0</v>
      </c>
      <c r="N89" s="52">
        <f>L63</f>
        <v>0</v>
      </c>
      <c r="O89" s="52">
        <f>O63</f>
        <v>0</v>
      </c>
      <c r="P89" s="52">
        <f>R63</f>
        <v>0</v>
      </c>
      <c r="Q89" s="52">
        <f>U63</f>
        <v>0</v>
      </c>
      <c r="R89" s="53">
        <f>X63</f>
        <v>0</v>
      </c>
      <c r="S89" s="51">
        <f>C66</f>
        <v>0</v>
      </c>
      <c r="T89" s="52">
        <f>F66</f>
        <v>0</v>
      </c>
      <c r="U89" s="52">
        <f>I66</f>
        <v>0</v>
      </c>
      <c r="V89" s="52">
        <f>L66</f>
        <v>0</v>
      </c>
      <c r="W89" s="52">
        <f>O66</f>
        <v>0</v>
      </c>
      <c r="X89" s="52">
        <f>R66</f>
        <v>0</v>
      </c>
      <c r="Y89" s="52">
        <f>U66</f>
        <v>0</v>
      </c>
      <c r="Z89" s="47">
        <f>X66</f>
        <v>0</v>
      </c>
      <c r="AA89" s="48">
        <f>AA66</f>
        <v>0</v>
      </c>
      <c r="AB89" s="46">
        <f>C69</f>
        <v>0</v>
      </c>
      <c r="AC89" s="47">
        <f>F69</f>
        <v>0</v>
      </c>
      <c r="AD89" s="47">
        <f>I69</f>
        <v>0</v>
      </c>
      <c r="AE89" s="47">
        <f>L69</f>
        <v>0</v>
      </c>
      <c r="AF89" s="47">
        <f>O69</f>
        <v>0</v>
      </c>
      <c r="AG89" s="47">
        <f>R69</f>
        <v>0</v>
      </c>
      <c r="AH89" s="47">
        <f>U69</f>
        <v>0</v>
      </c>
      <c r="AI89" s="47">
        <f>X69</f>
        <v>0</v>
      </c>
      <c r="AJ89" s="47">
        <f>AA69</f>
        <v>0</v>
      </c>
      <c r="AK89" s="48">
        <f>AD69</f>
        <v>0</v>
      </c>
      <c r="AL89" s="46">
        <f>C72</f>
        <v>0</v>
      </c>
      <c r="AM89" s="47">
        <f>F72</f>
        <v>0</v>
      </c>
      <c r="AN89" s="47">
        <f>I72</f>
        <v>0</v>
      </c>
      <c r="AO89" s="47">
        <f>L72</f>
        <v>0</v>
      </c>
      <c r="AP89" s="47">
        <f>O72</f>
        <v>0</v>
      </c>
      <c r="AQ89" s="47">
        <f>R72</f>
        <v>0</v>
      </c>
      <c r="AR89" s="47">
        <f>U72</f>
        <v>0</v>
      </c>
      <c r="AS89" s="47">
        <f>X72</f>
        <v>0</v>
      </c>
      <c r="AT89" s="47">
        <f>AA72</f>
        <v>0</v>
      </c>
      <c r="AU89" s="48">
        <f>AD72</f>
        <v>0</v>
      </c>
      <c r="AV89" s="46">
        <f>C75</f>
        <v>0</v>
      </c>
      <c r="AW89" s="47">
        <f>F75</f>
        <v>0</v>
      </c>
      <c r="AX89" s="47">
        <f>I75</f>
        <v>0</v>
      </c>
      <c r="AY89" s="47">
        <f>L75</f>
        <v>0</v>
      </c>
      <c r="AZ89" s="47">
        <f>O75</f>
        <v>0</v>
      </c>
      <c r="BA89" s="47">
        <f>R75</f>
        <v>0</v>
      </c>
      <c r="BB89" s="47">
        <f>U75</f>
        <v>0</v>
      </c>
      <c r="BC89" s="47">
        <f>X75</f>
        <v>0</v>
      </c>
      <c r="BD89" s="47">
        <f>AA75</f>
        <v>0</v>
      </c>
      <c r="BE89" s="47">
        <f>AD75</f>
        <v>0</v>
      </c>
      <c r="BF89" s="48">
        <f>AG75</f>
        <v>0</v>
      </c>
      <c r="BG89" s="46">
        <f>C78</f>
        <v>0</v>
      </c>
      <c r="BH89" s="47">
        <f>F78</f>
        <v>0</v>
      </c>
      <c r="BI89" s="47">
        <f>I78</f>
        <v>0</v>
      </c>
      <c r="BJ89" s="47">
        <f>L78</f>
        <v>0</v>
      </c>
      <c r="BK89" s="47">
        <f>O78</f>
        <v>0</v>
      </c>
      <c r="BL89" s="52">
        <f>R78</f>
        <v>0</v>
      </c>
      <c r="BM89" s="52">
        <f>U78</f>
        <v>0</v>
      </c>
      <c r="BN89" s="52">
        <f>X78</f>
        <v>0</v>
      </c>
      <c r="BO89" s="52">
        <f>AA78</f>
        <v>0</v>
      </c>
      <c r="BP89" s="52">
        <f>AD78</f>
        <v>0</v>
      </c>
      <c r="BQ89" s="53">
        <f>AG78</f>
        <v>0</v>
      </c>
      <c r="BR89" s="34"/>
      <c r="BS89" s="34"/>
      <c r="BT89" s="34"/>
      <c r="BU89" s="34"/>
      <c r="BV89" s="34"/>
      <c r="BW89" s="34"/>
      <c r="BX89" s="34"/>
      <c r="BY89" s="34"/>
      <c r="BZ89" s="34"/>
      <c r="CA89" s="34"/>
      <c r="CB89" s="42"/>
      <c r="CC89" s="34"/>
      <c r="CD89" s="34"/>
      <c r="CE89" s="34"/>
      <c r="CF89" s="34"/>
      <c r="CG89" s="34"/>
      <c r="CH89" s="34"/>
      <c r="CI89" s="34"/>
      <c r="CJ89" s="34"/>
      <c r="CK89" s="34"/>
      <c r="CL89" s="34"/>
      <c r="CM89" s="34"/>
      <c r="CN89" s="34"/>
      <c r="CO89" s="34"/>
      <c r="CP89" s="34"/>
      <c r="CQ89" s="34"/>
    </row>
    <row r="90" spans="1:95" hidden="1" x14ac:dyDescent="0.25">
      <c r="A90" s="42">
        <v>8</v>
      </c>
      <c r="B90" s="49">
        <f>AS36</f>
        <v>0</v>
      </c>
      <c r="C90" s="46">
        <f>AS39</f>
        <v>0</v>
      </c>
      <c r="D90" s="48">
        <f>AV39</f>
        <v>0</v>
      </c>
      <c r="E90" s="46">
        <f>AS42</f>
        <v>0</v>
      </c>
      <c r="F90" s="47">
        <f>AV42</f>
        <v>0</v>
      </c>
      <c r="G90" s="46">
        <f>AP45</f>
        <v>0</v>
      </c>
      <c r="H90" s="47">
        <f>AS45</f>
        <v>0</v>
      </c>
      <c r="I90" s="47">
        <f>AV45</f>
        <v>0</v>
      </c>
      <c r="J90" s="46">
        <f>AM48</f>
        <v>0</v>
      </c>
      <c r="K90" s="47">
        <f>AP48</f>
        <v>0</v>
      </c>
      <c r="L90" s="47">
        <f>AS48</f>
        <v>0</v>
      </c>
      <c r="M90" s="47">
        <f>AV48</f>
        <v>0</v>
      </c>
      <c r="N90" s="47">
        <f>AY48</f>
        <v>0</v>
      </c>
      <c r="O90" s="46">
        <f>U51</f>
        <v>0</v>
      </c>
      <c r="P90" s="47">
        <f>X51</f>
        <v>0</v>
      </c>
      <c r="Q90" s="47">
        <f>AA51</f>
        <v>0</v>
      </c>
      <c r="R90" s="47">
        <f>AD51</f>
        <v>0</v>
      </c>
      <c r="S90" s="47">
        <f>AG51</f>
        <v>0</v>
      </c>
      <c r="T90" s="47">
        <f>AJ51</f>
        <v>0</v>
      </c>
      <c r="U90" s="47">
        <f>AM51</f>
        <v>0</v>
      </c>
      <c r="V90" s="47">
        <f>AP51</f>
        <v>0</v>
      </c>
      <c r="W90" s="47">
        <f>AS51</f>
        <v>0</v>
      </c>
      <c r="X90" s="47">
        <f>AV51</f>
        <v>0</v>
      </c>
      <c r="Y90" s="48">
        <f>AY51</f>
        <v>0</v>
      </c>
      <c r="Z90" s="47">
        <f>U54</f>
        <v>0</v>
      </c>
      <c r="AA90" s="47">
        <f>X54</f>
        <v>0</v>
      </c>
      <c r="AB90" s="47">
        <f>AA54</f>
        <v>0</v>
      </c>
      <c r="AC90" s="47">
        <f>AD54</f>
        <v>0</v>
      </c>
      <c r="AD90" s="47">
        <f>AG54</f>
        <v>0</v>
      </c>
      <c r="AE90" s="47">
        <f>AJ54</f>
        <v>0</v>
      </c>
      <c r="AF90" s="47">
        <f>AM54</f>
        <v>0</v>
      </c>
      <c r="AG90" s="47">
        <f>AP54</f>
        <v>0</v>
      </c>
      <c r="AH90" s="47">
        <f>AS54</f>
        <v>0</v>
      </c>
      <c r="AI90" s="47">
        <f>AV54</f>
        <v>0</v>
      </c>
      <c r="AJ90" s="48">
        <f>AY54</f>
        <v>0</v>
      </c>
      <c r="AK90" s="46">
        <f>X57</f>
        <v>0</v>
      </c>
      <c r="AL90" s="47">
        <f>AA57</f>
        <v>0</v>
      </c>
      <c r="AM90" s="47">
        <f>AD57</f>
        <v>0</v>
      </c>
      <c r="AN90" s="47">
        <f>AG57</f>
        <v>0</v>
      </c>
      <c r="AO90" s="47">
        <f>AJ57</f>
        <v>0</v>
      </c>
      <c r="AP90" s="47">
        <f>AM57</f>
        <v>0</v>
      </c>
      <c r="AQ90" s="47">
        <f>AP57</f>
        <v>0</v>
      </c>
      <c r="AR90" s="47">
        <f>AS57</f>
        <v>0</v>
      </c>
      <c r="AS90" s="47">
        <f>AV57</f>
        <v>0</v>
      </c>
      <c r="AT90" s="48">
        <f>AY57</f>
        <v>0</v>
      </c>
      <c r="AU90" s="46">
        <f>AA60</f>
        <v>0</v>
      </c>
      <c r="AV90" s="47">
        <f>AD60</f>
        <v>0</v>
      </c>
      <c r="AW90" s="47">
        <f>AG60</f>
        <v>0</v>
      </c>
      <c r="AX90" s="47">
        <f>AJ60</f>
        <v>0</v>
      </c>
      <c r="AY90" s="47">
        <f>AM60</f>
        <v>0</v>
      </c>
      <c r="AZ90" s="47">
        <f>AP60</f>
        <v>0</v>
      </c>
      <c r="BA90" s="47">
        <f>AS60</f>
        <v>0</v>
      </c>
      <c r="BB90" s="47">
        <f>AV60</f>
        <v>0</v>
      </c>
      <c r="BC90" s="48">
        <f>AY60</f>
        <v>0</v>
      </c>
      <c r="BD90" s="46">
        <f>AA63</f>
        <v>0</v>
      </c>
      <c r="BE90" s="47">
        <f>AD63</f>
        <v>0</v>
      </c>
      <c r="BF90" s="47">
        <f>AG63</f>
        <v>0</v>
      </c>
      <c r="BG90" s="47">
        <f>AJ63</f>
        <v>0</v>
      </c>
      <c r="BH90" s="47">
        <f>AM63</f>
        <v>0</v>
      </c>
      <c r="BI90" s="47">
        <f>AP63</f>
        <v>0</v>
      </c>
      <c r="BJ90" s="47">
        <f>AS63</f>
        <v>0</v>
      </c>
      <c r="BK90" s="47">
        <f>AV63</f>
        <v>0</v>
      </c>
      <c r="BL90" s="47">
        <f>AY63</f>
        <v>0</v>
      </c>
      <c r="BM90" s="47">
        <f>BB63</f>
        <v>0</v>
      </c>
      <c r="BN90" s="48">
        <f>BE63</f>
        <v>0</v>
      </c>
      <c r="BO90" s="46">
        <f>AD66</f>
        <v>0</v>
      </c>
      <c r="BP90" s="47">
        <f>AG66</f>
        <v>0</v>
      </c>
      <c r="BQ90" s="47">
        <f>AJ66</f>
        <v>0</v>
      </c>
      <c r="BR90" s="47">
        <f>AM66</f>
        <v>0</v>
      </c>
      <c r="BS90" s="47">
        <f>AP66</f>
        <v>0</v>
      </c>
      <c r="BT90" s="47">
        <f>AS66</f>
        <v>0</v>
      </c>
      <c r="BU90" s="47">
        <f>AV66</f>
        <v>0</v>
      </c>
      <c r="BV90" s="48">
        <f>AY66</f>
        <v>0</v>
      </c>
      <c r="BW90" s="46">
        <f>AG69</f>
        <v>0</v>
      </c>
      <c r="BX90" s="47">
        <f>AJ69</f>
        <v>0</v>
      </c>
      <c r="BY90" s="48">
        <f>AM69</f>
        <v>0</v>
      </c>
      <c r="BZ90" s="46">
        <f>AG72</f>
        <v>0</v>
      </c>
      <c r="CA90" s="48">
        <f>AJ72</f>
        <v>0</v>
      </c>
      <c r="CB90" s="42"/>
      <c r="CC90" s="34"/>
      <c r="CD90" s="34"/>
      <c r="CE90" s="34"/>
      <c r="CF90" s="34"/>
      <c r="CG90" s="34"/>
      <c r="CH90" s="34"/>
      <c r="CI90" s="34"/>
      <c r="CJ90" s="34"/>
      <c r="CK90" s="34"/>
      <c r="CL90" s="34"/>
      <c r="CM90" s="34"/>
      <c r="CN90" s="34"/>
      <c r="CO90" s="34"/>
      <c r="CP90" s="34"/>
      <c r="CQ90" s="34"/>
    </row>
    <row r="91" spans="1:95" hidden="1" x14ac:dyDescent="0.25">
      <c r="A91" s="42">
        <v>9</v>
      </c>
      <c r="B91" s="46">
        <f>BE42</f>
        <v>0</v>
      </c>
      <c r="C91" s="47">
        <f>BH42</f>
        <v>0</v>
      </c>
      <c r="D91" s="47">
        <f>BK42</f>
        <v>0</v>
      </c>
      <c r="E91" s="47">
        <f>BN42</f>
        <v>0</v>
      </c>
      <c r="F91" s="47">
        <f>BQ42</f>
        <v>0</v>
      </c>
      <c r="G91" s="55">
        <f>BT42</f>
        <v>0</v>
      </c>
      <c r="H91" s="55">
        <f>BW42</f>
        <v>0</v>
      </c>
      <c r="I91" s="56">
        <f>BZ42</f>
        <v>0</v>
      </c>
      <c r="J91" s="54">
        <f>BE45</f>
        <v>0</v>
      </c>
      <c r="K91" s="55">
        <f>BH45</f>
        <v>0</v>
      </c>
      <c r="L91" s="55">
        <f>BK45</f>
        <v>0</v>
      </c>
      <c r="M91" s="55">
        <f>BN45</f>
        <v>0</v>
      </c>
      <c r="N91" s="55">
        <f>BQ45</f>
        <v>0</v>
      </c>
      <c r="O91" s="55">
        <f>BT45</f>
        <v>0</v>
      </c>
      <c r="P91" s="55">
        <f>BW45</f>
        <v>0</v>
      </c>
      <c r="Q91" s="56">
        <f>BZ45</f>
        <v>0</v>
      </c>
      <c r="R91" s="55">
        <f>BE48</f>
        <v>0</v>
      </c>
      <c r="S91" s="55">
        <f>BH48</f>
        <v>0</v>
      </c>
      <c r="T91" s="55">
        <f>BK48</f>
        <v>0</v>
      </c>
      <c r="U91" s="55">
        <f>BN48</f>
        <v>0</v>
      </c>
      <c r="V91" s="55">
        <f>BQ48</f>
        <v>0</v>
      </c>
      <c r="W91" s="55">
        <f>BT48</f>
        <v>0</v>
      </c>
      <c r="X91" s="55">
        <f>BW48</f>
        <v>0</v>
      </c>
      <c r="Y91" s="56">
        <f>BZ48</f>
        <v>0</v>
      </c>
      <c r="Z91" s="47">
        <f>BE51</f>
        <v>0</v>
      </c>
      <c r="AA91" s="47">
        <f>BH51</f>
        <v>0</v>
      </c>
      <c r="AB91" s="47">
        <f>BK51</f>
        <v>0</v>
      </c>
      <c r="AC91" s="47">
        <f>BN51</f>
        <v>0</v>
      </c>
      <c r="AD91" s="47">
        <f>BQ51</f>
        <v>0</v>
      </c>
      <c r="AE91" s="47">
        <f>BT51</f>
        <v>0</v>
      </c>
      <c r="AF91" s="47">
        <f>BW51</f>
        <v>0</v>
      </c>
      <c r="AG91" s="48">
        <f>BZ51</f>
        <v>0</v>
      </c>
      <c r="AH91" s="47">
        <f>BE54</f>
        <v>0</v>
      </c>
      <c r="AI91" s="47">
        <f>BH54</f>
        <v>0</v>
      </c>
      <c r="AJ91" s="47">
        <f>BK54</f>
        <v>0</v>
      </c>
      <c r="AK91" s="47">
        <f>BN54</f>
        <v>0</v>
      </c>
      <c r="AL91" s="47">
        <f>BQ54</f>
        <v>0</v>
      </c>
      <c r="AM91" s="47">
        <f>BT54</f>
        <v>0</v>
      </c>
      <c r="AN91" s="47">
        <f>BW54</f>
        <v>0</v>
      </c>
      <c r="AO91" s="48">
        <f>BZ54</f>
        <v>0</v>
      </c>
      <c r="AP91" s="46">
        <f>BB57</f>
        <v>0</v>
      </c>
      <c r="AQ91" s="47">
        <f>BE57</f>
        <v>0</v>
      </c>
      <c r="AR91" s="47">
        <f>BH57</f>
        <v>0</v>
      </c>
      <c r="AS91" s="47">
        <f>BK57</f>
        <v>0</v>
      </c>
      <c r="AT91" s="47">
        <f>BN57</f>
        <v>0</v>
      </c>
      <c r="AU91" s="47">
        <f>BQ57</f>
        <v>0</v>
      </c>
      <c r="AV91" s="47">
        <f>BT57</f>
        <v>0</v>
      </c>
      <c r="AW91" s="47">
        <f>BW57</f>
        <v>0</v>
      </c>
      <c r="AX91" s="48">
        <f>BZ57</f>
        <v>0</v>
      </c>
      <c r="AY91" s="46">
        <f>BB60</f>
        <v>0</v>
      </c>
      <c r="AZ91" s="47">
        <f>BE60</f>
        <v>0</v>
      </c>
      <c r="BA91" s="47">
        <f>BH60</f>
        <v>0</v>
      </c>
      <c r="BB91" s="47">
        <f>BK60</f>
        <v>0</v>
      </c>
      <c r="BC91" s="47">
        <f>BN60</f>
        <v>0</v>
      </c>
      <c r="BD91" s="47">
        <f>BQ60</f>
        <v>0</v>
      </c>
      <c r="BE91" s="47">
        <f>BT60</f>
        <v>0</v>
      </c>
      <c r="BF91" s="47">
        <f>BW60</f>
        <v>0</v>
      </c>
      <c r="BG91" s="48">
        <f>BZ60</f>
        <v>0</v>
      </c>
      <c r="BH91" s="46">
        <f>BK63</f>
        <v>0</v>
      </c>
      <c r="BI91" s="47">
        <f>BN63</f>
        <v>0</v>
      </c>
      <c r="BJ91" s="47">
        <f>BQ63</f>
        <v>0</v>
      </c>
      <c r="BK91" s="47">
        <f>BT63</f>
        <v>0</v>
      </c>
      <c r="BL91" s="47">
        <f>BW63</f>
        <v>0</v>
      </c>
      <c r="BM91" s="48">
        <f>BZ63</f>
        <v>0</v>
      </c>
      <c r="BN91" s="34"/>
      <c r="BO91" s="34"/>
      <c r="BP91" s="34"/>
      <c r="BQ91" s="34"/>
      <c r="BR91" s="34"/>
      <c r="BS91" s="34"/>
      <c r="BT91" s="34"/>
      <c r="BU91" s="34"/>
      <c r="BV91" s="34"/>
      <c r="BW91" s="34"/>
      <c r="BX91" s="34"/>
      <c r="BY91" s="34"/>
      <c r="BZ91" s="34"/>
      <c r="CA91" s="34"/>
      <c r="CB91" s="42"/>
      <c r="CC91" s="34"/>
      <c r="CD91" s="34"/>
      <c r="CE91" s="34"/>
      <c r="CF91" s="34"/>
      <c r="CG91" s="34"/>
      <c r="CH91" s="34"/>
      <c r="CI91" s="34"/>
      <c r="CJ91" s="34"/>
      <c r="CK91" s="34"/>
      <c r="CL91" s="34"/>
      <c r="CM91" s="34"/>
      <c r="CN91" s="34"/>
      <c r="CO91" s="34"/>
      <c r="CP91" s="34"/>
      <c r="CQ91" s="34"/>
    </row>
    <row r="92" spans="1:95" hidden="1" x14ac:dyDescent="0.25">
      <c r="A92" s="42">
        <v>10</v>
      </c>
      <c r="B92" s="49">
        <f>BH63</f>
        <v>0</v>
      </c>
      <c r="C92" s="46">
        <f>BB66</f>
        <v>0</v>
      </c>
      <c r="D92" s="47">
        <f>BE66</f>
        <v>0</v>
      </c>
      <c r="E92" s="47">
        <f>BH66</f>
        <v>0</v>
      </c>
      <c r="F92" s="47">
        <f>BK66</f>
        <v>0</v>
      </c>
      <c r="G92" s="47">
        <f>BN66</f>
        <v>0</v>
      </c>
      <c r="H92" s="47">
        <f>BQ66</f>
        <v>0</v>
      </c>
      <c r="I92" s="47">
        <f>BT66</f>
        <v>0</v>
      </c>
      <c r="J92" s="47">
        <f>BW66</f>
        <v>0</v>
      </c>
      <c r="K92" s="48">
        <f>BZ66</f>
        <v>0</v>
      </c>
      <c r="L92" s="46">
        <f>AP69</f>
        <v>0</v>
      </c>
      <c r="M92" s="47">
        <f>AS69</f>
        <v>0</v>
      </c>
      <c r="N92" s="47">
        <f>AV69</f>
        <v>0</v>
      </c>
      <c r="O92" s="47">
        <f>AY69</f>
        <v>0</v>
      </c>
      <c r="P92" s="47">
        <f>BB69</f>
        <v>0</v>
      </c>
      <c r="Q92" s="47">
        <f>BE69</f>
        <v>0</v>
      </c>
      <c r="R92" s="47">
        <f>BH69</f>
        <v>0</v>
      </c>
      <c r="S92" s="47">
        <f>BK69</f>
        <v>0</v>
      </c>
      <c r="T92" s="47">
        <f>BN69</f>
        <v>0</v>
      </c>
      <c r="U92" s="47">
        <f>BQ69</f>
        <v>0</v>
      </c>
      <c r="V92" s="47">
        <f>BT69</f>
        <v>0</v>
      </c>
      <c r="W92" s="47">
        <f>BW69</f>
        <v>0</v>
      </c>
      <c r="X92" s="48">
        <f>BZ69</f>
        <v>0</v>
      </c>
      <c r="Y92" s="46">
        <f>AM72</f>
        <v>0</v>
      </c>
      <c r="Z92" s="47">
        <f>AP72</f>
        <v>0</v>
      </c>
      <c r="AA92" s="47">
        <f>AS72</f>
        <v>0</v>
      </c>
      <c r="AB92" s="47">
        <f>AV72</f>
        <v>0</v>
      </c>
      <c r="AC92" s="47">
        <f>AY72</f>
        <v>0</v>
      </c>
      <c r="AD92" s="47">
        <f>BB72</f>
        <v>0</v>
      </c>
      <c r="AE92" s="47">
        <f>BE72</f>
        <v>0</v>
      </c>
      <c r="AF92" s="47">
        <f>BH72</f>
        <v>0</v>
      </c>
      <c r="AG92" s="47">
        <f>BK72</f>
        <v>0</v>
      </c>
      <c r="AH92" s="47">
        <f>BN72</f>
        <v>0</v>
      </c>
      <c r="AI92" s="47">
        <f>BQ72</f>
        <v>0</v>
      </c>
      <c r="AJ92" s="47">
        <f>BT72</f>
        <v>0</v>
      </c>
      <c r="AK92" s="47">
        <f>BW72</f>
        <v>0</v>
      </c>
      <c r="AL92" s="48">
        <f>BZ72</f>
        <v>0</v>
      </c>
      <c r="AM92" s="46">
        <f>AJ75</f>
        <v>0</v>
      </c>
      <c r="AN92" s="47">
        <f>AM75</f>
        <v>0</v>
      </c>
      <c r="AO92" s="47">
        <f>AP75</f>
        <v>0</v>
      </c>
      <c r="AP92" s="47">
        <f>AS75</f>
        <v>0</v>
      </c>
      <c r="AQ92" s="47">
        <f>AV75</f>
        <v>0</v>
      </c>
      <c r="AR92" s="47">
        <f>AY75</f>
        <v>0</v>
      </c>
      <c r="AS92" s="47">
        <f>BB75</f>
        <v>0</v>
      </c>
      <c r="AT92" s="47">
        <f>BE75</f>
        <v>0</v>
      </c>
      <c r="AU92" s="47">
        <f>BH75</f>
        <v>0</v>
      </c>
      <c r="AV92" s="47">
        <f>BK75</f>
        <v>0</v>
      </c>
      <c r="AW92" s="47">
        <f>BN75</f>
        <v>0</v>
      </c>
      <c r="AX92" s="47">
        <f>BQ75</f>
        <v>0</v>
      </c>
      <c r="AY92" s="47">
        <f>BT75</f>
        <v>0</v>
      </c>
      <c r="AZ92" s="47">
        <f>BW75</f>
        <v>0</v>
      </c>
      <c r="BA92" s="48">
        <f>BZ75</f>
        <v>0</v>
      </c>
      <c r="BB92" s="46">
        <f>AJ78</f>
        <v>0</v>
      </c>
      <c r="BC92" s="47">
        <f>AM78</f>
        <v>0</v>
      </c>
      <c r="BD92" s="47">
        <f>AP78</f>
        <v>0</v>
      </c>
      <c r="BE92" s="47">
        <f>AS78</f>
        <v>0</v>
      </c>
      <c r="BF92" s="47">
        <f>AV78</f>
        <v>0</v>
      </c>
      <c r="BG92" s="47">
        <f>AY78</f>
        <v>0</v>
      </c>
      <c r="BH92" s="47">
        <f>BB78</f>
        <v>0</v>
      </c>
      <c r="BI92" s="47">
        <f>BE78</f>
        <v>0</v>
      </c>
      <c r="BJ92" s="47">
        <f>BH78</f>
        <v>0</v>
      </c>
      <c r="BK92" s="47">
        <f>BK78</f>
        <v>0</v>
      </c>
      <c r="BL92" s="47">
        <f>BN78</f>
        <v>0</v>
      </c>
      <c r="BM92" s="47">
        <f>BQ78</f>
        <v>0</v>
      </c>
      <c r="BN92" s="47">
        <f>BT78</f>
        <v>0</v>
      </c>
      <c r="BO92" s="47">
        <f>BW78</f>
        <v>0</v>
      </c>
      <c r="BP92" s="48">
        <f>BZ78</f>
        <v>0</v>
      </c>
      <c r="BQ92" s="34"/>
      <c r="BR92" s="34"/>
      <c r="BS92" s="34"/>
      <c r="BT92" s="34"/>
      <c r="BU92" s="34"/>
      <c r="BV92" s="34"/>
      <c r="BW92" s="34"/>
      <c r="BX92" s="34"/>
      <c r="BY92" s="34"/>
      <c r="BZ92" s="34"/>
      <c r="CA92" s="34"/>
      <c r="CB92" s="42"/>
      <c r="CC92" s="34"/>
      <c r="CD92" s="34"/>
      <c r="CE92" s="34"/>
      <c r="CF92" s="34"/>
      <c r="CG92" s="34"/>
      <c r="CH92" s="34"/>
      <c r="CI92" s="34"/>
      <c r="CJ92" s="34"/>
      <c r="CK92" s="34"/>
      <c r="CL92" s="34"/>
      <c r="CM92" s="34"/>
      <c r="CN92" s="34"/>
      <c r="CO92" s="34"/>
      <c r="CP92" s="34"/>
      <c r="CQ92" s="34"/>
    </row>
    <row r="93" spans="1:95" hidden="1" x14ac:dyDescent="0.25">
      <c r="A93" s="42"/>
      <c r="B93" s="34"/>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c r="AE93" s="34"/>
      <c r="AF93" s="34"/>
      <c r="AG93" s="34"/>
      <c r="AH93" s="34"/>
      <c r="AI93" s="34"/>
      <c r="AJ93" s="34"/>
      <c r="AK93" s="34"/>
      <c r="AL93" s="34"/>
      <c r="AM93" s="34"/>
      <c r="AN93" s="34"/>
      <c r="AO93" s="34"/>
      <c r="AP93" s="34"/>
      <c r="AQ93" s="34"/>
      <c r="AR93" s="34"/>
      <c r="AS93" s="34"/>
      <c r="AT93" s="34"/>
      <c r="AU93" s="34"/>
      <c r="AV93" s="34"/>
      <c r="AW93" s="34"/>
      <c r="AX93" s="34"/>
      <c r="AY93" s="34"/>
      <c r="AZ93" s="34"/>
      <c r="BA93" s="34"/>
      <c r="BB93" s="34"/>
      <c r="BC93" s="34"/>
      <c r="BD93" s="34"/>
      <c r="BE93" s="34"/>
      <c r="BF93" s="34"/>
      <c r="BG93" s="34"/>
      <c r="BH93" s="34"/>
      <c r="BI93" s="34"/>
      <c r="BJ93" s="34"/>
      <c r="BK93" s="34"/>
      <c r="BL93" s="34"/>
      <c r="BM93" s="34"/>
      <c r="BN93" s="34"/>
      <c r="BO93" s="34"/>
      <c r="BP93" s="34"/>
      <c r="BQ93" s="34"/>
      <c r="BR93" s="34"/>
      <c r="BS93" s="34"/>
      <c r="BT93" s="34"/>
      <c r="BU93" s="34"/>
      <c r="BV93" s="34"/>
      <c r="BW93" s="34"/>
      <c r="BX93" s="34"/>
      <c r="BY93" s="34"/>
      <c r="BZ93" s="34"/>
      <c r="CA93" s="34"/>
      <c r="CB93" s="42"/>
      <c r="CC93" s="34"/>
      <c r="CD93" s="34"/>
      <c r="CE93" s="34"/>
      <c r="CF93" s="34"/>
      <c r="CG93" s="34"/>
      <c r="CH93" s="34"/>
      <c r="CI93" s="34"/>
      <c r="CJ93" s="34"/>
      <c r="CK93" s="34"/>
      <c r="CL93" s="34"/>
      <c r="CM93" s="34"/>
      <c r="CN93" s="34"/>
      <c r="CO93" s="34"/>
      <c r="CP93" s="34"/>
      <c r="CQ93" s="34"/>
    </row>
  </sheetData>
  <mergeCells count="114">
    <mergeCell ref="A71:A73"/>
    <mergeCell ref="CB71:CB73"/>
    <mergeCell ref="T80:V80"/>
    <mergeCell ref="W80:Y80"/>
    <mergeCell ref="Z80:AB80"/>
    <mergeCell ref="AC80:AE80"/>
    <mergeCell ref="AF80:AH80"/>
    <mergeCell ref="AI80:AK80"/>
    <mergeCell ref="A74:A76"/>
    <mergeCell ref="CB74:CB76"/>
    <mergeCell ref="A77:A79"/>
    <mergeCell ref="CB77:CB79"/>
    <mergeCell ref="B80:D80"/>
    <mergeCell ref="E80:G80"/>
    <mergeCell ref="H80:J80"/>
    <mergeCell ref="K80:M80"/>
    <mergeCell ref="N80:P80"/>
    <mergeCell ref="Q80:S80"/>
    <mergeCell ref="BV80:BX80"/>
    <mergeCell ref="BY80:CA80"/>
    <mergeCell ref="BD80:BF80"/>
    <mergeCell ref="BG80:BI80"/>
    <mergeCell ref="BJ80:BL80"/>
    <mergeCell ref="BM80:BO80"/>
    <mergeCell ref="BP80:BR80"/>
    <mergeCell ref="CM57:CQ58"/>
    <mergeCell ref="BS80:BU80"/>
    <mergeCell ref="AL80:AN80"/>
    <mergeCell ref="AO80:AQ80"/>
    <mergeCell ref="AR80:AT80"/>
    <mergeCell ref="AU80:AW80"/>
    <mergeCell ref="AX80:AZ80"/>
    <mergeCell ref="BA80:BC80"/>
    <mergeCell ref="A59:A61"/>
    <mergeCell ref="CB59:CB61"/>
    <mergeCell ref="A62:A64"/>
    <mergeCell ref="CB62:CB64"/>
    <mergeCell ref="CM64:CQ65"/>
    <mergeCell ref="A53:A55"/>
    <mergeCell ref="CB53:CB55"/>
    <mergeCell ref="CF53:CF54"/>
    <mergeCell ref="CG53:CG54"/>
    <mergeCell ref="CM54:CQ56"/>
    <mergeCell ref="CF55:CF56"/>
    <mergeCell ref="CG55:CG56"/>
    <mergeCell ref="A56:A58"/>
    <mergeCell ref="CB56:CB58"/>
    <mergeCell ref="CC56:CE56"/>
    <mergeCell ref="CM59:CQ63"/>
    <mergeCell ref="A65:A67"/>
    <mergeCell ref="CB65:CB67"/>
    <mergeCell ref="CM66:CQ68"/>
    <mergeCell ref="A68:A70"/>
    <mergeCell ref="CB68:CB70"/>
    <mergeCell ref="A44:A46"/>
    <mergeCell ref="CB44:CB46"/>
    <mergeCell ref="A47:A49"/>
    <mergeCell ref="CB47:CB49"/>
    <mergeCell ref="A50:A52"/>
    <mergeCell ref="CB50:CB52"/>
    <mergeCell ref="A35:A37"/>
    <mergeCell ref="CB35:CB37"/>
    <mergeCell ref="A38:A40"/>
    <mergeCell ref="CB38:CB40"/>
    <mergeCell ref="A41:A43"/>
    <mergeCell ref="CB41:CB43"/>
    <mergeCell ref="A26:A28"/>
    <mergeCell ref="CB26:CB28"/>
    <mergeCell ref="A29:A31"/>
    <mergeCell ref="CB29:CB31"/>
    <mergeCell ref="A32:A34"/>
    <mergeCell ref="CB32:CB34"/>
    <mergeCell ref="A17:A19"/>
    <mergeCell ref="CB17:CB19"/>
    <mergeCell ref="A20:A22"/>
    <mergeCell ref="CB20:CB22"/>
    <mergeCell ref="A23:A25"/>
    <mergeCell ref="CB23:CB25"/>
    <mergeCell ref="A8:A10"/>
    <mergeCell ref="CB8:CB10"/>
    <mergeCell ref="A11:A13"/>
    <mergeCell ref="CB11:CB13"/>
    <mergeCell ref="A14:A16"/>
    <mergeCell ref="CB14:CB16"/>
    <mergeCell ref="BV1:BX1"/>
    <mergeCell ref="BY1:CA1"/>
    <mergeCell ref="A2:A4"/>
    <mergeCell ref="CB2:CB4"/>
    <mergeCell ref="A5:A7"/>
    <mergeCell ref="CB5:CB7"/>
    <mergeCell ref="BD1:BF1"/>
    <mergeCell ref="BG1:BI1"/>
    <mergeCell ref="BJ1:BL1"/>
    <mergeCell ref="BM1:BO1"/>
    <mergeCell ref="BP1:BR1"/>
    <mergeCell ref="BS1:BU1"/>
    <mergeCell ref="AL1:AN1"/>
    <mergeCell ref="AO1:AQ1"/>
    <mergeCell ref="AR1:AT1"/>
    <mergeCell ref="AU1:AW1"/>
    <mergeCell ref="AX1:AZ1"/>
    <mergeCell ref="BA1:BC1"/>
    <mergeCell ref="T1:V1"/>
    <mergeCell ref="W1:Y1"/>
    <mergeCell ref="Z1:AB1"/>
    <mergeCell ref="AC1:AE1"/>
    <mergeCell ref="AF1:AH1"/>
    <mergeCell ref="AI1:AK1"/>
    <mergeCell ref="B1:D1"/>
    <mergeCell ref="E1:G1"/>
    <mergeCell ref="H1:J1"/>
    <mergeCell ref="K1:M1"/>
    <mergeCell ref="N1:P1"/>
    <mergeCell ref="Q1:S1"/>
  </mergeCells>
  <conditionalFormatting sqref="CF65:CI79">
    <cfRule type="expression" dxfId="25" priority="3">
      <formula>$CF65=0</formula>
    </cfRule>
  </conditionalFormatting>
  <conditionalFormatting sqref="B2:CA79 CC57:CC63 CE57:CE63 CC65:CC79 CE7 CE17 CE27 CE37 CE47 CL7 CL17 CL27 CL37 CL47">
    <cfRule type="containsText" dxfId="24" priority="1" operator="containsText" text="OLD">
      <formula>NOT(ISERROR(SEARCH("OLD",B2)))</formula>
    </cfRule>
    <cfRule type="cellIs" dxfId="23" priority="2" stopIfTrue="1" operator="equal">
      <formula>"#"</formula>
    </cfRule>
    <cfRule type="cellIs" dxfId="22" priority="4" stopIfTrue="1" operator="equal">
      <formula>"#  "</formula>
    </cfRule>
    <cfRule type="containsText" dxfId="21" priority="5" stopIfTrue="1" operator="containsText" text="US c">
      <formula>NOT(ISERROR(SEARCH("US c",B2)))</formula>
    </cfRule>
    <cfRule type="endsWith" dxfId="20" priority="6" stopIfTrue="1" operator="endsWith" text="P">
      <formula>RIGHT(B2,LEN("P"))="P"</formula>
    </cfRule>
    <cfRule type="containsText" dxfId="19" priority="7" stopIfTrue="1" operator="containsText" text="US">
      <formula>NOT(ISERROR(SEARCH("US",B2)))</formula>
    </cfRule>
    <cfRule type="endsWith" dxfId="18" priority="8" stopIfTrue="1" operator="endsWith" text="V">
      <formula>RIGHT(B2,LEN("V"))="V"</formula>
    </cfRule>
    <cfRule type="endsWith" dxfId="17" priority="9" stopIfTrue="1" operator="endsWith" text="T">
      <formula>RIGHT(B2,LEN("T"))="T"</formula>
    </cfRule>
    <cfRule type="endsWith" dxfId="16" priority="10" stopIfTrue="1" operator="endsWith" text="C">
      <formula>RIGHT(B2,LEN("C"))="C"</formula>
    </cfRule>
    <cfRule type="containsText" dxfId="15" priority="11" stopIfTrue="1" operator="containsText" text="HU">
      <formula>NOT(ISERROR(SEARCH("HU",B2)))</formula>
    </cfRule>
    <cfRule type="containsText" dxfId="14" priority="12" stopIfTrue="1" operator="containsText" text="AN">
      <formula>NOT(ISERROR(SEARCH("AN",B2)))</formula>
    </cfRule>
    <cfRule type="containsText" dxfId="13" priority="13" stopIfTrue="1" operator="containsText" text="BL">
      <formula>NOT(ISERROR(SEARCH("BL",B2)))</formula>
    </cfRule>
    <cfRule type="containsText" dxfId="12" priority="14" stopIfTrue="1" operator="containsText" text="DA">
      <formula>NOT(ISERROR(SEARCH("DA",B2)))</formula>
    </cfRule>
    <cfRule type="containsText" dxfId="11" priority="15" stopIfTrue="1" operator="containsText" text="DE">
      <formula>NOT(ISERROR(SEARCH("DE",B2)))</formula>
    </cfRule>
    <cfRule type="containsText" dxfId="10" priority="16" stopIfTrue="1" operator="containsText" text="DW">
      <formula>NOT(ISERROR(SEARCH("DW",B2)))</formula>
    </cfRule>
    <cfRule type="containsText" dxfId="9" priority="17" stopIfTrue="1" operator="containsText" text="EL">
      <formula>NOT(ISERROR(SEARCH("EL",B2)))</formula>
    </cfRule>
    <cfRule type="containsText" dxfId="8" priority="18" stopIfTrue="1" operator="containsText" text="GI">
      <formula>NOT(ISERROR(SEARCH("GI",B2)))</formula>
    </cfRule>
    <cfRule type="containsText" dxfId="7" priority="19" stopIfTrue="1" operator="containsText" text="GN">
      <formula>NOT(ISERROR(SEARCH("GN",B2)))</formula>
    </cfRule>
    <cfRule type="containsText" dxfId="6" priority="20" stopIfTrue="1" operator="containsText" text="RA">
      <formula>NOT(ISERROR(SEARCH("RA",B2)))</formula>
    </cfRule>
    <cfRule type="containsText" dxfId="5" priority="21" stopIfTrue="1" operator="containsText" text="RD">
      <formula>NOT(ISERROR(SEARCH("RD",B2)))</formula>
    </cfRule>
    <cfRule type="containsText" dxfId="4" priority="22" stopIfTrue="1" operator="containsText" text="SO">
      <formula>NOT(ISERROR(SEARCH("SO",B2)))</formula>
    </cfRule>
    <cfRule type="containsText" dxfId="3" priority="23" stopIfTrue="1" operator="containsText" text="TR">
      <formula>NOT(ISERROR(SEARCH("TR",B2)))</formula>
    </cfRule>
    <cfRule type="containsText" dxfId="2" priority="24" stopIfTrue="1" operator="containsText" text="UN">
      <formula>NOT(ISERROR(SEARCH("UN",B2)))</formula>
    </cfRule>
    <cfRule type="containsText" dxfId="1" priority="25" stopIfTrue="1" operator="containsText" text="WA">
      <formula>NOT(ISERROR(SEARCH("WA",B2)))</formula>
    </cfRule>
    <cfRule type="containsText" dxfId="0" priority="26" stopIfTrue="1" operator="containsText" text="WI">
      <formula>NOT(ISERROR(SEARCH("WI",B2)))</formula>
    </cfRule>
  </conditionalFormatting>
  <dataValidations count="2">
    <dataValidation type="list" allowBlank="1" showInputMessage="1" showErrorMessage="1" sqref="CE7 CL7 CE17 CL17 CE27 CL27 CE37 CL37 CE47 CL47">
      <formula1>$CC$65:$CC$79</formula1>
    </dataValidation>
    <dataValidation type="whole" allowBlank="1" showInputMessage="1" showErrorMessage="1" errorTitle="ERROR!" error="Please enter a whole number between 0 and 40." sqref="CG55:CG56">
      <formula1>0</formula1>
      <formula2>40</formula2>
    </dataValidation>
  </dataValidations>
  <pageMargins left="0.7" right="0.7" top="0.75" bottom="0.75" header="0.3" footer="0.3"/>
  <pageSetup orientation="portrait"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heet2.LoadDATFile">
                <anchor moveWithCells="1" sizeWithCells="1">
                  <from>
                    <xdr:col>90</xdr:col>
                    <xdr:colOff>66675</xdr:colOff>
                    <xdr:row>68</xdr:row>
                    <xdr:rowOff>0</xdr:rowOff>
                  </from>
                  <to>
                    <xdr:col>94</xdr:col>
                    <xdr:colOff>285750</xdr:colOff>
                    <xdr:row>69</xdr:row>
                    <xdr:rowOff>200025</xdr:rowOff>
                  </to>
                </anchor>
              </controlPr>
            </control>
          </mc:Choice>
        </mc:AlternateContent>
        <mc:AlternateContent xmlns:mc="http://schemas.openxmlformats.org/markup-compatibility/2006">
          <mc:Choice Requires="x14">
            <control shapeId="2050" r:id="rId6" name="Button 2">
              <controlPr defaultSize="0" print="0" autoFill="0" autoPict="0" macro="[0]!Sheet2.LogManualChanges">
                <anchor moveWithCells="1" sizeWithCells="1">
                  <from>
                    <xdr:col>90</xdr:col>
                    <xdr:colOff>66675</xdr:colOff>
                    <xdr:row>70</xdr:row>
                    <xdr:rowOff>104775</xdr:rowOff>
                  </from>
                  <to>
                    <xdr:col>94</xdr:col>
                    <xdr:colOff>285750</xdr:colOff>
                    <xdr:row>72</xdr:row>
                    <xdr:rowOff>47625</xdr:rowOff>
                  </to>
                </anchor>
              </controlPr>
            </control>
          </mc:Choice>
        </mc:AlternateContent>
        <mc:AlternateContent xmlns:mc="http://schemas.openxmlformats.org/markup-compatibility/2006">
          <mc:Choice Requires="x14">
            <control shapeId="2051" r:id="rId7" name="Button 3">
              <controlPr defaultSize="0" print="0" autoFill="0" autoPict="0" macro="[0]!Sheet2.LoadManualChanges">
                <anchor moveWithCells="1" sizeWithCells="1">
                  <from>
                    <xdr:col>90</xdr:col>
                    <xdr:colOff>66675</xdr:colOff>
                    <xdr:row>72</xdr:row>
                    <xdr:rowOff>209550</xdr:rowOff>
                  </from>
                  <to>
                    <xdr:col>94</xdr:col>
                    <xdr:colOff>285750</xdr:colOff>
                    <xdr:row>74</xdr:row>
                    <xdr:rowOff>161925</xdr:rowOff>
                  </to>
                </anchor>
              </controlPr>
            </control>
          </mc:Choice>
        </mc:AlternateContent>
        <mc:AlternateContent xmlns:mc="http://schemas.openxmlformats.org/markup-compatibility/2006">
          <mc:Choice Requires="x14">
            <control shapeId="2052" r:id="rId8" name="Button 4">
              <controlPr defaultSize="0" print="0" autoFill="0" autoPict="0" macro="[0]!ClearManual">
                <anchor moveWithCells="1" sizeWithCells="1">
                  <from>
                    <xdr:col>90</xdr:col>
                    <xdr:colOff>66675</xdr:colOff>
                    <xdr:row>75</xdr:row>
                    <xdr:rowOff>66675</xdr:rowOff>
                  </from>
                  <to>
                    <xdr:col>94</xdr:col>
                    <xdr:colOff>285750</xdr:colOff>
                    <xdr:row>77</xdr:row>
                    <xdr:rowOff>9525</xdr:rowOff>
                  </to>
                </anchor>
              </controlPr>
            </control>
          </mc:Choice>
        </mc:AlternateContent>
        <mc:AlternateContent xmlns:mc="http://schemas.openxmlformats.org/markup-compatibility/2006">
          <mc:Choice Requires="x14">
            <control shapeId="2053" r:id="rId9" name="Button 5">
              <controlPr defaultSize="0" print="0" autoFill="0" autoPict="0" macro="[0]!ClearAllData">
                <anchor moveWithCells="1" sizeWithCells="1">
                  <from>
                    <xdr:col>90</xdr:col>
                    <xdr:colOff>66675</xdr:colOff>
                    <xdr:row>77</xdr:row>
                    <xdr:rowOff>171450</xdr:rowOff>
                  </from>
                  <to>
                    <xdr:col>94</xdr:col>
                    <xdr:colOff>285750</xdr:colOff>
                    <xdr:row>79</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X105"/>
  <sheetViews>
    <sheetView zoomScale="80" zoomScaleNormal="80" workbookViewId="0">
      <pane xSplit="4" ySplit="2" topLeftCell="E3" activePane="bottomRight" state="frozen"/>
      <selection pane="topRight" activeCell="E1" sqref="E1"/>
      <selection pane="bottomLeft" activeCell="A3" sqref="A3"/>
      <selection pane="bottomRight" activeCell="B1" sqref="B1"/>
    </sheetView>
  </sheetViews>
  <sheetFormatPr defaultRowHeight="15" x14ac:dyDescent="0.25"/>
  <cols>
    <col min="1" max="1" width="16" bestFit="1" customWidth="1"/>
    <col min="4" max="5" width="3.42578125" bestFit="1" customWidth="1"/>
    <col min="6" max="6" width="16" bestFit="1" customWidth="1"/>
    <col min="7" max="7" width="4.28515625" bestFit="1" customWidth="1"/>
    <col min="8" max="9" width="4.28515625" hidden="1" customWidth="1"/>
    <col min="12" max="12" width="3.42578125" bestFit="1" customWidth="1"/>
    <col min="13" max="13" width="16" bestFit="1" customWidth="1"/>
    <col min="14" max="14" width="4.28515625" bestFit="1" customWidth="1"/>
    <col min="15" max="16" width="4.28515625" hidden="1" customWidth="1"/>
    <col min="19" max="19" width="3.42578125" bestFit="1" customWidth="1"/>
    <col min="20" max="20" width="16" bestFit="1" customWidth="1"/>
    <col min="21" max="21" width="4.28515625" bestFit="1" customWidth="1"/>
    <col min="22" max="23" width="4.28515625" hidden="1" customWidth="1"/>
    <col min="26" max="26" width="3.42578125" bestFit="1" customWidth="1"/>
    <col min="27" max="27" width="16" bestFit="1" customWidth="1"/>
    <col min="28" max="28" width="4.28515625" bestFit="1" customWidth="1"/>
    <col min="29" max="30" width="4.28515625" hidden="1" customWidth="1"/>
    <col min="33" max="33" width="3.42578125" bestFit="1" customWidth="1"/>
    <col min="34" max="34" width="16" bestFit="1" customWidth="1"/>
    <col min="35" max="35" width="4.28515625" bestFit="1" customWidth="1"/>
    <col min="36" max="37" width="4.28515625" hidden="1" customWidth="1"/>
    <col min="40" max="40" width="3.42578125" bestFit="1" customWidth="1"/>
    <col min="41" max="41" width="16" bestFit="1" customWidth="1"/>
    <col min="42" max="42" width="4.28515625" bestFit="1" customWidth="1"/>
    <col min="43" max="44" width="4.28515625" hidden="1" customWidth="1"/>
    <col min="47" max="47" width="3.42578125" bestFit="1" customWidth="1"/>
    <col min="48" max="48" width="16" bestFit="1" customWidth="1"/>
    <col min="49" max="49" width="4.28515625" bestFit="1" customWidth="1"/>
    <col min="50" max="51" width="4.28515625" hidden="1" customWidth="1"/>
    <col min="54" max="54" width="3.42578125" bestFit="1" customWidth="1"/>
    <col min="55" max="55" width="16" bestFit="1" customWidth="1"/>
    <col min="56" max="56" width="4.28515625" bestFit="1" customWidth="1"/>
    <col min="57" max="58" width="4.28515625" hidden="1" customWidth="1"/>
    <col min="61" max="61" width="3.42578125" bestFit="1" customWidth="1"/>
    <col min="62" max="62" width="16" bestFit="1" customWidth="1"/>
    <col min="63" max="63" width="4.28515625" bestFit="1" customWidth="1"/>
    <col min="64" max="65" width="4.28515625" hidden="1" customWidth="1"/>
    <col min="68" max="68" width="3.42578125" bestFit="1" customWidth="1"/>
    <col min="69" max="69" width="16" bestFit="1" customWidth="1"/>
    <col min="70" max="70" width="4.28515625" bestFit="1" customWidth="1"/>
    <col min="71" max="72" width="4.28515625" hidden="1" customWidth="1"/>
    <col min="75" max="75" width="3.42578125" bestFit="1" customWidth="1"/>
    <col min="76" max="76" width="16" bestFit="1" customWidth="1"/>
    <col min="77" max="77" width="4.28515625" bestFit="1" customWidth="1"/>
    <col min="78" max="79" width="4.28515625" hidden="1" customWidth="1"/>
    <col min="82" max="82" width="3.42578125" bestFit="1" customWidth="1"/>
    <col min="83" max="83" width="16" bestFit="1" customWidth="1"/>
    <col min="84" max="84" width="4.28515625" bestFit="1" customWidth="1"/>
    <col min="85" max="86" width="4.28515625" hidden="1" customWidth="1"/>
    <col min="89" max="89" width="3.42578125" bestFit="1" customWidth="1"/>
    <col min="90" max="90" width="16" bestFit="1" customWidth="1"/>
    <col min="91" max="91" width="4.28515625" bestFit="1" customWidth="1"/>
    <col min="92" max="93" width="4.28515625" hidden="1" customWidth="1"/>
    <col min="96" max="96" width="3.42578125" bestFit="1" customWidth="1"/>
    <col min="97" max="97" width="16" bestFit="1" customWidth="1"/>
    <col min="98" max="98" width="4.28515625" bestFit="1" customWidth="1"/>
    <col min="99" max="100" width="4.28515625" hidden="1" customWidth="1"/>
    <col min="103" max="103" width="3.42578125" bestFit="1" customWidth="1"/>
    <col min="104" max="104" width="16" bestFit="1" customWidth="1"/>
    <col min="105" max="105" width="4.28515625" bestFit="1" customWidth="1"/>
    <col min="106" max="107" width="4.28515625" hidden="1" customWidth="1"/>
    <col min="110" max="110" width="3.42578125" bestFit="1" customWidth="1"/>
    <col min="111" max="111" width="16" bestFit="1" customWidth="1"/>
    <col min="112" max="112" width="4.28515625" bestFit="1" customWidth="1"/>
    <col min="113" max="114" width="4.28515625" hidden="1" customWidth="1"/>
    <col min="117" max="117" width="3.42578125" bestFit="1" customWidth="1"/>
    <col min="118" max="118" width="16" bestFit="1" customWidth="1"/>
    <col min="119" max="119" width="4.28515625" bestFit="1" customWidth="1"/>
    <col min="120" max="121" width="4.28515625" hidden="1" customWidth="1"/>
    <col min="124" max="124" width="3.42578125" bestFit="1" customWidth="1"/>
    <col min="125" max="125" width="16" bestFit="1" customWidth="1"/>
    <col min="126" max="126" width="4.28515625" bestFit="1" customWidth="1"/>
    <col min="127" max="128" width="4.28515625" hidden="1" customWidth="1"/>
    <col min="131" max="131" width="3.42578125" bestFit="1" customWidth="1"/>
    <col min="132" max="132" width="16" bestFit="1" customWidth="1"/>
    <col min="133" max="133" width="4.28515625" bestFit="1" customWidth="1"/>
    <col min="134" max="135" width="4.28515625" hidden="1" customWidth="1"/>
    <col min="138" max="138" width="3.42578125" bestFit="1" customWidth="1"/>
    <col min="139" max="139" width="16" bestFit="1" customWidth="1"/>
    <col min="140" max="140" width="4.28515625" bestFit="1" customWidth="1"/>
    <col min="141" max="142" width="4.28515625" hidden="1" customWidth="1"/>
    <col min="145" max="145" width="3.42578125" bestFit="1" customWidth="1"/>
    <col min="146" max="146" width="16" bestFit="1" customWidth="1"/>
    <col min="147" max="147" width="4.28515625" bestFit="1" customWidth="1"/>
    <col min="148" max="149" width="4.28515625" hidden="1" customWidth="1"/>
    <col min="152" max="152" width="3.42578125" bestFit="1" customWidth="1"/>
    <col min="153" max="153" width="16" bestFit="1" customWidth="1"/>
    <col min="154" max="154" width="4.28515625" bestFit="1" customWidth="1"/>
    <col min="155" max="156" width="4.28515625" hidden="1" customWidth="1"/>
    <col min="159" max="159" width="3.42578125" bestFit="1" customWidth="1"/>
    <col min="160" max="160" width="16" bestFit="1" customWidth="1"/>
    <col min="161" max="161" width="4.28515625" bestFit="1" customWidth="1"/>
    <col min="162" max="163" width="4.28515625" hidden="1" customWidth="1"/>
    <col min="166" max="166" width="3.42578125" bestFit="1" customWidth="1"/>
    <col min="167" max="167" width="16" bestFit="1" customWidth="1"/>
    <col min="168" max="168" width="4.28515625" bestFit="1" customWidth="1"/>
    <col min="169" max="170" width="4.28515625" hidden="1" customWidth="1"/>
    <col min="173" max="173" width="3.42578125" bestFit="1" customWidth="1"/>
    <col min="174" max="174" width="16" bestFit="1" customWidth="1"/>
    <col min="175" max="175" width="4.28515625" bestFit="1" customWidth="1"/>
    <col min="176" max="177" width="4.28515625" hidden="1" customWidth="1"/>
    <col min="180" max="180" width="3.42578125" bestFit="1" customWidth="1"/>
    <col min="181" max="181" width="16" bestFit="1" customWidth="1"/>
    <col min="182" max="182" width="4.28515625" bestFit="1" customWidth="1"/>
    <col min="183" max="184" width="4.28515625" hidden="1" customWidth="1"/>
    <col min="187" max="187" width="3.42578125" bestFit="1" customWidth="1"/>
    <col min="188" max="188" width="16" bestFit="1" customWidth="1"/>
    <col min="189" max="189" width="4.28515625" bestFit="1" customWidth="1"/>
    <col min="190" max="191" width="4.28515625" hidden="1" customWidth="1"/>
    <col min="194" max="194" width="3.42578125" bestFit="1" customWidth="1"/>
    <col min="195" max="195" width="16" bestFit="1" customWidth="1"/>
    <col min="196" max="196" width="4.28515625" bestFit="1" customWidth="1"/>
    <col min="197" max="198" width="4.28515625" hidden="1" customWidth="1"/>
    <col min="201" max="201" width="3.42578125" bestFit="1" customWidth="1"/>
    <col min="202" max="202" width="16" bestFit="1" customWidth="1"/>
    <col min="203" max="203" width="4.28515625" bestFit="1" customWidth="1"/>
    <col min="204" max="205" width="4.28515625" hidden="1" customWidth="1"/>
    <col min="208" max="208" width="3.42578125" bestFit="1" customWidth="1"/>
    <col min="209" max="209" width="16" bestFit="1" customWidth="1"/>
    <col min="210" max="210" width="4.28515625" bestFit="1" customWidth="1"/>
    <col min="211" max="212" width="4.28515625" hidden="1" customWidth="1"/>
    <col min="215" max="215" width="3.42578125" bestFit="1" customWidth="1"/>
    <col min="216" max="216" width="16" bestFit="1" customWidth="1"/>
    <col min="217" max="217" width="4.28515625" bestFit="1" customWidth="1"/>
    <col min="218" max="219" width="4.28515625" hidden="1" customWidth="1"/>
    <col min="222" max="222" width="3.42578125" bestFit="1" customWidth="1"/>
    <col min="223" max="223" width="16" bestFit="1" customWidth="1"/>
    <col min="224" max="224" width="4.28515625" bestFit="1" customWidth="1"/>
    <col min="225" max="226" width="4.28515625" hidden="1" customWidth="1"/>
    <col min="229" max="229" width="3.42578125" bestFit="1" customWidth="1"/>
    <col min="230" max="230" width="16" bestFit="1" customWidth="1"/>
    <col min="231" max="231" width="4.28515625" bestFit="1" customWidth="1"/>
    <col min="232" max="233" width="4.28515625" hidden="1" customWidth="1"/>
    <col min="236" max="236" width="3.42578125" bestFit="1" customWidth="1"/>
    <col min="237" max="237" width="16" bestFit="1" customWidth="1"/>
    <col min="238" max="238" width="4.28515625" bestFit="1" customWidth="1"/>
    <col min="239" max="240" width="4.28515625" hidden="1" customWidth="1"/>
    <col min="243" max="243" width="3.42578125" bestFit="1" customWidth="1"/>
    <col min="244" max="244" width="16" bestFit="1" customWidth="1"/>
    <col min="245" max="245" width="4.28515625" bestFit="1" customWidth="1"/>
    <col min="246" max="247" width="4.28515625" hidden="1" customWidth="1"/>
    <col min="250" max="250" width="3.42578125" bestFit="1" customWidth="1"/>
    <col min="251" max="251" width="16" bestFit="1" customWidth="1"/>
    <col min="252" max="252" width="4.28515625" bestFit="1" customWidth="1"/>
    <col min="253" max="254" width="4.28515625" hidden="1" customWidth="1"/>
    <col min="257" max="257" width="3.42578125" bestFit="1" customWidth="1"/>
    <col min="258" max="258" width="16" bestFit="1" customWidth="1"/>
    <col min="259" max="259" width="4.28515625" bestFit="1" customWidth="1"/>
    <col min="260" max="261" width="4.28515625" hidden="1" customWidth="1"/>
    <col min="264" max="264" width="3.42578125" bestFit="1" customWidth="1"/>
    <col min="265" max="265" width="16" bestFit="1" customWidth="1"/>
    <col min="266" max="266" width="4.28515625" bestFit="1" customWidth="1"/>
    <col min="267" max="268" width="4.28515625" hidden="1" customWidth="1"/>
    <col min="271" max="271" width="3.42578125" bestFit="1" customWidth="1"/>
    <col min="272" max="272" width="16" bestFit="1" customWidth="1"/>
    <col min="273" max="273" width="4.28515625" bestFit="1" customWidth="1"/>
    <col min="274" max="275" width="4.28515625" hidden="1" customWidth="1"/>
    <col min="278" max="278" width="3.42578125" bestFit="1" customWidth="1"/>
    <col min="279" max="279" width="16" bestFit="1" customWidth="1"/>
    <col min="280" max="280" width="4.28515625" bestFit="1" customWidth="1"/>
    <col min="281" max="282" width="4.28515625" hidden="1" customWidth="1"/>
  </cols>
  <sheetData>
    <row r="1" spans="1:284" x14ac:dyDescent="0.25">
      <c r="A1" s="1" t="s">
        <v>60</v>
      </c>
      <c r="E1" s="2"/>
      <c r="F1" s="109" t="s">
        <v>868</v>
      </c>
      <c r="G1" s="3"/>
      <c r="H1" s="3"/>
      <c r="I1" s="3"/>
      <c r="J1" s="3" t="s">
        <v>13</v>
      </c>
      <c r="K1" s="4">
        <v>1</v>
      </c>
      <c r="L1" s="2"/>
      <c r="M1" s="106" t="str">
        <f>IFERROR(VLOOKUP(F$1,Control!$Y$2:$Z$4,2,FALSE),"")</f>
        <v>Early</v>
      </c>
      <c r="N1" s="3"/>
      <c r="O1" s="3"/>
      <c r="P1" s="3"/>
      <c r="Q1" s="3" t="s">
        <v>13</v>
      </c>
      <c r="R1" s="4">
        <f>K1+1</f>
        <v>2</v>
      </c>
      <c r="S1" s="2"/>
      <c r="T1" s="106" t="str">
        <f>IFERROR(VLOOKUP(M$1,Control!$Y$2:$Z$4,2,FALSE),"")</f>
        <v>Mid</v>
      </c>
      <c r="U1" s="3"/>
      <c r="V1" s="3"/>
      <c r="W1" s="3"/>
      <c r="X1" s="3" t="s">
        <v>13</v>
      </c>
      <c r="Y1" s="4">
        <f>R1+1</f>
        <v>3</v>
      </c>
      <c r="Z1" s="2"/>
      <c r="AA1" s="106" t="str">
        <f>IFERROR(VLOOKUP(T$1,Control!$Y$2:$Z$4,2,FALSE),"")</f>
        <v>Late</v>
      </c>
      <c r="AB1" s="3"/>
      <c r="AC1" s="3"/>
      <c r="AD1" s="3"/>
      <c r="AE1" s="3" t="s">
        <v>13</v>
      </c>
      <c r="AF1" s="4">
        <f>Y1+1</f>
        <v>4</v>
      </c>
      <c r="AG1" s="2"/>
      <c r="AH1" s="106" t="str">
        <f>IFERROR(VLOOKUP(AA$1,Control!$Y$2:$Z$4,2,FALSE),"")</f>
        <v>Early</v>
      </c>
      <c r="AI1" s="3"/>
      <c r="AJ1" s="3"/>
      <c r="AK1" s="3"/>
      <c r="AL1" s="3" t="s">
        <v>13</v>
      </c>
      <c r="AM1" s="4">
        <f>AF1+1</f>
        <v>5</v>
      </c>
      <c r="AN1" s="2"/>
      <c r="AO1" s="106" t="str">
        <f>IFERROR(VLOOKUP(AH$1,Control!$Y$2:$Z$4,2,FALSE),"")</f>
        <v>Mid</v>
      </c>
      <c r="AP1" s="3"/>
      <c r="AQ1" s="3"/>
      <c r="AR1" s="3"/>
      <c r="AS1" s="3" t="s">
        <v>13</v>
      </c>
      <c r="AT1" s="4">
        <f>AM1+1</f>
        <v>6</v>
      </c>
      <c r="AU1" s="2"/>
      <c r="AV1" s="106" t="str">
        <f>IFERROR(VLOOKUP(AO$1,Control!$Y$2:$Z$4,2,FALSE),"")</f>
        <v>Late</v>
      </c>
      <c r="AW1" s="3"/>
      <c r="AX1" s="3"/>
      <c r="AY1" s="3"/>
      <c r="AZ1" s="3" t="s">
        <v>13</v>
      </c>
      <c r="BA1" s="4">
        <f>AT1+1</f>
        <v>7</v>
      </c>
      <c r="BB1" s="2"/>
      <c r="BC1" s="106" t="str">
        <f>IFERROR(VLOOKUP(AV$1,Control!$Y$2:$Z$4,2,FALSE),"")</f>
        <v>Early</v>
      </c>
      <c r="BD1" s="3"/>
      <c r="BE1" s="3"/>
      <c r="BF1" s="3"/>
      <c r="BG1" s="3" t="s">
        <v>13</v>
      </c>
      <c r="BH1" s="4">
        <f>BA1+1</f>
        <v>8</v>
      </c>
      <c r="BI1" s="2"/>
      <c r="BJ1" s="106" t="str">
        <f>IFERROR(VLOOKUP(BC$1,Control!$Y$2:$Z$4,2,FALSE),"")</f>
        <v>Mid</v>
      </c>
      <c r="BK1" s="3"/>
      <c r="BL1" s="3"/>
      <c r="BM1" s="3"/>
      <c r="BN1" s="3" t="s">
        <v>13</v>
      </c>
      <c r="BO1" s="4">
        <f>BH1+1</f>
        <v>9</v>
      </c>
      <c r="BP1" s="2"/>
      <c r="BQ1" s="106" t="str">
        <f>IFERROR(VLOOKUP(BJ$1,Control!$Y$2:$Z$4,2,FALSE),"")</f>
        <v>Late</v>
      </c>
      <c r="BR1" s="3"/>
      <c r="BS1" s="3"/>
      <c r="BT1" s="3"/>
      <c r="BU1" s="3" t="s">
        <v>13</v>
      </c>
      <c r="BV1" s="4">
        <f>BO1+1</f>
        <v>10</v>
      </c>
      <c r="BW1" s="2"/>
      <c r="BX1" s="106" t="str">
        <f>IFERROR(VLOOKUP(BQ$1,Control!$Y$2:$Z$4,2,FALSE),"")</f>
        <v>Early</v>
      </c>
      <c r="BY1" s="3"/>
      <c r="BZ1" s="3"/>
      <c r="CA1" s="3"/>
      <c r="CB1" s="3" t="s">
        <v>13</v>
      </c>
      <c r="CC1" s="4">
        <f>BV1+1</f>
        <v>11</v>
      </c>
      <c r="CD1" s="2"/>
      <c r="CE1" s="106" t="str">
        <f>IFERROR(VLOOKUP(BX$1,Control!$Y$2:$Z$4,2,FALSE),"")</f>
        <v>Mid</v>
      </c>
      <c r="CF1" s="3"/>
      <c r="CG1" s="3"/>
      <c r="CH1" s="3"/>
      <c r="CI1" s="3" t="s">
        <v>13</v>
      </c>
      <c r="CJ1" s="4">
        <f>CC1+1</f>
        <v>12</v>
      </c>
      <c r="CK1" s="2"/>
      <c r="CL1" s="106" t="str">
        <f>IFERROR(VLOOKUP(CE$1,Control!$Y$2:$Z$4,2,FALSE),"")</f>
        <v>Late</v>
      </c>
      <c r="CM1" s="3"/>
      <c r="CN1" s="3"/>
      <c r="CO1" s="3"/>
      <c r="CP1" s="3" t="s">
        <v>13</v>
      </c>
      <c r="CQ1" s="4">
        <f>CJ1+1</f>
        <v>13</v>
      </c>
      <c r="CR1" s="2"/>
      <c r="CS1" s="106" t="str">
        <f>IFERROR(VLOOKUP(CL$1,Control!$Y$2:$Z$4,2,FALSE),"")</f>
        <v>Early</v>
      </c>
      <c r="CT1" s="3"/>
      <c r="CU1" s="3"/>
      <c r="CV1" s="3"/>
      <c r="CW1" s="3" t="s">
        <v>13</v>
      </c>
      <c r="CX1" s="4">
        <f>CQ1+1</f>
        <v>14</v>
      </c>
      <c r="CY1" s="2"/>
      <c r="CZ1" s="106" t="str">
        <f>IFERROR(VLOOKUP(CS$1,Control!$Y$2:$Z$4,2,FALSE),"")</f>
        <v>Mid</v>
      </c>
      <c r="DA1" s="3"/>
      <c r="DB1" s="3"/>
      <c r="DC1" s="3"/>
      <c r="DD1" s="3" t="s">
        <v>13</v>
      </c>
      <c r="DE1" s="4">
        <f>CX1+1</f>
        <v>15</v>
      </c>
      <c r="DF1" s="2"/>
      <c r="DG1" s="106" t="str">
        <f>IFERROR(VLOOKUP(CZ$1,Control!$Y$2:$Z$4,2,FALSE),"")</f>
        <v>Late</v>
      </c>
      <c r="DH1" s="3"/>
      <c r="DI1" s="3"/>
      <c r="DJ1" s="3"/>
      <c r="DK1" s="3" t="s">
        <v>13</v>
      </c>
      <c r="DL1" s="4">
        <f>DE1+1</f>
        <v>16</v>
      </c>
      <c r="DM1" s="2"/>
      <c r="DN1" s="106" t="str">
        <f>IFERROR(VLOOKUP(DG$1,Control!$Y$2:$Z$4,2,FALSE),"")</f>
        <v>Early</v>
      </c>
      <c r="DO1" s="3"/>
      <c r="DP1" s="3"/>
      <c r="DQ1" s="3"/>
      <c r="DR1" s="3" t="s">
        <v>13</v>
      </c>
      <c r="DS1" s="4">
        <f>DL1+1</f>
        <v>17</v>
      </c>
      <c r="DT1" s="2"/>
      <c r="DU1" s="106" t="str">
        <f>IFERROR(VLOOKUP(DN$1,Control!$Y$2:$Z$4,2,FALSE),"")</f>
        <v>Mid</v>
      </c>
      <c r="DV1" s="3"/>
      <c r="DW1" s="3"/>
      <c r="DX1" s="3"/>
      <c r="DY1" s="3" t="s">
        <v>13</v>
      </c>
      <c r="DZ1" s="4">
        <f>DS1+1</f>
        <v>18</v>
      </c>
      <c r="EA1" s="2"/>
      <c r="EB1" s="106" t="str">
        <f>IFERROR(VLOOKUP(DU$1,Control!$Y$2:$Z$4,2,FALSE),"")</f>
        <v>Late</v>
      </c>
      <c r="EC1" s="3"/>
      <c r="ED1" s="3"/>
      <c r="EE1" s="3"/>
      <c r="EF1" s="3" t="s">
        <v>13</v>
      </c>
      <c r="EG1" s="4">
        <f>DZ1+1</f>
        <v>19</v>
      </c>
      <c r="EH1" s="2"/>
      <c r="EI1" s="106" t="str">
        <f>IFERROR(VLOOKUP(EB$1,Control!$Y$2:$Z$4,2,FALSE),"")</f>
        <v>Early</v>
      </c>
      <c r="EJ1" s="3"/>
      <c r="EK1" s="3"/>
      <c r="EL1" s="3"/>
      <c r="EM1" s="3" t="s">
        <v>13</v>
      </c>
      <c r="EN1" s="4">
        <f>EG1+1</f>
        <v>20</v>
      </c>
      <c r="EO1" s="2"/>
      <c r="EP1" s="106" t="str">
        <f>IFERROR(VLOOKUP(EI$1,Control!$Y$2:$Z$4,2,FALSE),"")</f>
        <v>Mid</v>
      </c>
      <c r="EQ1" s="3"/>
      <c r="ER1" s="3"/>
      <c r="ES1" s="3"/>
      <c r="ET1" s="3" t="s">
        <v>13</v>
      </c>
      <c r="EU1" s="4">
        <f>EN1+1</f>
        <v>21</v>
      </c>
      <c r="EV1" s="2"/>
      <c r="EW1" s="106" t="str">
        <f>IFERROR(VLOOKUP(EP$1,Control!$Y$2:$Z$4,2,FALSE),"")</f>
        <v>Late</v>
      </c>
      <c r="EX1" s="3"/>
      <c r="EY1" s="3"/>
      <c r="EZ1" s="3"/>
      <c r="FA1" s="3" t="s">
        <v>13</v>
      </c>
      <c r="FB1" s="4">
        <f>EU1+1</f>
        <v>22</v>
      </c>
      <c r="FC1" s="2"/>
      <c r="FD1" s="106" t="str">
        <f>IFERROR(VLOOKUP(EW$1,Control!$Y$2:$Z$4,2,FALSE),"")</f>
        <v>Early</v>
      </c>
      <c r="FE1" s="3"/>
      <c r="FF1" s="3"/>
      <c r="FG1" s="3"/>
      <c r="FH1" s="3" t="s">
        <v>13</v>
      </c>
      <c r="FI1" s="4">
        <f>FB1+1</f>
        <v>23</v>
      </c>
      <c r="FJ1" s="2"/>
      <c r="FK1" s="106" t="str">
        <f>IFERROR(VLOOKUP(FD$1,Control!$Y$2:$Z$4,2,FALSE),"")</f>
        <v>Mid</v>
      </c>
      <c r="FL1" s="3"/>
      <c r="FM1" s="3"/>
      <c r="FN1" s="3"/>
      <c r="FO1" s="3" t="s">
        <v>13</v>
      </c>
      <c r="FP1" s="4">
        <f>FI1+1</f>
        <v>24</v>
      </c>
      <c r="FQ1" s="2"/>
      <c r="FR1" s="106" t="str">
        <f>IFERROR(VLOOKUP(FK$1,Control!$Y$2:$Z$4,2,FALSE),"")</f>
        <v>Late</v>
      </c>
      <c r="FS1" s="3"/>
      <c r="FT1" s="3"/>
      <c r="FU1" s="3"/>
      <c r="FV1" s="3" t="s">
        <v>13</v>
      </c>
      <c r="FW1" s="4">
        <f>FP1+1</f>
        <v>25</v>
      </c>
      <c r="FX1" s="2"/>
      <c r="FY1" s="106" t="str">
        <f>IFERROR(VLOOKUP(FR$1,Control!$Y$2:$Z$4,2,FALSE),"")</f>
        <v>Early</v>
      </c>
      <c r="FZ1" s="3"/>
      <c r="GA1" s="3"/>
      <c r="GB1" s="3"/>
      <c r="GC1" s="3" t="s">
        <v>13</v>
      </c>
      <c r="GD1" s="4">
        <f>FW1+1</f>
        <v>26</v>
      </c>
      <c r="GE1" s="2"/>
      <c r="GF1" s="106" t="str">
        <f>IFERROR(VLOOKUP(FY$1,Control!$Y$2:$Z$4,2,FALSE),"")</f>
        <v>Mid</v>
      </c>
      <c r="GG1" s="3"/>
      <c r="GH1" s="3"/>
      <c r="GI1" s="3"/>
      <c r="GJ1" s="3" t="s">
        <v>13</v>
      </c>
      <c r="GK1" s="4">
        <f>GD1+1</f>
        <v>27</v>
      </c>
      <c r="GL1" s="2"/>
      <c r="GM1" s="106" t="str">
        <f>IFERROR(VLOOKUP(GF$1,Control!$Y$2:$Z$4,2,FALSE),"")</f>
        <v>Late</v>
      </c>
      <c r="GN1" s="3"/>
      <c r="GO1" s="3"/>
      <c r="GP1" s="3"/>
      <c r="GQ1" s="3" t="s">
        <v>13</v>
      </c>
      <c r="GR1" s="4">
        <f>GK1+1</f>
        <v>28</v>
      </c>
      <c r="GS1" s="2"/>
      <c r="GT1" s="106" t="str">
        <f>IFERROR(VLOOKUP(GM$1,Control!$Y$2:$Z$4,2,FALSE),"")</f>
        <v>Early</v>
      </c>
      <c r="GU1" s="3"/>
      <c r="GV1" s="3"/>
      <c r="GW1" s="3"/>
      <c r="GX1" s="3" t="s">
        <v>13</v>
      </c>
      <c r="GY1" s="4">
        <f>GR1+1</f>
        <v>29</v>
      </c>
      <c r="GZ1" s="2"/>
      <c r="HA1" s="106" t="str">
        <f>IFERROR(VLOOKUP(GT$1,Control!$Y$2:$Z$4,2,FALSE),"")</f>
        <v>Mid</v>
      </c>
      <c r="HB1" s="3"/>
      <c r="HC1" s="3"/>
      <c r="HD1" s="3"/>
      <c r="HE1" s="3" t="s">
        <v>13</v>
      </c>
      <c r="HF1" s="4">
        <f>GY1+1</f>
        <v>30</v>
      </c>
      <c r="HG1" s="2"/>
      <c r="HH1" s="106" t="str">
        <f>IFERROR(VLOOKUP(HA$1,Control!$Y$2:$Z$4,2,FALSE),"")</f>
        <v>Late</v>
      </c>
      <c r="HI1" s="3"/>
      <c r="HJ1" s="3"/>
      <c r="HK1" s="3"/>
      <c r="HL1" s="3" t="s">
        <v>13</v>
      </c>
      <c r="HM1" s="4">
        <f>HF1+1</f>
        <v>31</v>
      </c>
      <c r="HN1" s="2"/>
      <c r="HO1" s="106" t="str">
        <f>IFERROR(VLOOKUP(HH$1,Control!$Y$2:$Z$4,2,FALSE),"")</f>
        <v>Early</v>
      </c>
      <c r="HP1" s="3"/>
      <c r="HQ1" s="3"/>
      <c r="HR1" s="3"/>
      <c r="HS1" s="3" t="s">
        <v>13</v>
      </c>
      <c r="HT1" s="4">
        <f>HM1+1</f>
        <v>32</v>
      </c>
      <c r="HU1" s="2"/>
      <c r="HV1" s="106" t="str">
        <f>IFERROR(VLOOKUP(HO$1,Control!$Y$2:$Z$4,2,FALSE),"")</f>
        <v>Mid</v>
      </c>
      <c r="HW1" s="3"/>
      <c r="HX1" s="3"/>
      <c r="HY1" s="3"/>
      <c r="HZ1" s="3" t="s">
        <v>13</v>
      </c>
      <c r="IA1" s="4">
        <f>HT1+1</f>
        <v>33</v>
      </c>
      <c r="IB1" s="2"/>
      <c r="IC1" s="106" t="str">
        <f>IFERROR(VLOOKUP(HV$1,Control!$Y$2:$Z$4,2,FALSE),"")</f>
        <v>Late</v>
      </c>
      <c r="ID1" s="3"/>
      <c r="IE1" s="3"/>
      <c r="IF1" s="3"/>
      <c r="IG1" s="3" t="s">
        <v>13</v>
      </c>
      <c r="IH1" s="4">
        <f>IA1+1</f>
        <v>34</v>
      </c>
      <c r="II1" s="2"/>
      <c r="IJ1" s="106" t="str">
        <f>IFERROR(VLOOKUP(IC$1,Control!$Y$2:$Z$4,2,FALSE),"")</f>
        <v>Early</v>
      </c>
      <c r="IK1" s="3"/>
      <c r="IL1" s="3"/>
      <c r="IM1" s="3"/>
      <c r="IN1" s="3" t="s">
        <v>13</v>
      </c>
      <c r="IO1" s="4">
        <f>IH1+1</f>
        <v>35</v>
      </c>
      <c r="IP1" s="2"/>
      <c r="IQ1" s="106" t="str">
        <f>IFERROR(VLOOKUP(IJ$1,Control!$Y$2:$Z$4,2,FALSE),"")</f>
        <v>Mid</v>
      </c>
      <c r="IR1" s="3"/>
      <c r="IS1" s="3"/>
      <c r="IT1" s="3"/>
      <c r="IU1" s="3" t="s">
        <v>13</v>
      </c>
      <c r="IV1" s="4">
        <f>IO1+1</f>
        <v>36</v>
      </c>
      <c r="IW1" s="2"/>
      <c r="IX1" s="106" t="str">
        <f>IFERROR(VLOOKUP(IQ$1,Control!$Y$2:$Z$4,2,FALSE),"")</f>
        <v>Late</v>
      </c>
      <c r="IY1" s="3"/>
      <c r="IZ1" s="3"/>
      <c r="JA1" s="3"/>
      <c r="JB1" s="3" t="s">
        <v>13</v>
      </c>
      <c r="JC1" s="4">
        <f>IV1+1</f>
        <v>37</v>
      </c>
      <c r="JD1" s="2"/>
      <c r="JE1" s="106" t="str">
        <f>IFERROR(VLOOKUP(IX$1,Control!$Y$2:$Z$4,2,FALSE),"")</f>
        <v>Early</v>
      </c>
      <c r="JF1" s="3"/>
      <c r="JG1" s="3"/>
      <c r="JH1" s="3"/>
      <c r="JI1" s="3" t="s">
        <v>13</v>
      </c>
      <c r="JJ1" s="4">
        <f>JC1+1</f>
        <v>38</v>
      </c>
      <c r="JK1" s="2"/>
      <c r="JL1" s="106" t="str">
        <f>IFERROR(VLOOKUP(JE$1,Control!$Y$2:$Z$4,2,FALSE),"")</f>
        <v>Mid</v>
      </c>
      <c r="JM1" s="3"/>
      <c r="JN1" s="3"/>
      <c r="JO1" s="3"/>
      <c r="JP1" s="3" t="s">
        <v>13</v>
      </c>
      <c r="JQ1" s="4">
        <f>JJ1+1</f>
        <v>39</v>
      </c>
      <c r="JR1" s="2"/>
      <c r="JS1" s="106" t="str">
        <f>IFERROR(VLOOKUP(JL$1,Control!$Y$2:$Z$4,2,FALSE),"")</f>
        <v>Late</v>
      </c>
      <c r="JT1" s="3"/>
      <c r="JU1" s="3"/>
      <c r="JV1" s="3"/>
      <c r="JW1" s="3" t="s">
        <v>13</v>
      </c>
      <c r="JX1" s="4">
        <f>JQ1+1</f>
        <v>40</v>
      </c>
    </row>
    <row r="2" spans="1:284" x14ac:dyDescent="0.25">
      <c r="A2" s="111"/>
      <c r="B2" s="1" t="str">
        <f>IFERROR(VLOOKUP(A2,Control!A2:B16,2,FALSE),"")</f>
        <v/>
      </c>
      <c r="E2" s="5"/>
      <c r="F2" s="110" t="s">
        <v>867</v>
      </c>
      <c r="G2" s="6"/>
      <c r="H2" s="6"/>
      <c r="I2" s="6"/>
      <c r="J2" s="6" t="s">
        <v>11</v>
      </c>
      <c r="K2" s="7" t="s">
        <v>10</v>
      </c>
      <c r="L2" s="5"/>
      <c r="M2" s="107" t="str">
        <f>IFERROR(IF(M$1="Early",VLOOKUP(F$2,Control!$V$2:$W$5,2,FALSE),F$2),"")</f>
        <v>Fall</v>
      </c>
      <c r="N2" s="6"/>
      <c r="O2" s="6"/>
      <c r="P2" s="6"/>
      <c r="Q2" s="6" t="s">
        <v>11</v>
      </c>
      <c r="R2" s="7" t="s">
        <v>10</v>
      </c>
      <c r="S2" s="5"/>
      <c r="T2" s="107" t="str">
        <f>IFERROR(IF(T$1="Early",VLOOKUP(M$2,Control!$V$2:$W$5,2,FALSE),M$2),"")</f>
        <v>Fall</v>
      </c>
      <c r="U2" s="6"/>
      <c r="V2" s="6"/>
      <c r="W2" s="6"/>
      <c r="X2" s="6" t="s">
        <v>11</v>
      </c>
      <c r="Y2" s="7" t="s">
        <v>10</v>
      </c>
      <c r="Z2" s="5"/>
      <c r="AA2" s="107" t="str">
        <f>IFERROR(IF(AA$1="Early",VLOOKUP(T$2,Control!$V$2:$W$5,2,FALSE),T$2),"")</f>
        <v>Fall</v>
      </c>
      <c r="AB2" s="6"/>
      <c r="AC2" s="6"/>
      <c r="AD2" s="6"/>
      <c r="AE2" s="6" t="s">
        <v>11</v>
      </c>
      <c r="AF2" s="7" t="s">
        <v>10</v>
      </c>
      <c r="AG2" s="5"/>
      <c r="AH2" s="107" t="str">
        <f>IFERROR(IF(AH$1="Early",VLOOKUP(AA$2,Control!$V$2:$W$5,2,FALSE),AA$2),"")</f>
        <v>Winter</v>
      </c>
      <c r="AI2" s="6"/>
      <c r="AJ2" s="6"/>
      <c r="AK2" s="6"/>
      <c r="AL2" s="6" t="s">
        <v>11</v>
      </c>
      <c r="AM2" s="7" t="s">
        <v>10</v>
      </c>
      <c r="AN2" s="5"/>
      <c r="AO2" s="107" t="str">
        <f>IFERROR(IF(AO$1="Early",VLOOKUP(AH$2,Control!$V$2:$W$5,2,FALSE),AH$2),"")</f>
        <v>Winter</v>
      </c>
      <c r="AP2" s="6"/>
      <c r="AQ2" s="6"/>
      <c r="AR2" s="6"/>
      <c r="AS2" s="6" t="s">
        <v>11</v>
      </c>
      <c r="AT2" s="7" t="s">
        <v>10</v>
      </c>
      <c r="AU2" s="5"/>
      <c r="AV2" s="107" t="str">
        <f>IFERROR(IF(AV$1="Early",VLOOKUP(AO$2,Control!$V$2:$W$5,2,FALSE),AO$2),"")</f>
        <v>Winter</v>
      </c>
      <c r="AW2" s="6"/>
      <c r="AX2" s="6"/>
      <c r="AY2" s="6"/>
      <c r="AZ2" s="6" t="s">
        <v>11</v>
      </c>
      <c r="BA2" s="7" t="s">
        <v>10</v>
      </c>
      <c r="BB2" s="5"/>
      <c r="BC2" s="107" t="str">
        <f>IFERROR(IF(BC$1="Early",VLOOKUP(AV$2,Control!$V$2:$W$5,2,FALSE),AV$2),"")</f>
        <v>Spring</v>
      </c>
      <c r="BD2" s="6"/>
      <c r="BE2" s="6"/>
      <c r="BF2" s="6"/>
      <c r="BG2" s="6" t="s">
        <v>11</v>
      </c>
      <c r="BH2" s="7" t="s">
        <v>10</v>
      </c>
      <c r="BI2" s="5"/>
      <c r="BJ2" s="107" t="str">
        <f>IFERROR(IF(BJ$1="Early",VLOOKUP(BC$2,Control!$V$2:$W$5,2,FALSE),BC$2),"")</f>
        <v>Spring</v>
      </c>
      <c r="BK2" s="6"/>
      <c r="BL2" s="6"/>
      <c r="BM2" s="6"/>
      <c r="BN2" s="6" t="s">
        <v>11</v>
      </c>
      <c r="BO2" s="7" t="s">
        <v>10</v>
      </c>
      <c r="BP2" s="5"/>
      <c r="BQ2" s="107" t="str">
        <f>IFERROR(IF(BQ$1="Early",VLOOKUP(BJ$2,Control!$V$2:$W$5,2,FALSE),BJ$2),"")</f>
        <v>Spring</v>
      </c>
      <c r="BR2" s="6"/>
      <c r="BS2" s="6"/>
      <c r="BT2" s="6"/>
      <c r="BU2" s="6" t="s">
        <v>11</v>
      </c>
      <c r="BV2" s="7" t="s">
        <v>10</v>
      </c>
      <c r="BW2" s="5"/>
      <c r="BX2" s="107" t="str">
        <f>IFERROR(IF(BX$1="Early",VLOOKUP(BQ$2,Control!$V$2:$W$5,2,FALSE),BQ$2),"")</f>
        <v>Summer</v>
      </c>
      <c r="BY2" s="6"/>
      <c r="BZ2" s="6"/>
      <c r="CA2" s="6"/>
      <c r="CB2" s="6" t="s">
        <v>11</v>
      </c>
      <c r="CC2" s="7" t="s">
        <v>10</v>
      </c>
      <c r="CD2" s="5"/>
      <c r="CE2" s="107" t="str">
        <f>IFERROR(IF(CE$1="Early",VLOOKUP(BX$2,Control!$V$2:$W$5,2,FALSE),BX$2),"")</f>
        <v>Summer</v>
      </c>
      <c r="CF2" s="6"/>
      <c r="CG2" s="6"/>
      <c r="CH2" s="6"/>
      <c r="CI2" s="6" t="s">
        <v>11</v>
      </c>
      <c r="CJ2" s="7" t="s">
        <v>10</v>
      </c>
      <c r="CK2" s="5"/>
      <c r="CL2" s="107" t="str">
        <f>IFERROR(IF(CL$1="Early",VLOOKUP(CE$2,Control!$V$2:$W$5,2,FALSE),CE$2),"")</f>
        <v>Summer</v>
      </c>
      <c r="CM2" s="6"/>
      <c r="CN2" s="6"/>
      <c r="CO2" s="6"/>
      <c r="CP2" s="6" t="s">
        <v>11</v>
      </c>
      <c r="CQ2" s="7" t="s">
        <v>10</v>
      </c>
      <c r="CR2" s="5"/>
      <c r="CS2" s="107" t="str">
        <f>IFERROR(IF(CS$1="Early",VLOOKUP(CL$2,Control!$V$2:$W$5,2,FALSE),CL$2),"")</f>
        <v>Fall</v>
      </c>
      <c r="CT2" s="6"/>
      <c r="CU2" s="6"/>
      <c r="CV2" s="6"/>
      <c r="CW2" s="6" t="s">
        <v>11</v>
      </c>
      <c r="CX2" s="7" t="s">
        <v>10</v>
      </c>
      <c r="CY2" s="5"/>
      <c r="CZ2" s="107" t="str">
        <f>IFERROR(IF(CZ$1="Early",VLOOKUP(CS$2,Control!$V$2:$W$5,2,FALSE),CS$2),"")</f>
        <v>Fall</v>
      </c>
      <c r="DA2" s="6"/>
      <c r="DB2" s="6"/>
      <c r="DC2" s="6"/>
      <c r="DD2" s="6" t="s">
        <v>11</v>
      </c>
      <c r="DE2" s="7" t="s">
        <v>10</v>
      </c>
      <c r="DF2" s="5"/>
      <c r="DG2" s="107" t="str">
        <f>IFERROR(IF(DG$1="Early",VLOOKUP(CZ$2,Control!$V$2:$W$5,2,FALSE),CZ$2),"")</f>
        <v>Fall</v>
      </c>
      <c r="DH2" s="6"/>
      <c r="DI2" s="6"/>
      <c r="DJ2" s="6"/>
      <c r="DK2" s="6" t="s">
        <v>11</v>
      </c>
      <c r="DL2" s="7" t="s">
        <v>10</v>
      </c>
      <c r="DM2" s="5"/>
      <c r="DN2" s="107" t="str">
        <f>IFERROR(IF(DN$1="Early",VLOOKUP(DG$2,Control!$V$2:$W$5,2,FALSE),DG$2),"")</f>
        <v>Winter</v>
      </c>
      <c r="DO2" s="6"/>
      <c r="DP2" s="6"/>
      <c r="DQ2" s="6"/>
      <c r="DR2" s="6" t="s">
        <v>11</v>
      </c>
      <c r="DS2" s="7" t="s">
        <v>10</v>
      </c>
      <c r="DT2" s="5"/>
      <c r="DU2" s="107" t="str">
        <f>IFERROR(IF(DU$1="Early",VLOOKUP(DN$2,Control!$V$2:$W$5,2,FALSE),DN$2),"")</f>
        <v>Winter</v>
      </c>
      <c r="DV2" s="6"/>
      <c r="DW2" s="6"/>
      <c r="DX2" s="6"/>
      <c r="DY2" s="6" t="s">
        <v>11</v>
      </c>
      <c r="DZ2" s="7" t="s">
        <v>10</v>
      </c>
      <c r="EA2" s="5"/>
      <c r="EB2" s="107" t="str">
        <f>IFERROR(IF(EB$1="Early",VLOOKUP(DU$2,Control!$V$2:$W$5,2,FALSE),DU$2),"")</f>
        <v>Winter</v>
      </c>
      <c r="EC2" s="6"/>
      <c r="ED2" s="6"/>
      <c r="EE2" s="6"/>
      <c r="EF2" s="6" t="s">
        <v>11</v>
      </c>
      <c r="EG2" s="7" t="s">
        <v>10</v>
      </c>
      <c r="EH2" s="5"/>
      <c r="EI2" s="107" t="str">
        <f>IFERROR(IF(EI$1="Early",VLOOKUP(EB$2,Control!$V$2:$W$5,2,FALSE),EB$2),"")</f>
        <v>Spring</v>
      </c>
      <c r="EJ2" s="6"/>
      <c r="EK2" s="6"/>
      <c r="EL2" s="6"/>
      <c r="EM2" s="6" t="s">
        <v>11</v>
      </c>
      <c r="EN2" s="7" t="s">
        <v>10</v>
      </c>
      <c r="EO2" s="5"/>
      <c r="EP2" s="107" t="str">
        <f>IFERROR(IF(EP$1="Early",VLOOKUP(EI$2,Control!$V$2:$W$5,2,FALSE),EI$2),"")</f>
        <v>Spring</v>
      </c>
      <c r="EQ2" s="6"/>
      <c r="ER2" s="6"/>
      <c r="ES2" s="6"/>
      <c r="ET2" s="6" t="s">
        <v>11</v>
      </c>
      <c r="EU2" s="7" t="s">
        <v>10</v>
      </c>
      <c r="EV2" s="5"/>
      <c r="EW2" s="107" t="str">
        <f>IFERROR(IF(EW$1="Early",VLOOKUP(EP$2,Control!$V$2:$W$5,2,FALSE),EP$2),"")</f>
        <v>Spring</v>
      </c>
      <c r="EX2" s="6"/>
      <c r="EY2" s="6"/>
      <c r="EZ2" s="6"/>
      <c r="FA2" s="6" t="s">
        <v>11</v>
      </c>
      <c r="FB2" s="7" t="s">
        <v>10</v>
      </c>
      <c r="FC2" s="5"/>
      <c r="FD2" s="107" t="str">
        <f>IFERROR(IF(FD$1="Early",VLOOKUP(EW$2,Control!$V$2:$W$5,2,FALSE),EW$2),"")</f>
        <v>Summer</v>
      </c>
      <c r="FE2" s="6"/>
      <c r="FF2" s="6"/>
      <c r="FG2" s="6"/>
      <c r="FH2" s="6" t="s">
        <v>11</v>
      </c>
      <c r="FI2" s="7" t="s">
        <v>10</v>
      </c>
      <c r="FJ2" s="5"/>
      <c r="FK2" s="107" t="str">
        <f>IFERROR(IF(FK$1="Early",VLOOKUP(FD$2,Control!$V$2:$W$5,2,FALSE),FD$2),"")</f>
        <v>Summer</v>
      </c>
      <c r="FL2" s="6"/>
      <c r="FM2" s="6"/>
      <c r="FN2" s="6"/>
      <c r="FO2" s="6" t="s">
        <v>11</v>
      </c>
      <c r="FP2" s="7" t="s">
        <v>10</v>
      </c>
      <c r="FQ2" s="5"/>
      <c r="FR2" s="107" t="str">
        <f>IFERROR(IF(FR$1="Early",VLOOKUP(FK$2,Control!$V$2:$W$5,2,FALSE),FK$2),"")</f>
        <v>Summer</v>
      </c>
      <c r="FS2" s="6"/>
      <c r="FT2" s="6"/>
      <c r="FU2" s="6"/>
      <c r="FV2" s="6" t="s">
        <v>11</v>
      </c>
      <c r="FW2" s="7" t="s">
        <v>10</v>
      </c>
      <c r="FX2" s="5"/>
      <c r="FY2" s="107" t="str">
        <f>IFERROR(IF(FY$1="Early",VLOOKUP(FR$2,Control!$V$2:$W$5,2,FALSE),FR$2),"")</f>
        <v>Fall</v>
      </c>
      <c r="FZ2" s="6"/>
      <c r="GA2" s="6"/>
      <c r="GB2" s="6"/>
      <c r="GC2" s="6" t="s">
        <v>11</v>
      </c>
      <c r="GD2" s="7" t="s">
        <v>10</v>
      </c>
      <c r="GE2" s="5"/>
      <c r="GF2" s="107" t="str">
        <f>IFERROR(IF(GF$1="Early",VLOOKUP(FY$2,Control!$V$2:$W$5,2,FALSE),FY$2),"")</f>
        <v>Fall</v>
      </c>
      <c r="GG2" s="6"/>
      <c r="GH2" s="6"/>
      <c r="GI2" s="6"/>
      <c r="GJ2" s="6" t="s">
        <v>11</v>
      </c>
      <c r="GK2" s="7" t="s">
        <v>10</v>
      </c>
      <c r="GL2" s="5"/>
      <c r="GM2" s="107" t="str">
        <f>IFERROR(IF(GM$1="Early",VLOOKUP(GF$2,Control!$V$2:$W$5,2,FALSE),GF$2),"")</f>
        <v>Fall</v>
      </c>
      <c r="GN2" s="6"/>
      <c r="GO2" s="6"/>
      <c r="GP2" s="6"/>
      <c r="GQ2" s="6" t="s">
        <v>11</v>
      </c>
      <c r="GR2" s="7" t="s">
        <v>10</v>
      </c>
      <c r="GS2" s="5"/>
      <c r="GT2" s="107" t="str">
        <f>IFERROR(IF(GT$1="Early",VLOOKUP(GM$2,Control!$V$2:$W$5,2,FALSE),GM$2),"")</f>
        <v>Winter</v>
      </c>
      <c r="GU2" s="6"/>
      <c r="GV2" s="6"/>
      <c r="GW2" s="6"/>
      <c r="GX2" s="6" t="s">
        <v>11</v>
      </c>
      <c r="GY2" s="7" t="s">
        <v>10</v>
      </c>
      <c r="GZ2" s="5"/>
      <c r="HA2" s="107" t="str">
        <f>IFERROR(IF(HA$1="Early",VLOOKUP(GT$2,Control!$V$2:$W$5,2,FALSE),GT$2),"")</f>
        <v>Winter</v>
      </c>
      <c r="HB2" s="6"/>
      <c r="HC2" s="6"/>
      <c r="HD2" s="6"/>
      <c r="HE2" s="6" t="s">
        <v>11</v>
      </c>
      <c r="HF2" s="7" t="s">
        <v>10</v>
      </c>
      <c r="HG2" s="5"/>
      <c r="HH2" s="107" t="str">
        <f>IFERROR(IF(HH$1="Early",VLOOKUP(HA$2,Control!$V$2:$W$5,2,FALSE),HA$2),"")</f>
        <v>Winter</v>
      </c>
      <c r="HI2" s="6"/>
      <c r="HJ2" s="6"/>
      <c r="HK2" s="6"/>
      <c r="HL2" s="6" t="s">
        <v>11</v>
      </c>
      <c r="HM2" s="7" t="s">
        <v>10</v>
      </c>
      <c r="HN2" s="5"/>
      <c r="HO2" s="107" t="str">
        <f>IFERROR(IF(HO$1="Early",VLOOKUP(HH$2,Control!$V$2:$W$5,2,FALSE),HH$2),"")</f>
        <v>Spring</v>
      </c>
      <c r="HP2" s="6"/>
      <c r="HQ2" s="6"/>
      <c r="HR2" s="6"/>
      <c r="HS2" s="6" t="s">
        <v>11</v>
      </c>
      <c r="HT2" s="7" t="s">
        <v>10</v>
      </c>
      <c r="HU2" s="5"/>
      <c r="HV2" s="107" t="str">
        <f>IFERROR(IF(HV$1="Early",VLOOKUP(HO$2,Control!$V$2:$W$5,2,FALSE),HO$2),"")</f>
        <v>Spring</v>
      </c>
      <c r="HW2" s="6"/>
      <c r="HX2" s="6"/>
      <c r="HY2" s="6"/>
      <c r="HZ2" s="6" t="s">
        <v>11</v>
      </c>
      <c r="IA2" s="7" t="s">
        <v>10</v>
      </c>
      <c r="IB2" s="5"/>
      <c r="IC2" s="107" t="str">
        <f>IFERROR(IF(IC$1="Early",VLOOKUP(HV$2,Control!$V$2:$W$5,2,FALSE),HV$2),"")</f>
        <v>Spring</v>
      </c>
      <c r="ID2" s="6"/>
      <c r="IE2" s="6"/>
      <c r="IF2" s="6"/>
      <c r="IG2" s="6" t="s">
        <v>11</v>
      </c>
      <c r="IH2" s="7" t="s">
        <v>10</v>
      </c>
      <c r="II2" s="5"/>
      <c r="IJ2" s="107" t="str">
        <f>IFERROR(IF(IJ$1="Early",VLOOKUP(IC$2,Control!$V$2:$W$5,2,FALSE),IC$2),"")</f>
        <v>Summer</v>
      </c>
      <c r="IK2" s="6"/>
      <c r="IL2" s="6"/>
      <c r="IM2" s="6"/>
      <c r="IN2" s="6" t="s">
        <v>11</v>
      </c>
      <c r="IO2" s="7" t="s">
        <v>10</v>
      </c>
      <c r="IP2" s="5"/>
      <c r="IQ2" s="107" t="str">
        <f>IFERROR(IF(IQ$1="Early",VLOOKUP(IJ$2,Control!$V$2:$W$5,2,FALSE),IJ$2),"")</f>
        <v>Summer</v>
      </c>
      <c r="IR2" s="6"/>
      <c r="IS2" s="6"/>
      <c r="IT2" s="6"/>
      <c r="IU2" s="6" t="s">
        <v>11</v>
      </c>
      <c r="IV2" s="7" t="s">
        <v>10</v>
      </c>
      <c r="IW2" s="5"/>
      <c r="IX2" s="107" t="str">
        <f>IFERROR(IF(IX$1="Early",VLOOKUP(IQ$2,Control!$V$2:$W$5,2,FALSE),IQ$2),"")</f>
        <v>Summer</v>
      </c>
      <c r="IY2" s="6"/>
      <c r="IZ2" s="6"/>
      <c r="JA2" s="6"/>
      <c r="JB2" s="6" t="s">
        <v>11</v>
      </c>
      <c r="JC2" s="7" t="s">
        <v>10</v>
      </c>
      <c r="JD2" s="5"/>
      <c r="JE2" s="107" t="str">
        <f>IFERROR(IF(JE$1="Early",VLOOKUP(IX$2,Control!$V$2:$W$5,2,FALSE),IX$2),"")</f>
        <v>Fall</v>
      </c>
      <c r="JF2" s="6"/>
      <c r="JG2" s="6"/>
      <c r="JH2" s="6"/>
      <c r="JI2" s="6" t="s">
        <v>11</v>
      </c>
      <c r="JJ2" s="7" t="s">
        <v>10</v>
      </c>
      <c r="JK2" s="5"/>
      <c r="JL2" s="107" t="str">
        <f>IFERROR(IF(JL$1="Early",VLOOKUP(JE$2,Control!$V$2:$W$5,2,FALSE),JE$2),"")</f>
        <v>Fall</v>
      </c>
      <c r="JM2" s="6"/>
      <c r="JN2" s="6"/>
      <c r="JO2" s="6"/>
      <c r="JP2" s="6" t="s">
        <v>11</v>
      </c>
      <c r="JQ2" s="7" t="s">
        <v>10</v>
      </c>
      <c r="JR2" s="5"/>
      <c r="JS2" s="107" t="str">
        <f>IFERROR(IF(JS$1="Early",VLOOKUP(JL$2,Control!$V$2:$W$5,2,FALSE),JL$2),"")</f>
        <v>Fall</v>
      </c>
      <c r="JT2" s="6"/>
      <c r="JU2" s="6"/>
      <c r="JV2" s="6"/>
      <c r="JW2" s="6" t="s">
        <v>11</v>
      </c>
      <c r="JX2" s="7" t="s">
        <v>10</v>
      </c>
    </row>
    <row r="3" spans="1:284" x14ac:dyDescent="0.25">
      <c r="E3" s="13"/>
      <c r="F3" s="6" t="s">
        <v>12</v>
      </c>
      <c r="G3" s="14"/>
      <c r="H3" s="14"/>
      <c r="I3" s="14"/>
      <c r="J3" s="26">
        <v>20000</v>
      </c>
      <c r="K3" s="27">
        <v>20000</v>
      </c>
      <c r="L3" s="13"/>
      <c r="M3" s="6" t="s">
        <v>12</v>
      </c>
      <c r="N3" s="14"/>
      <c r="O3" s="14"/>
      <c r="P3" s="14"/>
      <c r="Q3" s="15">
        <f>J105</f>
        <v>30080</v>
      </c>
      <c r="R3" s="16">
        <f>K105</f>
        <v>42000</v>
      </c>
      <c r="S3" s="13"/>
      <c r="T3" s="6" t="s">
        <v>12</v>
      </c>
      <c r="U3" s="14"/>
      <c r="V3" s="14"/>
      <c r="W3" s="14"/>
      <c r="X3" s="15">
        <f>Q105</f>
        <v>38144</v>
      </c>
      <c r="Y3" s="16">
        <f>R105</f>
        <v>64000</v>
      </c>
      <c r="Z3" s="13"/>
      <c r="AA3" s="6" t="s">
        <v>12</v>
      </c>
      <c r="AB3" s="14"/>
      <c r="AC3" s="14"/>
      <c r="AD3" s="14"/>
      <c r="AE3" s="15">
        <f>X105</f>
        <v>44595</v>
      </c>
      <c r="AF3" s="16">
        <f>Y105</f>
        <v>86000</v>
      </c>
      <c r="AG3" s="13"/>
      <c r="AH3" s="6" t="s">
        <v>12</v>
      </c>
      <c r="AI3" s="14"/>
      <c r="AJ3" s="14"/>
      <c r="AK3" s="14"/>
      <c r="AL3" s="15">
        <f>AE105</f>
        <v>49756</v>
      </c>
      <c r="AM3" s="16">
        <f>AF105</f>
        <v>108000</v>
      </c>
      <c r="AN3" s="13"/>
      <c r="AO3" s="6" t="s">
        <v>12</v>
      </c>
      <c r="AP3" s="14"/>
      <c r="AQ3" s="14"/>
      <c r="AR3" s="14"/>
      <c r="AS3" s="15">
        <f>AL105</f>
        <v>43325</v>
      </c>
      <c r="AT3" s="16">
        <f>AM105</f>
        <v>119000</v>
      </c>
      <c r="AU3" s="13"/>
      <c r="AV3" s="6" t="s">
        <v>12</v>
      </c>
      <c r="AW3" s="14"/>
      <c r="AX3" s="14"/>
      <c r="AY3" s="14"/>
      <c r="AZ3" s="15">
        <f>AS105</f>
        <v>38180</v>
      </c>
      <c r="BA3" s="16">
        <f>AT105</f>
        <v>130000</v>
      </c>
      <c r="BB3" s="13"/>
      <c r="BC3" s="6" t="s">
        <v>12</v>
      </c>
      <c r="BD3" s="14"/>
      <c r="BE3" s="14"/>
      <c r="BF3" s="14"/>
      <c r="BG3" s="15">
        <f>AZ105</f>
        <v>34064</v>
      </c>
      <c r="BH3" s="16">
        <f>BA105</f>
        <v>141000</v>
      </c>
      <c r="BI3" s="13"/>
      <c r="BJ3" s="6" t="s">
        <v>12</v>
      </c>
      <c r="BK3" s="14"/>
      <c r="BL3" s="14"/>
      <c r="BM3" s="14"/>
      <c r="BN3" s="15">
        <f>BG105</f>
        <v>41331</v>
      </c>
      <c r="BO3" s="16">
        <f>BH105</f>
        <v>163000</v>
      </c>
      <c r="BP3" s="13"/>
      <c r="BQ3" s="6" t="s">
        <v>12</v>
      </c>
      <c r="BR3" s="14"/>
      <c r="BS3" s="14"/>
      <c r="BT3" s="14"/>
      <c r="BU3" s="15">
        <f>BN105</f>
        <v>47145</v>
      </c>
      <c r="BV3" s="16">
        <f>BO105</f>
        <v>185000</v>
      </c>
      <c r="BW3" s="13"/>
      <c r="BX3" s="6" t="s">
        <v>12</v>
      </c>
      <c r="BY3" s="14"/>
      <c r="BZ3" s="14"/>
      <c r="CA3" s="14"/>
      <c r="CB3" s="15">
        <f>BU105</f>
        <v>51796</v>
      </c>
      <c r="CC3" s="16">
        <f>BV105</f>
        <v>207000</v>
      </c>
      <c r="CD3" s="13"/>
      <c r="CE3" s="6" t="s">
        <v>12</v>
      </c>
      <c r="CF3" s="14"/>
      <c r="CG3" s="14"/>
      <c r="CH3" s="14"/>
      <c r="CI3" s="15">
        <f>CB105</f>
        <v>55517</v>
      </c>
      <c r="CJ3" s="16">
        <f>CC105</f>
        <v>229000</v>
      </c>
      <c r="CK3" s="13"/>
      <c r="CL3" s="6" t="s">
        <v>12</v>
      </c>
      <c r="CM3" s="14"/>
      <c r="CN3" s="14"/>
      <c r="CO3" s="14"/>
      <c r="CP3" s="15">
        <f>CI105</f>
        <v>58494</v>
      </c>
      <c r="CQ3" s="16">
        <f>CJ105</f>
        <v>251000</v>
      </c>
      <c r="CR3" s="13"/>
      <c r="CS3" s="6" t="s">
        <v>12</v>
      </c>
      <c r="CT3" s="14"/>
      <c r="CU3" s="14"/>
      <c r="CV3" s="14"/>
      <c r="CW3" s="15">
        <f>CP105</f>
        <v>60875</v>
      </c>
      <c r="CX3" s="16">
        <f>CQ105</f>
        <v>273000</v>
      </c>
      <c r="CY3" s="13"/>
      <c r="CZ3" s="6" t="s">
        <v>12</v>
      </c>
      <c r="DA3" s="14"/>
      <c r="DB3" s="14"/>
      <c r="DC3" s="14"/>
      <c r="DD3" s="15">
        <f>CW105</f>
        <v>62780</v>
      </c>
      <c r="DE3" s="16">
        <f>CX105</f>
        <v>295000</v>
      </c>
      <c r="DF3" s="13"/>
      <c r="DG3" s="6" t="s">
        <v>12</v>
      </c>
      <c r="DH3" s="14"/>
      <c r="DI3" s="14"/>
      <c r="DJ3" s="14"/>
      <c r="DK3" s="15">
        <f>DD105</f>
        <v>64304</v>
      </c>
      <c r="DL3" s="16">
        <f>DE105</f>
        <v>317000</v>
      </c>
      <c r="DM3" s="13"/>
      <c r="DN3" s="6" t="s">
        <v>12</v>
      </c>
      <c r="DO3" s="14"/>
      <c r="DP3" s="14"/>
      <c r="DQ3" s="14"/>
      <c r="DR3" s="15">
        <f>DK105</f>
        <v>65523</v>
      </c>
      <c r="DS3" s="16">
        <f>DL105</f>
        <v>339000</v>
      </c>
      <c r="DT3" s="13"/>
      <c r="DU3" s="6" t="s">
        <v>12</v>
      </c>
      <c r="DV3" s="14"/>
      <c r="DW3" s="14"/>
      <c r="DX3" s="14"/>
      <c r="DY3" s="15">
        <f>DR105</f>
        <v>55938</v>
      </c>
      <c r="DZ3" s="16">
        <f>DS105</f>
        <v>350000</v>
      </c>
      <c r="EA3" s="13"/>
      <c r="EB3" s="6" t="s">
        <v>12</v>
      </c>
      <c r="EC3" s="14"/>
      <c r="ED3" s="14"/>
      <c r="EE3" s="14"/>
      <c r="EF3" s="15">
        <f>DY105</f>
        <v>48270</v>
      </c>
      <c r="EG3" s="16">
        <f>DZ105</f>
        <v>361000</v>
      </c>
      <c r="EH3" s="13"/>
      <c r="EI3" s="6" t="s">
        <v>12</v>
      </c>
      <c r="EJ3" s="14"/>
      <c r="EK3" s="14"/>
      <c r="EL3" s="14"/>
      <c r="EM3" s="15">
        <f>EF105</f>
        <v>42136</v>
      </c>
      <c r="EN3" s="16">
        <f>EG105</f>
        <v>372000</v>
      </c>
      <c r="EO3" s="13"/>
      <c r="EP3" s="6" t="s">
        <v>12</v>
      </c>
      <c r="EQ3" s="14"/>
      <c r="ER3" s="14"/>
      <c r="ES3" s="14"/>
      <c r="ET3" s="15">
        <f>EM105</f>
        <v>47789</v>
      </c>
      <c r="EU3" s="16">
        <f>EN105</f>
        <v>394000</v>
      </c>
      <c r="EV3" s="13"/>
      <c r="EW3" s="6" t="s">
        <v>12</v>
      </c>
      <c r="EX3" s="14"/>
      <c r="EY3" s="14"/>
      <c r="EZ3" s="14"/>
      <c r="FA3" s="15">
        <f>ET105</f>
        <v>52311</v>
      </c>
      <c r="FB3" s="16">
        <f>EU105</f>
        <v>416000</v>
      </c>
      <c r="FC3" s="13"/>
      <c r="FD3" s="6" t="s">
        <v>12</v>
      </c>
      <c r="FE3" s="14"/>
      <c r="FF3" s="14"/>
      <c r="FG3" s="14"/>
      <c r="FH3" s="15">
        <f>FA105</f>
        <v>55929</v>
      </c>
      <c r="FI3" s="16">
        <f>FB105</f>
        <v>438000</v>
      </c>
      <c r="FJ3" s="13"/>
      <c r="FK3" s="6" t="s">
        <v>12</v>
      </c>
      <c r="FL3" s="14"/>
      <c r="FM3" s="14"/>
      <c r="FN3" s="14"/>
      <c r="FO3" s="15">
        <f>FH105</f>
        <v>58823</v>
      </c>
      <c r="FP3" s="16">
        <f>FI105</f>
        <v>460000</v>
      </c>
      <c r="FQ3" s="13"/>
      <c r="FR3" s="6" t="s">
        <v>12</v>
      </c>
      <c r="FS3" s="14"/>
      <c r="FT3" s="14"/>
      <c r="FU3" s="14"/>
      <c r="FV3" s="15">
        <f>FO105</f>
        <v>61138</v>
      </c>
      <c r="FW3" s="16">
        <f>FP105</f>
        <v>482000</v>
      </c>
      <c r="FX3" s="13"/>
      <c r="FY3" s="6" t="s">
        <v>12</v>
      </c>
      <c r="FZ3" s="14"/>
      <c r="GA3" s="14"/>
      <c r="GB3" s="14"/>
      <c r="GC3" s="15">
        <f>FV105</f>
        <v>62990</v>
      </c>
      <c r="GD3" s="16">
        <f>FW105</f>
        <v>504000</v>
      </c>
      <c r="GE3" s="13"/>
      <c r="GF3" s="6" t="s">
        <v>12</v>
      </c>
      <c r="GG3" s="14"/>
      <c r="GH3" s="14"/>
      <c r="GI3" s="14"/>
      <c r="GJ3" s="15">
        <f>GC105</f>
        <v>64472</v>
      </c>
      <c r="GK3" s="16">
        <f>GD105</f>
        <v>526000</v>
      </c>
      <c r="GL3" s="13"/>
      <c r="GM3" s="6" t="s">
        <v>12</v>
      </c>
      <c r="GN3" s="14"/>
      <c r="GO3" s="14"/>
      <c r="GP3" s="14"/>
      <c r="GQ3" s="15">
        <f>GJ105</f>
        <v>65658</v>
      </c>
      <c r="GR3" s="16">
        <f>GK105</f>
        <v>548000</v>
      </c>
      <c r="GS3" s="13"/>
      <c r="GT3" s="6" t="s">
        <v>12</v>
      </c>
      <c r="GU3" s="14"/>
      <c r="GV3" s="14"/>
      <c r="GW3" s="14"/>
      <c r="GX3" s="15">
        <f>GQ105</f>
        <v>66606</v>
      </c>
      <c r="GY3" s="16">
        <f>GR105</f>
        <v>570000</v>
      </c>
      <c r="GZ3" s="13"/>
      <c r="HA3" s="6" t="s">
        <v>12</v>
      </c>
      <c r="HB3" s="14"/>
      <c r="HC3" s="14"/>
      <c r="HD3" s="14"/>
      <c r="HE3" s="15">
        <f>GX105</f>
        <v>56805</v>
      </c>
      <c r="HF3" s="16">
        <f>GY105</f>
        <v>581000</v>
      </c>
      <c r="HG3" s="13"/>
      <c r="HH3" s="6" t="s">
        <v>12</v>
      </c>
      <c r="HI3" s="14"/>
      <c r="HJ3" s="14"/>
      <c r="HK3" s="14"/>
      <c r="HL3" s="15">
        <f>HE105</f>
        <v>48964</v>
      </c>
      <c r="HM3" s="16">
        <f>HF105</f>
        <v>592000</v>
      </c>
      <c r="HN3" s="13"/>
      <c r="HO3" s="6" t="s">
        <v>12</v>
      </c>
      <c r="HP3" s="14"/>
      <c r="HQ3" s="14"/>
      <c r="HR3" s="14"/>
      <c r="HS3" s="15">
        <f>HL105</f>
        <v>42691</v>
      </c>
      <c r="HT3" s="16">
        <f>HM105</f>
        <v>603000</v>
      </c>
      <c r="HU3" s="13"/>
      <c r="HV3" s="6" t="s">
        <v>12</v>
      </c>
      <c r="HW3" s="14"/>
      <c r="HX3" s="14"/>
      <c r="HY3" s="14"/>
      <c r="HZ3" s="15">
        <f>HS105</f>
        <v>48233</v>
      </c>
      <c r="IA3" s="16">
        <f>HT105</f>
        <v>625000</v>
      </c>
      <c r="IB3" s="13"/>
      <c r="IC3" s="6" t="s">
        <v>12</v>
      </c>
      <c r="ID3" s="14"/>
      <c r="IE3" s="14"/>
      <c r="IF3" s="14"/>
      <c r="IG3" s="15">
        <f>HZ105</f>
        <v>52666</v>
      </c>
      <c r="IH3" s="16">
        <f>IA105</f>
        <v>647000</v>
      </c>
      <c r="II3" s="13"/>
      <c r="IJ3" s="6" t="s">
        <v>12</v>
      </c>
      <c r="IK3" s="14"/>
      <c r="IL3" s="14"/>
      <c r="IM3" s="14"/>
      <c r="IN3" s="15">
        <f>IG105</f>
        <v>56213</v>
      </c>
      <c r="IO3" s="16">
        <f>IH105</f>
        <v>669000</v>
      </c>
      <c r="IP3" s="13"/>
      <c r="IQ3" s="6" t="s">
        <v>12</v>
      </c>
      <c r="IR3" s="14"/>
      <c r="IS3" s="14"/>
      <c r="IT3" s="14"/>
      <c r="IU3" s="15">
        <f>IN105</f>
        <v>59050</v>
      </c>
      <c r="IV3" s="16">
        <f>IO105</f>
        <v>691000</v>
      </c>
      <c r="IW3" s="13"/>
      <c r="IX3" s="6" t="s">
        <v>12</v>
      </c>
      <c r="IY3" s="14"/>
      <c r="IZ3" s="14"/>
      <c r="JA3" s="14"/>
      <c r="JB3" s="15">
        <f>IU105</f>
        <v>61320</v>
      </c>
      <c r="JC3" s="16">
        <f>IV105</f>
        <v>713000</v>
      </c>
      <c r="JD3" s="13"/>
      <c r="JE3" s="6" t="s">
        <v>12</v>
      </c>
      <c r="JF3" s="14"/>
      <c r="JG3" s="14"/>
      <c r="JH3" s="14"/>
      <c r="JI3" s="15">
        <f>JB105</f>
        <v>63136</v>
      </c>
      <c r="JJ3" s="16">
        <f>JC105</f>
        <v>735000</v>
      </c>
      <c r="JK3" s="13"/>
      <c r="JL3" s="6" t="s">
        <v>12</v>
      </c>
      <c r="JM3" s="14"/>
      <c r="JN3" s="14"/>
      <c r="JO3" s="14"/>
      <c r="JP3" s="15">
        <f>JI105</f>
        <v>64589</v>
      </c>
      <c r="JQ3" s="16">
        <f>JJ105</f>
        <v>757000</v>
      </c>
      <c r="JR3" s="13"/>
      <c r="JS3" s="6" t="s">
        <v>12</v>
      </c>
      <c r="JT3" s="14"/>
      <c r="JU3" s="14"/>
      <c r="JV3" s="14"/>
      <c r="JW3" s="15">
        <f>JP105</f>
        <v>65751</v>
      </c>
      <c r="JX3" s="16">
        <f>JQ105</f>
        <v>779000</v>
      </c>
    </row>
    <row r="4" spans="1:284" x14ac:dyDescent="0.25">
      <c r="E4" s="5"/>
      <c r="F4" s="8"/>
      <c r="G4" s="8"/>
      <c r="H4" s="8"/>
      <c r="I4" s="8"/>
      <c r="J4" s="9"/>
      <c r="K4" s="10"/>
      <c r="L4" s="5"/>
      <c r="M4" s="8"/>
      <c r="N4" s="8"/>
      <c r="O4" s="8"/>
      <c r="P4" s="8"/>
      <c r="Q4" s="9"/>
      <c r="R4" s="10"/>
      <c r="S4" s="5"/>
      <c r="T4" s="8"/>
      <c r="U4" s="8"/>
      <c r="V4" s="8"/>
      <c r="W4" s="8"/>
      <c r="X4" s="9"/>
      <c r="Y4" s="10"/>
      <c r="Z4" s="5"/>
      <c r="AA4" s="8"/>
      <c r="AB4" s="8"/>
      <c r="AC4" s="8"/>
      <c r="AD4" s="8"/>
      <c r="AE4" s="9"/>
      <c r="AF4" s="10"/>
      <c r="AG4" s="5"/>
      <c r="AH4" s="8"/>
      <c r="AI4" s="8"/>
      <c r="AJ4" s="8"/>
      <c r="AK4" s="8"/>
      <c r="AL4" s="9"/>
      <c r="AM4" s="10"/>
      <c r="AN4" s="5"/>
      <c r="AO4" s="8"/>
      <c r="AP4" s="8"/>
      <c r="AQ4" s="8"/>
      <c r="AR4" s="8"/>
      <c r="AS4" s="9"/>
      <c r="AT4" s="10"/>
      <c r="AU4" s="5"/>
      <c r="AV4" s="8"/>
      <c r="AW4" s="8"/>
      <c r="AX4" s="8"/>
      <c r="AY4" s="8"/>
      <c r="AZ4" s="9"/>
      <c r="BA4" s="10"/>
      <c r="BB4" s="5"/>
      <c r="BC4" s="8"/>
      <c r="BD4" s="8"/>
      <c r="BE4" s="8"/>
      <c r="BF4" s="8"/>
      <c r="BG4" s="9"/>
      <c r="BH4" s="10"/>
      <c r="BI4" s="5"/>
      <c r="BJ4" s="8"/>
      <c r="BK4" s="8"/>
      <c r="BL4" s="8"/>
      <c r="BM4" s="8"/>
      <c r="BN4" s="9"/>
      <c r="BO4" s="10"/>
      <c r="BP4" s="5"/>
      <c r="BQ4" s="8"/>
      <c r="BR4" s="8"/>
      <c r="BS4" s="8"/>
      <c r="BT4" s="8"/>
      <c r="BU4" s="9"/>
      <c r="BV4" s="10"/>
      <c r="BW4" s="5"/>
      <c r="BX4" s="8"/>
      <c r="BY4" s="8"/>
      <c r="BZ4" s="8"/>
      <c r="CA4" s="8"/>
      <c r="CB4" s="9"/>
      <c r="CC4" s="10"/>
      <c r="CD4" s="5"/>
      <c r="CE4" s="8"/>
      <c r="CF4" s="8"/>
      <c r="CG4" s="8"/>
      <c r="CH4" s="8"/>
      <c r="CI4" s="9"/>
      <c r="CJ4" s="10"/>
      <c r="CK4" s="5"/>
      <c r="CL4" s="8"/>
      <c r="CM4" s="8"/>
      <c r="CN4" s="8"/>
      <c r="CO4" s="8"/>
      <c r="CP4" s="9"/>
      <c r="CQ4" s="10"/>
      <c r="CR4" s="5"/>
      <c r="CS4" s="8"/>
      <c r="CT4" s="8"/>
      <c r="CU4" s="8"/>
      <c r="CV4" s="8"/>
      <c r="CW4" s="9"/>
      <c r="CX4" s="10"/>
      <c r="CY4" s="5"/>
      <c r="CZ4" s="8"/>
      <c r="DA4" s="8"/>
      <c r="DB4" s="8"/>
      <c r="DC4" s="8"/>
      <c r="DD4" s="9"/>
      <c r="DE4" s="10"/>
      <c r="DF4" s="5"/>
      <c r="DG4" s="8"/>
      <c r="DH4" s="8"/>
      <c r="DI4" s="8"/>
      <c r="DJ4" s="8"/>
      <c r="DK4" s="9"/>
      <c r="DL4" s="10"/>
      <c r="DM4" s="5"/>
      <c r="DN4" s="8"/>
      <c r="DO4" s="8"/>
      <c r="DP4" s="8"/>
      <c r="DQ4" s="8"/>
      <c r="DR4" s="9"/>
      <c r="DS4" s="10"/>
      <c r="DT4" s="5"/>
      <c r="DU4" s="8"/>
      <c r="DV4" s="8"/>
      <c r="DW4" s="8"/>
      <c r="DX4" s="8"/>
      <c r="DY4" s="9"/>
      <c r="DZ4" s="10"/>
      <c r="EA4" s="5"/>
      <c r="EB4" s="8"/>
      <c r="EC4" s="8"/>
      <c r="ED4" s="8"/>
      <c r="EE4" s="8"/>
      <c r="EF4" s="9"/>
      <c r="EG4" s="10"/>
      <c r="EH4" s="5"/>
      <c r="EI4" s="8"/>
      <c r="EJ4" s="8"/>
      <c r="EK4" s="8"/>
      <c r="EL4" s="8"/>
      <c r="EM4" s="9"/>
      <c r="EN4" s="10"/>
      <c r="EO4" s="5"/>
      <c r="EP4" s="8"/>
      <c r="EQ4" s="8"/>
      <c r="ER4" s="8"/>
      <c r="ES4" s="8"/>
      <c r="ET4" s="9"/>
      <c r="EU4" s="10"/>
      <c r="EV4" s="5"/>
      <c r="EW4" s="8"/>
      <c r="EX4" s="8"/>
      <c r="EY4" s="8"/>
      <c r="EZ4" s="8"/>
      <c r="FA4" s="9"/>
      <c r="FB4" s="10"/>
      <c r="FC4" s="5"/>
      <c r="FD4" s="8"/>
      <c r="FE4" s="8"/>
      <c r="FF4" s="8"/>
      <c r="FG4" s="8"/>
      <c r="FH4" s="9"/>
      <c r="FI4" s="10"/>
      <c r="FJ4" s="5"/>
      <c r="FK4" s="8"/>
      <c r="FL4" s="8"/>
      <c r="FM4" s="8"/>
      <c r="FN4" s="8"/>
      <c r="FO4" s="9"/>
      <c r="FP4" s="10"/>
      <c r="FQ4" s="5"/>
      <c r="FR4" s="8"/>
      <c r="FS4" s="8"/>
      <c r="FT4" s="8"/>
      <c r="FU4" s="8"/>
      <c r="FV4" s="9"/>
      <c r="FW4" s="10"/>
      <c r="FX4" s="5"/>
      <c r="FY4" s="8"/>
      <c r="FZ4" s="8"/>
      <c r="GA4" s="8"/>
      <c r="GB4" s="8"/>
      <c r="GC4" s="9"/>
      <c r="GD4" s="10"/>
      <c r="GE4" s="5"/>
      <c r="GF4" s="8"/>
      <c r="GG4" s="8"/>
      <c r="GH4" s="8"/>
      <c r="GI4" s="8"/>
      <c r="GJ4" s="9"/>
      <c r="GK4" s="10"/>
      <c r="GL4" s="5"/>
      <c r="GM4" s="8"/>
      <c r="GN4" s="8"/>
      <c r="GO4" s="8"/>
      <c r="GP4" s="8"/>
      <c r="GQ4" s="9"/>
      <c r="GR4" s="10"/>
      <c r="GS4" s="5"/>
      <c r="GT4" s="8"/>
      <c r="GU4" s="8"/>
      <c r="GV4" s="8"/>
      <c r="GW4" s="8"/>
      <c r="GX4" s="9"/>
      <c r="GY4" s="10"/>
      <c r="GZ4" s="5"/>
      <c r="HA4" s="8"/>
      <c r="HB4" s="8"/>
      <c r="HC4" s="8"/>
      <c r="HD4" s="8"/>
      <c r="HE4" s="9"/>
      <c r="HF4" s="10"/>
      <c r="HG4" s="5"/>
      <c r="HH4" s="8"/>
      <c r="HI4" s="8"/>
      <c r="HJ4" s="8"/>
      <c r="HK4" s="8"/>
      <c r="HL4" s="9"/>
      <c r="HM4" s="10"/>
      <c r="HN4" s="5"/>
      <c r="HO4" s="8"/>
      <c r="HP4" s="8"/>
      <c r="HQ4" s="8"/>
      <c r="HR4" s="8"/>
      <c r="HS4" s="9"/>
      <c r="HT4" s="10"/>
      <c r="HU4" s="5"/>
      <c r="HV4" s="8"/>
      <c r="HW4" s="8"/>
      <c r="HX4" s="8"/>
      <c r="HY4" s="8"/>
      <c r="HZ4" s="9"/>
      <c r="IA4" s="10"/>
      <c r="IB4" s="5"/>
      <c r="IC4" s="8"/>
      <c r="ID4" s="8"/>
      <c r="IE4" s="8"/>
      <c r="IF4" s="8"/>
      <c r="IG4" s="9"/>
      <c r="IH4" s="10"/>
      <c r="II4" s="5"/>
      <c r="IJ4" s="8"/>
      <c r="IK4" s="8"/>
      <c r="IL4" s="8"/>
      <c r="IM4" s="8"/>
      <c r="IN4" s="9"/>
      <c r="IO4" s="10"/>
      <c r="IP4" s="5"/>
      <c r="IQ4" s="8"/>
      <c r="IR4" s="8"/>
      <c r="IS4" s="8"/>
      <c r="IT4" s="8"/>
      <c r="IU4" s="9"/>
      <c r="IV4" s="10"/>
      <c r="IW4" s="5"/>
      <c r="IX4" s="8"/>
      <c r="IY4" s="8"/>
      <c r="IZ4" s="8"/>
      <c r="JA4" s="8"/>
      <c r="JB4" s="9"/>
      <c r="JC4" s="10"/>
      <c r="JD4" s="5"/>
      <c r="JE4" s="8"/>
      <c r="JF4" s="8"/>
      <c r="JG4" s="8"/>
      <c r="JH4" s="8"/>
      <c r="JI4" s="9"/>
      <c r="JJ4" s="10"/>
      <c r="JK4" s="5"/>
      <c r="JL4" s="8"/>
      <c r="JM4" s="8"/>
      <c r="JN4" s="8"/>
      <c r="JO4" s="8"/>
      <c r="JP4" s="9"/>
      <c r="JQ4" s="10"/>
      <c r="JR4" s="5"/>
      <c r="JS4" s="8"/>
      <c r="JT4" s="8"/>
      <c r="JU4" s="8"/>
      <c r="JV4" s="8"/>
      <c r="JW4" s="9"/>
      <c r="JX4" s="10"/>
    </row>
    <row r="5" spans="1:284" x14ac:dyDescent="0.25">
      <c r="A5" s="88" t="s">
        <v>877</v>
      </c>
      <c r="E5" s="5"/>
      <c r="F5" s="8" t="s">
        <v>73</v>
      </c>
      <c r="G5" s="6" t="s">
        <v>864</v>
      </c>
      <c r="H5" s="6"/>
      <c r="I5" s="6"/>
      <c r="J5" s="6" t="s">
        <v>11</v>
      </c>
      <c r="K5" s="7" t="s">
        <v>10</v>
      </c>
      <c r="L5" s="5"/>
      <c r="M5" s="8" t="s">
        <v>73</v>
      </c>
      <c r="N5" s="6" t="s">
        <v>864</v>
      </c>
      <c r="O5" s="6"/>
      <c r="P5" s="6"/>
      <c r="Q5" s="6" t="s">
        <v>11</v>
      </c>
      <c r="R5" s="7" t="s">
        <v>10</v>
      </c>
      <c r="S5" s="5"/>
      <c r="T5" s="8" t="s">
        <v>73</v>
      </c>
      <c r="U5" s="6" t="s">
        <v>864</v>
      </c>
      <c r="V5" s="6"/>
      <c r="W5" s="6"/>
      <c r="X5" s="6" t="s">
        <v>11</v>
      </c>
      <c r="Y5" s="7" t="s">
        <v>10</v>
      </c>
      <c r="Z5" s="5"/>
      <c r="AA5" s="8" t="s">
        <v>73</v>
      </c>
      <c r="AB5" s="6" t="s">
        <v>864</v>
      </c>
      <c r="AC5" s="6"/>
      <c r="AD5" s="6"/>
      <c r="AE5" s="6" t="s">
        <v>11</v>
      </c>
      <c r="AF5" s="7" t="s">
        <v>10</v>
      </c>
      <c r="AG5" s="5"/>
      <c r="AH5" s="8" t="s">
        <v>73</v>
      </c>
      <c r="AI5" s="6" t="s">
        <v>864</v>
      </c>
      <c r="AJ5" s="6"/>
      <c r="AK5" s="6"/>
      <c r="AL5" s="6" t="s">
        <v>11</v>
      </c>
      <c r="AM5" s="7" t="s">
        <v>10</v>
      </c>
      <c r="AN5" s="5"/>
      <c r="AO5" s="8" t="s">
        <v>73</v>
      </c>
      <c r="AP5" s="6" t="s">
        <v>864</v>
      </c>
      <c r="AQ5" s="6"/>
      <c r="AR5" s="6"/>
      <c r="AS5" s="6" t="s">
        <v>11</v>
      </c>
      <c r="AT5" s="7" t="s">
        <v>10</v>
      </c>
      <c r="AU5" s="5"/>
      <c r="AV5" s="8" t="s">
        <v>73</v>
      </c>
      <c r="AW5" s="6" t="s">
        <v>864</v>
      </c>
      <c r="AX5" s="6"/>
      <c r="AY5" s="6"/>
      <c r="AZ5" s="6" t="s">
        <v>11</v>
      </c>
      <c r="BA5" s="7" t="s">
        <v>10</v>
      </c>
      <c r="BB5" s="5"/>
      <c r="BC5" s="8" t="s">
        <v>73</v>
      </c>
      <c r="BD5" s="6" t="s">
        <v>864</v>
      </c>
      <c r="BE5" s="6"/>
      <c r="BF5" s="6"/>
      <c r="BG5" s="6" t="s">
        <v>11</v>
      </c>
      <c r="BH5" s="7" t="s">
        <v>10</v>
      </c>
      <c r="BI5" s="5"/>
      <c r="BJ5" s="8" t="s">
        <v>73</v>
      </c>
      <c r="BK5" s="6" t="s">
        <v>864</v>
      </c>
      <c r="BL5" s="6"/>
      <c r="BM5" s="6"/>
      <c r="BN5" s="6" t="s">
        <v>11</v>
      </c>
      <c r="BO5" s="7" t="s">
        <v>10</v>
      </c>
      <c r="BP5" s="5"/>
      <c r="BQ5" s="8" t="s">
        <v>73</v>
      </c>
      <c r="BR5" s="6" t="s">
        <v>864</v>
      </c>
      <c r="BS5" s="6"/>
      <c r="BT5" s="6"/>
      <c r="BU5" s="6" t="s">
        <v>11</v>
      </c>
      <c r="BV5" s="7" t="s">
        <v>10</v>
      </c>
      <c r="BW5" s="5"/>
      <c r="BX5" s="8" t="s">
        <v>73</v>
      </c>
      <c r="BY5" s="6" t="s">
        <v>864</v>
      </c>
      <c r="BZ5" s="6"/>
      <c r="CA5" s="6"/>
      <c r="CB5" s="6" t="s">
        <v>11</v>
      </c>
      <c r="CC5" s="7" t="s">
        <v>10</v>
      </c>
      <c r="CD5" s="5"/>
      <c r="CE5" s="8" t="s">
        <v>73</v>
      </c>
      <c r="CF5" s="6" t="s">
        <v>864</v>
      </c>
      <c r="CG5" s="6"/>
      <c r="CH5" s="6"/>
      <c r="CI5" s="6" t="s">
        <v>11</v>
      </c>
      <c r="CJ5" s="7" t="s">
        <v>10</v>
      </c>
      <c r="CK5" s="5"/>
      <c r="CL5" s="8" t="s">
        <v>73</v>
      </c>
      <c r="CM5" s="6" t="s">
        <v>864</v>
      </c>
      <c r="CN5" s="6"/>
      <c r="CO5" s="6"/>
      <c r="CP5" s="6" t="s">
        <v>11</v>
      </c>
      <c r="CQ5" s="7" t="s">
        <v>10</v>
      </c>
      <c r="CR5" s="5"/>
      <c r="CS5" s="8" t="s">
        <v>73</v>
      </c>
      <c r="CT5" s="6" t="s">
        <v>864</v>
      </c>
      <c r="CU5" s="6"/>
      <c r="CV5" s="6"/>
      <c r="CW5" s="6" t="s">
        <v>11</v>
      </c>
      <c r="CX5" s="7" t="s">
        <v>10</v>
      </c>
      <c r="CY5" s="5"/>
      <c r="CZ5" s="8" t="s">
        <v>73</v>
      </c>
      <c r="DA5" s="6" t="s">
        <v>864</v>
      </c>
      <c r="DB5" s="6"/>
      <c r="DC5" s="6"/>
      <c r="DD5" s="6" t="s">
        <v>11</v>
      </c>
      <c r="DE5" s="7" t="s">
        <v>10</v>
      </c>
      <c r="DF5" s="5"/>
      <c r="DG5" s="8" t="s">
        <v>73</v>
      </c>
      <c r="DH5" s="6" t="s">
        <v>864</v>
      </c>
      <c r="DI5" s="6"/>
      <c r="DJ5" s="6"/>
      <c r="DK5" s="6" t="s">
        <v>11</v>
      </c>
      <c r="DL5" s="7" t="s">
        <v>10</v>
      </c>
      <c r="DM5" s="5"/>
      <c r="DN5" s="8" t="s">
        <v>73</v>
      </c>
      <c r="DO5" s="6" t="s">
        <v>864</v>
      </c>
      <c r="DP5" s="6"/>
      <c r="DQ5" s="6"/>
      <c r="DR5" s="6" t="s">
        <v>11</v>
      </c>
      <c r="DS5" s="7" t="s">
        <v>10</v>
      </c>
      <c r="DT5" s="5"/>
      <c r="DU5" s="8" t="s">
        <v>73</v>
      </c>
      <c r="DV5" s="6" t="s">
        <v>864</v>
      </c>
      <c r="DW5" s="6"/>
      <c r="DX5" s="6"/>
      <c r="DY5" s="6" t="s">
        <v>11</v>
      </c>
      <c r="DZ5" s="7" t="s">
        <v>10</v>
      </c>
      <c r="EA5" s="5"/>
      <c r="EB5" s="8" t="s">
        <v>73</v>
      </c>
      <c r="EC5" s="6" t="s">
        <v>864</v>
      </c>
      <c r="ED5" s="6"/>
      <c r="EE5" s="6"/>
      <c r="EF5" s="6" t="s">
        <v>11</v>
      </c>
      <c r="EG5" s="7" t="s">
        <v>10</v>
      </c>
      <c r="EH5" s="5"/>
      <c r="EI5" s="8" t="s">
        <v>73</v>
      </c>
      <c r="EJ5" s="6" t="s">
        <v>864</v>
      </c>
      <c r="EK5" s="6"/>
      <c r="EL5" s="6"/>
      <c r="EM5" s="6" t="s">
        <v>11</v>
      </c>
      <c r="EN5" s="7" t="s">
        <v>10</v>
      </c>
      <c r="EO5" s="5"/>
      <c r="EP5" s="8" t="s">
        <v>73</v>
      </c>
      <c r="EQ5" s="6" t="s">
        <v>864</v>
      </c>
      <c r="ER5" s="6"/>
      <c r="ES5" s="6"/>
      <c r="ET5" s="6" t="s">
        <v>11</v>
      </c>
      <c r="EU5" s="7" t="s">
        <v>10</v>
      </c>
      <c r="EV5" s="5"/>
      <c r="EW5" s="8" t="s">
        <v>73</v>
      </c>
      <c r="EX5" s="6" t="s">
        <v>864</v>
      </c>
      <c r="EY5" s="6"/>
      <c r="EZ5" s="6"/>
      <c r="FA5" s="6" t="s">
        <v>11</v>
      </c>
      <c r="FB5" s="7" t="s">
        <v>10</v>
      </c>
      <c r="FC5" s="5"/>
      <c r="FD5" s="8" t="s">
        <v>73</v>
      </c>
      <c r="FE5" s="6" t="s">
        <v>864</v>
      </c>
      <c r="FF5" s="6"/>
      <c r="FG5" s="6"/>
      <c r="FH5" s="6" t="s">
        <v>11</v>
      </c>
      <c r="FI5" s="7" t="s">
        <v>10</v>
      </c>
      <c r="FJ5" s="5"/>
      <c r="FK5" s="8" t="s">
        <v>73</v>
      </c>
      <c r="FL5" s="6" t="s">
        <v>864</v>
      </c>
      <c r="FM5" s="6"/>
      <c r="FN5" s="6"/>
      <c r="FO5" s="6" t="s">
        <v>11</v>
      </c>
      <c r="FP5" s="7" t="s">
        <v>10</v>
      </c>
      <c r="FQ5" s="5"/>
      <c r="FR5" s="8" t="s">
        <v>73</v>
      </c>
      <c r="FS5" s="6" t="s">
        <v>864</v>
      </c>
      <c r="FT5" s="6"/>
      <c r="FU5" s="6"/>
      <c r="FV5" s="6" t="s">
        <v>11</v>
      </c>
      <c r="FW5" s="7" t="s">
        <v>10</v>
      </c>
      <c r="FX5" s="5"/>
      <c r="FY5" s="8" t="s">
        <v>73</v>
      </c>
      <c r="FZ5" s="6" t="s">
        <v>864</v>
      </c>
      <c r="GA5" s="6"/>
      <c r="GB5" s="6"/>
      <c r="GC5" s="6" t="s">
        <v>11</v>
      </c>
      <c r="GD5" s="7" t="s">
        <v>10</v>
      </c>
      <c r="GE5" s="5"/>
      <c r="GF5" s="8" t="s">
        <v>73</v>
      </c>
      <c r="GG5" s="6" t="s">
        <v>864</v>
      </c>
      <c r="GH5" s="6"/>
      <c r="GI5" s="6"/>
      <c r="GJ5" s="6" t="s">
        <v>11</v>
      </c>
      <c r="GK5" s="7" t="s">
        <v>10</v>
      </c>
      <c r="GL5" s="5"/>
      <c r="GM5" s="8" t="s">
        <v>73</v>
      </c>
      <c r="GN5" s="6" t="s">
        <v>864</v>
      </c>
      <c r="GO5" s="6"/>
      <c r="GP5" s="6"/>
      <c r="GQ5" s="6" t="s">
        <v>11</v>
      </c>
      <c r="GR5" s="7" t="s">
        <v>10</v>
      </c>
      <c r="GS5" s="5"/>
      <c r="GT5" s="8" t="s">
        <v>73</v>
      </c>
      <c r="GU5" s="6" t="s">
        <v>864</v>
      </c>
      <c r="GV5" s="6"/>
      <c r="GW5" s="6"/>
      <c r="GX5" s="6" t="s">
        <v>11</v>
      </c>
      <c r="GY5" s="7" t="s">
        <v>10</v>
      </c>
      <c r="GZ5" s="5"/>
      <c r="HA5" s="8" t="s">
        <v>73</v>
      </c>
      <c r="HB5" s="6" t="s">
        <v>864</v>
      </c>
      <c r="HC5" s="6"/>
      <c r="HD5" s="6"/>
      <c r="HE5" s="6" t="s">
        <v>11</v>
      </c>
      <c r="HF5" s="7" t="s">
        <v>10</v>
      </c>
      <c r="HG5" s="5"/>
      <c r="HH5" s="8" t="s">
        <v>73</v>
      </c>
      <c r="HI5" s="6" t="s">
        <v>864</v>
      </c>
      <c r="HJ5" s="6"/>
      <c r="HK5" s="6"/>
      <c r="HL5" s="6" t="s">
        <v>11</v>
      </c>
      <c r="HM5" s="7" t="s">
        <v>10</v>
      </c>
      <c r="HN5" s="5"/>
      <c r="HO5" s="8" t="s">
        <v>73</v>
      </c>
      <c r="HP5" s="6" t="s">
        <v>864</v>
      </c>
      <c r="HQ5" s="6"/>
      <c r="HR5" s="6"/>
      <c r="HS5" s="6" t="s">
        <v>11</v>
      </c>
      <c r="HT5" s="7" t="s">
        <v>10</v>
      </c>
      <c r="HU5" s="5"/>
      <c r="HV5" s="8" t="s">
        <v>73</v>
      </c>
      <c r="HW5" s="6" t="s">
        <v>864</v>
      </c>
      <c r="HX5" s="6"/>
      <c r="HY5" s="6"/>
      <c r="HZ5" s="6" t="s">
        <v>11</v>
      </c>
      <c r="IA5" s="7" t="s">
        <v>10</v>
      </c>
      <c r="IB5" s="5"/>
      <c r="IC5" s="8" t="s">
        <v>73</v>
      </c>
      <c r="ID5" s="6" t="s">
        <v>864</v>
      </c>
      <c r="IE5" s="6"/>
      <c r="IF5" s="6"/>
      <c r="IG5" s="6" t="s">
        <v>11</v>
      </c>
      <c r="IH5" s="7" t="s">
        <v>10</v>
      </c>
      <c r="II5" s="5"/>
      <c r="IJ5" s="8" t="s">
        <v>73</v>
      </c>
      <c r="IK5" s="6" t="s">
        <v>864</v>
      </c>
      <c r="IL5" s="6"/>
      <c r="IM5" s="6"/>
      <c r="IN5" s="6" t="s">
        <v>11</v>
      </c>
      <c r="IO5" s="7" t="s">
        <v>10</v>
      </c>
      <c r="IP5" s="5"/>
      <c r="IQ5" s="8" t="s">
        <v>73</v>
      </c>
      <c r="IR5" s="6" t="s">
        <v>864</v>
      </c>
      <c r="IS5" s="6"/>
      <c r="IT5" s="6"/>
      <c r="IU5" s="6" t="s">
        <v>11</v>
      </c>
      <c r="IV5" s="7" t="s">
        <v>10</v>
      </c>
      <c r="IW5" s="5"/>
      <c r="IX5" s="8" t="s">
        <v>73</v>
      </c>
      <c r="IY5" s="6" t="s">
        <v>864</v>
      </c>
      <c r="IZ5" s="6"/>
      <c r="JA5" s="6"/>
      <c r="JB5" s="6" t="s">
        <v>11</v>
      </c>
      <c r="JC5" s="7" t="s">
        <v>10</v>
      </c>
      <c r="JD5" s="5"/>
      <c r="JE5" s="8" t="s">
        <v>73</v>
      </c>
      <c r="JF5" s="6" t="s">
        <v>864</v>
      </c>
      <c r="JG5" s="6"/>
      <c r="JH5" s="6"/>
      <c r="JI5" s="6" t="s">
        <v>11</v>
      </c>
      <c r="JJ5" s="7" t="s">
        <v>10</v>
      </c>
      <c r="JK5" s="5"/>
      <c r="JL5" s="8" t="s">
        <v>73</v>
      </c>
      <c r="JM5" s="6" t="s">
        <v>864</v>
      </c>
      <c r="JN5" s="6"/>
      <c r="JO5" s="6"/>
      <c r="JP5" s="6" t="s">
        <v>11</v>
      </c>
      <c r="JQ5" s="7" t="s">
        <v>10</v>
      </c>
      <c r="JR5" s="5"/>
      <c r="JS5" s="8" t="s">
        <v>73</v>
      </c>
      <c r="JT5" s="6" t="s">
        <v>864</v>
      </c>
      <c r="JU5" s="6"/>
      <c r="JV5" s="6"/>
      <c r="JW5" s="6" t="s">
        <v>11</v>
      </c>
      <c r="JX5" s="7" t="s">
        <v>10</v>
      </c>
    </row>
    <row r="6" spans="1:284" x14ac:dyDescent="0.25">
      <c r="A6" s="148" t="s">
        <v>878</v>
      </c>
      <c r="B6" s="148"/>
      <c r="C6" s="148"/>
      <c r="D6" s="149"/>
      <c r="E6" s="5">
        <v>1</v>
      </c>
      <c r="F6" s="28" t="s">
        <v>830</v>
      </c>
      <c r="G6" s="104" t="s">
        <v>261</v>
      </c>
      <c r="H6" s="95" t="str">
        <f>IFERROR(VLOOKUP(VLOOKUP(G6,Control!$L$2:$M$677,2,FALSE),Control!$O$2:$P$11,2,FALSE),"")</f>
        <v>Winter</v>
      </c>
      <c r="I6" s="95" t="str">
        <f>IFERROR(VLOOKUP(G6,Control!$R$2:$T$13,3,FALSE),"")</f>
        <v/>
      </c>
      <c r="J6" s="29">
        <v>800</v>
      </c>
      <c r="K6" s="30">
        <v>10000</v>
      </c>
      <c r="L6" s="5">
        <f>E6</f>
        <v>1</v>
      </c>
      <c r="M6" s="8" t="str">
        <f t="shared" ref="M6:M37" si="0">IF(COUNTBLANK(F6)=0,F6,"")</f>
        <v>Capital</v>
      </c>
      <c r="N6" s="8" t="str">
        <f t="shared" ref="N6:N37" si="1">IF(COUNTBLANK(G6)=0,G6,"")</f>
        <v>AA</v>
      </c>
      <c r="O6" s="95" t="str">
        <f>IFERROR(VLOOKUP(VLOOKUP(N6,Control!$L$2:$M$677,2,FALSE),Control!$O$2:$P$11,2,FALSE),"")</f>
        <v>Winter</v>
      </c>
      <c r="P6" s="95" t="str">
        <f>IFERROR(VLOOKUP(N6,Control!$R$2:$T$13,3,FALSE),"")</f>
        <v/>
      </c>
      <c r="Q6" s="9">
        <f t="shared" ref="Q6:Q37" si="2">IF(AND(O6=F$2,O6&lt;&gt;M$2),IF(AND(P6="City",J6&lt;0),ROUND(J6/2,0),J6*4),IF(AND(O6&lt;&gt;F$2,O6=M$2),IF(AND(P6="City",J6&lt;0),J6*2,ROUND(J6/4,0)),J6))</f>
        <v>800</v>
      </c>
      <c r="R6" s="10">
        <f t="shared" ref="R6:R37" si="3">IF(AND(O6=F$2,O6&lt;&gt;M$2),K6*2,IF(AND(O6&lt;&gt;F$2,O6=M$2),ROUND(K6/2,0),K6))</f>
        <v>10000</v>
      </c>
      <c r="S6" s="5">
        <f>L6</f>
        <v>1</v>
      </c>
      <c r="T6" s="8" t="str">
        <f t="shared" ref="T6:T37" si="4">IF(COUNTBLANK(M6)=0,M6,"")</f>
        <v>Capital</v>
      </c>
      <c r="U6" s="8" t="str">
        <f t="shared" ref="U6:U37" si="5">IF(COUNTBLANK(N6)=0,N6,"")</f>
        <v>AA</v>
      </c>
      <c r="V6" s="95" t="str">
        <f>IFERROR(VLOOKUP(VLOOKUP(U6,Control!$L$2:$M$677,2,FALSE),Control!$O$2:$P$11,2,FALSE),"")</f>
        <v>Winter</v>
      </c>
      <c r="W6" s="95" t="str">
        <f>IFERROR(VLOOKUP(U6,Control!$R$2:$T$13,3,FALSE),"")</f>
        <v/>
      </c>
      <c r="X6" s="9">
        <f t="shared" ref="X6:X37" si="6">IF(AND(V6=M$2,V6&lt;&gt;T$2),IF(AND(W6="City",Q6&lt;0),ROUND(Q6/2,0),Q6*4),IF(AND(V6&lt;&gt;M$2,V6=T$2),IF(AND(W6="City",Q6&lt;0),Q6*2,ROUND(Q6/4,0)),Q6))</f>
        <v>800</v>
      </c>
      <c r="Y6" s="10">
        <f t="shared" ref="Y6:Y37" si="7">IF(AND(V6=M$2,V6&lt;&gt;T$2),R6*2,IF(AND(V6&lt;&gt;M$2,V6=T$2),ROUND(R6/2,0),R6))</f>
        <v>10000</v>
      </c>
      <c r="Z6" s="5">
        <f>S6</f>
        <v>1</v>
      </c>
      <c r="AA6" s="8" t="str">
        <f t="shared" ref="AA6:AA37" si="8">IF(COUNTBLANK(T6)=0,T6,"")</f>
        <v>Capital</v>
      </c>
      <c r="AB6" s="8" t="str">
        <f t="shared" ref="AB6:AB37" si="9">IF(COUNTBLANK(U6)=0,U6,"")</f>
        <v>AA</v>
      </c>
      <c r="AC6" s="95" t="str">
        <f>IFERROR(VLOOKUP(VLOOKUP(AB6,Control!$L$2:$M$677,2,FALSE),Control!$O$2:$P$11,2,FALSE),"")</f>
        <v>Winter</v>
      </c>
      <c r="AD6" s="95" t="str">
        <f>IFERROR(VLOOKUP(AB6,Control!$R$2:$T$13,3,FALSE),"")</f>
        <v/>
      </c>
      <c r="AE6" s="9">
        <f t="shared" ref="AE6:AE37" si="10">IF(AND(AC6=T$2,AC6&lt;&gt;AA$2),IF(AND(AD6="City",X6&lt;0),ROUND(X6/2,0),X6*4),IF(AND(AC6&lt;&gt;T$2,AC6=AA$2),IF(AND(AD6="City",X6&lt;0),X6*2,ROUND(X6/4,0)),X6))</f>
        <v>800</v>
      </c>
      <c r="AF6" s="10">
        <f t="shared" ref="AF6:AF37" si="11">IF(AND(AC6=T$2,AC6&lt;&gt;AA$2),Y6*2,IF(AND(AC6&lt;&gt;T$2,AC6=AA$2),ROUND(Y6/2,0),Y6))</f>
        <v>10000</v>
      </c>
      <c r="AG6" s="5">
        <f>Z6</f>
        <v>1</v>
      </c>
      <c r="AH6" s="8" t="str">
        <f t="shared" ref="AH6:AH37" si="12">IF(COUNTBLANK(AA6)=0,AA6,"")</f>
        <v>Capital</v>
      </c>
      <c r="AI6" s="8" t="str">
        <f t="shared" ref="AI6:AI37" si="13">IF(COUNTBLANK(AB6)=0,AB6,"")</f>
        <v>AA</v>
      </c>
      <c r="AJ6" s="95" t="str">
        <f>IFERROR(VLOOKUP(VLOOKUP(AI6,Control!$L$2:$M$677,2,FALSE),Control!$O$2:$P$11,2,FALSE),"")</f>
        <v>Winter</v>
      </c>
      <c r="AK6" s="95" t="str">
        <f>IFERROR(VLOOKUP(AI6,Control!$R$2:$T$13,3,FALSE),"")</f>
        <v/>
      </c>
      <c r="AL6" s="9">
        <f t="shared" ref="AL6:AL37" si="14">IF(AND(AJ6=AA$2,AJ6&lt;&gt;AH$2),IF(AND(AK6="City",AE6&lt;0),ROUND(AE6/2,0),AE6*4),IF(AND(AJ6&lt;&gt;AA$2,AJ6=AH$2),IF(AND(AK6="City",AE6&lt;0),AE6*2,ROUND(AE6/4,0)),AE6))</f>
        <v>200</v>
      </c>
      <c r="AM6" s="10">
        <f t="shared" ref="AM6:AM37" si="15">IF(AND(AJ6=AA$2,AJ6&lt;&gt;AH$2),AF6*2,IF(AND(AJ6&lt;&gt;AA$2,AJ6=AH$2),ROUND(AF6/2,0),AF6))</f>
        <v>5000</v>
      </c>
      <c r="AN6" s="5">
        <f>AG6</f>
        <v>1</v>
      </c>
      <c r="AO6" s="8" t="str">
        <f t="shared" ref="AO6:AO37" si="16">IF(COUNTBLANK(AH6)=0,AH6,"")</f>
        <v>Capital</v>
      </c>
      <c r="AP6" s="8" t="str">
        <f t="shared" ref="AP6:AP37" si="17">IF(COUNTBLANK(AI6)=0,AI6,"")</f>
        <v>AA</v>
      </c>
      <c r="AQ6" s="95" t="str">
        <f>IFERROR(VLOOKUP(VLOOKUP(AP6,Control!$L$2:$M$677,2,FALSE),Control!$O$2:$P$11,2,FALSE),"")</f>
        <v>Winter</v>
      </c>
      <c r="AR6" s="95" t="str">
        <f>IFERROR(VLOOKUP(AP6,Control!$R$2:$T$13,3,FALSE),"")</f>
        <v/>
      </c>
      <c r="AS6" s="9">
        <f t="shared" ref="AS6:AS37" si="18">IF(AND(AQ6=AH$2,AQ6&lt;&gt;AO$2),IF(AND(AR6="City",AL6&lt;0),ROUND(AL6/2,0),AL6*4),IF(AND(AQ6&lt;&gt;AH$2,AQ6=AO$2),IF(AND(AR6="City",AL6&lt;0),AL6*2,ROUND(AL6/4,0)),AL6))</f>
        <v>200</v>
      </c>
      <c r="AT6" s="10">
        <f t="shared" ref="AT6:AT37" si="19">IF(AND(AQ6=AH$2,AQ6&lt;&gt;AO$2),AM6*2,IF(AND(AQ6&lt;&gt;AH$2,AQ6=AO$2),ROUND(AM6/2,0),AM6))</f>
        <v>5000</v>
      </c>
      <c r="AU6" s="5">
        <f>AN6</f>
        <v>1</v>
      </c>
      <c r="AV6" s="8" t="str">
        <f t="shared" ref="AV6:AV37" si="20">IF(COUNTBLANK(AO6)=0,AO6,"")</f>
        <v>Capital</v>
      </c>
      <c r="AW6" s="8" t="str">
        <f t="shared" ref="AW6:AW37" si="21">IF(COUNTBLANK(AP6)=0,AP6,"")</f>
        <v>AA</v>
      </c>
      <c r="AX6" s="95" t="str">
        <f>IFERROR(VLOOKUP(VLOOKUP(AW6,Control!$L$2:$M$677,2,FALSE),Control!$O$2:$P$11,2,FALSE),"")</f>
        <v>Winter</v>
      </c>
      <c r="AY6" s="95" t="str">
        <f>IFERROR(VLOOKUP(AW6,Control!$R$2:$T$13,3,FALSE),"")</f>
        <v/>
      </c>
      <c r="AZ6" s="9">
        <f t="shared" ref="AZ6:AZ37" si="22">IF(AND(AX6=AO$2,AX6&lt;&gt;AV$2),IF(AND(AY6="City",AS6&lt;0),ROUND(AS6/2,0),AS6*4),IF(AND(AX6&lt;&gt;AO$2,AX6=AV$2),IF(AND(AY6="City",AS6&lt;0),AS6*2,ROUND(AS6/4,0)),AS6))</f>
        <v>200</v>
      </c>
      <c r="BA6" s="10">
        <f t="shared" ref="BA6:BA37" si="23">IF(AND(AX6=AO$2,AX6&lt;&gt;AV$2),AT6*2,IF(AND(AX6&lt;&gt;AO$2,AX6=AV$2),ROUND(AT6/2,0),AT6))</f>
        <v>5000</v>
      </c>
      <c r="BB6" s="5">
        <f>AU6</f>
        <v>1</v>
      </c>
      <c r="BC6" s="8" t="str">
        <f t="shared" ref="BC6:BC37" si="24">IF(COUNTBLANK(AV6)=0,AV6,"")</f>
        <v>Capital</v>
      </c>
      <c r="BD6" s="8" t="str">
        <f t="shared" ref="BD6:BD37" si="25">IF(COUNTBLANK(AW6)=0,AW6,"")</f>
        <v>AA</v>
      </c>
      <c r="BE6" s="95" t="str">
        <f>IFERROR(VLOOKUP(VLOOKUP(BD6,Control!$L$2:$M$677,2,FALSE),Control!$O$2:$P$11,2,FALSE),"")</f>
        <v>Winter</v>
      </c>
      <c r="BF6" s="95" t="str">
        <f>IFERROR(VLOOKUP(BD6,Control!$R$2:$T$13,3,FALSE),"")</f>
        <v/>
      </c>
      <c r="BG6" s="9">
        <f t="shared" ref="BG6:BG37" si="26">IF(AND(BE6=AV$2,BE6&lt;&gt;BC$2),IF(AND(BF6="City",AZ6&lt;0),ROUND(AZ6/2,0),AZ6*4),IF(AND(BE6&lt;&gt;AV$2,BE6=BC$2),IF(AND(BF6="City",AZ6&lt;0),AZ6*2,ROUND(AZ6/4,0)),AZ6))</f>
        <v>800</v>
      </c>
      <c r="BH6" s="10">
        <f t="shared" ref="BH6:BH37" si="27">IF(AND(BE6=AV$2,BE6&lt;&gt;BC$2),BA6*2,IF(AND(BE6&lt;&gt;AV$2,BE6=BC$2),ROUND(BA6/2,0),BA6))</f>
        <v>10000</v>
      </c>
      <c r="BI6" s="5">
        <f>BB6</f>
        <v>1</v>
      </c>
      <c r="BJ6" s="8" t="str">
        <f t="shared" ref="BJ6:BJ37" si="28">IF(COUNTBLANK(BC6)=0,BC6,"")</f>
        <v>Capital</v>
      </c>
      <c r="BK6" s="8" t="str">
        <f t="shared" ref="BK6:BK37" si="29">IF(COUNTBLANK(BD6)=0,BD6,"")</f>
        <v>AA</v>
      </c>
      <c r="BL6" s="95" t="str">
        <f>IFERROR(VLOOKUP(VLOOKUP(BK6,Control!$L$2:$M$677,2,FALSE),Control!$O$2:$P$11,2,FALSE),"")</f>
        <v>Winter</v>
      </c>
      <c r="BM6" s="95" t="str">
        <f>IFERROR(VLOOKUP(BK6,Control!$R$2:$T$13,3,FALSE),"")</f>
        <v/>
      </c>
      <c r="BN6" s="9">
        <f t="shared" ref="BN6:BN37" si="30">IF(AND(BL6=BC$2,BL6&lt;&gt;BJ$2),IF(AND(BM6="City",BG6&lt;0),ROUND(BG6/2,0),BG6*4),IF(AND(BL6&lt;&gt;BC$2,BL6=BJ$2),IF(AND(BM6="City",BG6&lt;0),BG6*2,ROUND(BG6/4,0)),BG6))</f>
        <v>800</v>
      </c>
      <c r="BO6" s="10">
        <f t="shared" ref="BO6:BO37" si="31">IF(AND(BL6=BC$2,BL6&lt;&gt;BJ$2),BH6*2,IF(AND(BL6&lt;&gt;BC$2,BL6=BJ$2),ROUND(BH6/2,0),BH6))</f>
        <v>10000</v>
      </c>
      <c r="BP6" s="5">
        <f>BI6</f>
        <v>1</v>
      </c>
      <c r="BQ6" s="8" t="str">
        <f t="shared" ref="BQ6:BQ37" si="32">IF(COUNTBLANK(BJ6)=0,BJ6,"")</f>
        <v>Capital</v>
      </c>
      <c r="BR6" s="8" t="str">
        <f t="shared" ref="BR6:BR37" si="33">IF(COUNTBLANK(BK6)=0,BK6,"")</f>
        <v>AA</v>
      </c>
      <c r="BS6" s="95" t="str">
        <f>IFERROR(VLOOKUP(VLOOKUP(BR6,Control!$L$2:$M$677,2,FALSE),Control!$O$2:$P$11,2,FALSE),"")</f>
        <v>Winter</v>
      </c>
      <c r="BT6" s="95" t="str">
        <f>IFERROR(VLOOKUP(BR6,Control!$R$2:$T$13,3,FALSE),"")</f>
        <v/>
      </c>
      <c r="BU6" s="9">
        <f t="shared" ref="BU6:BU37" si="34">IF(AND(BS6=BJ$2,BS6&lt;&gt;BQ$2),IF(AND(BT6="City",BN6&lt;0),ROUND(BN6/2,0),BN6*4),IF(AND(BS6&lt;&gt;BJ$2,BS6=BQ$2),IF(AND(BT6="City",BN6&lt;0),BN6*2,ROUND(BN6/4,0)),BN6))</f>
        <v>800</v>
      </c>
      <c r="BV6" s="10">
        <f t="shared" ref="BV6:BV37" si="35">IF(AND(BS6=BJ$2,BS6&lt;&gt;BQ$2),BO6*2,IF(AND(BS6&lt;&gt;BJ$2,BS6=BQ$2),ROUND(BO6/2,0),BO6))</f>
        <v>10000</v>
      </c>
      <c r="BW6" s="5">
        <f>BP6</f>
        <v>1</v>
      </c>
      <c r="BX6" s="8" t="str">
        <f t="shared" ref="BX6:BX37" si="36">IF(COUNTBLANK(BQ6)=0,BQ6,"")</f>
        <v>Capital</v>
      </c>
      <c r="BY6" s="8" t="str">
        <f t="shared" ref="BY6:BY37" si="37">IF(COUNTBLANK(BR6)=0,BR6,"")</f>
        <v>AA</v>
      </c>
      <c r="BZ6" s="95" t="str">
        <f>IFERROR(VLOOKUP(VLOOKUP(BY6,Control!$L$2:$M$677,2,FALSE),Control!$O$2:$P$11,2,FALSE),"")</f>
        <v>Winter</v>
      </c>
      <c r="CA6" s="95" t="str">
        <f>IFERROR(VLOOKUP(BY6,Control!$R$2:$T$13,3,FALSE),"")</f>
        <v/>
      </c>
      <c r="CB6" s="9">
        <f t="shared" ref="CB6:CB37" si="38">IF(AND(BZ6=BQ$2,BZ6&lt;&gt;BX$2),IF(AND(CA6="City",BU6&lt;0),ROUND(BU6/2,0),BU6*4),IF(AND(BZ6&lt;&gt;BQ$2,BZ6=BX$2),IF(AND(CA6="City",BU6&lt;0),BU6*2,ROUND(BU6/4,0)),BU6))</f>
        <v>800</v>
      </c>
      <c r="CC6" s="10">
        <f t="shared" ref="CC6:CC37" si="39">IF(AND(BZ6=BQ$2,BZ6&lt;&gt;BX$2),BV6*2,IF(AND(BZ6&lt;&gt;BQ$2,BZ6=BX$2),ROUND(BV6/2,0),BV6))</f>
        <v>10000</v>
      </c>
      <c r="CD6" s="5">
        <f>BW6</f>
        <v>1</v>
      </c>
      <c r="CE6" s="8" t="str">
        <f t="shared" ref="CE6:CE37" si="40">IF(COUNTBLANK(BX6)=0,BX6,"")</f>
        <v>Capital</v>
      </c>
      <c r="CF6" s="8" t="str">
        <f t="shared" ref="CF6:CF37" si="41">IF(COUNTBLANK(BY6)=0,BY6,"")</f>
        <v>AA</v>
      </c>
      <c r="CG6" s="95" t="str">
        <f>IFERROR(VLOOKUP(VLOOKUP(CF6,Control!$L$2:$M$677,2,FALSE),Control!$O$2:$P$11,2,FALSE),"")</f>
        <v>Winter</v>
      </c>
      <c r="CH6" s="95" t="str">
        <f>IFERROR(VLOOKUP(CF6,Control!$R$2:$T$13,3,FALSE),"")</f>
        <v/>
      </c>
      <c r="CI6" s="9">
        <f t="shared" ref="CI6:CI37" si="42">IF(AND(CG6=BX$2,CG6&lt;&gt;CE$2),IF(AND(CH6="City",CB6&lt;0),ROUND(CB6/2,0),CB6*4),IF(AND(CG6&lt;&gt;BX$2,CG6=CE$2),IF(AND(CH6="City",CB6&lt;0),CB6*2,ROUND(CB6/4,0)),CB6))</f>
        <v>800</v>
      </c>
      <c r="CJ6" s="10">
        <f t="shared" ref="CJ6:CJ37" si="43">IF(AND(CG6=BX$2,CG6&lt;&gt;CE$2),CC6*2,IF(AND(CG6&lt;&gt;BX$2,CG6=CE$2),ROUND(CC6/2,0),CC6))</f>
        <v>10000</v>
      </c>
      <c r="CK6" s="5">
        <f>CD6</f>
        <v>1</v>
      </c>
      <c r="CL6" s="8" t="str">
        <f t="shared" ref="CL6:CL37" si="44">IF(COUNTBLANK(CE6)=0,CE6,"")</f>
        <v>Capital</v>
      </c>
      <c r="CM6" s="8" t="str">
        <f t="shared" ref="CM6:CM37" si="45">IF(COUNTBLANK(CF6)=0,CF6,"")</f>
        <v>AA</v>
      </c>
      <c r="CN6" s="95" t="str">
        <f>IFERROR(VLOOKUP(VLOOKUP(CM6,Control!$L$2:$M$677,2,FALSE),Control!$O$2:$P$11,2,FALSE),"")</f>
        <v>Winter</v>
      </c>
      <c r="CO6" s="95" t="str">
        <f>IFERROR(VLOOKUP(CM6,Control!$R$2:$T$13,3,FALSE),"")</f>
        <v/>
      </c>
      <c r="CP6" s="9">
        <f t="shared" ref="CP6:CP37" si="46">IF(AND(CN6=CE$2,CN6&lt;&gt;CL$2),IF(AND(CO6="City",CI6&lt;0),ROUND(CI6/2,0),CI6*4),IF(AND(CN6&lt;&gt;CE$2,CN6=CL$2),IF(AND(CO6="City",CI6&lt;0),CI6*2,ROUND(CI6/4,0)),CI6))</f>
        <v>800</v>
      </c>
      <c r="CQ6" s="10">
        <f t="shared" ref="CQ6:CQ37" si="47">IF(AND(CN6=CE$2,CN6&lt;&gt;CL$2),CJ6*2,IF(AND(CN6&lt;&gt;CE$2,CN6=CL$2),ROUND(CJ6/2,0),CJ6))</f>
        <v>10000</v>
      </c>
      <c r="CR6" s="5">
        <f>CK6</f>
        <v>1</v>
      </c>
      <c r="CS6" s="8" t="str">
        <f t="shared" ref="CS6:CS37" si="48">IF(COUNTBLANK(CL6)=0,CL6,"")</f>
        <v>Capital</v>
      </c>
      <c r="CT6" s="8" t="str">
        <f t="shared" ref="CT6:CT37" si="49">IF(COUNTBLANK(CM6)=0,CM6,"")</f>
        <v>AA</v>
      </c>
      <c r="CU6" s="95" t="str">
        <f>IFERROR(VLOOKUP(VLOOKUP(CT6,Control!$L$2:$M$677,2,FALSE),Control!$O$2:$P$11,2,FALSE),"")</f>
        <v>Winter</v>
      </c>
      <c r="CV6" s="95" t="str">
        <f>IFERROR(VLOOKUP(CT6,Control!$R$2:$T$13,3,FALSE),"")</f>
        <v/>
      </c>
      <c r="CW6" s="9">
        <f t="shared" ref="CW6:CW37" si="50">IF(AND(CU6=CL$2,CU6&lt;&gt;CS$2),IF(AND(CV6="City",CP6&lt;0),ROUND(CP6/2,0),CP6*4),IF(AND(CU6&lt;&gt;CL$2,CU6=CS$2),IF(AND(CV6="City",CP6&lt;0),CP6*2,ROUND(CP6/4,0)),CP6))</f>
        <v>800</v>
      </c>
      <c r="CX6" s="10">
        <f t="shared" ref="CX6:CX37" si="51">IF(AND(CU6=CL$2,CU6&lt;&gt;CS$2),CQ6*2,IF(AND(CU6&lt;&gt;CL$2,CU6=CS$2),ROUND(CQ6/2,0),CQ6))</f>
        <v>10000</v>
      </c>
      <c r="CY6" s="5">
        <f>CR6</f>
        <v>1</v>
      </c>
      <c r="CZ6" s="8" t="str">
        <f t="shared" ref="CZ6:CZ37" si="52">IF(COUNTBLANK(CS6)=0,CS6,"")</f>
        <v>Capital</v>
      </c>
      <c r="DA6" s="8" t="str">
        <f t="shared" ref="DA6:DA37" si="53">IF(COUNTBLANK(CT6)=0,CT6,"")</f>
        <v>AA</v>
      </c>
      <c r="DB6" s="95" t="str">
        <f>IFERROR(VLOOKUP(VLOOKUP(DA6,Control!$L$2:$M$677,2,FALSE),Control!$O$2:$P$11,2,FALSE),"")</f>
        <v>Winter</v>
      </c>
      <c r="DC6" s="95" t="str">
        <f>IFERROR(VLOOKUP(DA6,Control!$R$2:$T$13,3,FALSE),"")</f>
        <v/>
      </c>
      <c r="DD6" s="9">
        <f t="shared" ref="DD6:DD37" si="54">IF(AND(DB6=CS$2,DB6&lt;&gt;CZ$2),IF(AND(DC6="City",CW6&lt;0),ROUND(CW6/2,0),CW6*4),IF(AND(DB6&lt;&gt;CS$2,DB6=CZ$2),IF(AND(DC6="City",CW6&lt;0),CW6*2,ROUND(CW6/4,0)),CW6))</f>
        <v>800</v>
      </c>
      <c r="DE6" s="10">
        <f t="shared" ref="DE6:DE37" si="55">IF(AND(DB6=CS$2,DB6&lt;&gt;CZ$2),CX6*2,IF(AND(DB6&lt;&gt;CS$2,DB6=CZ$2),ROUND(CX6/2,0),CX6))</f>
        <v>10000</v>
      </c>
      <c r="DF6" s="5">
        <f>CY6</f>
        <v>1</v>
      </c>
      <c r="DG6" s="8" t="str">
        <f t="shared" ref="DG6:DG37" si="56">IF(COUNTBLANK(CZ6)=0,CZ6,"")</f>
        <v>Capital</v>
      </c>
      <c r="DH6" s="8" t="str">
        <f t="shared" ref="DH6:DH37" si="57">IF(COUNTBLANK(DA6)=0,DA6,"")</f>
        <v>AA</v>
      </c>
      <c r="DI6" s="95" t="str">
        <f>IFERROR(VLOOKUP(VLOOKUP(DH6,Control!$L$2:$M$677,2,FALSE),Control!$O$2:$P$11,2,FALSE),"")</f>
        <v>Winter</v>
      </c>
      <c r="DJ6" s="95" t="str">
        <f>IFERROR(VLOOKUP(DH6,Control!$R$2:$T$13,3,FALSE),"")</f>
        <v/>
      </c>
      <c r="DK6" s="9">
        <f t="shared" ref="DK6:DK37" si="58">IF(AND(DI6=CZ$2,DI6&lt;&gt;DG$2),IF(AND(DJ6="City",DD6&lt;0),ROUND(DD6/2,0),DD6*4),IF(AND(DI6&lt;&gt;CZ$2,DI6=DG$2),IF(AND(DJ6="City",DD6&lt;0),DD6*2,ROUND(DD6/4,0)),DD6))</f>
        <v>800</v>
      </c>
      <c r="DL6" s="10">
        <f t="shared" ref="DL6:DL37" si="59">IF(AND(DI6=CZ$2,DI6&lt;&gt;DG$2),DE6*2,IF(AND(DI6&lt;&gt;CZ$2,DI6=DG$2),ROUND(DE6/2,0),DE6))</f>
        <v>10000</v>
      </c>
      <c r="DM6" s="5">
        <f>DF6</f>
        <v>1</v>
      </c>
      <c r="DN6" s="8" t="str">
        <f t="shared" ref="DN6:DN37" si="60">IF(COUNTBLANK(DG6)=0,DG6,"")</f>
        <v>Capital</v>
      </c>
      <c r="DO6" s="8" t="str">
        <f t="shared" ref="DO6:DO37" si="61">IF(COUNTBLANK(DH6)=0,DH6,"")</f>
        <v>AA</v>
      </c>
      <c r="DP6" s="95" t="str">
        <f>IFERROR(VLOOKUP(VLOOKUP(DO6,Control!$L$2:$M$677,2,FALSE),Control!$O$2:$P$11,2,FALSE),"")</f>
        <v>Winter</v>
      </c>
      <c r="DQ6" s="95" t="str">
        <f>IFERROR(VLOOKUP(DO6,Control!$R$2:$T$13,3,FALSE),"")</f>
        <v/>
      </c>
      <c r="DR6" s="9">
        <f t="shared" ref="DR6:DR37" si="62">IF(AND(DP6=DG$2,DP6&lt;&gt;DN$2),IF(AND(DQ6="City",DK6&lt;0),ROUND(DK6/2,0),DK6*4),IF(AND(DP6&lt;&gt;DG$2,DP6=DN$2),IF(AND(DQ6="City",DK6&lt;0),DK6*2,ROUND(DK6/4,0)),DK6))</f>
        <v>200</v>
      </c>
      <c r="DS6" s="10">
        <f t="shared" ref="DS6:DS37" si="63">IF(AND(DP6=DG$2,DP6&lt;&gt;DN$2),DL6*2,IF(AND(DP6&lt;&gt;DG$2,DP6=DN$2),ROUND(DL6/2,0),DL6))</f>
        <v>5000</v>
      </c>
      <c r="DT6" s="5">
        <f>DM6</f>
        <v>1</v>
      </c>
      <c r="DU6" s="8" t="str">
        <f t="shared" ref="DU6:DU37" si="64">IF(COUNTBLANK(DN6)=0,DN6,"")</f>
        <v>Capital</v>
      </c>
      <c r="DV6" s="8" t="str">
        <f t="shared" ref="DV6:DV37" si="65">IF(COUNTBLANK(DO6)=0,DO6,"")</f>
        <v>AA</v>
      </c>
      <c r="DW6" s="95" t="str">
        <f>IFERROR(VLOOKUP(VLOOKUP(DV6,Control!$L$2:$M$677,2,FALSE),Control!$O$2:$P$11,2,FALSE),"")</f>
        <v>Winter</v>
      </c>
      <c r="DX6" s="95" t="str">
        <f>IFERROR(VLOOKUP(DV6,Control!$R$2:$T$13,3,FALSE),"")</f>
        <v/>
      </c>
      <c r="DY6" s="9">
        <f t="shared" ref="DY6:DY37" si="66">IF(AND(DW6=DN$2,DW6&lt;&gt;DU$2),IF(AND(DX6="City",DR6&lt;0),ROUND(DR6/2,0),DR6*4),IF(AND(DW6&lt;&gt;DN$2,DW6=DU$2),IF(AND(DX6="City",DR6&lt;0),DR6*2,ROUND(DR6/4,0)),DR6))</f>
        <v>200</v>
      </c>
      <c r="DZ6" s="10">
        <f t="shared" ref="DZ6:DZ37" si="67">IF(AND(DW6=DN$2,DW6&lt;&gt;DU$2),DS6*2,IF(AND(DW6&lt;&gt;DN$2,DW6=DU$2),ROUND(DS6/2,0),DS6))</f>
        <v>5000</v>
      </c>
      <c r="EA6" s="5">
        <f>DT6</f>
        <v>1</v>
      </c>
      <c r="EB6" s="8" t="str">
        <f t="shared" ref="EB6:EB37" si="68">IF(COUNTBLANK(DU6)=0,DU6,"")</f>
        <v>Capital</v>
      </c>
      <c r="EC6" s="8" t="str">
        <f t="shared" ref="EC6:EC37" si="69">IF(COUNTBLANK(DV6)=0,DV6,"")</f>
        <v>AA</v>
      </c>
      <c r="ED6" s="95" t="str">
        <f>IFERROR(VLOOKUP(VLOOKUP(EC6,Control!$L$2:$M$677,2,FALSE),Control!$O$2:$P$11,2,FALSE),"")</f>
        <v>Winter</v>
      </c>
      <c r="EE6" s="95" t="str">
        <f>IFERROR(VLOOKUP(EC6,Control!$R$2:$T$13,3,FALSE),"")</f>
        <v/>
      </c>
      <c r="EF6" s="9">
        <f t="shared" ref="EF6:EF37" si="70">IF(AND(ED6=DU$2,ED6&lt;&gt;EB$2),IF(AND(EE6="City",DY6&lt;0),ROUND(DY6/2,0),DY6*4),IF(AND(ED6&lt;&gt;DU$2,ED6=EB$2),IF(AND(EE6="City",DY6&lt;0),DY6*2,ROUND(DY6/4,0)),DY6))</f>
        <v>200</v>
      </c>
      <c r="EG6" s="10">
        <f t="shared" ref="EG6:EG37" si="71">IF(AND(ED6=DU$2,ED6&lt;&gt;EB$2),DZ6*2,IF(AND(ED6&lt;&gt;DU$2,ED6=EB$2),ROUND(DZ6/2,0),DZ6))</f>
        <v>5000</v>
      </c>
      <c r="EH6" s="5">
        <f>EA6</f>
        <v>1</v>
      </c>
      <c r="EI6" s="8" t="str">
        <f t="shared" ref="EI6:EI37" si="72">IF(COUNTBLANK(EB6)=0,EB6,"")</f>
        <v>Capital</v>
      </c>
      <c r="EJ6" s="8" t="str">
        <f t="shared" ref="EJ6:EJ37" si="73">IF(COUNTBLANK(EC6)=0,EC6,"")</f>
        <v>AA</v>
      </c>
      <c r="EK6" s="95" t="str">
        <f>IFERROR(VLOOKUP(VLOOKUP(EJ6,Control!$L$2:$M$677,2,FALSE),Control!$O$2:$P$11,2,FALSE),"")</f>
        <v>Winter</v>
      </c>
      <c r="EL6" s="95" t="str">
        <f>IFERROR(VLOOKUP(EJ6,Control!$R$2:$T$13,3,FALSE),"")</f>
        <v/>
      </c>
      <c r="EM6" s="9">
        <f t="shared" ref="EM6:EM37" si="74">IF(AND(EK6=EB$2,EK6&lt;&gt;EI$2),IF(AND(EL6="City",EF6&lt;0),ROUND(EF6/2,0),EF6*4),IF(AND(EK6&lt;&gt;EB$2,EK6=EI$2),IF(AND(EL6="City",EF6&lt;0),EF6*2,ROUND(EF6/4,0)),EF6))</f>
        <v>800</v>
      </c>
      <c r="EN6" s="10">
        <f t="shared" ref="EN6:EN37" si="75">IF(AND(EK6=EB$2,EK6&lt;&gt;EI$2),EG6*2,IF(AND(EK6&lt;&gt;EB$2,EK6=EI$2),ROUND(EG6/2,0),EG6))</f>
        <v>10000</v>
      </c>
      <c r="EO6" s="5">
        <f>EH6</f>
        <v>1</v>
      </c>
      <c r="EP6" s="8" t="str">
        <f t="shared" ref="EP6:EP37" si="76">IF(COUNTBLANK(EI6)=0,EI6,"")</f>
        <v>Capital</v>
      </c>
      <c r="EQ6" s="8" t="str">
        <f t="shared" ref="EQ6:EQ37" si="77">IF(COUNTBLANK(EJ6)=0,EJ6,"")</f>
        <v>AA</v>
      </c>
      <c r="ER6" s="95" t="str">
        <f>IFERROR(VLOOKUP(VLOOKUP(EQ6,Control!$L$2:$M$677,2,FALSE),Control!$O$2:$P$11,2,FALSE),"")</f>
        <v>Winter</v>
      </c>
      <c r="ES6" s="95" t="str">
        <f>IFERROR(VLOOKUP(EQ6,Control!$R$2:$T$13,3,FALSE),"")</f>
        <v/>
      </c>
      <c r="ET6" s="9">
        <f t="shared" ref="ET6:ET37" si="78">IF(AND(ER6=EI$2,ER6&lt;&gt;EP$2),IF(AND(ES6="City",EM6&lt;0),ROUND(EM6/2,0),EM6*4),IF(AND(ER6&lt;&gt;EI$2,ER6=EP$2),IF(AND(ES6="City",EM6&lt;0),EM6*2,ROUND(EM6/4,0)),EM6))</f>
        <v>800</v>
      </c>
      <c r="EU6" s="10">
        <f t="shared" ref="EU6:EU37" si="79">IF(AND(ER6=EI$2,ER6&lt;&gt;EP$2),EN6*2,IF(AND(ER6&lt;&gt;EI$2,ER6=EP$2),ROUND(EN6/2,0),EN6))</f>
        <v>10000</v>
      </c>
      <c r="EV6" s="5">
        <f>EO6</f>
        <v>1</v>
      </c>
      <c r="EW6" s="8" t="str">
        <f t="shared" ref="EW6:EW37" si="80">IF(COUNTBLANK(EP6)=0,EP6,"")</f>
        <v>Capital</v>
      </c>
      <c r="EX6" s="8" t="str">
        <f t="shared" ref="EX6:EX37" si="81">IF(COUNTBLANK(EQ6)=0,EQ6,"")</f>
        <v>AA</v>
      </c>
      <c r="EY6" s="95" t="str">
        <f>IFERROR(VLOOKUP(VLOOKUP(EX6,Control!$L$2:$M$677,2,FALSE),Control!$O$2:$P$11,2,FALSE),"")</f>
        <v>Winter</v>
      </c>
      <c r="EZ6" s="95" t="str">
        <f>IFERROR(VLOOKUP(EX6,Control!$R$2:$T$13,3,FALSE),"")</f>
        <v/>
      </c>
      <c r="FA6" s="9">
        <f t="shared" ref="FA6:FA37" si="82">IF(AND(EY6=EP$2,EY6&lt;&gt;EW$2),IF(AND(EZ6="City",ET6&lt;0),ROUND(ET6/2,0),ET6*4),IF(AND(EY6&lt;&gt;EP$2,EY6=EW$2),IF(AND(EZ6="City",ET6&lt;0),ET6*2,ROUND(ET6/4,0)),ET6))</f>
        <v>800</v>
      </c>
      <c r="FB6" s="10">
        <f t="shared" ref="FB6:FB37" si="83">IF(AND(EY6=EP$2,EY6&lt;&gt;EW$2),EU6*2,IF(AND(EY6&lt;&gt;EP$2,EY6=EW$2),ROUND(EU6/2,0),EU6))</f>
        <v>10000</v>
      </c>
      <c r="FC6" s="5">
        <f>EV6</f>
        <v>1</v>
      </c>
      <c r="FD6" s="8" t="str">
        <f t="shared" ref="FD6:FD37" si="84">IF(COUNTBLANK(EW6)=0,EW6,"")</f>
        <v>Capital</v>
      </c>
      <c r="FE6" s="8" t="str">
        <f t="shared" ref="FE6:FE37" si="85">IF(COUNTBLANK(EX6)=0,EX6,"")</f>
        <v>AA</v>
      </c>
      <c r="FF6" s="95" t="str">
        <f>IFERROR(VLOOKUP(VLOOKUP(FE6,Control!$L$2:$M$677,2,FALSE),Control!$O$2:$P$11,2,FALSE),"")</f>
        <v>Winter</v>
      </c>
      <c r="FG6" s="95" t="str">
        <f>IFERROR(VLOOKUP(FE6,Control!$R$2:$T$13,3,FALSE),"")</f>
        <v/>
      </c>
      <c r="FH6" s="9">
        <f t="shared" ref="FH6:FH37" si="86">IF(AND(FF6=EW$2,FF6&lt;&gt;FD$2),IF(AND(FG6="City",FA6&lt;0),ROUND(FA6/2,0),FA6*4),IF(AND(FF6&lt;&gt;EW$2,FF6=FD$2),IF(AND(FG6="City",FA6&lt;0),FA6*2,ROUND(FA6/4,0)),FA6))</f>
        <v>800</v>
      </c>
      <c r="FI6" s="10">
        <f t="shared" ref="FI6:FI37" si="87">IF(AND(FF6=EW$2,FF6&lt;&gt;FD$2),FB6*2,IF(AND(FF6&lt;&gt;EW$2,FF6=FD$2),ROUND(FB6/2,0),FB6))</f>
        <v>10000</v>
      </c>
      <c r="FJ6" s="5">
        <f>FC6</f>
        <v>1</v>
      </c>
      <c r="FK6" s="8" t="str">
        <f t="shared" ref="FK6:FK37" si="88">IF(COUNTBLANK(FD6)=0,FD6,"")</f>
        <v>Capital</v>
      </c>
      <c r="FL6" s="8" t="str">
        <f t="shared" ref="FL6:FL37" si="89">IF(COUNTBLANK(FE6)=0,FE6,"")</f>
        <v>AA</v>
      </c>
      <c r="FM6" s="95" t="str">
        <f>IFERROR(VLOOKUP(VLOOKUP(FL6,Control!$L$2:$M$677,2,FALSE),Control!$O$2:$P$11,2,FALSE),"")</f>
        <v>Winter</v>
      </c>
      <c r="FN6" s="95" t="str">
        <f>IFERROR(VLOOKUP(FL6,Control!$R$2:$T$13,3,FALSE),"")</f>
        <v/>
      </c>
      <c r="FO6" s="9">
        <f t="shared" ref="FO6:FO37" si="90">IF(AND(FM6=FD$2,FM6&lt;&gt;FK$2),IF(AND(FN6="City",FH6&lt;0),ROUND(FH6/2,0),FH6*4),IF(AND(FM6&lt;&gt;FD$2,FM6=FK$2),IF(AND(FN6="City",FH6&lt;0),FH6*2,ROUND(FH6/4,0)),FH6))</f>
        <v>800</v>
      </c>
      <c r="FP6" s="10">
        <f t="shared" ref="FP6:FP37" si="91">IF(AND(FM6=FD$2,FM6&lt;&gt;FK$2),FI6*2,IF(AND(FM6&lt;&gt;FD$2,FM6=FK$2),ROUND(FI6/2,0),FI6))</f>
        <v>10000</v>
      </c>
      <c r="FQ6" s="5">
        <f>FJ6</f>
        <v>1</v>
      </c>
      <c r="FR6" s="8" t="str">
        <f t="shared" ref="FR6:FR37" si="92">IF(COUNTBLANK(FK6)=0,FK6,"")</f>
        <v>Capital</v>
      </c>
      <c r="FS6" s="8" t="str">
        <f t="shared" ref="FS6:FS37" si="93">IF(COUNTBLANK(FL6)=0,FL6,"")</f>
        <v>AA</v>
      </c>
      <c r="FT6" s="95" t="str">
        <f>IFERROR(VLOOKUP(VLOOKUP(FS6,Control!$L$2:$M$677,2,FALSE),Control!$O$2:$P$11,2,FALSE),"")</f>
        <v>Winter</v>
      </c>
      <c r="FU6" s="95" t="str">
        <f>IFERROR(VLOOKUP(FS6,Control!$R$2:$T$13,3,FALSE),"")</f>
        <v/>
      </c>
      <c r="FV6" s="9">
        <f t="shared" ref="FV6:FV37" si="94">IF(AND(FT6=FK$2,FT6&lt;&gt;FR$2),IF(AND(FU6="City",FO6&lt;0),ROUND(FO6/2,0),FO6*4),IF(AND(FT6&lt;&gt;FK$2,FT6=FR$2),IF(AND(FU6="City",FO6&lt;0),FO6*2,ROUND(FO6/4,0)),FO6))</f>
        <v>800</v>
      </c>
      <c r="FW6" s="10">
        <f t="shared" ref="FW6:FW37" si="95">IF(AND(FT6=FK$2,FT6&lt;&gt;FR$2),FP6*2,IF(AND(FT6&lt;&gt;FK$2,FT6=FR$2),ROUND(FP6/2,0),FP6))</f>
        <v>10000</v>
      </c>
      <c r="FX6" s="5">
        <f>FQ6</f>
        <v>1</v>
      </c>
      <c r="FY6" s="8" t="str">
        <f t="shared" ref="FY6:FY37" si="96">IF(COUNTBLANK(FR6)=0,FR6,"")</f>
        <v>Capital</v>
      </c>
      <c r="FZ6" s="8" t="str">
        <f t="shared" ref="FZ6:FZ37" si="97">IF(COUNTBLANK(FS6)=0,FS6,"")</f>
        <v>AA</v>
      </c>
      <c r="GA6" s="95" t="str">
        <f>IFERROR(VLOOKUP(VLOOKUP(FZ6,Control!$L$2:$M$677,2,FALSE),Control!$O$2:$P$11,2,FALSE),"")</f>
        <v>Winter</v>
      </c>
      <c r="GB6" s="95" t="str">
        <f>IFERROR(VLOOKUP(FZ6,Control!$R$2:$T$13,3,FALSE),"")</f>
        <v/>
      </c>
      <c r="GC6" s="9">
        <f t="shared" ref="GC6:GC37" si="98">IF(AND(GA6=FR$2,GA6&lt;&gt;FY$2),IF(AND(GB6="City",FV6&lt;0),ROUND(FV6/2,0),FV6*4),IF(AND(GA6&lt;&gt;FR$2,GA6=FY$2),IF(AND(GB6="City",FV6&lt;0),FV6*2,ROUND(FV6/4,0)),FV6))</f>
        <v>800</v>
      </c>
      <c r="GD6" s="10">
        <f t="shared" ref="GD6:GD37" si="99">IF(AND(GA6=FR$2,GA6&lt;&gt;FY$2),FW6*2,IF(AND(GA6&lt;&gt;FR$2,GA6=FY$2),ROUND(FW6/2,0),FW6))</f>
        <v>10000</v>
      </c>
      <c r="GE6" s="5">
        <f>FX6</f>
        <v>1</v>
      </c>
      <c r="GF6" s="8" t="str">
        <f t="shared" ref="GF6:GF37" si="100">IF(COUNTBLANK(FY6)=0,FY6,"")</f>
        <v>Capital</v>
      </c>
      <c r="GG6" s="8" t="str">
        <f t="shared" ref="GG6:GG37" si="101">IF(COUNTBLANK(FZ6)=0,FZ6,"")</f>
        <v>AA</v>
      </c>
      <c r="GH6" s="95" t="str">
        <f>IFERROR(VLOOKUP(VLOOKUP(GG6,Control!$L$2:$M$677,2,FALSE),Control!$O$2:$P$11,2,FALSE),"")</f>
        <v>Winter</v>
      </c>
      <c r="GI6" s="95" t="str">
        <f>IFERROR(VLOOKUP(GG6,Control!$R$2:$T$13,3,FALSE),"")</f>
        <v/>
      </c>
      <c r="GJ6" s="9">
        <f t="shared" ref="GJ6:GJ37" si="102">IF(AND(GH6=FY$2,GH6&lt;&gt;GF$2),IF(AND(GI6="City",GC6&lt;0),ROUND(GC6/2,0),GC6*4),IF(AND(GH6&lt;&gt;FY$2,GH6=GF$2),IF(AND(GI6="City",GC6&lt;0),GC6*2,ROUND(GC6/4,0)),GC6))</f>
        <v>800</v>
      </c>
      <c r="GK6" s="10">
        <f t="shared" ref="GK6:GK37" si="103">IF(AND(GH6=FY$2,GH6&lt;&gt;GF$2),GD6*2,IF(AND(GH6&lt;&gt;FY$2,GH6=GF$2),ROUND(GD6/2,0),GD6))</f>
        <v>10000</v>
      </c>
      <c r="GL6" s="5">
        <f>GE6</f>
        <v>1</v>
      </c>
      <c r="GM6" s="8" t="str">
        <f t="shared" ref="GM6:GM37" si="104">IF(COUNTBLANK(GF6)=0,GF6,"")</f>
        <v>Capital</v>
      </c>
      <c r="GN6" s="8" t="str">
        <f t="shared" ref="GN6:GN37" si="105">IF(COUNTBLANK(GG6)=0,GG6,"")</f>
        <v>AA</v>
      </c>
      <c r="GO6" s="95" t="str">
        <f>IFERROR(VLOOKUP(VLOOKUP(GN6,Control!$L$2:$M$677,2,FALSE),Control!$O$2:$P$11,2,FALSE),"")</f>
        <v>Winter</v>
      </c>
      <c r="GP6" s="95" t="str">
        <f>IFERROR(VLOOKUP(GN6,Control!$R$2:$T$13,3,FALSE),"")</f>
        <v/>
      </c>
      <c r="GQ6" s="9">
        <f t="shared" ref="GQ6:GQ37" si="106">IF(AND(GO6=GF$2,GO6&lt;&gt;GM$2),IF(AND(GP6="City",GJ6&lt;0),ROUND(GJ6/2,0),GJ6*4),IF(AND(GO6&lt;&gt;GF$2,GO6=GM$2),IF(AND(GP6="City",GJ6&lt;0),GJ6*2,ROUND(GJ6/4,0)),GJ6))</f>
        <v>800</v>
      </c>
      <c r="GR6" s="10">
        <f t="shared" ref="GR6:GR37" si="107">IF(AND(GO6=GF$2,GO6&lt;&gt;GM$2),GK6*2,IF(AND(GO6&lt;&gt;GF$2,GO6=GM$2),ROUND(GK6/2,0),GK6))</f>
        <v>10000</v>
      </c>
      <c r="GS6" s="5">
        <f>GL6</f>
        <v>1</v>
      </c>
      <c r="GT6" s="8" t="str">
        <f t="shared" ref="GT6:GT37" si="108">IF(COUNTBLANK(GM6)=0,GM6,"")</f>
        <v>Capital</v>
      </c>
      <c r="GU6" s="8" t="str">
        <f t="shared" ref="GU6:GU37" si="109">IF(COUNTBLANK(GN6)=0,GN6,"")</f>
        <v>AA</v>
      </c>
      <c r="GV6" s="95" t="str">
        <f>IFERROR(VLOOKUP(VLOOKUP(GU6,Control!$L$2:$M$677,2,FALSE),Control!$O$2:$P$11,2,FALSE),"")</f>
        <v>Winter</v>
      </c>
      <c r="GW6" s="95" t="str">
        <f>IFERROR(VLOOKUP(GU6,Control!$R$2:$T$13,3,FALSE),"")</f>
        <v/>
      </c>
      <c r="GX6" s="9">
        <f t="shared" ref="GX6:GX37" si="110">IF(AND(GV6=GM$2,GV6&lt;&gt;GT$2),IF(AND(GW6="City",GQ6&lt;0),ROUND(GQ6/2,0),GQ6*4),IF(AND(GV6&lt;&gt;GM$2,GV6=GT$2),IF(AND(GW6="City",GQ6&lt;0),GQ6*2,ROUND(GQ6/4,0)),GQ6))</f>
        <v>200</v>
      </c>
      <c r="GY6" s="10">
        <f t="shared" ref="GY6:GY37" si="111">IF(AND(GV6=GM$2,GV6&lt;&gt;GT$2),GR6*2,IF(AND(GV6&lt;&gt;GM$2,GV6=GT$2),ROUND(GR6/2,0),GR6))</f>
        <v>5000</v>
      </c>
      <c r="GZ6" s="5">
        <f>GS6</f>
        <v>1</v>
      </c>
      <c r="HA6" s="8" t="str">
        <f t="shared" ref="HA6:HA37" si="112">IF(COUNTBLANK(GT6)=0,GT6,"")</f>
        <v>Capital</v>
      </c>
      <c r="HB6" s="8" t="str">
        <f t="shared" ref="HB6:HB37" si="113">IF(COUNTBLANK(GU6)=0,GU6,"")</f>
        <v>AA</v>
      </c>
      <c r="HC6" s="95" t="str">
        <f>IFERROR(VLOOKUP(VLOOKUP(HB6,Control!$L$2:$M$677,2,FALSE),Control!$O$2:$P$11,2,FALSE),"")</f>
        <v>Winter</v>
      </c>
      <c r="HD6" s="95" t="str">
        <f>IFERROR(VLOOKUP(HB6,Control!$R$2:$T$13,3,FALSE),"")</f>
        <v/>
      </c>
      <c r="HE6" s="9">
        <f t="shared" ref="HE6:HE37" si="114">IF(AND(HC6=GT$2,HC6&lt;&gt;HA$2),IF(AND(HD6="City",GX6&lt;0),ROUND(GX6/2,0),GX6*4),IF(AND(HC6&lt;&gt;GT$2,HC6=HA$2),IF(AND(HD6="City",GX6&lt;0),GX6*2,ROUND(GX6/4,0)),GX6))</f>
        <v>200</v>
      </c>
      <c r="HF6" s="10">
        <f t="shared" ref="HF6:HF37" si="115">IF(AND(HC6=GT$2,HC6&lt;&gt;HA$2),GY6*2,IF(AND(HC6&lt;&gt;GT$2,HC6=HA$2),ROUND(GY6/2,0),GY6))</f>
        <v>5000</v>
      </c>
      <c r="HG6" s="5">
        <f>GZ6</f>
        <v>1</v>
      </c>
      <c r="HH6" s="8" t="str">
        <f t="shared" ref="HH6:HH37" si="116">IF(COUNTBLANK(HA6)=0,HA6,"")</f>
        <v>Capital</v>
      </c>
      <c r="HI6" s="8" t="str">
        <f t="shared" ref="HI6:HI37" si="117">IF(COUNTBLANK(HB6)=0,HB6,"")</f>
        <v>AA</v>
      </c>
      <c r="HJ6" s="95" t="str">
        <f>IFERROR(VLOOKUP(VLOOKUP(HI6,Control!$L$2:$M$677,2,FALSE),Control!$O$2:$P$11,2,FALSE),"")</f>
        <v>Winter</v>
      </c>
      <c r="HK6" s="95" t="str">
        <f>IFERROR(VLOOKUP(HI6,Control!$R$2:$T$13,3,FALSE),"")</f>
        <v/>
      </c>
      <c r="HL6" s="9">
        <f t="shared" ref="HL6:HL37" si="118">IF(AND(HJ6=HA$2,HJ6&lt;&gt;HH$2),IF(AND(HK6="City",HE6&lt;0),ROUND(HE6/2,0),HE6*4),IF(AND(HJ6&lt;&gt;HA$2,HJ6=HH$2),IF(AND(HK6="City",HE6&lt;0),HE6*2,ROUND(HE6/4,0)),HE6))</f>
        <v>200</v>
      </c>
      <c r="HM6" s="10">
        <f t="shared" ref="HM6:HM37" si="119">IF(AND(HJ6=HA$2,HJ6&lt;&gt;HH$2),HF6*2,IF(AND(HJ6&lt;&gt;HA$2,HJ6=HH$2),ROUND(HF6/2,0),HF6))</f>
        <v>5000</v>
      </c>
      <c r="HN6" s="5">
        <f>HG6</f>
        <v>1</v>
      </c>
      <c r="HO6" s="8" t="str">
        <f t="shared" ref="HO6:HO37" si="120">IF(COUNTBLANK(HH6)=0,HH6,"")</f>
        <v>Capital</v>
      </c>
      <c r="HP6" s="8" t="str">
        <f t="shared" ref="HP6:HP37" si="121">IF(COUNTBLANK(HI6)=0,HI6,"")</f>
        <v>AA</v>
      </c>
      <c r="HQ6" s="95" t="str">
        <f>IFERROR(VLOOKUP(VLOOKUP(HP6,Control!$L$2:$M$677,2,FALSE),Control!$O$2:$P$11,2,FALSE),"")</f>
        <v>Winter</v>
      </c>
      <c r="HR6" s="95" t="str">
        <f>IFERROR(VLOOKUP(HP6,Control!$R$2:$T$13,3,FALSE),"")</f>
        <v/>
      </c>
      <c r="HS6" s="9">
        <f t="shared" ref="HS6:HS37" si="122">IF(AND(HQ6=HH$2,HQ6&lt;&gt;HO$2),IF(AND(HR6="City",HL6&lt;0),ROUND(HL6/2,0),HL6*4),IF(AND(HQ6&lt;&gt;HH$2,HQ6=HO$2),IF(AND(HR6="City",HL6&lt;0),HL6*2,ROUND(HL6/4,0)),HL6))</f>
        <v>800</v>
      </c>
      <c r="HT6" s="10">
        <f t="shared" ref="HT6:HT37" si="123">IF(AND(HQ6=HH$2,HQ6&lt;&gt;HO$2),HM6*2,IF(AND(HQ6&lt;&gt;HH$2,HQ6=HO$2),ROUND(HM6/2,0),HM6))</f>
        <v>10000</v>
      </c>
      <c r="HU6" s="5">
        <f>HN6</f>
        <v>1</v>
      </c>
      <c r="HV6" s="8" t="str">
        <f t="shared" ref="HV6:HV37" si="124">IF(COUNTBLANK(HO6)=0,HO6,"")</f>
        <v>Capital</v>
      </c>
      <c r="HW6" s="8" t="str">
        <f t="shared" ref="HW6:HW37" si="125">IF(COUNTBLANK(HP6)=0,HP6,"")</f>
        <v>AA</v>
      </c>
      <c r="HX6" s="95" t="str">
        <f>IFERROR(VLOOKUP(VLOOKUP(HW6,Control!$L$2:$M$677,2,FALSE),Control!$O$2:$P$11,2,FALSE),"")</f>
        <v>Winter</v>
      </c>
      <c r="HY6" s="95" t="str">
        <f>IFERROR(VLOOKUP(HW6,Control!$R$2:$T$13,3,FALSE),"")</f>
        <v/>
      </c>
      <c r="HZ6" s="9">
        <f t="shared" ref="HZ6:HZ37" si="126">IF(AND(HX6=HO$2,HX6&lt;&gt;HV$2),IF(AND(HY6="City",HS6&lt;0),ROUND(HS6/2,0),HS6*4),IF(AND(HX6&lt;&gt;HO$2,HX6=HV$2),IF(AND(HY6="City",HS6&lt;0),HS6*2,ROUND(HS6/4,0)),HS6))</f>
        <v>800</v>
      </c>
      <c r="IA6" s="10">
        <f t="shared" ref="IA6:IA37" si="127">IF(AND(HX6=HO$2,HX6&lt;&gt;HV$2),HT6*2,IF(AND(HX6&lt;&gt;HO$2,HX6=HV$2),ROUND(HT6/2,0),HT6))</f>
        <v>10000</v>
      </c>
      <c r="IB6" s="5">
        <f>HU6</f>
        <v>1</v>
      </c>
      <c r="IC6" s="8" t="str">
        <f t="shared" ref="IC6:IC37" si="128">IF(COUNTBLANK(HV6)=0,HV6,"")</f>
        <v>Capital</v>
      </c>
      <c r="ID6" s="8" t="str">
        <f t="shared" ref="ID6:ID37" si="129">IF(COUNTBLANK(HW6)=0,HW6,"")</f>
        <v>AA</v>
      </c>
      <c r="IE6" s="95" t="str">
        <f>IFERROR(VLOOKUP(VLOOKUP(ID6,Control!$L$2:$M$677,2,FALSE),Control!$O$2:$P$11,2,FALSE),"")</f>
        <v>Winter</v>
      </c>
      <c r="IF6" s="95" t="str">
        <f>IFERROR(VLOOKUP(ID6,Control!$R$2:$T$13,3,FALSE),"")</f>
        <v/>
      </c>
      <c r="IG6" s="9">
        <f t="shared" ref="IG6:IG37" si="130">IF(AND(IE6=HV$2,IE6&lt;&gt;IC$2),IF(AND(IF6="City",HZ6&lt;0),ROUND(HZ6/2,0),HZ6*4),IF(AND(IE6&lt;&gt;HV$2,IE6=IC$2),IF(AND(IF6="City",HZ6&lt;0),HZ6*2,ROUND(HZ6/4,0)),HZ6))</f>
        <v>800</v>
      </c>
      <c r="IH6" s="10">
        <f t="shared" ref="IH6:IH37" si="131">IF(AND(IE6=HV$2,IE6&lt;&gt;IC$2),IA6*2,IF(AND(IE6&lt;&gt;HV$2,IE6=IC$2),ROUND(IA6/2,0),IA6))</f>
        <v>10000</v>
      </c>
      <c r="II6" s="5">
        <f>IB6</f>
        <v>1</v>
      </c>
      <c r="IJ6" s="8" t="str">
        <f t="shared" ref="IJ6:IJ37" si="132">IF(COUNTBLANK(IC6)=0,IC6,"")</f>
        <v>Capital</v>
      </c>
      <c r="IK6" s="8" t="str">
        <f t="shared" ref="IK6:IK37" si="133">IF(COUNTBLANK(ID6)=0,ID6,"")</f>
        <v>AA</v>
      </c>
      <c r="IL6" s="95" t="str">
        <f>IFERROR(VLOOKUP(VLOOKUP(IK6,Control!$L$2:$M$677,2,FALSE),Control!$O$2:$P$11,2,FALSE),"")</f>
        <v>Winter</v>
      </c>
      <c r="IM6" s="95" t="str">
        <f>IFERROR(VLOOKUP(IK6,Control!$R$2:$T$13,3,FALSE),"")</f>
        <v/>
      </c>
      <c r="IN6" s="9">
        <f t="shared" ref="IN6:IN37" si="134">IF(AND(IL6=IC$2,IL6&lt;&gt;IJ$2),IF(AND(IM6="City",IG6&lt;0),ROUND(IG6/2,0),IG6*4),IF(AND(IL6&lt;&gt;IC$2,IL6=IJ$2),IF(AND(IM6="City",IG6&lt;0),IG6*2,ROUND(IG6/4,0)),IG6))</f>
        <v>800</v>
      </c>
      <c r="IO6" s="10">
        <f t="shared" ref="IO6:IO37" si="135">IF(AND(IL6=IC$2,IL6&lt;&gt;IJ$2),IH6*2,IF(AND(IL6&lt;&gt;IC$2,IL6=IJ$2),ROUND(IH6/2,0),IH6))</f>
        <v>10000</v>
      </c>
      <c r="IP6" s="5">
        <f>II6</f>
        <v>1</v>
      </c>
      <c r="IQ6" s="8" t="str">
        <f t="shared" ref="IQ6:IQ37" si="136">IF(COUNTBLANK(IJ6)=0,IJ6,"")</f>
        <v>Capital</v>
      </c>
      <c r="IR6" s="8" t="str">
        <f t="shared" ref="IR6:IR37" si="137">IF(COUNTBLANK(IK6)=0,IK6,"")</f>
        <v>AA</v>
      </c>
      <c r="IS6" s="95" t="str">
        <f>IFERROR(VLOOKUP(VLOOKUP(IR6,Control!$L$2:$M$677,2,FALSE),Control!$O$2:$P$11,2,FALSE),"")</f>
        <v>Winter</v>
      </c>
      <c r="IT6" s="95" t="str">
        <f>IFERROR(VLOOKUP(IR6,Control!$R$2:$T$13,3,FALSE),"")</f>
        <v/>
      </c>
      <c r="IU6" s="9">
        <f t="shared" ref="IU6:IU37" si="138">IF(AND(IS6=IJ$2,IS6&lt;&gt;IQ$2),IF(AND(IT6="City",IN6&lt;0),ROUND(IN6/2,0),IN6*4),IF(AND(IS6&lt;&gt;IJ$2,IS6=IQ$2),IF(AND(IT6="City",IN6&lt;0),IN6*2,ROUND(IN6/4,0)),IN6))</f>
        <v>800</v>
      </c>
      <c r="IV6" s="10">
        <f t="shared" ref="IV6:IV37" si="139">IF(AND(IS6=IJ$2,IS6&lt;&gt;IQ$2),IO6*2,IF(AND(IS6&lt;&gt;IJ$2,IS6=IQ$2),ROUND(IO6/2,0),IO6))</f>
        <v>10000</v>
      </c>
      <c r="IW6" s="5">
        <f>IP6</f>
        <v>1</v>
      </c>
      <c r="IX6" s="8" t="str">
        <f t="shared" ref="IX6:IX37" si="140">IF(COUNTBLANK(IQ6)=0,IQ6,"")</f>
        <v>Capital</v>
      </c>
      <c r="IY6" s="8" t="str">
        <f t="shared" ref="IY6:IY37" si="141">IF(COUNTBLANK(IR6)=0,IR6,"")</f>
        <v>AA</v>
      </c>
      <c r="IZ6" s="95" t="str">
        <f>IFERROR(VLOOKUP(VLOOKUP(IY6,Control!$L$2:$M$677,2,FALSE),Control!$O$2:$P$11,2,FALSE),"")</f>
        <v>Winter</v>
      </c>
      <c r="JA6" s="95" t="str">
        <f>IFERROR(VLOOKUP(IY6,Control!$R$2:$T$13,3,FALSE),"")</f>
        <v/>
      </c>
      <c r="JB6" s="9">
        <f t="shared" ref="JB6:JB37" si="142">IF(AND(IZ6=IQ$2,IZ6&lt;&gt;IX$2),IF(AND(JA6="City",IU6&lt;0),ROUND(IU6/2,0),IU6*4),IF(AND(IZ6&lt;&gt;IQ$2,IZ6=IX$2),IF(AND(JA6="City",IU6&lt;0),IU6*2,ROUND(IU6/4,0)),IU6))</f>
        <v>800</v>
      </c>
      <c r="JC6" s="10">
        <f t="shared" ref="JC6:JC37" si="143">IF(AND(IZ6=IQ$2,IZ6&lt;&gt;IX$2),IV6*2,IF(AND(IZ6&lt;&gt;IQ$2,IZ6=IX$2),ROUND(IV6/2,0),IV6))</f>
        <v>10000</v>
      </c>
      <c r="JD6" s="5">
        <f>IW6</f>
        <v>1</v>
      </c>
      <c r="JE6" s="8" t="str">
        <f t="shared" ref="JE6:JE37" si="144">IF(COUNTBLANK(IX6)=0,IX6,"")</f>
        <v>Capital</v>
      </c>
      <c r="JF6" s="8" t="str">
        <f t="shared" ref="JF6:JF37" si="145">IF(COUNTBLANK(IY6)=0,IY6,"")</f>
        <v>AA</v>
      </c>
      <c r="JG6" s="95" t="str">
        <f>IFERROR(VLOOKUP(VLOOKUP(JF6,Control!$L$2:$M$677,2,FALSE),Control!$O$2:$P$11,2,FALSE),"")</f>
        <v>Winter</v>
      </c>
      <c r="JH6" s="95" t="str">
        <f>IFERROR(VLOOKUP(JF6,Control!$R$2:$T$13,3,FALSE),"")</f>
        <v/>
      </c>
      <c r="JI6" s="9">
        <f t="shared" ref="JI6:JI37" si="146">IF(AND(JG6=IX$2,JG6&lt;&gt;JE$2),IF(AND(JH6="City",JB6&lt;0),ROUND(JB6/2,0),JB6*4),IF(AND(JG6&lt;&gt;IX$2,JG6=JE$2),IF(AND(JH6="City",JB6&lt;0),JB6*2,ROUND(JB6/4,0)),JB6))</f>
        <v>800</v>
      </c>
      <c r="JJ6" s="10">
        <f t="shared" ref="JJ6:JJ37" si="147">IF(AND(JG6=IX$2,JG6&lt;&gt;JE$2),JC6*2,IF(AND(JG6&lt;&gt;IX$2,JG6=JE$2),ROUND(JC6/2,0),JC6))</f>
        <v>10000</v>
      </c>
      <c r="JK6" s="5">
        <f>JD6</f>
        <v>1</v>
      </c>
      <c r="JL6" s="8" t="str">
        <f t="shared" ref="JL6:JL37" si="148">IF(COUNTBLANK(JE6)=0,JE6,"")</f>
        <v>Capital</v>
      </c>
      <c r="JM6" s="8" t="str">
        <f t="shared" ref="JM6:JM37" si="149">IF(COUNTBLANK(JF6)=0,JF6,"")</f>
        <v>AA</v>
      </c>
      <c r="JN6" s="95" t="str">
        <f>IFERROR(VLOOKUP(VLOOKUP(JM6,Control!$L$2:$M$677,2,FALSE),Control!$O$2:$P$11,2,FALSE),"")</f>
        <v>Winter</v>
      </c>
      <c r="JO6" s="95" t="str">
        <f>IFERROR(VLOOKUP(JM6,Control!$R$2:$T$13,3,FALSE),"")</f>
        <v/>
      </c>
      <c r="JP6" s="9">
        <f t="shared" ref="JP6:JP37" si="150">IF(AND(JN6=JE$2,JN6&lt;&gt;JL$2),IF(AND(JO6="City",JI6&lt;0),ROUND(JI6/2,0),JI6*4),IF(AND(JN6&lt;&gt;JE$2,JN6=JL$2),IF(AND(JO6="City",JI6&lt;0),JI6*2,ROUND(JI6/4,0)),JI6))</f>
        <v>800</v>
      </c>
      <c r="JQ6" s="10">
        <f t="shared" ref="JQ6:JQ37" si="151">IF(AND(JN6=JE$2,JN6&lt;&gt;JL$2),JJ6*2,IF(AND(JN6&lt;&gt;JE$2,JN6=JL$2),ROUND(JJ6/2,0),JJ6))</f>
        <v>10000</v>
      </c>
      <c r="JR6" s="5">
        <f>JK6</f>
        <v>1</v>
      </c>
      <c r="JS6" s="8" t="str">
        <f t="shared" ref="JS6:JS37" si="152">IF(COUNTBLANK(JL6)=0,JL6,"")</f>
        <v>Capital</v>
      </c>
      <c r="JT6" s="8" t="str">
        <f t="shared" ref="JT6:JT37" si="153">IF(COUNTBLANK(JM6)=0,JM6,"")</f>
        <v>AA</v>
      </c>
      <c r="JU6" s="95" t="str">
        <f>IFERROR(VLOOKUP(VLOOKUP(JT6,Control!$L$2:$M$677,2,FALSE),Control!$O$2:$P$11,2,FALSE),"")</f>
        <v>Winter</v>
      </c>
      <c r="JV6" s="95" t="str">
        <f>IFERROR(VLOOKUP(JT6,Control!$R$2:$T$13,3,FALSE),"")</f>
        <v/>
      </c>
      <c r="JW6" s="9">
        <f t="shared" ref="JW6:JW37" si="154">IF(AND(JU6=JL$2,JU6&lt;&gt;JS$2),IF(AND(JV6="City",JP6&lt;0),ROUND(JP6/2,0),JP6*4),IF(AND(JU6&lt;&gt;JL$2,JU6=JS$2),IF(AND(JV6="City",JP6&lt;0),JP6*2,ROUND(JP6/4,0)),JP6))</f>
        <v>800</v>
      </c>
      <c r="JX6" s="10">
        <f t="shared" ref="JX6:JX37" si="155">IF(AND(JU6=JL$2,JU6&lt;&gt;JS$2),JQ6*2,IF(AND(JU6&lt;&gt;JL$2,JU6=JS$2),ROUND(JQ6/2,0),JQ6))</f>
        <v>10000</v>
      </c>
    </row>
    <row r="7" spans="1:284" x14ac:dyDescent="0.25">
      <c r="A7" s="148"/>
      <c r="B7" s="148"/>
      <c r="C7" s="148"/>
      <c r="D7" s="149"/>
      <c r="E7" s="5">
        <f>E6+1</f>
        <v>2</v>
      </c>
      <c r="F7" s="28" t="s">
        <v>831</v>
      </c>
      <c r="G7" s="104" t="s">
        <v>287</v>
      </c>
      <c r="H7" s="95" t="str">
        <f>IFERROR(VLOOKUP(VLOOKUP(G7,Control!$L$2:$M$677,2,FALSE),Control!$O$2:$P$11,2,FALSE),"")</f>
        <v>Winter</v>
      </c>
      <c r="I7" s="95" t="str">
        <f>IFERROR(VLOOKUP(G7,Control!$R$2:$T$13,3,FALSE),"")</f>
        <v/>
      </c>
      <c r="J7" s="29">
        <v>800</v>
      </c>
      <c r="K7" s="30">
        <v>10000</v>
      </c>
      <c r="L7" s="5">
        <f t="shared" ref="L7:L55" si="156">E7</f>
        <v>2</v>
      </c>
      <c r="M7" s="8" t="str">
        <f t="shared" si="0"/>
        <v>Town</v>
      </c>
      <c r="N7" s="8" t="str">
        <f t="shared" si="1"/>
        <v>BB</v>
      </c>
      <c r="O7" s="95" t="str">
        <f>IFERROR(VLOOKUP(VLOOKUP(N7,Control!$L$2:$M$677,2,FALSE),Control!$O$2:$P$11,2,FALSE),"")</f>
        <v>Winter</v>
      </c>
      <c r="P7" s="95" t="str">
        <f>IFERROR(VLOOKUP(N7,Control!$R$2:$T$13,3,FALSE),"")</f>
        <v/>
      </c>
      <c r="Q7" s="9">
        <f t="shared" si="2"/>
        <v>800</v>
      </c>
      <c r="R7" s="10">
        <f t="shared" si="3"/>
        <v>10000</v>
      </c>
      <c r="S7" s="5">
        <f t="shared" ref="S7:S55" si="157">L7</f>
        <v>2</v>
      </c>
      <c r="T7" s="8" t="str">
        <f t="shared" si="4"/>
        <v>Town</v>
      </c>
      <c r="U7" s="8" t="str">
        <f t="shared" si="5"/>
        <v>BB</v>
      </c>
      <c r="V7" s="95" t="str">
        <f>IFERROR(VLOOKUP(VLOOKUP(U7,Control!$L$2:$M$677,2,FALSE),Control!$O$2:$P$11,2,FALSE),"")</f>
        <v>Winter</v>
      </c>
      <c r="W7" s="95" t="str">
        <f>IFERROR(VLOOKUP(U7,Control!$R$2:$T$13,3,FALSE),"")</f>
        <v/>
      </c>
      <c r="X7" s="9">
        <f t="shared" si="6"/>
        <v>800</v>
      </c>
      <c r="Y7" s="10">
        <f t="shared" si="7"/>
        <v>10000</v>
      </c>
      <c r="Z7" s="5">
        <f t="shared" ref="Z7:Z55" si="158">S7</f>
        <v>2</v>
      </c>
      <c r="AA7" s="8" t="str">
        <f t="shared" si="8"/>
        <v>Town</v>
      </c>
      <c r="AB7" s="8" t="str">
        <f t="shared" si="9"/>
        <v>BB</v>
      </c>
      <c r="AC7" s="95" t="str">
        <f>IFERROR(VLOOKUP(VLOOKUP(AB7,Control!$L$2:$M$677,2,FALSE),Control!$O$2:$P$11,2,FALSE),"")</f>
        <v>Winter</v>
      </c>
      <c r="AD7" s="95" t="str">
        <f>IFERROR(VLOOKUP(AB7,Control!$R$2:$T$13,3,FALSE),"")</f>
        <v/>
      </c>
      <c r="AE7" s="9">
        <f t="shared" si="10"/>
        <v>800</v>
      </c>
      <c r="AF7" s="10">
        <f t="shared" si="11"/>
        <v>10000</v>
      </c>
      <c r="AG7" s="5">
        <f t="shared" ref="AG7:AG55" si="159">Z7</f>
        <v>2</v>
      </c>
      <c r="AH7" s="8" t="str">
        <f t="shared" si="12"/>
        <v>Town</v>
      </c>
      <c r="AI7" s="8" t="str">
        <f t="shared" si="13"/>
        <v>BB</v>
      </c>
      <c r="AJ7" s="95" t="str">
        <f>IFERROR(VLOOKUP(VLOOKUP(AI7,Control!$L$2:$M$677,2,FALSE),Control!$O$2:$P$11,2,FALSE),"")</f>
        <v>Winter</v>
      </c>
      <c r="AK7" s="95" t="str">
        <f>IFERROR(VLOOKUP(AI7,Control!$R$2:$T$13,3,FALSE),"")</f>
        <v/>
      </c>
      <c r="AL7" s="9">
        <f t="shared" si="14"/>
        <v>200</v>
      </c>
      <c r="AM7" s="10">
        <f t="shared" si="15"/>
        <v>5000</v>
      </c>
      <c r="AN7" s="5">
        <f t="shared" ref="AN7:AN55" si="160">AG7</f>
        <v>2</v>
      </c>
      <c r="AO7" s="8" t="str">
        <f t="shared" si="16"/>
        <v>Town</v>
      </c>
      <c r="AP7" s="8" t="str">
        <f t="shared" si="17"/>
        <v>BB</v>
      </c>
      <c r="AQ7" s="95" t="str">
        <f>IFERROR(VLOOKUP(VLOOKUP(AP7,Control!$L$2:$M$677,2,FALSE),Control!$O$2:$P$11,2,FALSE),"")</f>
        <v>Winter</v>
      </c>
      <c r="AR7" s="95" t="str">
        <f>IFERROR(VLOOKUP(AP7,Control!$R$2:$T$13,3,FALSE),"")</f>
        <v/>
      </c>
      <c r="AS7" s="9">
        <f t="shared" si="18"/>
        <v>200</v>
      </c>
      <c r="AT7" s="10">
        <f t="shared" si="19"/>
        <v>5000</v>
      </c>
      <c r="AU7" s="5">
        <f t="shared" ref="AU7:AU55" si="161">AN7</f>
        <v>2</v>
      </c>
      <c r="AV7" s="8" t="str">
        <f t="shared" si="20"/>
        <v>Town</v>
      </c>
      <c r="AW7" s="8" t="str">
        <f t="shared" si="21"/>
        <v>BB</v>
      </c>
      <c r="AX7" s="95" t="str">
        <f>IFERROR(VLOOKUP(VLOOKUP(AW7,Control!$L$2:$M$677,2,FALSE),Control!$O$2:$P$11,2,FALSE),"")</f>
        <v>Winter</v>
      </c>
      <c r="AY7" s="95" t="str">
        <f>IFERROR(VLOOKUP(AW7,Control!$R$2:$T$13,3,FALSE),"")</f>
        <v/>
      </c>
      <c r="AZ7" s="9">
        <f t="shared" si="22"/>
        <v>200</v>
      </c>
      <c r="BA7" s="10">
        <f t="shared" si="23"/>
        <v>5000</v>
      </c>
      <c r="BB7" s="5">
        <f t="shared" ref="BB7:BB55" si="162">AU7</f>
        <v>2</v>
      </c>
      <c r="BC7" s="8" t="str">
        <f t="shared" si="24"/>
        <v>Town</v>
      </c>
      <c r="BD7" s="8" t="str">
        <f t="shared" si="25"/>
        <v>BB</v>
      </c>
      <c r="BE7" s="95" t="str">
        <f>IFERROR(VLOOKUP(VLOOKUP(BD7,Control!$L$2:$M$677,2,FALSE),Control!$O$2:$P$11,2,FALSE),"")</f>
        <v>Winter</v>
      </c>
      <c r="BF7" s="95" t="str">
        <f>IFERROR(VLOOKUP(BD7,Control!$R$2:$T$13,3,FALSE),"")</f>
        <v/>
      </c>
      <c r="BG7" s="9">
        <f t="shared" si="26"/>
        <v>800</v>
      </c>
      <c r="BH7" s="10">
        <f t="shared" si="27"/>
        <v>10000</v>
      </c>
      <c r="BI7" s="5">
        <f t="shared" ref="BI7:BI55" si="163">BB7</f>
        <v>2</v>
      </c>
      <c r="BJ7" s="8" t="str">
        <f t="shared" si="28"/>
        <v>Town</v>
      </c>
      <c r="BK7" s="8" t="str">
        <f t="shared" si="29"/>
        <v>BB</v>
      </c>
      <c r="BL7" s="95" t="str">
        <f>IFERROR(VLOOKUP(VLOOKUP(BK7,Control!$L$2:$M$677,2,FALSE),Control!$O$2:$P$11,2,FALSE),"")</f>
        <v>Winter</v>
      </c>
      <c r="BM7" s="95" t="str">
        <f>IFERROR(VLOOKUP(BK7,Control!$R$2:$T$13,3,FALSE),"")</f>
        <v/>
      </c>
      <c r="BN7" s="9">
        <f t="shared" si="30"/>
        <v>800</v>
      </c>
      <c r="BO7" s="10">
        <f t="shared" si="31"/>
        <v>10000</v>
      </c>
      <c r="BP7" s="5">
        <f t="shared" ref="BP7:BP55" si="164">BI7</f>
        <v>2</v>
      </c>
      <c r="BQ7" s="8" t="str">
        <f t="shared" si="32"/>
        <v>Town</v>
      </c>
      <c r="BR7" s="8" t="str">
        <f t="shared" si="33"/>
        <v>BB</v>
      </c>
      <c r="BS7" s="95" t="str">
        <f>IFERROR(VLOOKUP(VLOOKUP(BR7,Control!$L$2:$M$677,2,FALSE),Control!$O$2:$P$11,2,FALSE),"")</f>
        <v>Winter</v>
      </c>
      <c r="BT7" s="95" t="str">
        <f>IFERROR(VLOOKUP(BR7,Control!$R$2:$T$13,3,FALSE),"")</f>
        <v/>
      </c>
      <c r="BU7" s="9">
        <f t="shared" si="34"/>
        <v>800</v>
      </c>
      <c r="BV7" s="10">
        <f t="shared" si="35"/>
        <v>10000</v>
      </c>
      <c r="BW7" s="5">
        <f t="shared" ref="BW7:BW55" si="165">BP7</f>
        <v>2</v>
      </c>
      <c r="BX7" s="8" t="str">
        <f t="shared" si="36"/>
        <v>Town</v>
      </c>
      <c r="BY7" s="8" t="str">
        <f t="shared" si="37"/>
        <v>BB</v>
      </c>
      <c r="BZ7" s="95" t="str">
        <f>IFERROR(VLOOKUP(VLOOKUP(BY7,Control!$L$2:$M$677,2,FALSE),Control!$O$2:$P$11,2,FALSE),"")</f>
        <v>Winter</v>
      </c>
      <c r="CA7" s="95" t="str">
        <f>IFERROR(VLOOKUP(BY7,Control!$R$2:$T$13,3,FALSE),"")</f>
        <v/>
      </c>
      <c r="CB7" s="9">
        <f t="shared" si="38"/>
        <v>800</v>
      </c>
      <c r="CC7" s="10">
        <f t="shared" si="39"/>
        <v>10000</v>
      </c>
      <c r="CD7" s="5">
        <f t="shared" ref="CD7:CD55" si="166">BW7</f>
        <v>2</v>
      </c>
      <c r="CE7" s="8" t="str">
        <f t="shared" si="40"/>
        <v>Town</v>
      </c>
      <c r="CF7" s="8" t="str">
        <f t="shared" si="41"/>
        <v>BB</v>
      </c>
      <c r="CG7" s="95" t="str">
        <f>IFERROR(VLOOKUP(VLOOKUP(CF7,Control!$L$2:$M$677,2,FALSE),Control!$O$2:$P$11,2,FALSE),"")</f>
        <v>Winter</v>
      </c>
      <c r="CH7" s="95" t="str">
        <f>IFERROR(VLOOKUP(CF7,Control!$R$2:$T$13,3,FALSE),"")</f>
        <v/>
      </c>
      <c r="CI7" s="9">
        <f t="shared" si="42"/>
        <v>800</v>
      </c>
      <c r="CJ7" s="10">
        <f t="shared" si="43"/>
        <v>10000</v>
      </c>
      <c r="CK7" s="5">
        <f t="shared" ref="CK7:CK55" si="167">CD7</f>
        <v>2</v>
      </c>
      <c r="CL7" s="8" t="str">
        <f t="shared" si="44"/>
        <v>Town</v>
      </c>
      <c r="CM7" s="8" t="str">
        <f t="shared" si="45"/>
        <v>BB</v>
      </c>
      <c r="CN7" s="95" t="str">
        <f>IFERROR(VLOOKUP(VLOOKUP(CM7,Control!$L$2:$M$677,2,FALSE),Control!$O$2:$P$11,2,FALSE),"")</f>
        <v>Winter</v>
      </c>
      <c r="CO7" s="95" t="str">
        <f>IFERROR(VLOOKUP(CM7,Control!$R$2:$T$13,3,FALSE),"")</f>
        <v/>
      </c>
      <c r="CP7" s="9">
        <f t="shared" si="46"/>
        <v>800</v>
      </c>
      <c r="CQ7" s="10">
        <f t="shared" si="47"/>
        <v>10000</v>
      </c>
      <c r="CR7" s="5">
        <f t="shared" ref="CR7:CR55" si="168">CK7</f>
        <v>2</v>
      </c>
      <c r="CS7" s="8" t="str">
        <f t="shared" si="48"/>
        <v>Town</v>
      </c>
      <c r="CT7" s="8" t="str">
        <f t="shared" si="49"/>
        <v>BB</v>
      </c>
      <c r="CU7" s="95" t="str">
        <f>IFERROR(VLOOKUP(VLOOKUP(CT7,Control!$L$2:$M$677,2,FALSE),Control!$O$2:$P$11,2,FALSE),"")</f>
        <v>Winter</v>
      </c>
      <c r="CV7" s="95" t="str">
        <f>IFERROR(VLOOKUP(CT7,Control!$R$2:$T$13,3,FALSE),"")</f>
        <v/>
      </c>
      <c r="CW7" s="9">
        <f t="shared" si="50"/>
        <v>800</v>
      </c>
      <c r="CX7" s="10">
        <f t="shared" si="51"/>
        <v>10000</v>
      </c>
      <c r="CY7" s="5">
        <f t="shared" ref="CY7:CY55" si="169">CR7</f>
        <v>2</v>
      </c>
      <c r="CZ7" s="8" t="str">
        <f t="shared" si="52"/>
        <v>Town</v>
      </c>
      <c r="DA7" s="8" t="str">
        <f t="shared" si="53"/>
        <v>BB</v>
      </c>
      <c r="DB7" s="95" t="str">
        <f>IFERROR(VLOOKUP(VLOOKUP(DA7,Control!$L$2:$M$677,2,FALSE),Control!$O$2:$P$11,2,FALSE),"")</f>
        <v>Winter</v>
      </c>
      <c r="DC7" s="95" t="str">
        <f>IFERROR(VLOOKUP(DA7,Control!$R$2:$T$13,3,FALSE),"")</f>
        <v/>
      </c>
      <c r="DD7" s="9">
        <f t="shared" si="54"/>
        <v>800</v>
      </c>
      <c r="DE7" s="10">
        <f t="shared" si="55"/>
        <v>10000</v>
      </c>
      <c r="DF7" s="5">
        <f t="shared" ref="DF7:DF55" si="170">CY7</f>
        <v>2</v>
      </c>
      <c r="DG7" s="8" t="str">
        <f t="shared" si="56"/>
        <v>Town</v>
      </c>
      <c r="DH7" s="8" t="str">
        <f t="shared" si="57"/>
        <v>BB</v>
      </c>
      <c r="DI7" s="95" t="str">
        <f>IFERROR(VLOOKUP(VLOOKUP(DH7,Control!$L$2:$M$677,2,FALSE),Control!$O$2:$P$11,2,FALSE),"")</f>
        <v>Winter</v>
      </c>
      <c r="DJ7" s="95" t="str">
        <f>IFERROR(VLOOKUP(DH7,Control!$R$2:$T$13,3,FALSE),"")</f>
        <v/>
      </c>
      <c r="DK7" s="9">
        <f t="shared" si="58"/>
        <v>800</v>
      </c>
      <c r="DL7" s="10">
        <f t="shared" si="59"/>
        <v>10000</v>
      </c>
      <c r="DM7" s="5">
        <f t="shared" ref="DM7:DM55" si="171">DF7</f>
        <v>2</v>
      </c>
      <c r="DN7" s="8" t="str">
        <f t="shared" si="60"/>
        <v>Town</v>
      </c>
      <c r="DO7" s="8" t="str">
        <f t="shared" si="61"/>
        <v>BB</v>
      </c>
      <c r="DP7" s="95" t="str">
        <f>IFERROR(VLOOKUP(VLOOKUP(DO7,Control!$L$2:$M$677,2,FALSE),Control!$O$2:$P$11,2,FALSE),"")</f>
        <v>Winter</v>
      </c>
      <c r="DQ7" s="95" t="str">
        <f>IFERROR(VLOOKUP(DO7,Control!$R$2:$T$13,3,FALSE),"")</f>
        <v/>
      </c>
      <c r="DR7" s="9">
        <f t="shared" si="62"/>
        <v>200</v>
      </c>
      <c r="DS7" s="10">
        <f t="shared" si="63"/>
        <v>5000</v>
      </c>
      <c r="DT7" s="5">
        <f t="shared" ref="DT7:DT55" si="172">DM7</f>
        <v>2</v>
      </c>
      <c r="DU7" s="8" t="str">
        <f t="shared" si="64"/>
        <v>Town</v>
      </c>
      <c r="DV7" s="8" t="str">
        <f t="shared" si="65"/>
        <v>BB</v>
      </c>
      <c r="DW7" s="95" t="str">
        <f>IFERROR(VLOOKUP(VLOOKUP(DV7,Control!$L$2:$M$677,2,FALSE),Control!$O$2:$P$11,2,FALSE),"")</f>
        <v>Winter</v>
      </c>
      <c r="DX7" s="95" t="str">
        <f>IFERROR(VLOOKUP(DV7,Control!$R$2:$T$13,3,FALSE),"")</f>
        <v/>
      </c>
      <c r="DY7" s="9">
        <f t="shared" si="66"/>
        <v>200</v>
      </c>
      <c r="DZ7" s="10">
        <f t="shared" si="67"/>
        <v>5000</v>
      </c>
      <c r="EA7" s="5">
        <f t="shared" ref="EA7:EA55" si="173">DT7</f>
        <v>2</v>
      </c>
      <c r="EB7" s="8" t="str">
        <f t="shared" si="68"/>
        <v>Town</v>
      </c>
      <c r="EC7" s="8" t="str">
        <f t="shared" si="69"/>
        <v>BB</v>
      </c>
      <c r="ED7" s="95" t="str">
        <f>IFERROR(VLOOKUP(VLOOKUP(EC7,Control!$L$2:$M$677,2,FALSE),Control!$O$2:$P$11,2,FALSE),"")</f>
        <v>Winter</v>
      </c>
      <c r="EE7" s="95" t="str">
        <f>IFERROR(VLOOKUP(EC7,Control!$R$2:$T$13,3,FALSE),"")</f>
        <v/>
      </c>
      <c r="EF7" s="9">
        <f t="shared" si="70"/>
        <v>200</v>
      </c>
      <c r="EG7" s="10">
        <f t="shared" si="71"/>
        <v>5000</v>
      </c>
      <c r="EH7" s="5">
        <f t="shared" ref="EH7:EH55" si="174">EA7</f>
        <v>2</v>
      </c>
      <c r="EI7" s="8" t="str">
        <f t="shared" si="72"/>
        <v>Town</v>
      </c>
      <c r="EJ7" s="8" t="str">
        <f t="shared" si="73"/>
        <v>BB</v>
      </c>
      <c r="EK7" s="95" t="str">
        <f>IFERROR(VLOOKUP(VLOOKUP(EJ7,Control!$L$2:$M$677,2,FALSE),Control!$O$2:$P$11,2,FALSE),"")</f>
        <v>Winter</v>
      </c>
      <c r="EL7" s="95" t="str">
        <f>IFERROR(VLOOKUP(EJ7,Control!$R$2:$T$13,3,FALSE),"")</f>
        <v/>
      </c>
      <c r="EM7" s="9">
        <f t="shared" si="74"/>
        <v>800</v>
      </c>
      <c r="EN7" s="10">
        <f t="shared" si="75"/>
        <v>10000</v>
      </c>
      <c r="EO7" s="5">
        <f t="shared" ref="EO7:EO55" si="175">EH7</f>
        <v>2</v>
      </c>
      <c r="EP7" s="8" t="str">
        <f t="shared" si="76"/>
        <v>Town</v>
      </c>
      <c r="EQ7" s="8" t="str">
        <f t="shared" si="77"/>
        <v>BB</v>
      </c>
      <c r="ER7" s="95" t="str">
        <f>IFERROR(VLOOKUP(VLOOKUP(EQ7,Control!$L$2:$M$677,2,FALSE),Control!$O$2:$P$11,2,FALSE),"")</f>
        <v>Winter</v>
      </c>
      <c r="ES7" s="95" t="str">
        <f>IFERROR(VLOOKUP(EQ7,Control!$R$2:$T$13,3,FALSE),"")</f>
        <v/>
      </c>
      <c r="ET7" s="9">
        <f t="shared" si="78"/>
        <v>800</v>
      </c>
      <c r="EU7" s="10">
        <f t="shared" si="79"/>
        <v>10000</v>
      </c>
      <c r="EV7" s="5">
        <f t="shared" ref="EV7:EV55" si="176">EO7</f>
        <v>2</v>
      </c>
      <c r="EW7" s="8" t="str">
        <f t="shared" si="80"/>
        <v>Town</v>
      </c>
      <c r="EX7" s="8" t="str">
        <f t="shared" si="81"/>
        <v>BB</v>
      </c>
      <c r="EY7" s="95" t="str">
        <f>IFERROR(VLOOKUP(VLOOKUP(EX7,Control!$L$2:$M$677,2,FALSE),Control!$O$2:$P$11,2,FALSE),"")</f>
        <v>Winter</v>
      </c>
      <c r="EZ7" s="95" t="str">
        <f>IFERROR(VLOOKUP(EX7,Control!$R$2:$T$13,3,FALSE),"")</f>
        <v/>
      </c>
      <c r="FA7" s="9">
        <f t="shared" si="82"/>
        <v>800</v>
      </c>
      <c r="FB7" s="10">
        <f t="shared" si="83"/>
        <v>10000</v>
      </c>
      <c r="FC7" s="5">
        <f t="shared" ref="FC7:FC55" si="177">EV7</f>
        <v>2</v>
      </c>
      <c r="FD7" s="8" t="str">
        <f t="shared" si="84"/>
        <v>Town</v>
      </c>
      <c r="FE7" s="8" t="str">
        <f t="shared" si="85"/>
        <v>BB</v>
      </c>
      <c r="FF7" s="95" t="str">
        <f>IFERROR(VLOOKUP(VLOOKUP(FE7,Control!$L$2:$M$677,2,FALSE),Control!$O$2:$P$11,2,FALSE),"")</f>
        <v>Winter</v>
      </c>
      <c r="FG7" s="95" t="str">
        <f>IFERROR(VLOOKUP(FE7,Control!$R$2:$T$13,3,FALSE),"")</f>
        <v/>
      </c>
      <c r="FH7" s="9">
        <f t="shared" si="86"/>
        <v>800</v>
      </c>
      <c r="FI7" s="10">
        <f t="shared" si="87"/>
        <v>10000</v>
      </c>
      <c r="FJ7" s="5">
        <f t="shared" ref="FJ7:FJ55" si="178">FC7</f>
        <v>2</v>
      </c>
      <c r="FK7" s="8" t="str">
        <f t="shared" si="88"/>
        <v>Town</v>
      </c>
      <c r="FL7" s="8" t="str">
        <f t="shared" si="89"/>
        <v>BB</v>
      </c>
      <c r="FM7" s="95" t="str">
        <f>IFERROR(VLOOKUP(VLOOKUP(FL7,Control!$L$2:$M$677,2,FALSE),Control!$O$2:$P$11,2,FALSE),"")</f>
        <v>Winter</v>
      </c>
      <c r="FN7" s="95" t="str">
        <f>IFERROR(VLOOKUP(FL7,Control!$R$2:$T$13,3,FALSE),"")</f>
        <v/>
      </c>
      <c r="FO7" s="9">
        <f t="shared" si="90"/>
        <v>800</v>
      </c>
      <c r="FP7" s="10">
        <f t="shared" si="91"/>
        <v>10000</v>
      </c>
      <c r="FQ7" s="5">
        <f t="shared" ref="FQ7:FQ55" si="179">FJ7</f>
        <v>2</v>
      </c>
      <c r="FR7" s="8" t="str">
        <f t="shared" si="92"/>
        <v>Town</v>
      </c>
      <c r="FS7" s="8" t="str">
        <f t="shared" si="93"/>
        <v>BB</v>
      </c>
      <c r="FT7" s="95" t="str">
        <f>IFERROR(VLOOKUP(VLOOKUP(FS7,Control!$L$2:$M$677,2,FALSE),Control!$O$2:$P$11,2,FALSE),"")</f>
        <v>Winter</v>
      </c>
      <c r="FU7" s="95" t="str">
        <f>IFERROR(VLOOKUP(FS7,Control!$R$2:$T$13,3,FALSE),"")</f>
        <v/>
      </c>
      <c r="FV7" s="9">
        <f t="shared" si="94"/>
        <v>800</v>
      </c>
      <c r="FW7" s="10">
        <f t="shared" si="95"/>
        <v>10000</v>
      </c>
      <c r="FX7" s="5">
        <f t="shared" ref="FX7:FX55" si="180">FQ7</f>
        <v>2</v>
      </c>
      <c r="FY7" s="8" t="str">
        <f t="shared" si="96"/>
        <v>Town</v>
      </c>
      <c r="FZ7" s="8" t="str">
        <f t="shared" si="97"/>
        <v>BB</v>
      </c>
      <c r="GA7" s="95" t="str">
        <f>IFERROR(VLOOKUP(VLOOKUP(FZ7,Control!$L$2:$M$677,2,FALSE),Control!$O$2:$P$11,2,FALSE),"")</f>
        <v>Winter</v>
      </c>
      <c r="GB7" s="95" t="str">
        <f>IFERROR(VLOOKUP(FZ7,Control!$R$2:$T$13,3,FALSE),"")</f>
        <v/>
      </c>
      <c r="GC7" s="9">
        <f t="shared" si="98"/>
        <v>800</v>
      </c>
      <c r="GD7" s="10">
        <f t="shared" si="99"/>
        <v>10000</v>
      </c>
      <c r="GE7" s="5">
        <f t="shared" ref="GE7:GE55" si="181">FX7</f>
        <v>2</v>
      </c>
      <c r="GF7" s="8" t="str">
        <f t="shared" si="100"/>
        <v>Town</v>
      </c>
      <c r="GG7" s="8" t="str">
        <f t="shared" si="101"/>
        <v>BB</v>
      </c>
      <c r="GH7" s="95" t="str">
        <f>IFERROR(VLOOKUP(VLOOKUP(GG7,Control!$L$2:$M$677,2,FALSE),Control!$O$2:$P$11,2,FALSE),"")</f>
        <v>Winter</v>
      </c>
      <c r="GI7" s="95" t="str">
        <f>IFERROR(VLOOKUP(GG7,Control!$R$2:$T$13,3,FALSE),"")</f>
        <v/>
      </c>
      <c r="GJ7" s="9">
        <f t="shared" si="102"/>
        <v>800</v>
      </c>
      <c r="GK7" s="10">
        <f t="shared" si="103"/>
        <v>10000</v>
      </c>
      <c r="GL7" s="5">
        <f t="shared" ref="GL7:GL55" si="182">GE7</f>
        <v>2</v>
      </c>
      <c r="GM7" s="8" t="str">
        <f t="shared" si="104"/>
        <v>Town</v>
      </c>
      <c r="GN7" s="8" t="str">
        <f t="shared" si="105"/>
        <v>BB</v>
      </c>
      <c r="GO7" s="95" t="str">
        <f>IFERROR(VLOOKUP(VLOOKUP(GN7,Control!$L$2:$M$677,2,FALSE),Control!$O$2:$P$11,2,FALSE),"")</f>
        <v>Winter</v>
      </c>
      <c r="GP7" s="95" t="str">
        <f>IFERROR(VLOOKUP(GN7,Control!$R$2:$T$13,3,FALSE),"")</f>
        <v/>
      </c>
      <c r="GQ7" s="9">
        <f t="shared" si="106"/>
        <v>800</v>
      </c>
      <c r="GR7" s="10">
        <f t="shared" si="107"/>
        <v>10000</v>
      </c>
      <c r="GS7" s="5">
        <f t="shared" ref="GS7:GS55" si="183">GL7</f>
        <v>2</v>
      </c>
      <c r="GT7" s="8" t="str">
        <f t="shared" si="108"/>
        <v>Town</v>
      </c>
      <c r="GU7" s="8" t="str">
        <f t="shared" si="109"/>
        <v>BB</v>
      </c>
      <c r="GV7" s="95" t="str">
        <f>IFERROR(VLOOKUP(VLOOKUP(GU7,Control!$L$2:$M$677,2,FALSE),Control!$O$2:$P$11,2,FALSE),"")</f>
        <v>Winter</v>
      </c>
      <c r="GW7" s="95" t="str">
        <f>IFERROR(VLOOKUP(GU7,Control!$R$2:$T$13,3,FALSE),"")</f>
        <v/>
      </c>
      <c r="GX7" s="9">
        <f t="shared" si="110"/>
        <v>200</v>
      </c>
      <c r="GY7" s="10">
        <f t="shared" si="111"/>
        <v>5000</v>
      </c>
      <c r="GZ7" s="5">
        <f t="shared" ref="GZ7:GZ55" si="184">GS7</f>
        <v>2</v>
      </c>
      <c r="HA7" s="8" t="str">
        <f t="shared" si="112"/>
        <v>Town</v>
      </c>
      <c r="HB7" s="8" t="str">
        <f t="shared" si="113"/>
        <v>BB</v>
      </c>
      <c r="HC7" s="95" t="str">
        <f>IFERROR(VLOOKUP(VLOOKUP(HB7,Control!$L$2:$M$677,2,FALSE),Control!$O$2:$P$11,2,FALSE),"")</f>
        <v>Winter</v>
      </c>
      <c r="HD7" s="95" t="str">
        <f>IFERROR(VLOOKUP(HB7,Control!$R$2:$T$13,3,FALSE),"")</f>
        <v/>
      </c>
      <c r="HE7" s="9">
        <f t="shared" si="114"/>
        <v>200</v>
      </c>
      <c r="HF7" s="10">
        <f t="shared" si="115"/>
        <v>5000</v>
      </c>
      <c r="HG7" s="5">
        <f t="shared" ref="HG7:HG55" si="185">GZ7</f>
        <v>2</v>
      </c>
      <c r="HH7" s="8" t="str">
        <f t="shared" si="116"/>
        <v>Town</v>
      </c>
      <c r="HI7" s="8" t="str">
        <f t="shared" si="117"/>
        <v>BB</v>
      </c>
      <c r="HJ7" s="95" t="str">
        <f>IFERROR(VLOOKUP(VLOOKUP(HI7,Control!$L$2:$M$677,2,FALSE),Control!$O$2:$P$11,2,FALSE),"")</f>
        <v>Winter</v>
      </c>
      <c r="HK7" s="95" t="str">
        <f>IFERROR(VLOOKUP(HI7,Control!$R$2:$T$13,3,FALSE),"")</f>
        <v/>
      </c>
      <c r="HL7" s="9">
        <f t="shared" si="118"/>
        <v>200</v>
      </c>
      <c r="HM7" s="10">
        <f t="shared" si="119"/>
        <v>5000</v>
      </c>
      <c r="HN7" s="5">
        <f t="shared" ref="HN7:HN55" si="186">HG7</f>
        <v>2</v>
      </c>
      <c r="HO7" s="8" t="str">
        <f t="shared" si="120"/>
        <v>Town</v>
      </c>
      <c r="HP7" s="8" t="str">
        <f t="shared" si="121"/>
        <v>BB</v>
      </c>
      <c r="HQ7" s="95" t="str">
        <f>IFERROR(VLOOKUP(VLOOKUP(HP7,Control!$L$2:$M$677,2,FALSE),Control!$O$2:$P$11,2,FALSE),"")</f>
        <v>Winter</v>
      </c>
      <c r="HR7" s="95" t="str">
        <f>IFERROR(VLOOKUP(HP7,Control!$R$2:$T$13,3,FALSE),"")</f>
        <v/>
      </c>
      <c r="HS7" s="9">
        <f t="shared" si="122"/>
        <v>800</v>
      </c>
      <c r="HT7" s="10">
        <f t="shared" si="123"/>
        <v>10000</v>
      </c>
      <c r="HU7" s="5">
        <f t="shared" ref="HU7:HU55" si="187">HN7</f>
        <v>2</v>
      </c>
      <c r="HV7" s="8" t="str">
        <f t="shared" si="124"/>
        <v>Town</v>
      </c>
      <c r="HW7" s="8" t="str">
        <f t="shared" si="125"/>
        <v>BB</v>
      </c>
      <c r="HX7" s="95" t="str">
        <f>IFERROR(VLOOKUP(VLOOKUP(HW7,Control!$L$2:$M$677,2,FALSE),Control!$O$2:$P$11,2,FALSE),"")</f>
        <v>Winter</v>
      </c>
      <c r="HY7" s="95" t="str">
        <f>IFERROR(VLOOKUP(HW7,Control!$R$2:$T$13,3,FALSE),"")</f>
        <v/>
      </c>
      <c r="HZ7" s="9">
        <f t="shared" si="126"/>
        <v>800</v>
      </c>
      <c r="IA7" s="10">
        <f t="shared" si="127"/>
        <v>10000</v>
      </c>
      <c r="IB7" s="5">
        <f t="shared" ref="IB7:IB55" si="188">HU7</f>
        <v>2</v>
      </c>
      <c r="IC7" s="8" t="str">
        <f t="shared" si="128"/>
        <v>Town</v>
      </c>
      <c r="ID7" s="8" t="str">
        <f t="shared" si="129"/>
        <v>BB</v>
      </c>
      <c r="IE7" s="95" t="str">
        <f>IFERROR(VLOOKUP(VLOOKUP(ID7,Control!$L$2:$M$677,2,FALSE),Control!$O$2:$P$11,2,FALSE),"")</f>
        <v>Winter</v>
      </c>
      <c r="IF7" s="95" t="str">
        <f>IFERROR(VLOOKUP(ID7,Control!$R$2:$T$13,3,FALSE),"")</f>
        <v/>
      </c>
      <c r="IG7" s="9">
        <f t="shared" si="130"/>
        <v>800</v>
      </c>
      <c r="IH7" s="10">
        <f t="shared" si="131"/>
        <v>10000</v>
      </c>
      <c r="II7" s="5">
        <f t="shared" ref="II7:II55" si="189">IB7</f>
        <v>2</v>
      </c>
      <c r="IJ7" s="8" t="str">
        <f t="shared" si="132"/>
        <v>Town</v>
      </c>
      <c r="IK7" s="8" t="str">
        <f t="shared" si="133"/>
        <v>BB</v>
      </c>
      <c r="IL7" s="95" t="str">
        <f>IFERROR(VLOOKUP(VLOOKUP(IK7,Control!$L$2:$M$677,2,FALSE),Control!$O$2:$P$11,2,FALSE),"")</f>
        <v>Winter</v>
      </c>
      <c r="IM7" s="95" t="str">
        <f>IFERROR(VLOOKUP(IK7,Control!$R$2:$T$13,3,FALSE),"")</f>
        <v/>
      </c>
      <c r="IN7" s="9">
        <f t="shared" si="134"/>
        <v>800</v>
      </c>
      <c r="IO7" s="10">
        <f t="shared" si="135"/>
        <v>10000</v>
      </c>
      <c r="IP7" s="5">
        <f t="shared" ref="IP7:IP55" si="190">II7</f>
        <v>2</v>
      </c>
      <c r="IQ7" s="8" t="str">
        <f t="shared" si="136"/>
        <v>Town</v>
      </c>
      <c r="IR7" s="8" t="str">
        <f t="shared" si="137"/>
        <v>BB</v>
      </c>
      <c r="IS7" s="95" t="str">
        <f>IFERROR(VLOOKUP(VLOOKUP(IR7,Control!$L$2:$M$677,2,FALSE),Control!$O$2:$P$11,2,FALSE),"")</f>
        <v>Winter</v>
      </c>
      <c r="IT7" s="95" t="str">
        <f>IFERROR(VLOOKUP(IR7,Control!$R$2:$T$13,3,FALSE),"")</f>
        <v/>
      </c>
      <c r="IU7" s="9">
        <f t="shared" si="138"/>
        <v>800</v>
      </c>
      <c r="IV7" s="10">
        <f t="shared" si="139"/>
        <v>10000</v>
      </c>
      <c r="IW7" s="5">
        <f t="shared" ref="IW7:IW55" si="191">IP7</f>
        <v>2</v>
      </c>
      <c r="IX7" s="8" t="str">
        <f t="shared" si="140"/>
        <v>Town</v>
      </c>
      <c r="IY7" s="8" t="str">
        <f t="shared" si="141"/>
        <v>BB</v>
      </c>
      <c r="IZ7" s="95" t="str">
        <f>IFERROR(VLOOKUP(VLOOKUP(IY7,Control!$L$2:$M$677,2,FALSE),Control!$O$2:$P$11,2,FALSE),"")</f>
        <v>Winter</v>
      </c>
      <c r="JA7" s="95" t="str">
        <f>IFERROR(VLOOKUP(IY7,Control!$R$2:$T$13,3,FALSE),"")</f>
        <v/>
      </c>
      <c r="JB7" s="9">
        <f t="shared" si="142"/>
        <v>800</v>
      </c>
      <c r="JC7" s="10">
        <f t="shared" si="143"/>
        <v>10000</v>
      </c>
      <c r="JD7" s="5">
        <f t="shared" ref="JD7:JD55" si="192">IW7</f>
        <v>2</v>
      </c>
      <c r="JE7" s="8" t="str">
        <f t="shared" si="144"/>
        <v>Town</v>
      </c>
      <c r="JF7" s="8" t="str">
        <f t="shared" si="145"/>
        <v>BB</v>
      </c>
      <c r="JG7" s="95" t="str">
        <f>IFERROR(VLOOKUP(VLOOKUP(JF7,Control!$L$2:$M$677,2,FALSE),Control!$O$2:$P$11,2,FALSE),"")</f>
        <v>Winter</v>
      </c>
      <c r="JH7" s="95" t="str">
        <f>IFERROR(VLOOKUP(JF7,Control!$R$2:$T$13,3,FALSE),"")</f>
        <v/>
      </c>
      <c r="JI7" s="9">
        <f t="shared" si="146"/>
        <v>800</v>
      </c>
      <c r="JJ7" s="10">
        <f t="shared" si="147"/>
        <v>10000</v>
      </c>
      <c r="JK7" s="5">
        <f t="shared" ref="JK7:JK55" si="193">JD7</f>
        <v>2</v>
      </c>
      <c r="JL7" s="8" t="str">
        <f t="shared" si="148"/>
        <v>Town</v>
      </c>
      <c r="JM7" s="8" t="str">
        <f t="shared" si="149"/>
        <v>BB</v>
      </c>
      <c r="JN7" s="95" t="str">
        <f>IFERROR(VLOOKUP(VLOOKUP(JM7,Control!$L$2:$M$677,2,FALSE),Control!$O$2:$P$11,2,FALSE),"")</f>
        <v>Winter</v>
      </c>
      <c r="JO7" s="95" t="str">
        <f>IFERROR(VLOOKUP(JM7,Control!$R$2:$T$13,3,FALSE),"")</f>
        <v/>
      </c>
      <c r="JP7" s="9">
        <f t="shared" si="150"/>
        <v>800</v>
      </c>
      <c r="JQ7" s="10">
        <f t="shared" si="151"/>
        <v>10000</v>
      </c>
      <c r="JR7" s="5">
        <f t="shared" ref="JR7:JR55" si="194">JK7</f>
        <v>2</v>
      </c>
      <c r="JS7" s="8" t="str">
        <f t="shared" si="152"/>
        <v>Town</v>
      </c>
      <c r="JT7" s="8" t="str">
        <f t="shared" si="153"/>
        <v>BB</v>
      </c>
      <c r="JU7" s="95" t="str">
        <f>IFERROR(VLOOKUP(VLOOKUP(JT7,Control!$L$2:$M$677,2,FALSE),Control!$O$2:$P$11,2,FALSE),"")</f>
        <v>Winter</v>
      </c>
      <c r="JV7" s="95" t="str">
        <f>IFERROR(VLOOKUP(JT7,Control!$R$2:$T$13,3,FALSE),"")</f>
        <v/>
      </c>
      <c r="JW7" s="9">
        <f t="shared" si="154"/>
        <v>800</v>
      </c>
      <c r="JX7" s="10">
        <f t="shared" si="155"/>
        <v>10000</v>
      </c>
    </row>
    <row r="8" spans="1:284" x14ac:dyDescent="0.25">
      <c r="A8" s="137" t="s">
        <v>879</v>
      </c>
      <c r="B8" s="137"/>
      <c r="C8" s="137"/>
      <c r="D8" s="138"/>
      <c r="E8" s="5">
        <f t="shared" ref="E8:E55" si="195">E7+1</f>
        <v>3</v>
      </c>
      <c r="F8" s="28" t="s">
        <v>832</v>
      </c>
      <c r="G8" s="104" t="s">
        <v>313</v>
      </c>
      <c r="H8" s="95" t="str">
        <f>IFERROR(VLOOKUP(VLOOKUP(G8,Control!$L$2:$M$677,2,FALSE),Control!$O$2:$P$11,2,FALSE),"")</f>
        <v>Winter</v>
      </c>
      <c r="I8" s="95" t="str">
        <f>IFERROR(VLOOKUP(G8,Control!$R$2:$T$13,3,FALSE),"")</f>
        <v/>
      </c>
      <c r="J8" s="29">
        <v>8000</v>
      </c>
      <c r="K8" s="30">
        <v>1000</v>
      </c>
      <c r="L8" s="5">
        <f t="shared" si="156"/>
        <v>3</v>
      </c>
      <c r="M8" s="8" t="str">
        <f t="shared" si="0"/>
        <v>Village</v>
      </c>
      <c r="N8" s="8" t="str">
        <f t="shared" si="1"/>
        <v>CC</v>
      </c>
      <c r="O8" s="95" t="str">
        <f>IFERROR(VLOOKUP(VLOOKUP(N8,Control!$L$2:$M$677,2,FALSE),Control!$O$2:$P$11,2,FALSE),"")</f>
        <v>Winter</v>
      </c>
      <c r="P8" s="95" t="str">
        <f>IFERROR(VLOOKUP(N8,Control!$R$2:$T$13,3,FALSE),"")</f>
        <v/>
      </c>
      <c r="Q8" s="9">
        <f t="shared" si="2"/>
        <v>8000</v>
      </c>
      <c r="R8" s="10">
        <f t="shared" si="3"/>
        <v>1000</v>
      </c>
      <c r="S8" s="5">
        <f t="shared" si="157"/>
        <v>3</v>
      </c>
      <c r="T8" s="8" t="str">
        <f t="shared" si="4"/>
        <v>Village</v>
      </c>
      <c r="U8" s="8" t="str">
        <f t="shared" si="5"/>
        <v>CC</v>
      </c>
      <c r="V8" s="95" t="str">
        <f>IFERROR(VLOOKUP(VLOOKUP(U8,Control!$L$2:$M$677,2,FALSE),Control!$O$2:$P$11,2,FALSE),"")</f>
        <v>Winter</v>
      </c>
      <c r="W8" s="95" t="str">
        <f>IFERROR(VLOOKUP(U8,Control!$R$2:$T$13,3,FALSE),"")</f>
        <v/>
      </c>
      <c r="X8" s="9">
        <f t="shared" si="6"/>
        <v>8000</v>
      </c>
      <c r="Y8" s="10">
        <f t="shared" si="7"/>
        <v>1000</v>
      </c>
      <c r="Z8" s="5">
        <f t="shared" si="158"/>
        <v>3</v>
      </c>
      <c r="AA8" s="8" t="str">
        <f t="shared" si="8"/>
        <v>Village</v>
      </c>
      <c r="AB8" s="8" t="str">
        <f t="shared" si="9"/>
        <v>CC</v>
      </c>
      <c r="AC8" s="95" t="str">
        <f>IFERROR(VLOOKUP(VLOOKUP(AB8,Control!$L$2:$M$677,2,FALSE),Control!$O$2:$P$11,2,FALSE),"")</f>
        <v>Winter</v>
      </c>
      <c r="AD8" s="95" t="str">
        <f>IFERROR(VLOOKUP(AB8,Control!$R$2:$T$13,3,FALSE),"")</f>
        <v/>
      </c>
      <c r="AE8" s="9">
        <f t="shared" si="10"/>
        <v>8000</v>
      </c>
      <c r="AF8" s="10">
        <f t="shared" si="11"/>
        <v>1000</v>
      </c>
      <c r="AG8" s="5">
        <f t="shared" si="159"/>
        <v>3</v>
      </c>
      <c r="AH8" s="8" t="str">
        <f t="shared" si="12"/>
        <v>Village</v>
      </c>
      <c r="AI8" s="8" t="str">
        <f t="shared" si="13"/>
        <v>CC</v>
      </c>
      <c r="AJ8" s="95" t="str">
        <f>IFERROR(VLOOKUP(VLOOKUP(AI8,Control!$L$2:$M$677,2,FALSE),Control!$O$2:$P$11,2,FALSE),"")</f>
        <v>Winter</v>
      </c>
      <c r="AK8" s="95" t="str">
        <f>IFERROR(VLOOKUP(AI8,Control!$R$2:$T$13,3,FALSE),"")</f>
        <v/>
      </c>
      <c r="AL8" s="9">
        <f t="shared" si="14"/>
        <v>2000</v>
      </c>
      <c r="AM8" s="10">
        <f t="shared" si="15"/>
        <v>500</v>
      </c>
      <c r="AN8" s="5">
        <f t="shared" si="160"/>
        <v>3</v>
      </c>
      <c r="AO8" s="8" t="str">
        <f t="shared" si="16"/>
        <v>Village</v>
      </c>
      <c r="AP8" s="8" t="str">
        <f t="shared" si="17"/>
        <v>CC</v>
      </c>
      <c r="AQ8" s="95" t="str">
        <f>IFERROR(VLOOKUP(VLOOKUP(AP8,Control!$L$2:$M$677,2,FALSE),Control!$O$2:$P$11,2,FALSE),"")</f>
        <v>Winter</v>
      </c>
      <c r="AR8" s="95" t="str">
        <f>IFERROR(VLOOKUP(AP8,Control!$R$2:$T$13,3,FALSE),"")</f>
        <v/>
      </c>
      <c r="AS8" s="9">
        <f t="shared" si="18"/>
        <v>2000</v>
      </c>
      <c r="AT8" s="10">
        <f t="shared" si="19"/>
        <v>500</v>
      </c>
      <c r="AU8" s="5">
        <f t="shared" si="161"/>
        <v>3</v>
      </c>
      <c r="AV8" s="8" t="str">
        <f t="shared" si="20"/>
        <v>Village</v>
      </c>
      <c r="AW8" s="8" t="str">
        <f t="shared" si="21"/>
        <v>CC</v>
      </c>
      <c r="AX8" s="95" t="str">
        <f>IFERROR(VLOOKUP(VLOOKUP(AW8,Control!$L$2:$M$677,2,FALSE),Control!$O$2:$P$11,2,FALSE),"")</f>
        <v>Winter</v>
      </c>
      <c r="AY8" s="95" t="str">
        <f>IFERROR(VLOOKUP(AW8,Control!$R$2:$T$13,3,FALSE),"")</f>
        <v/>
      </c>
      <c r="AZ8" s="9">
        <f t="shared" si="22"/>
        <v>2000</v>
      </c>
      <c r="BA8" s="10">
        <f t="shared" si="23"/>
        <v>500</v>
      </c>
      <c r="BB8" s="5">
        <f t="shared" si="162"/>
        <v>3</v>
      </c>
      <c r="BC8" s="8" t="str">
        <f t="shared" si="24"/>
        <v>Village</v>
      </c>
      <c r="BD8" s="8" t="str">
        <f t="shared" si="25"/>
        <v>CC</v>
      </c>
      <c r="BE8" s="95" t="str">
        <f>IFERROR(VLOOKUP(VLOOKUP(BD8,Control!$L$2:$M$677,2,FALSE),Control!$O$2:$P$11,2,FALSE),"")</f>
        <v>Winter</v>
      </c>
      <c r="BF8" s="95" t="str">
        <f>IFERROR(VLOOKUP(BD8,Control!$R$2:$T$13,3,FALSE),"")</f>
        <v/>
      </c>
      <c r="BG8" s="9">
        <f t="shared" si="26"/>
        <v>8000</v>
      </c>
      <c r="BH8" s="10">
        <f t="shared" si="27"/>
        <v>1000</v>
      </c>
      <c r="BI8" s="5">
        <f t="shared" si="163"/>
        <v>3</v>
      </c>
      <c r="BJ8" s="8" t="str">
        <f t="shared" si="28"/>
        <v>Village</v>
      </c>
      <c r="BK8" s="8" t="str">
        <f t="shared" si="29"/>
        <v>CC</v>
      </c>
      <c r="BL8" s="95" t="str">
        <f>IFERROR(VLOOKUP(VLOOKUP(BK8,Control!$L$2:$M$677,2,FALSE),Control!$O$2:$P$11,2,FALSE),"")</f>
        <v>Winter</v>
      </c>
      <c r="BM8" s="95" t="str">
        <f>IFERROR(VLOOKUP(BK8,Control!$R$2:$T$13,3,FALSE),"")</f>
        <v/>
      </c>
      <c r="BN8" s="9">
        <f t="shared" si="30"/>
        <v>8000</v>
      </c>
      <c r="BO8" s="10">
        <f t="shared" si="31"/>
        <v>1000</v>
      </c>
      <c r="BP8" s="5">
        <f t="shared" si="164"/>
        <v>3</v>
      </c>
      <c r="BQ8" s="8" t="str">
        <f t="shared" si="32"/>
        <v>Village</v>
      </c>
      <c r="BR8" s="8" t="str">
        <f t="shared" si="33"/>
        <v>CC</v>
      </c>
      <c r="BS8" s="95" t="str">
        <f>IFERROR(VLOOKUP(VLOOKUP(BR8,Control!$L$2:$M$677,2,FALSE),Control!$O$2:$P$11,2,FALSE),"")</f>
        <v>Winter</v>
      </c>
      <c r="BT8" s="95" t="str">
        <f>IFERROR(VLOOKUP(BR8,Control!$R$2:$T$13,3,FALSE),"")</f>
        <v/>
      </c>
      <c r="BU8" s="9">
        <f t="shared" si="34"/>
        <v>8000</v>
      </c>
      <c r="BV8" s="10">
        <f t="shared" si="35"/>
        <v>1000</v>
      </c>
      <c r="BW8" s="5">
        <f t="shared" si="165"/>
        <v>3</v>
      </c>
      <c r="BX8" s="8" t="str">
        <f t="shared" si="36"/>
        <v>Village</v>
      </c>
      <c r="BY8" s="8" t="str">
        <f t="shared" si="37"/>
        <v>CC</v>
      </c>
      <c r="BZ8" s="95" t="str">
        <f>IFERROR(VLOOKUP(VLOOKUP(BY8,Control!$L$2:$M$677,2,FALSE),Control!$O$2:$P$11,2,FALSE),"")</f>
        <v>Winter</v>
      </c>
      <c r="CA8" s="95" t="str">
        <f>IFERROR(VLOOKUP(BY8,Control!$R$2:$T$13,3,FALSE),"")</f>
        <v/>
      </c>
      <c r="CB8" s="9">
        <f t="shared" si="38"/>
        <v>8000</v>
      </c>
      <c r="CC8" s="10">
        <f t="shared" si="39"/>
        <v>1000</v>
      </c>
      <c r="CD8" s="5">
        <f t="shared" si="166"/>
        <v>3</v>
      </c>
      <c r="CE8" s="8" t="str">
        <f t="shared" si="40"/>
        <v>Village</v>
      </c>
      <c r="CF8" s="8" t="str">
        <f t="shared" si="41"/>
        <v>CC</v>
      </c>
      <c r="CG8" s="95" t="str">
        <f>IFERROR(VLOOKUP(VLOOKUP(CF8,Control!$L$2:$M$677,2,FALSE),Control!$O$2:$P$11,2,FALSE),"")</f>
        <v>Winter</v>
      </c>
      <c r="CH8" s="95" t="str">
        <f>IFERROR(VLOOKUP(CF8,Control!$R$2:$T$13,3,FALSE),"")</f>
        <v/>
      </c>
      <c r="CI8" s="9">
        <f t="shared" si="42"/>
        <v>8000</v>
      </c>
      <c r="CJ8" s="10">
        <f t="shared" si="43"/>
        <v>1000</v>
      </c>
      <c r="CK8" s="5">
        <f t="shared" si="167"/>
        <v>3</v>
      </c>
      <c r="CL8" s="8" t="str">
        <f t="shared" si="44"/>
        <v>Village</v>
      </c>
      <c r="CM8" s="8" t="str">
        <f t="shared" si="45"/>
        <v>CC</v>
      </c>
      <c r="CN8" s="95" t="str">
        <f>IFERROR(VLOOKUP(VLOOKUP(CM8,Control!$L$2:$M$677,2,FALSE),Control!$O$2:$P$11,2,FALSE),"")</f>
        <v>Winter</v>
      </c>
      <c r="CO8" s="95" t="str">
        <f>IFERROR(VLOOKUP(CM8,Control!$R$2:$T$13,3,FALSE),"")</f>
        <v/>
      </c>
      <c r="CP8" s="9">
        <f t="shared" si="46"/>
        <v>8000</v>
      </c>
      <c r="CQ8" s="10">
        <f t="shared" si="47"/>
        <v>1000</v>
      </c>
      <c r="CR8" s="5">
        <f t="shared" si="168"/>
        <v>3</v>
      </c>
      <c r="CS8" s="8" t="str">
        <f t="shared" si="48"/>
        <v>Village</v>
      </c>
      <c r="CT8" s="8" t="str">
        <f t="shared" si="49"/>
        <v>CC</v>
      </c>
      <c r="CU8" s="95" t="str">
        <f>IFERROR(VLOOKUP(VLOOKUP(CT8,Control!$L$2:$M$677,2,FALSE),Control!$O$2:$P$11,2,FALSE),"")</f>
        <v>Winter</v>
      </c>
      <c r="CV8" s="95" t="str">
        <f>IFERROR(VLOOKUP(CT8,Control!$R$2:$T$13,3,FALSE),"")</f>
        <v/>
      </c>
      <c r="CW8" s="9">
        <f t="shared" si="50"/>
        <v>8000</v>
      </c>
      <c r="CX8" s="10">
        <f t="shared" si="51"/>
        <v>1000</v>
      </c>
      <c r="CY8" s="5">
        <f t="shared" si="169"/>
        <v>3</v>
      </c>
      <c r="CZ8" s="8" t="str">
        <f t="shared" si="52"/>
        <v>Village</v>
      </c>
      <c r="DA8" s="8" t="str">
        <f t="shared" si="53"/>
        <v>CC</v>
      </c>
      <c r="DB8" s="95" t="str">
        <f>IFERROR(VLOOKUP(VLOOKUP(DA8,Control!$L$2:$M$677,2,FALSE),Control!$O$2:$P$11,2,FALSE),"")</f>
        <v>Winter</v>
      </c>
      <c r="DC8" s="95" t="str">
        <f>IFERROR(VLOOKUP(DA8,Control!$R$2:$T$13,3,FALSE),"")</f>
        <v/>
      </c>
      <c r="DD8" s="9">
        <f t="shared" si="54"/>
        <v>8000</v>
      </c>
      <c r="DE8" s="10">
        <f t="shared" si="55"/>
        <v>1000</v>
      </c>
      <c r="DF8" s="5">
        <f t="shared" si="170"/>
        <v>3</v>
      </c>
      <c r="DG8" s="8" t="str">
        <f t="shared" si="56"/>
        <v>Village</v>
      </c>
      <c r="DH8" s="8" t="str">
        <f t="shared" si="57"/>
        <v>CC</v>
      </c>
      <c r="DI8" s="95" t="str">
        <f>IFERROR(VLOOKUP(VLOOKUP(DH8,Control!$L$2:$M$677,2,FALSE),Control!$O$2:$P$11,2,FALSE),"")</f>
        <v>Winter</v>
      </c>
      <c r="DJ8" s="95" t="str">
        <f>IFERROR(VLOOKUP(DH8,Control!$R$2:$T$13,3,FALSE),"")</f>
        <v/>
      </c>
      <c r="DK8" s="9">
        <f t="shared" si="58"/>
        <v>8000</v>
      </c>
      <c r="DL8" s="10">
        <f t="shared" si="59"/>
        <v>1000</v>
      </c>
      <c r="DM8" s="5">
        <f t="shared" si="171"/>
        <v>3</v>
      </c>
      <c r="DN8" s="8" t="str">
        <f t="shared" si="60"/>
        <v>Village</v>
      </c>
      <c r="DO8" s="8" t="str">
        <f t="shared" si="61"/>
        <v>CC</v>
      </c>
      <c r="DP8" s="95" t="str">
        <f>IFERROR(VLOOKUP(VLOOKUP(DO8,Control!$L$2:$M$677,2,FALSE),Control!$O$2:$P$11,2,FALSE),"")</f>
        <v>Winter</v>
      </c>
      <c r="DQ8" s="95" t="str">
        <f>IFERROR(VLOOKUP(DO8,Control!$R$2:$T$13,3,FALSE),"")</f>
        <v/>
      </c>
      <c r="DR8" s="9">
        <f t="shared" si="62"/>
        <v>2000</v>
      </c>
      <c r="DS8" s="10">
        <f t="shared" si="63"/>
        <v>500</v>
      </c>
      <c r="DT8" s="5">
        <f t="shared" si="172"/>
        <v>3</v>
      </c>
      <c r="DU8" s="8" t="str">
        <f t="shared" si="64"/>
        <v>Village</v>
      </c>
      <c r="DV8" s="8" t="str">
        <f t="shared" si="65"/>
        <v>CC</v>
      </c>
      <c r="DW8" s="95" t="str">
        <f>IFERROR(VLOOKUP(VLOOKUP(DV8,Control!$L$2:$M$677,2,FALSE),Control!$O$2:$P$11,2,FALSE),"")</f>
        <v>Winter</v>
      </c>
      <c r="DX8" s="95" t="str">
        <f>IFERROR(VLOOKUP(DV8,Control!$R$2:$T$13,3,FALSE),"")</f>
        <v/>
      </c>
      <c r="DY8" s="9">
        <f t="shared" si="66"/>
        <v>2000</v>
      </c>
      <c r="DZ8" s="10">
        <f t="shared" si="67"/>
        <v>500</v>
      </c>
      <c r="EA8" s="5">
        <f t="shared" si="173"/>
        <v>3</v>
      </c>
      <c r="EB8" s="8" t="str">
        <f t="shared" si="68"/>
        <v>Village</v>
      </c>
      <c r="EC8" s="8" t="str">
        <f t="shared" si="69"/>
        <v>CC</v>
      </c>
      <c r="ED8" s="95" t="str">
        <f>IFERROR(VLOOKUP(VLOOKUP(EC8,Control!$L$2:$M$677,2,FALSE),Control!$O$2:$P$11,2,FALSE),"")</f>
        <v>Winter</v>
      </c>
      <c r="EE8" s="95" t="str">
        <f>IFERROR(VLOOKUP(EC8,Control!$R$2:$T$13,3,FALSE),"")</f>
        <v/>
      </c>
      <c r="EF8" s="9">
        <f t="shared" si="70"/>
        <v>2000</v>
      </c>
      <c r="EG8" s="10">
        <f t="shared" si="71"/>
        <v>500</v>
      </c>
      <c r="EH8" s="5">
        <f t="shared" si="174"/>
        <v>3</v>
      </c>
      <c r="EI8" s="8" t="str">
        <f t="shared" si="72"/>
        <v>Village</v>
      </c>
      <c r="EJ8" s="8" t="str">
        <f t="shared" si="73"/>
        <v>CC</v>
      </c>
      <c r="EK8" s="95" t="str">
        <f>IFERROR(VLOOKUP(VLOOKUP(EJ8,Control!$L$2:$M$677,2,FALSE),Control!$O$2:$P$11,2,FALSE),"")</f>
        <v>Winter</v>
      </c>
      <c r="EL8" s="95" t="str">
        <f>IFERROR(VLOOKUP(EJ8,Control!$R$2:$T$13,3,FALSE),"")</f>
        <v/>
      </c>
      <c r="EM8" s="9">
        <f t="shared" si="74"/>
        <v>8000</v>
      </c>
      <c r="EN8" s="10">
        <f t="shared" si="75"/>
        <v>1000</v>
      </c>
      <c r="EO8" s="5">
        <f t="shared" si="175"/>
        <v>3</v>
      </c>
      <c r="EP8" s="8" t="str">
        <f t="shared" si="76"/>
        <v>Village</v>
      </c>
      <c r="EQ8" s="8" t="str">
        <f t="shared" si="77"/>
        <v>CC</v>
      </c>
      <c r="ER8" s="95" t="str">
        <f>IFERROR(VLOOKUP(VLOOKUP(EQ8,Control!$L$2:$M$677,2,FALSE),Control!$O$2:$P$11,2,FALSE),"")</f>
        <v>Winter</v>
      </c>
      <c r="ES8" s="95" t="str">
        <f>IFERROR(VLOOKUP(EQ8,Control!$R$2:$T$13,3,FALSE),"")</f>
        <v/>
      </c>
      <c r="ET8" s="9">
        <f t="shared" si="78"/>
        <v>8000</v>
      </c>
      <c r="EU8" s="10">
        <f t="shared" si="79"/>
        <v>1000</v>
      </c>
      <c r="EV8" s="5">
        <f t="shared" si="176"/>
        <v>3</v>
      </c>
      <c r="EW8" s="8" t="str">
        <f t="shared" si="80"/>
        <v>Village</v>
      </c>
      <c r="EX8" s="8" t="str">
        <f t="shared" si="81"/>
        <v>CC</v>
      </c>
      <c r="EY8" s="95" t="str">
        <f>IFERROR(VLOOKUP(VLOOKUP(EX8,Control!$L$2:$M$677,2,FALSE),Control!$O$2:$P$11,2,FALSE),"")</f>
        <v>Winter</v>
      </c>
      <c r="EZ8" s="95" t="str">
        <f>IFERROR(VLOOKUP(EX8,Control!$R$2:$T$13,3,FALSE),"")</f>
        <v/>
      </c>
      <c r="FA8" s="9">
        <f t="shared" si="82"/>
        <v>8000</v>
      </c>
      <c r="FB8" s="10">
        <f t="shared" si="83"/>
        <v>1000</v>
      </c>
      <c r="FC8" s="5">
        <f t="shared" si="177"/>
        <v>3</v>
      </c>
      <c r="FD8" s="8" t="str">
        <f t="shared" si="84"/>
        <v>Village</v>
      </c>
      <c r="FE8" s="8" t="str">
        <f t="shared" si="85"/>
        <v>CC</v>
      </c>
      <c r="FF8" s="95" t="str">
        <f>IFERROR(VLOOKUP(VLOOKUP(FE8,Control!$L$2:$M$677,2,FALSE),Control!$O$2:$P$11,2,FALSE),"")</f>
        <v>Winter</v>
      </c>
      <c r="FG8" s="95" t="str">
        <f>IFERROR(VLOOKUP(FE8,Control!$R$2:$T$13,3,FALSE),"")</f>
        <v/>
      </c>
      <c r="FH8" s="9">
        <f t="shared" si="86"/>
        <v>8000</v>
      </c>
      <c r="FI8" s="10">
        <f t="shared" si="87"/>
        <v>1000</v>
      </c>
      <c r="FJ8" s="5">
        <f t="shared" si="178"/>
        <v>3</v>
      </c>
      <c r="FK8" s="8" t="str">
        <f t="shared" si="88"/>
        <v>Village</v>
      </c>
      <c r="FL8" s="8" t="str">
        <f t="shared" si="89"/>
        <v>CC</v>
      </c>
      <c r="FM8" s="95" t="str">
        <f>IFERROR(VLOOKUP(VLOOKUP(FL8,Control!$L$2:$M$677,2,FALSE),Control!$O$2:$P$11,2,FALSE),"")</f>
        <v>Winter</v>
      </c>
      <c r="FN8" s="95" t="str">
        <f>IFERROR(VLOOKUP(FL8,Control!$R$2:$T$13,3,FALSE),"")</f>
        <v/>
      </c>
      <c r="FO8" s="9">
        <f t="shared" si="90"/>
        <v>8000</v>
      </c>
      <c r="FP8" s="10">
        <f t="shared" si="91"/>
        <v>1000</v>
      </c>
      <c r="FQ8" s="5">
        <f t="shared" si="179"/>
        <v>3</v>
      </c>
      <c r="FR8" s="8" t="str">
        <f t="shared" si="92"/>
        <v>Village</v>
      </c>
      <c r="FS8" s="8" t="str">
        <f t="shared" si="93"/>
        <v>CC</v>
      </c>
      <c r="FT8" s="95" t="str">
        <f>IFERROR(VLOOKUP(VLOOKUP(FS8,Control!$L$2:$M$677,2,FALSE),Control!$O$2:$P$11,2,FALSE),"")</f>
        <v>Winter</v>
      </c>
      <c r="FU8" s="95" t="str">
        <f>IFERROR(VLOOKUP(FS8,Control!$R$2:$T$13,3,FALSE),"")</f>
        <v/>
      </c>
      <c r="FV8" s="9">
        <f t="shared" si="94"/>
        <v>8000</v>
      </c>
      <c r="FW8" s="10">
        <f t="shared" si="95"/>
        <v>1000</v>
      </c>
      <c r="FX8" s="5">
        <f t="shared" si="180"/>
        <v>3</v>
      </c>
      <c r="FY8" s="8" t="str">
        <f t="shared" si="96"/>
        <v>Village</v>
      </c>
      <c r="FZ8" s="8" t="str">
        <f t="shared" si="97"/>
        <v>CC</v>
      </c>
      <c r="GA8" s="95" t="str">
        <f>IFERROR(VLOOKUP(VLOOKUP(FZ8,Control!$L$2:$M$677,2,FALSE),Control!$O$2:$P$11,2,FALSE),"")</f>
        <v>Winter</v>
      </c>
      <c r="GB8" s="95" t="str">
        <f>IFERROR(VLOOKUP(FZ8,Control!$R$2:$T$13,3,FALSE),"")</f>
        <v/>
      </c>
      <c r="GC8" s="9">
        <f t="shared" si="98"/>
        <v>8000</v>
      </c>
      <c r="GD8" s="10">
        <f t="shared" si="99"/>
        <v>1000</v>
      </c>
      <c r="GE8" s="5">
        <f t="shared" si="181"/>
        <v>3</v>
      </c>
      <c r="GF8" s="8" t="str">
        <f t="shared" si="100"/>
        <v>Village</v>
      </c>
      <c r="GG8" s="8" t="str">
        <f t="shared" si="101"/>
        <v>CC</v>
      </c>
      <c r="GH8" s="95" t="str">
        <f>IFERROR(VLOOKUP(VLOOKUP(GG8,Control!$L$2:$M$677,2,FALSE),Control!$O$2:$P$11,2,FALSE),"")</f>
        <v>Winter</v>
      </c>
      <c r="GI8" s="95" t="str">
        <f>IFERROR(VLOOKUP(GG8,Control!$R$2:$T$13,3,FALSE),"")</f>
        <v/>
      </c>
      <c r="GJ8" s="9">
        <f t="shared" si="102"/>
        <v>8000</v>
      </c>
      <c r="GK8" s="10">
        <f t="shared" si="103"/>
        <v>1000</v>
      </c>
      <c r="GL8" s="5">
        <f t="shared" si="182"/>
        <v>3</v>
      </c>
      <c r="GM8" s="8" t="str">
        <f t="shared" si="104"/>
        <v>Village</v>
      </c>
      <c r="GN8" s="8" t="str">
        <f t="shared" si="105"/>
        <v>CC</v>
      </c>
      <c r="GO8" s="95" t="str">
        <f>IFERROR(VLOOKUP(VLOOKUP(GN8,Control!$L$2:$M$677,2,FALSE),Control!$O$2:$P$11,2,FALSE),"")</f>
        <v>Winter</v>
      </c>
      <c r="GP8" s="95" t="str">
        <f>IFERROR(VLOOKUP(GN8,Control!$R$2:$T$13,3,FALSE),"")</f>
        <v/>
      </c>
      <c r="GQ8" s="9">
        <f t="shared" si="106"/>
        <v>8000</v>
      </c>
      <c r="GR8" s="10">
        <f t="shared" si="107"/>
        <v>1000</v>
      </c>
      <c r="GS8" s="5">
        <f t="shared" si="183"/>
        <v>3</v>
      </c>
      <c r="GT8" s="8" t="str">
        <f t="shared" si="108"/>
        <v>Village</v>
      </c>
      <c r="GU8" s="8" t="str">
        <f t="shared" si="109"/>
        <v>CC</v>
      </c>
      <c r="GV8" s="95" t="str">
        <f>IFERROR(VLOOKUP(VLOOKUP(GU8,Control!$L$2:$M$677,2,FALSE),Control!$O$2:$P$11,2,FALSE),"")</f>
        <v>Winter</v>
      </c>
      <c r="GW8" s="95" t="str">
        <f>IFERROR(VLOOKUP(GU8,Control!$R$2:$T$13,3,FALSE),"")</f>
        <v/>
      </c>
      <c r="GX8" s="9">
        <f t="shared" si="110"/>
        <v>2000</v>
      </c>
      <c r="GY8" s="10">
        <f t="shared" si="111"/>
        <v>500</v>
      </c>
      <c r="GZ8" s="5">
        <f t="shared" si="184"/>
        <v>3</v>
      </c>
      <c r="HA8" s="8" t="str">
        <f t="shared" si="112"/>
        <v>Village</v>
      </c>
      <c r="HB8" s="8" t="str">
        <f t="shared" si="113"/>
        <v>CC</v>
      </c>
      <c r="HC8" s="95" t="str">
        <f>IFERROR(VLOOKUP(VLOOKUP(HB8,Control!$L$2:$M$677,2,FALSE),Control!$O$2:$P$11,2,FALSE),"")</f>
        <v>Winter</v>
      </c>
      <c r="HD8" s="95" t="str">
        <f>IFERROR(VLOOKUP(HB8,Control!$R$2:$T$13,3,FALSE),"")</f>
        <v/>
      </c>
      <c r="HE8" s="9">
        <f t="shared" si="114"/>
        <v>2000</v>
      </c>
      <c r="HF8" s="10">
        <f t="shared" si="115"/>
        <v>500</v>
      </c>
      <c r="HG8" s="5">
        <f t="shared" si="185"/>
        <v>3</v>
      </c>
      <c r="HH8" s="8" t="str">
        <f t="shared" si="116"/>
        <v>Village</v>
      </c>
      <c r="HI8" s="8" t="str">
        <f t="shared" si="117"/>
        <v>CC</v>
      </c>
      <c r="HJ8" s="95" t="str">
        <f>IFERROR(VLOOKUP(VLOOKUP(HI8,Control!$L$2:$M$677,2,FALSE),Control!$O$2:$P$11,2,FALSE),"")</f>
        <v>Winter</v>
      </c>
      <c r="HK8" s="95" t="str">
        <f>IFERROR(VLOOKUP(HI8,Control!$R$2:$T$13,3,FALSE),"")</f>
        <v/>
      </c>
      <c r="HL8" s="9">
        <f t="shared" si="118"/>
        <v>2000</v>
      </c>
      <c r="HM8" s="10">
        <f t="shared" si="119"/>
        <v>500</v>
      </c>
      <c r="HN8" s="5">
        <f t="shared" si="186"/>
        <v>3</v>
      </c>
      <c r="HO8" s="8" t="str">
        <f t="shared" si="120"/>
        <v>Village</v>
      </c>
      <c r="HP8" s="8" t="str">
        <f t="shared" si="121"/>
        <v>CC</v>
      </c>
      <c r="HQ8" s="95" t="str">
        <f>IFERROR(VLOOKUP(VLOOKUP(HP8,Control!$L$2:$M$677,2,FALSE),Control!$O$2:$P$11,2,FALSE),"")</f>
        <v>Winter</v>
      </c>
      <c r="HR8" s="95" t="str">
        <f>IFERROR(VLOOKUP(HP8,Control!$R$2:$T$13,3,FALSE),"")</f>
        <v/>
      </c>
      <c r="HS8" s="9">
        <f t="shared" si="122"/>
        <v>8000</v>
      </c>
      <c r="HT8" s="10">
        <f t="shared" si="123"/>
        <v>1000</v>
      </c>
      <c r="HU8" s="5">
        <f t="shared" si="187"/>
        <v>3</v>
      </c>
      <c r="HV8" s="8" t="str">
        <f t="shared" si="124"/>
        <v>Village</v>
      </c>
      <c r="HW8" s="8" t="str">
        <f t="shared" si="125"/>
        <v>CC</v>
      </c>
      <c r="HX8" s="95" t="str">
        <f>IFERROR(VLOOKUP(VLOOKUP(HW8,Control!$L$2:$M$677,2,FALSE),Control!$O$2:$P$11,2,FALSE),"")</f>
        <v>Winter</v>
      </c>
      <c r="HY8" s="95" t="str">
        <f>IFERROR(VLOOKUP(HW8,Control!$R$2:$T$13,3,FALSE),"")</f>
        <v/>
      </c>
      <c r="HZ8" s="9">
        <f t="shared" si="126"/>
        <v>8000</v>
      </c>
      <c r="IA8" s="10">
        <f t="shared" si="127"/>
        <v>1000</v>
      </c>
      <c r="IB8" s="5">
        <f t="shared" si="188"/>
        <v>3</v>
      </c>
      <c r="IC8" s="8" t="str">
        <f t="shared" si="128"/>
        <v>Village</v>
      </c>
      <c r="ID8" s="8" t="str">
        <f t="shared" si="129"/>
        <v>CC</v>
      </c>
      <c r="IE8" s="95" t="str">
        <f>IFERROR(VLOOKUP(VLOOKUP(ID8,Control!$L$2:$M$677,2,FALSE),Control!$O$2:$P$11,2,FALSE),"")</f>
        <v>Winter</v>
      </c>
      <c r="IF8" s="95" t="str">
        <f>IFERROR(VLOOKUP(ID8,Control!$R$2:$T$13,3,FALSE),"")</f>
        <v/>
      </c>
      <c r="IG8" s="9">
        <f t="shared" si="130"/>
        <v>8000</v>
      </c>
      <c r="IH8" s="10">
        <f t="shared" si="131"/>
        <v>1000</v>
      </c>
      <c r="II8" s="5">
        <f t="shared" si="189"/>
        <v>3</v>
      </c>
      <c r="IJ8" s="8" t="str">
        <f t="shared" si="132"/>
        <v>Village</v>
      </c>
      <c r="IK8" s="8" t="str">
        <f t="shared" si="133"/>
        <v>CC</v>
      </c>
      <c r="IL8" s="95" t="str">
        <f>IFERROR(VLOOKUP(VLOOKUP(IK8,Control!$L$2:$M$677,2,FALSE),Control!$O$2:$P$11,2,FALSE),"")</f>
        <v>Winter</v>
      </c>
      <c r="IM8" s="95" t="str">
        <f>IFERROR(VLOOKUP(IK8,Control!$R$2:$T$13,3,FALSE),"")</f>
        <v/>
      </c>
      <c r="IN8" s="9">
        <f t="shared" si="134"/>
        <v>8000</v>
      </c>
      <c r="IO8" s="10">
        <f t="shared" si="135"/>
        <v>1000</v>
      </c>
      <c r="IP8" s="5">
        <f t="shared" si="190"/>
        <v>3</v>
      </c>
      <c r="IQ8" s="8" t="str">
        <f t="shared" si="136"/>
        <v>Village</v>
      </c>
      <c r="IR8" s="8" t="str">
        <f t="shared" si="137"/>
        <v>CC</v>
      </c>
      <c r="IS8" s="95" t="str">
        <f>IFERROR(VLOOKUP(VLOOKUP(IR8,Control!$L$2:$M$677,2,FALSE),Control!$O$2:$P$11,2,FALSE),"")</f>
        <v>Winter</v>
      </c>
      <c r="IT8" s="95" t="str">
        <f>IFERROR(VLOOKUP(IR8,Control!$R$2:$T$13,3,FALSE),"")</f>
        <v/>
      </c>
      <c r="IU8" s="9">
        <f t="shared" si="138"/>
        <v>8000</v>
      </c>
      <c r="IV8" s="10">
        <f t="shared" si="139"/>
        <v>1000</v>
      </c>
      <c r="IW8" s="5">
        <f t="shared" si="191"/>
        <v>3</v>
      </c>
      <c r="IX8" s="8" t="str">
        <f t="shared" si="140"/>
        <v>Village</v>
      </c>
      <c r="IY8" s="8" t="str">
        <f t="shared" si="141"/>
        <v>CC</v>
      </c>
      <c r="IZ8" s="95" t="str">
        <f>IFERROR(VLOOKUP(VLOOKUP(IY8,Control!$L$2:$M$677,2,FALSE),Control!$O$2:$P$11,2,FALSE),"")</f>
        <v>Winter</v>
      </c>
      <c r="JA8" s="95" t="str">
        <f>IFERROR(VLOOKUP(IY8,Control!$R$2:$T$13,3,FALSE),"")</f>
        <v/>
      </c>
      <c r="JB8" s="9">
        <f t="shared" si="142"/>
        <v>8000</v>
      </c>
      <c r="JC8" s="10">
        <f t="shared" si="143"/>
        <v>1000</v>
      </c>
      <c r="JD8" s="5">
        <f t="shared" si="192"/>
        <v>3</v>
      </c>
      <c r="JE8" s="8" t="str">
        <f t="shared" si="144"/>
        <v>Village</v>
      </c>
      <c r="JF8" s="8" t="str">
        <f t="shared" si="145"/>
        <v>CC</v>
      </c>
      <c r="JG8" s="95" t="str">
        <f>IFERROR(VLOOKUP(VLOOKUP(JF8,Control!$L$2:$M$677,2,FALSE),Control!$O$2:$P$11,2,FALSE),"")</f>
        <v>Winter</v>
      </c>
      <c r="JH8" s="95" t="str">
        <f>IFERROR(VLOOKUP(JF8,Control!$R$2:$T$13,3,FALSE),"")</f>
        <v/>
      </c>
      <c r="JI8" s="9">
        <f t="shared" si="146"/>
        <v>8000</v>
      </c>
      <c r="JJ8" s="10">
        <f t="shared" si="147"/>
        <v>1000</v>
      </c>
      <c r="JK8" s="5">
        <f t="shared" si="193"/>
        <v>3</v>
      </c>
      <c r="JL8" s="8" t="str">
        <f t="shared" si="148"/>
        <v>Village</v>
      </c>
      <c r="JM8" s="8" t="str">
        <f t="shared" si="149"/>
        <v>CC</v>
      </c>
      <c r="JN8" s="95" t="str">
        <f>IFERROR(VLOOKUP(VLOOKUP(JM8,Control!$L$2:$M$677,2,FALSE),Control!$O$2:$P$11,2,FALSE),"")</f>
        <v>Winter</v>
      </c>
      <c r="JO8" s="95" t="str">
        <f>IFERROR(VLOOKUP(JM8,Control!$R$2:$T$13,3,FALSE),"")</f>
        <v/>
      </c>
      <c r="JP8" s="9">
        <f t="shared" si="150"/>
        <v>8000</v>
      </c>
      <c r="JQ8" s="10">
        <f t="shared" si="151"/>
        <v>1000</v>
      </c>
      <c r="JR8" s="5">
        <f t="shared" si="194"/>
        <v>3</v>
      </c>
      <c r="JS8" s="8" t="str">
        <f t="shared" si="152"/>
        <v>Village</v>
      </c>
      <c r="JT8" s="8" t="str">
        <f t="shared" si="153"/>
        <v>CC</v>
      </c>
      <c r="JU8" s="95" t="str">
        <f>IFERROR(VLOOKUP(VLOOKUP(JT8,Control!$L$2:$M$677,2,FALSE),Control!$O$2:$P$11,2,FALSE),"")</f>
        <v>Winter</v>
      </c>
      <c r="JV8" s="95" t="str">
        <f>IFERROR(VLOOKUP(JT8,Control!$R$2:$T$13,3,FALSE),"")</f>
        <v/>
      </c>
      <c r="JW8" s="9">
        <f t="shared" si="154"/>
        <v>8000</v>
      </c>
      <c r="JX8" s="10">
        <f t="shared" si="155"/>
        <v>1000</v>
      </c>
    </row>
    <row r="9" spans="1:284" x14ac:dyDescent="0.25">
      <c r="A9" s="137"/>
      <c r="B9" s="137"/>
      <c r="C9" s="137"/>
      <c r="D9" s="138"/>
      <c r="E9" s="5">
        <f t="shared" si="195"/>
        <v>4</v>
      </c>
      <c r="F9" s="28" t="s">
        <v>832</v>
      </c>
      <c r="G9" s="104" t="s">
        <v>337</v>
      </c>
      <c r="H9" s="95" t="str">
        <f>IFERROR(VLOOKUP(VLOOKUP(G9,Control!$L$2:$M$677,2,FALSE),Control!$O$2:$P$11,2,FALSE),"")</f>
        <v>Winter</v>
      </c>
      <c r="I9" s="95" t="str">
        <f>IFERROR(VLOOKUP(G9,Control!$R$2:$T$13,3,FALSE),"")</f>
        <v/>
      </c>
      <c r="J9" s="29">
        <v>8000</v>
      </c>
      <c r="K9" s="30">
        <v>1000</v>
      </c>
      <c r="L9" s="5">
        <f t="shared" si="156"/>
        <v>4</v>
      </c>
      <c r="M9" s="8" t="str">
        <f t="shared" si="0"/>
        <v>Village</v>
      </c>
      <c r="N9" s="8" t="str">
        <f t="shared" si="1"/>
        <v>DD</v>
      </c>
      <c r="O9" s="95" t="str">
        <f>IFERROR(VLOOKUP(VLOOKUP(N9,Control!$L$2:$M$677,2,FALSE),Control!$O$2:$P$11,2,FALSE),"")</f>
        <v>Winter</v>
      </c>
      <c r="P9" s="95" t="str">
        <f>IFERROR(VLOOKUP(N9,Control!$R$2:$T$13,3,FALSE),"")</f>
        <v/>
      </c>
      <c r="Q9" s="9">
        <f t="shared" si="2"/>
        <v>8000</v>
      </c>
      <c r="R9" s="10">
        <f t="shared" si="3"/>
        <v>1000</v>
      </c>
      <c r="S9" s="5">
        <f t="shared" si="157"/>
        <v>4</v>
      </c>
      <c r="T9" s="8" t="str">
        <f t="shared" si="4"/>
        <v>Village</v>
      </c>
      <c r="U9" s="8" t="str">
        <f t="shared" si="5"/>
        <v>DD</v>
      </c>
      <c r="V9" s="95" t="str">
        <f>IFERROR(VLOOKUP(VLOOKUP(U9,Control!$L$2:$M$677,2,FALSE),Control!$O$2:$P$11,2,FALSE),"")</f>
        <v>Winter</v>
      </c>
      <c r="W9" s="95" t="str">
        <f>IFERROR(VLOOKUP(U9,Control!$R$2:$T$13,3,FALSE),"")</f>
        <v/>
      </c>
      <c r="X9" s="9">
        <f t="shared" si="6"/>
        <v>8000</v>
      </c>
      <c r="Y9" s="10">
        <f t="shared" si="7"/>
        <v>1000</v>
      </c>
      <c r="Z9" s="5">
        <f t="shared" si="158"/>
        <v>4</v>
      </c>
      <c r="AA9" s="8" t="str">
        <f t="shared" si="8"/>
        <v>Village</v>
      </c>
      <c r="AB9" s="8" t="str">
        <f t="shared" si="9"/>
        <v>DD</v>
      </c>
      <c r="AC9" s="95" t="str">
        <f>IFERROR(VLOOKUP(VLOOKUP(AB9,Control!$L$2:$M$677,2,FALSE),Control!$O$2:$P$11,2,FALSE),"")</f>
        <v>Winter</v>
      </c>
      <c r="AD9" s="95" t="str">
        <f>IFERROR(VLOOKUP(AB9,Control!$R$2:$T$13,3,FALSE),"")</f>
        <v/>
      </c>
      <c r="AE9" s="9">
        <f t="shared" si="10"/>
        <v>8000</v>
      </c>
      <c r="AF9" s="10">
        <f t="shared" si="11"/>
        <v>1000</v>
      </c>
      <c r="AG9" s="5">
        <f t="shared" si="159"/>
        <v>4</v>
      </c>
      <c r="AH9" s="8" t="str">
        <f t="shared" si="12"/>
        <v>Village</v>
      </c>
      <c r="AI9" s="8" t="str">
        <f t="shared" si="13"/>
        <v>DD</v>
      </c>
      <c r="AJ9" s="95" t="str">
        <f>IFERROR(VLOOKUP(VLOOKUP(AI9,Control!$L$2:$M$677,2,FALSE),Control!$O$2:$P$11,2,FALSE),"")</f>
        <v>Winter</v>
      </c>
      <c r="AK9" s="95" t="str">
        <f>IFERROR(VLOOKUP(AI9,Control!$R$2:$T$13,3,FALSE),"")</f>
        <v/>
      </c>
      <c r="AL9" s="9">
        <f t="shared" si="14"/>
        <v>2000</v>
      </c>
      <c r="AM9" s="10">
        <f t="shared" si="15"/>
        <v>500</v>
      </c>
      <c r="AN9" s="5">
        <f t="shared" si="160"/>
        <v>4</v>
      </c>
      <c r="AO9" s="8" t="str">
        <f t="shared" si="16"/>
        <v>Village</v>
      </c>
      <c r="AP9" s="8" t="str">
        <f t="shared" si="17"/>
        <v>DD</v>
      </c>
      <c r="AQ9" s="95" t="str">
        <f>IFERROR(VLOOKUP(VLOOKUP(AP9,Control!$L$2:$M$677,2,FALSE),Control!$O$2:$P$11,2,FALSE),"")</f>
        <v>Winter</v>
      </c>
      <c r="AR9" s="95" t="str">
        <f>IFERROR(VLOOKUP(AP9,Control!$R$2:$T$13,3,FALSE),"")</f>
        <v/>
      </c>
      <c r="AS9" s="9">
        <f t="shared" si="18"/>
        <v>2000</v>
      </c>
      <c r="AT9" s="10">
        <f t="shared" si="19"/>
        <v>500</v>
      </c>
      <c r="AU9" s="5">
        <f t="shared" si="161"/>
        <v>4</v>
      </c>
      <c r="AV9" s="8" t="str">
        <f t="shared" si="20"/>
        <v>Village</v>
      </c>
      <c r="AW9" s="8" t="str">
        <f t="shared" si="21"/>
        <v>DD</v>
      </c>
      <c r="AX9" s="95" t="str">
        <f>IFERROR(VLOOKUP(VLOOKUP(AW9,Control!$L$2:$M$677,2,FALSE),Control!$O$2:$P$11,2,FALSE),"")</f>
        <v>Winter</v>
      </c>
      <c r="AY9" s="95" t="str">
        <f>IFERROR(VLOOKUP(AW9,Control!$R$2:$T$13,3,FALSE),"")</f>
        <v/>
      </c>
      <c r="AZ9" s="9">
        <f t="shared" si="22"/>
        <v>2000</v>
      </c>
      <c r="BA9" s="10">
        <f t="shared" si="23"/>
        <v>500</v>
      </c>
      <c r="BB9" s="5">
        <f t="shared" si="162"/>
        <v>4</v>
      </c>
      <c r="BC9" s="8" t="str">
        <f t="shared" si="24"/>
        <v>Village</v>
      </c>
      <c r="BD9" s="8" t="str">
        <f t="shared" si="25"/>
        <v>DD</v>
      </c>
      <c r="BE9" s="95" t="str">
        <f>IFERROR(VLOOKUP(VLOOKUP(BD9,Control!$L$2:$M$677,2,FALSE),Control!$O$2:$P$11,2,FALSE),"")</f>
        <v>Winter</v>
      </c>
      <c r="BF9" s="95" t="str">
        <f>IFERROR(VLOOKUP(BD9,Control!$R$2:$T$13,3,FALSE),"")</f>
        <v/>
      </c>
      <c r="BG9" s="9">
        <f t="shared" si="26"/>
        <v>8000</v>
      </c>
      <c r="BH9" s="10">
        <f t="shared" si="27"/>
        <v>1000</v>
      </c>
      <c r="BI9" s="5">
        <f t="shared" si="163"/>
        <v>4</v>
      </c>
      <c r="BJ9" s="8" t="str">
        <f t="shared" si="28"/>
        <v>Village</v>
      </c>
      <c r="BK9" s="8" t="str">
        <f t="shared" si="29"/>
        <v>DD</v>
      </c>
      <c r="BL9" s="95" t="str">
        <f>IFERROR(VLOOKUP(VLOOKUP(BK9,Control!$L$2:$M$677,2,FALSE),Control!$O$2:$P$11,2,FALSE),"")</f>
        <v>Winter</v>
      </c>
      <c r="BM9" s="95" t="str">
        <f>IFERROR(VLOOKUP(BK9,Control!$R$2:$T$13,3,FALSE),"")</f>
        <v/>
      </c>
      <c r="BN9" s="9">
        <f t="shared" si="30"/>
        <v>8000</v>
      </c>
      <c r="BO9" s="10">
        <f t="shared" si="31"/>
        <v>1000</v>
      </c>
      <c r="BP9" s="5">
        <f t="shared" si="164"/>
        <v>4</v>
      </c>
      <c r="BQ9" s="8" t="str">
        <f t="shared" si="32"/>
        <v>Village</v>
      </c>
      <c r="BR9" s="8" t="str">
        <f t="shared" si="33"/>
        <v>DD</v>
      </c>
      <c r="BS9" s="95" t="str">
        <f>IFERROR(VLOOKUP(VLOOKUP(BR9,Control!$L$2:$M$677,2,FALSE),Control!$O$2:$P$11,2,FALSE),"")</f>
        <v>Winter</v>
      </c>
      <c r="BT9" s="95" t="str">
        <f>IFERROR(VLOOKUP(BR9,Control!$R$2:$T$13,3,FALSE),"")</f>
        <v/>
      </c>
      <c r="BU9" s="9">
        <f t="shared" si="34"/>
        <v>8000</v>
      </c>
      <c r="BV9" s="10">
        <f t="shared" si="35"/>
        <v>1000</v>
      </c>
      <c r="BW9" s="5">
        <f t="shared" si="165"/>
        <v>4</v>
      </c>
      <c r="BX9" s="8" t="str">
        <f t="shared" si="36"/>
        <v>Village</v>
      </c>
      <c r="BY9" s="8" t="str">
        <f t="shared" si="37"/>
        <v>DD</v>
      </c>
      <c r="BZ9" s="95" t="str">
        <f>IFERROR(VLOOKUP(VLOOKUP(BY9,Control!$L$2:$M$677,2,FALSE),Control!$O$2:$P$11,2,FALSE),"")</f>
        <v>Winter</v>
      </c>
      <c r="CA9" s="95" t="str">
        <f>IFERROR(VLOOKUP(BY9,Control!$R$2:$T$13,3,FALSE),"")</f>
        <v/>
      </c>
      <c r="CB9" s="9">
        <f t="shared" si="38"/>
        <v>8000</v>
      </c>
      <c r="CC9" s="10">
        <f t="shared" si="39"/>
        <v>1000</v>
      </c>
      <c r="CD9" s="5">
        <f t="shared" si="166"/>
        <v>4</v>
      </c>
      <c r="CE9" s="8" t="str">
        <f t="shared" si="40"/>
        <v>Village</v>
      </c>
      <c r="CF9" s="8" t="str">
        <f t="shared" si="41"/>
        <v>DD</v>
      </c>
      <c r="CG9" s="95" t="str">
        <f>IFERROR(VLOOKUP(VLOOKUP(CF9,Control!$L$2:$M$677,2,FALSE),Control!$O$2:$P$11,2,FALSE),"")</f>
        <v>Winter</v>
      </c>
      <c r="CH9" s="95" t="str">
        <f>IFERROR(VLOOKUP(CF9,Control!$R$2:$T$13,3,FALSE),"")</f>
        <v/>
      </c>
      <c r="CI9" s="9">
        <f t="shared" si="42"/>
        <v>8000</v>
      </c>
      <c r="CJ9" s="10">
        <f t="shared" si="43"/>
        <v>1000</v>
      </c>
      <c r="CK9" s="5">
        <f t="shared" si="167"/>
        <v>4</v>
      </c>
      <c r="CL9" s="8" t="str">
        <f t="shared" si="44"/>
        <v>Village</v>
      </c>
      <c r="CM9" s="8" t="str">
        <f t="shared" si="45"/>
        <v>DD</v>
      </c>
      <c r="CN9" s="95" t="str">
        <f>IFERROR(VLOOKUP(VLOOKUP(CM9,Control!$L$2:$M$677,2,FALSE),Control!$O$2:$P$11,2,FALSE),"")</f>
        <v>Winter</v>
      </c>
      <c r="CO9" s="95" t="str">
        <f>IFERROR(VLOOKUP(CM9,Control!$R$2:$T$13,3,FALSE),"")</f>
        <v/>
      </c>
      <c r="CP9" s="9">
        <f t="shared" si="46"/>
        <v>8000</v>
      </c>
      <c r="CQ9" s="10">
        <f t="shared" si="47"/>
        <v>1000</v>
      </c>
      <c r="CR9" s="5">
        <f t="shared" si="168"/>
        <v>4</v>
      </c>
      <c r="CS9" s="8" t="str">
        <f t="shared" si="48"/>
        <v>Village</v>
      </c>
      <c r="CT9" s="8" t="str">
        <f t="shared" si="49"/>
        <v>DD</v>
      </c>
      <c r="CU9" s="95" t="str">
        <f>IFERROR(VLOOKUP(VLOOKUP(CT9,Control!$L$2:$M$677,2,FALSE),Control!$O$2:$P$11,2,FALSE),"")</f>
        <v>Winter</v>
      </c>
      <c r="CV9" s="95" t="str">
        <f>IFERROR(VLOOKUP(CT9,Control!$R$2:$T$13,3,FALSE),"")</f>
        <v/>
      </c>
      <c r="CW9" s="9">
        <f t="shared" si="50"/>
        <v>8000</v>
      </c>
      <c r="CX9" s="10">
        <f t="shared" si="51"/>
        <v>1000</v>
      </c>
      <c r="CY9" s="5">
        <f t="shared" si="169"/>
        <v>4</v>
      </c>
      <c r="CZ9" s="8" t="str">
        <f t="shared" si="52"/>
        <v>Village</v>
      </c>
      <c r="DA9" s="8" t="str">
        <f t="shared" si="53"/>
        <v>DD</v>
      </c>
      <c r="DB9" s="95" t="str">
        <f>IFERROR(VLOOKUP(VLOOKUP(DA9,Control!$L$2:$M$677,2,FALSE),Control!$O$2:$P$11,2,FALSE),"")</f>
        <v>Winter</v>
      </c>
      <c r="DC9" s="95" t="str">
        <f>IFERROR(VLOOKUP(DA9,Control!$R$2:$T$13,3,FALSE),"")</f>
        <v/>
      </c>
      <c r="DD9" s="9">
        <f t="shared" si="54"/>
        <v>8000</v>
      </c>
      <c r="DE9" s="10">
        <f t="shared" si="55"/>
        <v>1000</v>
      </c>
      <c r="DF9" s="5">
        <f t="shared" si="170"/>
        <v>4</v>
      </c>
      <c r="DG9" s="8" t="str">
        <f t="shared" si="56"/>
        <v>Village</v>
      </c>
      <c r="DH9" s="8" t="str">
        <f t="shared" si="57"/>
        <v>DD</v>
      </c>
      <c r="DI9" s="95" t="str">
        <f>IFERROR(VLOOKUP(VLOOKUP(DH9,Control!$L$2:$M$677,2,FALSE),Control!$O$2:$P$11,2,FALSE),"")</f>
        <v>Winter</v>
      </c>
      <c r="DJ9" s="95" t="str">
        <f>IFERROR(VLOOKUP(DH9,Control!$R$2:$T$13,3,FALSE),"")</f>
        <v/>
      </c>
      <c r="DK9" s="9">
        <f t="shared" si="58"/>
        <v>8000</v>
      </c>
      <c r="DL9" s="10">
        <f t="shared" si="59"/>
        <v>1000</v>
      </c>
      <c r="DM9" s="5">
        <f t="shared" si="171"/>
        <v>4</v>
      </c>
      <c r="DN9" s="8" t="str">
        <f t="shared" si="60"/>
        <v>Village</v>
      </c>
      <c r="DO9" s="8" t="str">
        <f t="shared" si="61"/>
        <v>DD</v>
      </c>
      <c r="DP9" s="95" t="str">
        <f>IFERROR(VLOOKUP(VLOOKUP(DO9,Control!$L$2:$M$677,2,FALSE),Control!$O$2:$P$11,2,FALSE),"")</f>
        <v>Winter</v>
      </c>
      <c r="DQ9" s="95" t="str">
        <f>IFERROR(VLOOKUP(DO9,Control!$R$2:$T$13,3,FALSE),"")</f>
        <v/>
      </c>
      <c r="DR9" s="9">
        <f t="shared" si="62"/>
        <v>2000</v>
      </c>
      <c r="DS9" s="10">
        <f t="shared" si="63"/>
        <v>500</v>
      </c>
      <c r="DT9" s="5">
        <f t="shared" si="172"/>
        <v>4</v>
      </c>
      <c r="DU9" s="8" t="str">
        <f t="shared" si="64"/>
        <v>Village</v>
      </c>
      <c r="DV9" s="8" t="str">
        <f t="shared" si="65"/>
        <v>DD</v>
      </c>
      <c r="DW9" s="95" t="str">
        <f>IFERROR(VLOOKUP(VLOOKUP(DV9,Control!$L$2:$M$677,2,FALSE),Control!$O$2:$P$11,2,FALSE),"")</f>
        <v>Winter</v>
      </c>
      <c r="DX9" s="95" t="str">
        <f>IFERROR(VLOOKUP(DV9,Control!$R$2:$T$13,3,FALSE),"")</f>
        <v/>
      </c>
      <c r="DY9" s="9">
        <f t="shared" si="66"/>
        <v>2000</v>
      </c>
      <c r="DZ9" s="10">
        <f t="shared" si="67"/>
        <v>500</v>
      </c>
      <c r="EA9" s="5">
        <f t="shared" si="173"/>
        <v>4</v>
      </c>
      <c r="EB9" s="8" t="str">
        <f t="shared" si="68"/>
        <v>Village</v>
      </c>
      <c r="EC9" s="8" t="str">
        <f t="shared" si="69"/>
        <v>DD</v>
      </c>
      <c r="ED9" s="95" t="str">
        <f>IFERROR(VLOOKUP(VLOOKUP(EC9,Control!$L$2:$M$677,2,FALSE),Control!$O$2:$P$11,2,FALSE),"")</f>
        <v>Winter</v>
      </c>
      <c r="EE9" s="95" t="str">
        <f>IFERROR(VLOOKUP(EC9,Control!$R$2:$T$13,3,FALSE),"")</f>
        <v/>
      </c>
      <c r="EF9" s="9">
        <f t="shared" si="70"/>
        <v>2000</v>
      </c>
      <c r="EG9" s="10">
        <f t="shared" si="71"/>
        <v>500</v>
      </c>
      <c r="EH9" s="5">
        <f t="shared" si="174"/>
        <v>4</v>
      </c>
      <c r="EI9" s="8" t="str">
        <f t="shared" si="72"/>
        <v>Village</v>
      </c>
      <c r="EJ9" s="8" t="str">
        <f t="shared" si="73"/>
        <v>DD</v>
      </c>
      <c r="EK9" s="95" t="str">
        <f>IFERROR(VLOOKUP(VLOOKUP(EJ9,Control!$L$2:$M$677,2,FALSE),Control!$O$2:$P$11,2,FALSE),"")</f>
        <v>Winter</v>
      </c>
      <c r="EL9" s="95" t="str">
        <f>IFERROR(VLOOKUP(EJ9,Control!$R$2:$T$13,3,FALSE),"")</f>
        <v/>
      </c>
      <c r="EM9" s="9">
        <f t="shared" si="74"/>
        <v>8000</v>
      </c>
      <c r="EN9" s="10">
        <f t="shared" si="75"/>
        <v>1000</v>
      </c>
      <c r="EO9" s="5">
        <f t="shared" si="175"/>
        <v>4</v>
      </c>
      <c r="EP9" s="8" t="str">
        <f t="shared" si="76"/>
        <v>Village</v>
      </c>
      <c r="EQ9" s="8" t="str">
        <f t="shared" si="77"/>
        <v>DD</v>
      </c>
      <c r="ER9" s="95" t="str">
        <f>IFERROR(VLOOKUP(VLOOKUP(EQ9,Control!$L$2:$M$677,2,FALSE),Control!$O$2:$P$11,2,FALSE),"")</f>
        <v>Winter</v>
      </c>
      <c r="ES9" s="95" t="str">
        <f>IFERROR(VLOOKUP(EQ9,Control!$R$2:$T$13,3,FALSE),"")</f>
        <v/>
      </c>
      <c r="ET9" s="9">
        <f t="shared" si="78"/>
        <v>8000</v>
      </c>
      <c r="EU9" s="10">
        <f t="shared" si="79"/>
        <v>1000</v>
      </c>
      <c r="EV9" s="5">
        <f t="shared" si="176"/>
        <v>4</v>
      </c>
      <c r="EW9" s="8" t="str">
        <f t="shared" si="80"/>
        <v>Village</v>
      </c>
      <c r="EX9" s="8" t="str">
        <f t="shared" si="81"/>
        <v>DD</v>
      </c>
      <c r="EY9" s="95" t="str">
        <f>IFERROR(VLOOKUP(VLOOKUP(EX9,Control!$L$2:$M$677,2,FALSE),Control!$O$2:$P$11,2,FALSE),"")</f>
        <v>Winter</v>
      </c>
      <c r="EZ9" s="95" t="str">
        <f>IFERROR(VLOOKUP(EX9,Control!$R$2:$T$13,3,FALSE),"")</f>
        <v/>
      </c>
      <c r="FA9" s="9">
        <f t="shared" si="82"/>
        <v>8000</v>
      </c>
      <c r="FB9" s="10">
        <f t="shared" si="83"/>
        <v>1000</v>
      </c>
      <c r="FC9" s="5">
        <f t="shared" si="177"/>
        <v>4</v>
      </c>
      <c r="FD9" s="8" t="str">
        <f t="shared" si="84"/>
        <v>Village</v>
      </c>
      <c r="FE9" s="8" t="str">
        <f t="shared" si="85"/>
        <v>DD</v>
      </c>
      <c r="FF9" s="95" t="str">
        <f>IFERROR(VLOOKUP(VLOOKUP(FE9,Control!$L$2:$M$677,2,FALSE),Control!$O$2:$P$11,2,FALSE),"")</f>
        <v>Winter</v>
      </c>
      <c r="FG9" s="95" t="str">
        <f>IFERROR(VLOOKUP(FE9,Control!$R$2:$T$13,3,FALSE),"")</f>
        <v/>
      </c>
      <c r="FH9" s="9">
        <f t="shared" si="86"/>
        <v>8000</v>
      </c>
      <c r="FI9" s="10">
        <f t="shared" si="87"/>
        <v>1000</v>
      </c>
      <c r="FJ9" s="5">
        <f t="shared" si="178"/>
        <v>4</v>
      </c>
      <c r="FK9" s="8" t="str">
        <f t="shared" si="88"/>
        <v>Village</v>
      </c>
      <c r="FL9" s="8" t="str">
        <f t="shared" si="89"/>
        <v>DD</v>
      </c>
      <c r="FM9" s="95" t="str">
        <f>IFERROR(VLOOKUP(VLOOKUP(FL9,Control!$L$2:$M$677,2,FALSE),Control!$O$2:$P$11,2,FALSE),"")</f>
        <v>Winter</v>
      </c>
      <c r="FN9" s="95" t="str">
        <f>IFERROR(VLOOKUP(FL9,Control!$R$2:$T$13,3,FALSE),"")</f>
        <v/>
      </c>
      <c r="FO9" s="9">
        <f t="shared" si="90"/>
        <v>8000</v>
      </c>
      <c r="FP9" s="10">
        <f t="shared" si="91"/>
        <v>1000</v>
      </c>
      <c r="FQ9" s="5">
        <f t="shared" si="179"/>
        <v>4</v>
      </c>
      <c r="FR9" s="8" t="str">
        <f t="shared" si="92"/>
        <v>Village</v>
      </c>
      <c r="FS9" s="8" t="str">
        <f t="shared" si="93"/>
        <v>DD</v>
      </c>
      <c r="FT9" s="95" t="str">
        <f>IFERROR(VLOOKUP(VLOOKUP(FS9,Control!$L$2:$M$677,2,FALSE),Control!$O$2:$P$11,2,FALSE),"")</f>
        <v>Winter</v>
      </c>
      <c r="FU9" s="95" t="str">
        <f>IFERROR(VLOOKUP(FS9,Control!$R$2:$T$13,3,FALSE),"")</f>
        <v/>
      </c>
      <c r="FV9" s="9">
        <f t="shared" si="94"/>
        <v>8000</v>
      </c>
      <c r="FW9" s="10">
        <f t="shared" si="95"/>
        <v>1000</v>
      </c>
      <c r="FX9" s="5">
        <f t="shared" si="180"/>
        <v>4</v>
      </c>
      <c r="FY9" s="8" t="str">
        <f t="shared" si="96"/>
        <v>Village</v>
      </c>
      <c r="FZ9" s="8" t="str">
        <f t="shared" si="97"/>
        <v>DD</v>
      </c>
      <c r="GA9" s="95" t="str">
        <f>IFERROR(VLOOKUP(VLOOKUP(FZ9,Control!$L$2:$M$677,2,FALSE),Control!$O$2:$P$11,2,FALSE),"")</f>
        <v>Winter</v>
      </c>
      <c r="GB9" s="95" t="str">
        <f>IFERROR(VLOOKUP(FZ9,Control!$R$2:$T$13,3,FALSE),"")</f>
        <v/>
      </c>
      <c r="GC9" s="9">
        <f t="shared" si="98"/>
        <v>8000</v>
      </c>
      <c r="GD9" s="10">
        <f t="shared" si="99"/>
        <v>1000</v>
      </c>
      <c r="GE9" s="5">
        <f t="shared" si="181"/>
        <v>4</v>
      </c>
      <c r="GF9" s="8" t="str">
        <f t="shared" si="100"/>
        <v>Village</v>
      </c>
      <c r="GG9" s="8" t="str">
        <f t="shared" si="101"/>
        <v>DD</v>
      </c>
      <c r="GH9" s="95" t="str">
        <f>IFERROR(VLOOKUP(VLOOKUP(GG9,Control!$L$2:$M$677,2,FALSE),Control!$O$2:$P$11,2,FALSE),"")</f>
        <v>Winter</v>
      </c>
      <c r="GI9" s="95" t="str">
        <f>IFERROR(VLOOKUP(GG9,Control!$R$2:$T$13,3,FALSE),"")</f>
        <v/>
      </c>
      <c r="GJ9" s="9">
        <f t="shared" si="102"/>
        <v>8000</v>
      </c>
      <c r="GK9" s="10">
        <f t="shared" si="103"/>
        <v>1000</v>
      </c>
      <c r="GL9" s="5">
        <f t="shared" si="182"/>
        <v>4</v>
      </c>
      <c r="GM9" s="8" t="str">
        <f t="shared" si="104"/>
        <v>Village</v>
      </c>
      <c r="GN9" s="8" t="str">
        <f t="shared" si="105"/>
        <v>DD</v>
      </c>
      <c r="GO9" s="95" t="str">
        <f>IFERROR(VLOOKUP(VLOOKUP(GN9,Control!$L$2:$M$677,2,FALSE),Control!$O$2:$P$11,2,FALSE),"")</f>
        <v>Winter</v>
      </c>
      <c r="GP9" s="95" t="str">
        <f>IFERROR(VLOOKUP(GN9,Control!$R$2:$T$13,3,FALSE),"")</f>
        <v/>
      </c>
      <c r="GQ9" s="9">
        <f t="shared" si="106"/>
        <v>8000</v>
      </c>
      <c r="GR9" s="10">
        <f t="shared" si="107"/>
        <v>1000</v>
      </c>
      <c r="GS9" s="5">
        <f t="shared" si="183"/>
        <v>4</v>
      </c>
      <c r="GT9" s="8" t="str">
        <f t="shared" si="108"/>
        <v>Village</v>
      </c>
      <c r="GU9" s="8" t="str">
        <f t="shared" si="109"/>
        <v>DD</v>
      </c>
      <c r="GV9" s="95" t="str">
        <f>IFERROR(VLOOKUP(VLOOKUP(GU9,Control!$L$2:$M$677,2,FALSE),Control!$O$2:$P$11,2,FALSE),"")</f>
        <v>Winter</v>
      </c>
      <c r="GW9" s="95" t="str">
        <f>IFERROR(VLOOKUP(GU9,Control!$R$2:$T$13,3,FALSE),"")</f>
        <v/>
      </c>
      <c r="GX9" s="9">
        <f t="shared" si="110"/>
        <v>2000</v>
      </c>
      <c r="GY9" s="10">
        <f t="shared" si="111"/>
        <v>500</v>
      </c>
      <c r="GZ9" s="5">
        <f t="shared" si="184"/>
        <v>4</v>
      </c>
      <c r="HA9" s="8" t="str">
        <f t="shared" si="112"/>
        <v>Village</v>
      </c>
      <c r="HB9" s="8" t="str">
        <f t="shared" si="113"/>
        <v>DD</v>
      </c>
      <c r="HC9" s="95" t="str">
        <f>IFERROR(VLOOKUP(VLOOKUP(HB9,Control!$L$2:$M$677,2,FALSE),Control!$O$2:$P$11,2,FALSE),"")</f>
        <v>Winter</v>
      </c>
      <c r="HD9" s="95" t="str">
        <f>IFERROR(VLOOKUP(HB9,Control!$R$2:$T$13,3,FALSE),"")</f>
        <v/>
      </c>
      <c r="HE9" s="9">
        <f t="shared" si="114"/>
        <v>2000</v>
      </c>
      <c r="HF9" s="10">
        <f t="shared" si="115"/>
        <v>500</v>
      </c>
      <c r="HG9" s="5">
        <f t="shared" si="185"/>
        <v>4</v>
      </c>
      <c r="HH9" s="8" t="str">
        <f t="shared" si="116"/>
        <v>Village</v>
      </c>
      <c r="HI9" s="8" t="str">
        <f t="shared" si="117"/>
        <v>DD</v>
      </c>
      <c r="HJ9" s="95" t="str">
        <f>IFERROR(VLOOKUP(VLOOKUP(HI9,Control!$L$2:$M$677,2,FALSE),Control!$O$2:$P$11,2,FALSE),"")</f>
        <v>Winter</v>
      </c>
      <c r="HK9" s="95" t="str">
        <f>IFERROR(VLOOKUP(HI9,Control!$R$2:$T$13,3,FALSE),"")</f>
        <v/>
      </c>
      <c r="HL9" s="9">
        <f t="shared" si="118"/>
        <v>2000</v>
      </c>
      <c r="HM9" s="10">
        <f t="shared" si="119"/>
        <v>500</v>
      </c>
      <c r="HN9" s="5">
        <f t="shared" si="186"/>
        <v>4</v>
      </c>
      <c r="HO9" s="8" t="str">
        <f t="shared" si="120"/>
        <v>Village</v>
      </c>
      <c r="HP9" s="8" t="str">
        <f t="shared" si="121"/>
        <v>DD</v>
      </c>
      <c r="HQ9" s="95" t="str">
        <f>IFERROR(VLOOKUP(VLOOKUP(HP9,Control!$L$2:$M$677,2,FALSE),Control!$O$2:$P$11,2,FALSE),"")</f>
        <v>Winter</v>
      </c>
      <c r="HR9" s="95" t="str">
        <f>IFERROR(VLOOKUP(HP9,Control!$R$2:$T$13,3,FALSE),"")</f>
        <v/>
      </c>
      <c r="HS9" s="9">
        <f t="shared" si="122"/>
        <v>8000</v>
      </c>
      <c r="HT9" s="10">
        <f t="shared" si="123"/>
        <v>1000</v>
      </c>
      <c r="HU9" s="5">
        <f t="shared" si="187"/>
        <v>4</v>
      </c>
      <c r="HV9" s="8" t="str">
        <f t="shared" si="124"/>
        <v>Village</v>
      </c>
      <c r="HW9" s="8" t="str">
        <f t="shared" si="125"/>
        <v>DD</v>
      </c>
      <c r="HX9" s="95" t="str">
        <f>IFERROR(VLOOKUP(VLOOKUP(HW9,Control!$L$2:$M$677,2,FALSE),Control!$O$2:$P$11,2,FALSE),"")</f>
        <v>Winter</v>
      </c>
      <c r="HY9" s="95" t="str">
        <f>IFERROR(VLOOKUP(HW9,Control!$R$2:$T$13,3,FALSE),"")</f>
        <v/>
      </c>
      <c r="HZ9" s="9">
        <f t="shared" si="126"/>
        <v>8000</v>
      </c>
      <c r="IA9" s="10">
        <f t="shared" si="127"/>
        <v>1000</v>
      </c>
      <c r="IB9" s="5">
        <f t="shared" si="188"/>
        <v>4</v>
      </c>
      <c r="IC9" s="8" t="str">
        <f t="shared" si="128"/>
        <v>Village</v>
      </c>
      <c r="ID9" s="8" t="str">
        <f t="shared" si="129"/>
        <v>DD</v>
      </c>
      <c r="IE9" s="95" t="str">
        <f>IFERROR(VLOOKUP(VLOOKUP(ID9,Control!$L$2:$M$677,2,FALSE),Control!$O$2:$P$11,2,FALSE),"")</f>
        <v>Winter</v>
      </c>
      <c r="IF9" s="95" t="str">
        <f>IFERROR(VLOOKUP(ID9,Control!$R$2:$T$13,3,FALSE),"")</f>
        <v/>
      </c>
      <c r="IG9" s="9">
        <f t="shared" si="130"/>
        <v>8000</v>
      </c>
      <c r="IH9" s="10">
        <f t="shared" si="131"/>
        <v>1000</v>
      </c>
      <c r="II9" s="5">
        <f t="shared" si="189"/>
        <v>4</v>
      </c>
      <c r="IJ9" s="8" t="str">
        <f t="shared" si="132"/>
        <v>Village</v>
      </c>
      <c r="IK9" s="8" t="str">
        <f t="shared" si="133"/>
        <v>DD</v>
      </c>
      <c r="IL9" s="95" t="str">
        <f>IFERROR(VLOOKUP(VLOOKUP(IK9,Control!$L$2:$M$677,2,FALSE),Control!$O$2:$P$11,2,FALSE),"")</f>
        <v>Winter</v>
      </c>
      <c r="IM9" s="95" t="str">
        <f>IFERROR(VLOOKUP(IK9,Control!$R$2:$T$13,3,FALSE),"")</f>
        <v/>
      </c>
      <c r="IN9" s="9">
        <f t="shared" si="134"/>
        <v>8000</v>
      </c>
      <c r="IO9" s="10">
        <f t="shared" si="135"/>
        <v>1000</v>
      </c>
      <c r="IP9" s="5">
        <f t="shared" si="190"/>
        <v>4</v>
      </c>
      <c r="IQ9" s="8" t="str">
        <f t="shared" si="136"/>
        <v>Village</v>
      </c>
      <c r="IR9" s="8" t="str">
        <f t="shared" si="137"/>
        <v>DD</v>
      </c>
      <c r="IS9" s="95" t="str">
        <f>IFERROR(VLOOKUP(VLOOKUP(IR9,Control!$L$2:$M$677,2,FALSE),Control!$O$2:$P$11,2,FALSE),"")</f>
        <v>Winter</v>
      </c>
      <c r="IT9" s="95" t="str">
        <f>IFERROR(VLOOKUP(IR9,Control!$R$2:$T$13,3,FALSE),"")</f>
        <v/>
      </c>
      <c r="IU9" s="9">
        <f t="shared" si="138"/>
        <v>8000</v>
      </c>
      <c r="IV9" s="10">
        <f t="shared" si="139"/>
        <v>1000</v>
      </c>
      <c r="IW9" s="5">
        <f t="shared" si="191"/>
        <v>4</v>
      </c>
      <c r="IX9" s="8" t="str">
        <f t="shared" si="140"/>
        <v>Village</v>
      </c>
      <c r="IY9" s="8" t="str">
        <f t="shared" si="141"/>
        <v>DD</v>
      </c>
      <c r="IZ9" s="95" t="str">
        <f>IFERROR(VLOOKUP(VLOOKUP(IY9,Control!$L$2:$M$677,2,FALSE),Control!$O$2:$P$11,2,FALSE),"")</f>
        <v>Winter</v>
      </c>
      <c r="JA9" s="95" t="str">
        <f>IFERROR(VLOOKUP(IY9,Control!$R$2:$T$13,3,FALSE),"")</f>
        <v/>
      </c>
      <c r="JB9" s="9">
        <f t="shared" si="142"/>
        <v>8000</v>
      </c>
      <c r="JC9" s="10">
        <f t="shared" si="143"/>
        <v>1000</v>
      </c>
      <c r="JD9" s="5">
        <f t="shared" si="192"/>
        <v>4</v>
      </c>
      <c r="JE9" s="8" t="str">
        <f t="shared" si="144"/>
        <v>Village</v>
      </c>
      <c r="JF9" s="8" t="str">
        <f t="shared" si="145"/>
        <v>DD</v>
      </c>
      <c r="JG9" s="95" t="str">
        <f>IFERROR(VLOOKUP(VLOOKUP(JF9,Control!$L$2:$M$677,2,FALSE),Control!$O$2:$P$11,2,FALSE),"")</f>
        <v>Winter</v>
      </c>
      <c r="JH9" s="95" t="str">
        <f>IFERROR(VLOOKUP(JF9,Control!$R$2:$T$13,3,FALSE),"")</f>
        <v/>
      </c>
      <c r="JI9" s="9">
        <f t="shared" si="146"/>
        <v>8000</v>
      </c>
      <c r="JJ9" s="10">
        <f t="shared" si="147"/>
        <v>1000</v>
      </c>
      <c r="JK9" s="5">
        <f t="shared" si="193"/>
        <v>4</v>
      </c>
      <c r="JL9" s="8" t="str">
        <f t="shared" si="148"/>
        <v>Village</v>
      </c>
      <c r="JM9" s="8" t="str">
        <f t="shared" si="149"/>
        <v>DD</v>
      </c>
      <c r="JN9" s="95" t="str">
        <f>IFERROR(VLOOKUP(VLOOKUP(JM9,Control!$L$2:$M$677,2,FALSE),Control!$O$2:$P$11,2,FALSE),"")</f>
        <v>Winter</v>
      </c>
      <c r="JO9" s="95" t="str">
        <f>IFERROR(VLOOKUP(JM9,Control!$R$2:$T$13,3,FALSE),"")</f>
        <v/>
      </c>
      <c r="JP9" s="9">
        <f t="shared" si="150"/>
        <v>8000</v>
      </c>
      <c r="JQ9" s="10">
        <f t="shared" si="151"/>
        <v>1000</v>
      </c>
      <c r="JR9" s="5">
        <f t="shared" si="194"/>
        <v>4</v>
      </c>
      <c r="JS9" s="8" t="str">
        <f t="shared" si="152"/>
        <v>Village</v>
      </c>
      <c r="JT9" s="8" t="str">
        <f t="shared" si="153"/>
        <v>DD</v>
      </c>
      <c r="JU9" s="95" t="str">
        <f>IFERROR(VLOOKUP(VLOOKUP(JT9,Control!$L$2:$M$677,2,FALSE),Control!$O$2:$P$11,2,FALSE),"")</f>
        <v>Winter</v>
      </c>
      <c r="JV9" s="95" t="str">
        <f>IFERROR(VLOOKUP(JT9,Control!$R$2:$T$13,3,FALSE),"")</f>
        <v/>
      </c>
      <c r="JW9" s="9">
        <f t="shared" si="154"/>
        <v>8000</v>
      </c>
      <c r="JX9" s="10">
        <f t="shared" si="155"/>
        <v>1000</v>
      </c>
    </row>
    <row r="10" spans="1:284" x14ac:dyDescent="0.25">
      <c r="A10" s="137" t="s">
        <v>880</v>
      </c>
      <c r="B10" s="137"/>
      <c r="C10" s="137"/>
      <c r="D10" s="138"/>
      <c r="E10" s="5">
        <f t="shared" si="195"/>
        <v>5</v>
      </c>
      <c r="F10" s="100"/>
      <c r="G10" s="6"/>
      <c r="H10" s="95" t="str">
        <f>IFERROR(VLOOKUP(VLOOKUP(G10,Control!$L$2:$M$677,2,FALSE),Control!$O$2:$P$11,2,FALSE),"")</f>
        <v/>
      </c>
      <c r="I10" s="95" t="str">
        <f>IFERROR(VLOOKUP(G10,Control!$R$2:$T$13,3,FALSE),"")</f>
        <v/>
      </c>
      <c r="J10" s="9">
        <v>0</v>
      </c>
      <c r="K10" s="10">
        <v>0</v>
      </c>
      <c r="L10" s="5">
        <f t="shared" si="156"/>
        <v>5</v>
      </c>
      <c r="M10" s="8" t="str">
        <f t="shared" si="0"/>
        <v/>
      </c>
      <c r="N10" s="8" t="str">
        <f t="shared" si="1"/>
        <v/>
      </c>
      <c r="O10" s="95" t="str">
        <f>IFERROR(VLOOKUP(VLOOKUP(N10,Control!$L$2:$M$677,2,FALSE),Control!$O$2:$P$11,2,FALSE),"")</f>
        <v/>
      </c>
      <c r="P10" s="95" t="str">
        <f>IFERROR(VLOOKUP(N10,Control!$R$2:$T$13,3,FALSE),"")</f>
        <v/>
      </c>
      <c r="Q10" s="9">
        <f t="shared" si="2"/>
        <v>0</v>
      </c>
      <c r="R10" s="10">
        <f t="shared" si="3"/>
        <v>0</v>
      </c>
      <c r="S10" s="5">
        <f t="shared" si="157"/>
        <v>5</v>
      </c>
      <c r="T10" s="8" t="str">
        <f t="shared" si="4"/>
        <v/>
      </c>
      <c r="U10" s="8" t="str">
        <f t="shared" si="5"/>
        <v/>
      </c>
      <c r="V10" s="95" t="str">
        <f>IFERROR(VLOOKUP(VLOOKUP(U10,Control!$L$2:$M$677,2,FALSE),Control!$O$2:$P$11,2,FALSE),"")</f>
        <v/>
      </c>
      <c r="W10" s="95" t="str">
        <f>IFERROR(VLOOKUP(U10,Control!$R$2:$T$13,3,FALSE),"")</f>
        <v/>
      </c>
      <c r="X10" s="9">
        <f t="shared" si="6"/>
        <v>0</v>
      </c>
      <c r="Y10" s="10">
        <f t="shared" si="7"/>
        <v>0</v>
      </c>
      <c r="Z10" s="5">
        <f t="shared" si="158"/>
        <v>5</v>
      </c>
      <c r="AA10" s="8" t="str">
        <f t="shared" si="8"/>
        <v/>
      </c>
      <c r="AB10" s="8" t="str">
        <f t="shared" si="9"/>
        <v/>
      </c>
      <c r="AC10" s="95" t="str">
        <f>IFERROR(VLOOKUP(VLOOKUP(AB10,Control!$L$2:$M$677,2,FALSE),Control!$O$2:$P$11,2,FALSE),"")</f>
        <v/>
      </c>
      <c r="AD10" s="95" t="str">
        <f>IFERROR(VLOOKUP(AB10,Control!$R$2:$T$13,3,FALSE),"")</f>
        <v/>
      </c>
      <c r="AE10" s="9">
        <f t="shared" si="10"/>
        <v>0</v>
      </c>
      <c r="AF10" s="10">
        <f t="shared" si="11"/>
        <v>0</v>
      </c>
      <c r="AG10" s="5">
        <f t="shared" si="159"/>
        <v>5</v>
      </c>
      <c r="AH10" s="8" t="str">
        <f t="shared" si="12"/>
        <v/>
      </c>
      <c r="AI10" s="8" t="str">
        <f t="shared" si="13"/>
        <v/>
      </c>
      <c r="AJ10" s="95" t="str">
        <f>IFERROR(VLOOKUP(VLOOKUP(AI10,Control!$L$2:$M$677,2,FALSE),Control!$O$2:$P$11,2,FALSE),"")</f>
        <v/>
      </c>
      <c r="AK10" s="95" t="str">
        <f>IFERROR(VLOOKUP(AI10,Control!$R$2:$T$13,3,FALSE),"")</f>
        <v/>
      </c>
      <c r="AL10" s="9">
        <f t="shared" si="14"/>
        <v>0</v>
      </c>
      <c r="AM10" s="10">
        <f t="shared" si="15"/>
        <v>0</v>
      </c>
      <c r="AN10" s="5">
        <f t="shared" si="160"/>
        <v>5</v>
      </c>
      <c r="AO10" s="8" t="str">
        <f t="shared" si="16"/>
        <v/>
      </c>
      <c r="AP10" s="8" t="str">
        <f t="shared" si="17"/>
        <v/>
      </c>
      <c r="AQ10" s="95" t="str">
        <f>IFERROR(VLOOKUP(VLOOKUP(AP10,Control!$L$2:$M$677,2,FALSE),Control!$O$2:$P$11,2,FALSE),"")</f>
        <v/>
      </c>
      <c r="AR10" s="95" t="str">
        <f>IFERROR(VLOOKUP(AP10,Control!$R$2:$T$13,3,FALSE),"")</f>
        <v/>
      </c>
      <c r="AS10" s="9">
        <f t="shared" si="18"/>
        <v>0</v>
      </c>
      <c r="AT10" s="10">
        <f t="shared" si="19"/>
        <v>0</v>
      </c>
      <c r="AU10" s="5">
        <f t="shared" si="161"/>
        <v>5</v>
      </c>
      <c r="AV10" s="8" t="str">
        <f t="shared" si="20"/>
        <v/>
      </c>
      <c r="AW10" s="8" t="str">
        <f t="shared" si="21"/>
        <v/>
      </c>
      <c r="AX10" s="95" t="str">
        <f>IFERROR(VLOOKUP(VLOOKUP(AW10,Control!$L$2:$M$677,2,FALSE),Control!$O$2:$P$11,2,FALSE),"")</f>
        <v/>
      </c>
      <c r="AY10" s="95" t="str">
        <f>IFERROR(VLOOKUP(AW10,Control!$R$2:$T$13,3,FALSE),"")</f>
        <v/>
      </c>
      <c r="AZ10" s="9">
        <f t="shared" si="22"/>
        <v>0</v>
      </c>
      <c r="BA10" s="10">
        <f t="shared" si="23"/>
        <v>0</v>
      </c>
      <c r="BB10" s="5">
        <f t="shared" si="162"/>
        <v>5</v>
      </c>
      <c r="BC10" s="8" t="str">
        <f t="shared" si="24"/>
        <v/>
      </c>
      <c r="BD10" s="8" t="str">
        <f t="shared" si="25"/>
        <v/>
      </c>
      <c r="BE10" s="95" t="str">
        <f>IFERROR(VLOOKUP(VLOOKUP(BD10,Control!$L$2:$M$677,2,FALSE),Control!$O$2:$P$11,2,FALSE),"")</f>
        <v/>
      </c>
      <c r="BF10" s="95" t="str">
        <f>IFERROR(VLOOKUP(BD10,Control!$R$2:$T$13,3,FALSE),"")</f>
        <v/>
      </c>
      <c r="BG10" s="9">
        <f t="shared" si="26"/>
        <v>0</v>
      </c>
      <c r="BH10" s="10">
        <f t="shared" si="27"/>
        <v>0</v>
      </c>
      <c r="BI10" s="5">
        <f t="shared" si="163"/>
        <v>5</v>
      </c>
      <c r="BJ10" s="8" t="str">
        <f t="shared" si="28"/>
        <v/>
      </c>
      <c r="BK10" s="8" t="str">
        <f t="shared" si="29"/>
        <v/>
      </c>
      <c r="BL10" s="95" t="str">
        <f>IFERROR(VLOOKUP(VLOOKUP(BK10,Control!$L$2:$M$677,2,FALSE),Control!$O$2:$P$11,2,FALSE),"")</f>
        <v/>
      </c>
      <c r="BM10" s="95" t="str">
        <f>IFERROR(VLOOKUP(BK10,Control!$R$2:$T$13,3,FALSE),"")</f>
        <v/>
      </c>
      <c r="BN10" s="9">
        <f t="shared" si="30"/>
        <v>0</v>
      </c>
      <c r="BO10" s="10">
        <f t="shared" si="31"/>
        <v>0</v>
      </c>
      <c r="BP10" s="5">
        <f t="shared" si="164"/>
        <v>5</v>
      </c>
      <c r="BQ10" s="8" t="str">
        <f t="shared" si="32"/>
        <v/>
      </c>
      <c r="BR10" s="8" t="str">
        <f t="shared" si="33"/>
        <v/>
      </c>
      <c r="BS10" s="95" t="str">
        <f>IFERROR(VLOOKUP(VLOOKUP(BR10,Control!$L$2:$M$677,2,FALSE),Control!$O$2:$P$11,2,FALSE),"")</f>
        <v/>
      </c>
      <c r="BT10" s="95" t="str">
        <f>IFERROR(VLOOKUP(BR10,Control!$R$2:$T$13,3,FALSE),"")</f>
        <v/>
      </c>
      <c r="BU10" s="9">
        <f t="shared" si="34"/>
        <v>0</v>
      </c>
      <c r="BV10" s="10">
        <f t="shared" si="35"/>
        <v>0</v>
      </c>
      <c r="BW10" s="5">
        <f t="shared" si="165"/>
        <v>5</v>
      </c>
      <c r="BX10" s="8" t="str">
        <f t="shared" si="36"/>
        <v/>
      </c>
      <c r="BY10" s="8" t="str">
        <f t="shared" si="37"/>
        <v/>
      </c>
      <c r="BZ10" s="95" t="str">
        <f>IFERROR(VLOOKUP(VLOOKUP(BY10,Control!$L$2:$M$677,2,FALSE),Control!$O$2:$P$11,2,FALSE),"")</f>
        <v/>
      </c>
      <c r="CA10" s="95" t="str">
        <f>IFERROR(VLOOKUP(BY10,Control!$R$2:$T$13,3,FALSE),"")</f>
        <v/>
      </c>
      <c r="CB10" s="9">
        <f t="shared" si="38"/>
        <v>0</v>
      </c>
      <c r="CC10" s="10">
        <f t="shared" si="39"/>
        <v>0</v>
      </c>
      <c r="CD10" s="5">
        <f t="shared" si="166"/>
        <v>5</v>
      </c>
      <c r="CE10" s="8" t="str">
        <f t="shared" si="40"/>
        <v/>
      </c>
      <c r="CF10" s="8" t="str">
        <f t="shared" si="41"/>
        <v/>
      </c>
      <c r="CG10" s="95" t="str">
        <f>IFERROR(VLOOKUP(VLOOKUP(CF10,Control!$L$2:$M$677,2,FALSE),Control!$O$2:$P$11,2,FALSE),"")</f>
        <v/>
      </c>
      <c r="CH10" s="95" t="str">
        <f>IFERROR(VLOOKUP(CF10,Control!$R$2:$T$13,3,FALSE),"")</f>
        <v/>
      </c>
      <c r="CI10" s="9">
        <f t="shared" si="42"/>
        <v>0</v>
      </c>
      <c r="CJ10" s="10">
        <f t="shared" si="43"/>
        <v>0</v>
      </c>
      <c r="CK10" s="5">
        <f t="shared" si="167"/>
        <v>5</v>
      </c>
      <c r="CL10" s="8" t="str">
        <f t="shared" si="44"/>
        <v/>
      </c>
      <c r="CM10" s="8" t="str">
        <f t="shared" si="45"/>
        <v/>
      </c>
      <c r="CN10" s="95" t="str">
        <f>IFERROR(VLOOKUP(VLOOKUP(CM10,Control!$L$2:$M$677,2,FALSE),Control!$O$2:$P$11,2,FALSE),"")</f>
        <v/>
      </c>
      <c r="CO10" s="95" t="str">
        <f>IFERROR(VLOOKUP(CM10,Control!$R$2:$T$13,3,FALSE),"")</f>
        <v/>
      </c>
      <c r="CP10" s="9">
        <f t="shared" si="46"/>
        <v>0</v>
      </c>
      <c r="CQ10" s="10">
        <f t="shared" si="47"/>
        <v>0</v>
      </c>
      <c r="CR10" s="5">
        <f t="shared" si="168"/>
        <v>5</v>
      </c>
      <c r="CS10" s="8" t="str">
        <f t="shared" si="48"/>
        <v/>
      </c>
      <c r="CT10" s="8" t="str">
        <f t="shared" si="49"/>
        <v/>
      </c>
      <c r="CU10" s="95" t="str">
        <f>IFERROR(VLOOKUP(VLOOKUP(CT10,Control!$L$2:$M$677,2,FALSE),Control!$O$2:$P$11,2,FALSE),"")</f>
        <v/>
      </c>
      <c r="CV10" s="95" t="str">
        <f>IFERROR(VLOOKUP(CT10,Control!$R$2:$T$13,3,FALSE),"")</f>
        <v/>
      </c>
      <c r="CW10" s="9">
        <f t="shared" si="50"/>
        <v>0</v>
      </c>
      <c r="CX10" s="10">
        <f t="shared" si="51"/>
        <v>0</v>
      </c>
      <c r="CY10" s="5">
        <f t="shared" si="169"/>
        <v>5</v>
      </c>
      <c r="CZ10" s="8" t="str">
        <f t="shared" si="52"/>
        <v/>
      </c>
      <c r="DA10" s="8" t="str">
        <f t="shared" si="53"/>
        <v/>
      </c>
      <c r="DB10" s="95" t="str">
        <f>IFERROR(VLOOKUP(VLOOKUP(DA10,Control!$L$2:$M$677,2,FALSE),Control!$O$2:$P$11,2,FALSE),"")</f>
        <v/>
      </c>
      <c r="DC10" s="95" t="str">
        <f>IFERROR(VLOOKUP(DA10,Control!$R$2:$T$13,3,FALSE),"")</f>
        <v/>
      </c>
      <c r="DD10" s="9">
        <f t="shared" si="54"/>
        <v>0</v>
      </c>
      <c r="DE10" s="10">
        <f t="shared" si="55"/>
        <v>0</v>
      </c>
      <c r="DF10" s="5">
        <f t="shared" si="170"/>
        <v>5</v>
      </c>
      <c r="DG10" s="8" t="str">
        <f t="shared" si="56"/>
        <v/>
      </c>
      <c r="DH10" s="8" t="str">
        <f t="shared" si="57"/>
        <v/>
      </c>
      <c r="DI10" s="95" t="str">
        <f>IFERROR(VLOOKUP(VLOOKUP(DH10,Control!$L$2:$M$677,2,FALSE),Control!$O$2:$P$11,2,FALSE),"")</f>
        <v/>
      </c>
      <c r="DJ10" s="95" t="str">
        <f>IFERROR(VLOOKUP(DH10,Control!$R$2:$T$13,3,FALSE),"")</f>
        <v/>
      </c>
      <c r="DK10" s="9">
        <f t="shared" si="58"/>
        <v>0</v>
      </c>
      <c r="DL10" s="10">
        <f t="shared" si="59"/>
        <v>0</v>
      </c>
      <c r="DM10" s="5">
        <f t="shared" si="171"/>
        <v>5</v>
      </c>
      <c r="DN10" s="8" t="str">
        <f t="shared" si="60"/>
        <v/>
      </c>
      <c r="DO10" s="8" t="str">
        <f t="shared" si="61"/>
        <v/>
      </c>
      <c r="DP10" s="95" t="str">
        <f>IFERROR(VLOOKUP(VLOOKUP(DO10,Control!$L$2:$M$677,2,FALSE),Control!$O$2:$P$11,2,FALSE),"")</f>
        <v/>
      </c>
      <c r="DQ10" s="95" t="str">
        <f>IFERROR(VLOOKUP(DO10,Control!$R$2:$T$13,3,FALSE),"")</f>
        <v/>
      </c>
      <c r="DR10" s="9">
        <f t="shared" si="62"/>
        <v>0</v>
      </c>
      <c r="DS10" s="10">
        <f t="shared" si="63"/>
        <v>0</v>
      </c>
      <c r="DT10" s="5">
        <f t="shared" si="172"/>
        <v>5</v>
      </c>
      <c r="DU10" s="8" t="str">
        <f t="shared" si="64"/>
        <v/>
      </c>
      <c r="DV10" s="8" t="str">
        <f t="shared" si="65"/>
        <v/>
      </c>
      <c r="DW10" s="95" t="str">
        <f>IFERROR(VLOOKUP(VLOOKUP(DV10,Control!$L$2:$M$677,2,FALSE),Control!$O$2:$P$11,2,FALSE),"")</f>
        <v/>
      </c>
      <c r="DX10" s="95" t="str">
        <f>IFERROR(VLOOKUP(DV10,Control!$R$2:$T$13,3,FALSE),"")</f>
        <v/>
      </c>
      <c r="DY10" s="9">
        <f t="shared" si="66"/>
        <v>0</v>
      </c>
      <c r="DZ10" s="10">
        <f t="shared" si="67"/>
        <v>0</v>
      </c>
      <c r="EA10" s="5">
        <f t="shared" si="173"/>
        <v>5</v>
      </c>
      <c r="EB10" s="8" t="str">
        <f t="shared" si="68"/>
        <v/>
      </c>
      <c r="EC10" s="8" t="str">
        <f t="shared" si="69"/>
        <v/>
      </c>
      <c r="ED10" s="95" t="str">
        <f>IFERROR(VLOOKUP(VLOOKUP(EC10,Control!$L$2:$M$677,2,FALSE),Control!$O$2:$P$11,2,FALSE),"")</f>
        <v/>
      </c>
      <c r="EE10" s="95" t="str">
        <f>IFERROR(VLOOKUP(EC10,Control!$R$2:$T$13,3,FALSE),"")</f>
        <v/>
      </c>
      <c r="EF10" s="9">
        <f t="shared" si="70"/>
        <v>0</v>
      </c>
      <c r="EG10" s="10">
        <f t="shared" si="71"/>
        <v>0</v>
      </c>
      <c r="EH10" s="5">
        <f t="shared" si="174"/>
        <v>5</v>
      </c>
      <c r="EI10" s="8" t="str">
        <f t="shared" si="72"/>
        <v/>
      </c>
      <c r="EJ10" s="8" t="str">
        <f t="shared" si="73"/>
        <v/>
      </c>
      <c r="EK10" s="95" t="str">
        <f>IFERROR(VLOOKUP(VLOOKUP(EJ10,Control!$L$2:$M$677,2,FALSE),Control!$O$2:$P$11,2,FALSE),"")</f>
        <v/>
      </c>
      <c r="EL10" s="95" t="str">
        <f>IFERROR(VLOOKUP(EJ10,Control!$R$2:$T$13,3,FALSE),"")</f>
        <v/>
      </c>
      <c r="EM10" s="9">
        <f t="shared" si="74"/>
        <v>0</v>
      </c>
      <c r="EN10" s="10">
        <f t="shared" si="75"/>
        <v>0</v>
      </c>
      <c r="EO10" s="5">
        <f t="shared" si="175"/>
        <v>5</v>
      </c>
      <c r="EP10" s="8" t="str">
        <f t="shared" si="76"/>
        <v/>
      </c>
      <c r="EQ10" s="8" t="str">
        <f t="shared" si="77"/>
        <v/>
      </c>
      <c r="ER10" s="95" t="str">
        <f>IFERROR(VLOOKUP(VLOOKUP(EQ10,Control!$L$2:$M$677,2,FALSE),Control!$O$2:$P$11,2,FALSE),"")</f>
        <v/>
      </c>
      <c r="ES10" s="95" t="str">
        <f>IFERROR(VLOOKUP(EQ10,Control!$R$2:$T$13,3,FALSE),"")</f>
        <v/>
      </c>
      <c r="ET10" s="9">
        <f t="shared" si="78"/>
        <v>0</v>
      </c>
      <c r="EU10" s="10">
        <f t="shared" si="79"/>
        <v>0</v>
      </c>
      <c r="EV10" s="5">
        <f t="shared" si="176"/>
        <v>5</v>
      </c>
      <c r="EW10" s="8" t="str">
        <f t="shared" si="80"/>
        <v/>
      </c>
      <c r="EX10" s="8" t="str">
        <f t="shared" si="81"/>
        <v/>
      </c>
      <c r="EY10" s="95" t="str">
        <f>IFERROR(VLOOKUP(VLOOKUP(EX10,Control!$L$2:$M$677,2,FALSE),Control!$O$2:$P$11,2,FALSE),"")</f>
        <v/>
      </c>
      <c r="EZ10" s="95" t="str">
        <f>IFERROR(VLOOKUP(EX10,Control!$R$2:$T$13,3,FALSE),"")</f>
        <v/>
      </c>
      <c r="FA10" s="9">
        <f t="shared" si="82"/>
        <v>0</v>
      </c>
      <c r="FB10" s="10">
        <f t="shared" si="83"/>
        <v>0</v>
      </c>
      <c r="FC10" s="5">
        <f t="shared" si="177"/>
        <v>5</v>
      </c>
      <c r="FD10" s="8" t="str">
        <f t="shared" si="84"/>
        <v/>
      </c>
      <c r="FE10" s="8" t="str">
        <f t="shared" si="85"/>
        <v/>
      </c>
      <c r="FF10" s="95" t="str">
        <f>IFERROR(VLOOKUP(VLOOKUP(FE10,Control!$L$2:$M$677,2,FALSE),Control!$O$2:$P$11,2,FALSE),"")</f>
        <v/>
      </c>
      <c r="FG10" s="95" t="str">
        <f>IFERROR(VLOOKUP(FE10,Control!$R$2:$T$13,3,FALSE),"")</f>
        <v/>
      </c>
      <c r="FH10" s="9">
        <f t="shared" si="86"/>
        <v>0</v>
      </c>
      <c r="FI10" s="10">
        <f t="shared" si="87"/>
        <v>0</v>
      </c>
      <c r="FJ10" s="5">
        <f t="shared" si="178"/>
        <v>5</v>
      </c>
      <c r="FK10" s="8" t="str">
        <f t="shared" si="88"/>
        <v/>
      </c>
      <c r="FL10" s="8" t="str">
        <f t="shared" si="89"/>
        <v/>
      </c>
      <c r="FM10" s="95" t="str">
        <f>IFERROR(VLOOKUP(VLOOKUP(FL10,Control!$L$2:$M$677,2,FALSE),Control!$O$2:$P$11,2,FALSE),"")</f>
        <v/>
      </c>
      <c r="FN10" s="95" t="str">
        <f>IFERROR(VLOOKUP(FL10,Control!$R$2:$T$13,3,FALSE),"")</f>
        <v/>
      </c>
      <c r="FO10" s="9">
        <f t="shared" si="90"/>
        <v>0</v>
      </c>
      <c r="FP10" s="10">
        <f t="shared" si="91"/>
        <v>0</v>
      </c>
      <c r="FQ10" s="5">
        <f t="shared" si="179"/>
        <v>5</v>
      </c>
      <c r="FR10" s="8" t="str">
        <f t="shared" si="92"/>
        <v/>
      </c>
      <c r="FS10" s="8" t="str">
        <f t="shared" si="93"/>
        <v/>
      </c>
      <c r="FT10" s="95" t="str">
        <f>IFERROR(VLOOKUP(VLOOKUP(FS10,Control!$L$2:$M$677,2,FALSE),Control!$O$2:$P$11,2,FALSE),"")</f>
        <v/>
      </c>
      <c r="FU10" s="95" t="str">
        <f>IFERROR(VLOOKUP(FS10,Control!$R$2:$T$13,3,FALSE),"")</f>
        <v/>
      </c>
      <c r="FV10" s="9">
        <f t="shared" si="94"/>
        <v>0</v>
      </c>
      <c r="FW10" s="10">
        <f t="shared" si="95"/>
        <v>0</v>
      </c>
      <c r="FX10" s="5">
        <f t="shared" si="180"/>
        <v>5</v>
      </c>
      <c r="FY10" s="8" t="str">
        <f t="shared" si="96"/>
        <v/>
      </c>
      <c r="FZ10" s="8" t="str">
        <f t="shared" si="97"/>
        <v/>
      </c>
      <c r="GA10" s="95" t="str">
        <f>IFERROR(VLOOKUP(VLOOKUP(FZ10,Control!$L$2:$M$677,2,FALSE),Control!$O$2:$P$11,2,FALSE),"")</f>
        <v/>
      </c>
      <c r="GB10" s="95" t="str">
        <f>IFERROR(VLOOKUP(FZ10,Control!$R$2:$T$13,3,FALSE),"")</f>
        <v/>
      </c>
      <c r="GC10" s="9">
        <f t="shared" si="98"/>
        <v>0</v>
      </c>
      <c r="GD10" s="10">
        <f t="shared" si="99"/>
        <v>0</v>
      </c>
      <c r="GE10" s="5">
        <f t="shared" si="181"/>
        <v>5</v>
      </c>
      <c r="GF10" s="8" t="str">
        <f t="shared" si="100"/>
        <v/>
      </c>
      <c r="GG10" s="8" t="str">
        <f t="shared" si="101"/>
        <v/>
      </c>
      <c r="GH10" s="95" t="str">
        <f>IFERROR(VLOOKUP(VLOOKUP(GG10,Control!$L$2:$M$677,2,FALSE),Control!$O$2:$P$11,2,FALSE),"")</f>
        <v/>
      </c>
      <c r="GI10" s="95" t="str">
        <f>IFERROR(VLOOKUP(GG10,Control!$R$2:$T$13,3,FALSE),"")</f>
        <v/>
      </c>
      <c r="GJ10" s="9">
        <f t="shared" si="102"/>
        <v>0</v>
      </c>
      <c r="GK10" s="10">
        <f t="shared" si="103"/>
        <v>0</v>
      </c>
      <c r="GL10" s="5">
        <f t="shared" si="182"/>
        <v>5</v>
      </c>
      <c r="GM10" s="8" t="str">
        <f t="shared" si="104"/>
        <v/>
      </c>
      <c r="GN10" s="8" t="str">
        <f t="shared" si="105"/>
        <v/>
      </c>
      <c r="GO10" s="95" t="str">
        <f>IFERROR(VLOOKUP(VLOOKUP(GN10,Control!$L$2:$M$677,2,FALSE),Control!$O$2:$P$11,2,FALSE),"")</f>
        <v/>
      </c>
      <c r="GP10" s="95" t="str">
        <f>IFERROR(VLOOKUP(GN10,Control!$R$2:$T$13,3,FALSE),"")</f>
        <v/>
      </c>
      <c r="GQ10" s="9">
        <f t="shared" si="106"/>
        <v>0</v>
      </c>
      <c r="GR10" s="10">
        <f t="shared" si="107"/>
        <v>0</v>
      </c>
      <c r="GS10" s="5">
        <f t="shared" si="183"/>
        <v>5</v>
      </c>
      <c r="GT10" s="8" t="str">
        <f t="shared" si="108"/>
        <v/>
      </c>
      <c r="GU10" s="8" t="str">
        <f t="shared" si="109"/>
        <v/>
      </c>
      <c r="GV10" s="95" t="str">
        <f>IFERROR(VLOOKUP(VLOOKUP(GU10,Control!$L$2:$M$677,2,FALSE),Control!$O$2:$P$11,2,FALSE),"")</f>
        <v/>
      </c>
      <c r="GW10" s="95" t="str">
        <f>IFERROR(VLOOKUP(GU10,Control!$R$2:$T$13,3,FALSE),"")</f>
        <v/>
      </c>
      <c r="GX10" s="9">
        <f t="shared" si="110"/>
        <v>0</v>
      </c>
      <c r="GY10" s="10">
        <f t="shared" si="111"/>
        <v>0</v>
      </c>
      <c r="GZ10" s="5">
        <f t="shared" si="184"/>
        <v>5</v>
      </c>
      <c r="HA10" s="8" t="str">
        <f t="shared" si="112"/>
        <v/>
      </c>
      <c r="HB10" s="8" t="str">
        <f t="shared" si="113"/>
        <v/>
      </c>
      <c r="HC10" s="95" t="str">
        <f>IFERROR(VLOOKUP(VLOOKUP(HB10,Control!$L$2:$M$677,2,FALSE),Control!$O$2:$P$11,2,FALSE),"")</f>
        <v/>
      </c>
      <c r="HD10" s="95" t="str">
        <f>IFERROR(VLOOKUP(HB10,Control!$R$2:$T$13,3,FALSE),"")</f>
        <v/>
      </c>
      <c r="HE10" s="9">
        <f t="shared" si="114"/>
        <v>0</v>
      </c>
      <c r="HF10" s="10">
        <f t="shared" si="115"/>
        <v>0</v>
      </c>
      <c r="HG10" s="5">
        <f t="shared" si="185"/>
        <v>5</v>
      </c>
      <c r="HH10" s="8" t="str">
        <f t="shared" si="116"/>
        <v/>
      </c>
      <c r="HI10" s="8" t="str">
        <f t="shared" si="117"/>
        <v/>
      </c>
      <c r="HJ10" s="95" t="str">
        <f>IFERROR(VLOOKUP(VLOOKUP(HI10,Control!$L$2:$M$677,2,FALSE),Control!$O$2:$P$11,2,FALSE),"")</f>
        <v/>
      </c>
      <c r="HK10" s="95" t="str">
        <f>IFERROR(VLOOKUP(HI10,Control!$R$2:$T$13,3,FALSE),"")</f>
        <v/>
      </c>
      <c r="HL10" s="9">
        <f t="shared" si="118"/>
        <v>0</v>
      </c>
      <c r="HM10" s="10">
        <f t="shared" si="119"/>
        <v>0</v>
      </c>
      <c r="HN10" s="5">
        <f t="shared" si="186"/>
        <v>5</v>
      </c>
      <c r="HO10" s="8" t="str">
        <f t="shared" si="120"/>
        <v/>
      </c>
      <c r="HP10" s="8" t="str">
        <f t="shared" si="121"/>
        <v/>
      </c>
      <c r="HQ10" s="95" t="str">
        <f>IFERROR(VLOOKUP(VLOOKUP(HP10,Control!$L$2:$M$677,2,FALSE),Control!$O$2:$P$11,2,FALSE),"")</f>
        <v/>
      </c>
      <c r="HR10" s="95" t="str">
        <f>IFERROR(VLOOKUP(HP10,Control!$R$2:$T$13,3,FALSE),"")</f>
        <v/>
      </c>
      <c r="HS10" s="9">
        <f t="shared" si="122"/>
        <v>0</v>
      </c>
      <c r="HT10" s="10">
        <f t="shared" si="123"/>
        <v>0</v>
      </c>
      <c r="HU10" s="5">
        <f t="shared" si="187"/>
        <v>5</v>
      </c>
      <c r="HV10" s="8" t="str">
        <f t="shared" si="124"/>
        <v/>
      </c>
      <c r="HW10" s="8" t="str">
        <f t="shared" si="125"/>
        <v/>
      </c>
      <c r="HX10" s="95" t="str">
        <f>IFERROR(VLOOKUP(VLOOKUP(HW10,Control!$L$2:$M$677,2,FALSE),Control!$O$2:$P$11,2,FALSE),"")</f>
        <v/>
      </c>
      <c r="HY10" s="95" t="str">
        <f>IFERROR(VLOOKUP(HW10,Control!$R$2:$T$13,3,FALSE),"")</f>
        <v/>
      </c>
      <c r="HZ10" s="9">
        <f t="shared" si="126"/>
        <v>0</v>
      </c>
      <c r="IA10" s="10">
        <f t="shared" si="127"/>
        <v>0</v>
      </c>
      <c r="IB10" s="5">
        <f t="shared" si="188"/>
        <v>5</v>
      </c>
      <c r="IC10" s="8" t="str">
        <f t="shared" si="128"/>
        <v/>
      </c>
      <c r="ID10" s="8" t="str">
        <f t="shared" si="129"/>
        <v/>
      </c>
      <c r="IE10" s="95" t="str">
        <f>IFERROR(VLOOKUP(VLOOKUP(ID10,Control!$L$2:$M$677,2,FALSE),Control!$O$2:$P$11,2,FALSE),"")</f>
        <v/>
      </c>
      <c r="IF10" s="95" t="str">
        <f>IFERROR(VLOOKUP(ID10,Control!$R$2:$T$13,3,FALSE),"")</f>
        <v/>
      </c>
      <c r="IG10" s="9">
        <f t="shared" si="130"/>
        <v>0</v>
      </c>
      <c r="IH10" s="10">
        <f t="shared" si="131"/>
        <v>0</v>
      </c>
      <c r="II10" s="5">
        <f t="shared" si="189"/>
        <v>5</v>
      </c>
      <c r="IJ10" s="8" t="str">
        <f t="shared" si="132"/>
        <v/>
      </c>
      <c r="IK10" s="8" t="str">
        <f t="shared" si="133"/>
        <v/>
      </c>
      <c r="IL10" s="95" t="str">
        <f>IFERROR(VLOOKUP(VLOOKUP(IK10,Control!$L$2:$M$677,2,FALSE),Control!$O$2:$P$11,2,FALSE),"")</f>
        <v/>
      </c>
      <c r="IM10" s="95" t="str">
        <f>IFERROR(VLOOKUP(IK10,Control!$R$2:$T$13,3,FALSE),"")</f>
        <v/>
      </c>
      <c r="IN10" s="9">
        <f t="shared" si="134"/>
        <v>0</v>
      </c>
      <c r="IO10" s="10">
        <f t="shared" si="135"/>
        <v>0</v>
      </c>
      <c r="IP10" s="5">
        <f t="shared" si="190"/>
        <v>5</v>
      </c>
      <c r="IQ10" s="8" t="str">
        <f t="shared" si="136"/>
        <v/>
      </c>
      <c r="IR10" s="8" t="str">
        <f t="shared" si="137"/>
        <v/>
      </c>
      <c r="IS10" s="95" t="str">
        <f>IFERROR(VLOOKUP(VLOOKUP(IR10,Control!$L$2:$M$677,2,FALSE),Control!$O$2:$P$11,2,FALSE),"")</f>
        <v/>
      </c>
      <c r="IT10" s="95" t="str">
        <f>IFERROR(VLOOKUP(IR10,Control!$R$2:$T$13,3,FALSE),"")</f>
        <v/>
      </c>
      <c r="IU10" s="9">
        <f t="shared" si="138"/>
        <v>0</v>
      </c>
      <c r="IV10" s="10">
        <f t="shared" si="139"/>
        <v>0</v>
      </c>
      <c r="IW10" s="5">
        <f t="shared" si="191"/>
        <v>5</v>
      </c>
      <c r="IX10" s="8" t="str">
        <f t="shared" si="140"/>
        <v/>
      </c>
      <c r="IY10" s="8" t="str">
        <f t="shared" si="141"/>
        <v/>
      </c>
      <c r="IZ10" s="95" t="str">
        <f>IFERROR(VLOOKUP(VLOOKUP(IY10,Control!$L$2:$M$677,2,FALSE),Control!$O$2:$P$11,2,FALSE),"")</f>
        <v/>
      </c>
      <c r="JA10" s="95" t="str">
        <f>IFERROR(VLOOKUP(IY10,Control!$R$2:$T$13,3,FALSE),"")</f>
        <v/>
      </c>
      <c r="JB10" s="9">
        <f t="shared" si="142"/>
        <v>0</v>
      </c>
      <c r="JC10" s="10">
        <f t="shared" si="143"/>
        <v>0</v>
      </c>
      <c r="JD10" s="5">
        <f t="shared" si="192"/>
        <v>5</v>
      </c>
      <c r="JE10" s="8" t="str">
        <f t="shared" si="144"/>
        <v/>
      </c>
      <c r="JF10" s="8" t="str">
        <f t="shared" si="145"/>
        <v/>
      </c>
      <c r="JG10" s="95" t="str">
        <f>IFERROR(VLOOKUP(VLOOKUP(JF10,Control!$L$2:$M$677,2,FALSE),Control!$O$2:$P$11,2,FALSE),"")</f>
        <v/>
      </c>
      <c r="JH10" s="95" t="str">
        <f>IFERROR(VLOOKUP(JF10,Control!$R$2:$T$13,3,FALSE),"")</f>
        <v/>
      </c>
      <c r="JI10" s="9">
        <f t="shared" si="146"/>
        <v>0</v>
      </c>
      <c r="JJ10" s="10">
        <f t="shared" si="147"/>
        <v>0</v>
      </c>
      <c r="JK10" s="5">
        <f t="shared" si="193"/>
        <v>5</v>
      </c>
      <c r="JL10" s="8" t="str">
        <f t="shared" si="148"/>
        <v/>
      </c>
      <c r="JM10" s="8" t="str">
        <f t="shared" si="149"/>
        <v/>
      </c>
      <c r="JN10" s="95" t="str">
        <f>IFERROR(VLOOKUP(VLOOKUP(JM10,Control!$L$2:$M$677,2,FALSE),Control!$O$2:$P$11,2,FALSE),"")</f>
        <v/>
      </c>
      <c r="JO10" s="95" t="str">
        <f>IFERROR(VLOOKUP(JM10,Control!$R$2:$T$13,3,FALSE),"")</f>
        <v/>
      </c>
      <c r="JP10" s="9">
        <f t="shared" si="150"/>
        <v>0</v>
      </c>
      <c r="JQ10" s="10">
        <f t="shared" si="151"/>
        <v>0</v>
      </c>
      <c r="JR10" s="5">
        <f t="shared" si="194"/>
        <v>5</v>
      </c>
      <c r="JS10" s="8" t="str">
        <f t="shared" si="152"/>
        <v/>
      </c>
      <c r="JT10" s="8" t="str">
        <f t="shared" si="153"/>
        <v/>
      </c>
      <c r="JU10" s="95" t="str">
        <f>IFERROR(VLOOKUP(VLOOKUP(JT10,Control!$L$2:$M$677,2,FALSE),Control!$O$2:$P$11,2,FALSE),"")</f>
        <v/>
      </c>
      <c r="JV10" s="95" t="str">
        <f>IFERROR(VLOOKUP(JT10,Control!$R$2:$T$13,3,FALSE),"")</f>
        <v/>
      </c>
      <c r="JW10" s="9">
        <f t="shared" si="154"/>
        <v>0</v>
      </c>
      <c r="JX10" s="10">
        <f t="shared" si="155"/>
        <v>0</v>
      </c>
    </row>
    <row r="11" spans="1:284" x14ac:dyDescent="0.25">
      <c r="A11" s="137"/>
      <c r="B11" s="137"/>
      <c r="C11" s="137"/>
      <c r="D11" s="138"/>
      <c r="E11" s="5">
        <f t="shared" si="195"/>
        <v>6</v>
      </c>
      <c r="F11" s="100"/>
      <c r="G11" s="6"/>
      <c r="H11" s="95" t="str">
        <f>IFERROR(VLOOKUP(VLOOKUP(G11,Control!$L$2:$M$677,2,FALSE),Control!$O$2:$P$11,2,FALSE),"")</f>
        <v/>
      </c>
      <c r="I11" s="95" t="str">
        <f>IFERROR(VLOOKUP(G11,Control!$R$2:$T$13,3,FALSE),"")</f>
        <v/>
      </c>
      <c r="J11" s="9">
        <v>0</v>
      </c>
      <c r="K11" s="10">
        <v>0</v>
      </c>
      <c r="L11" s="5">
        <f t="shared" si="156"/>
        <v>6</v>
      </c>
      <c r="M11" s="8" t="str">
        <f t="shared" si="0"/>
        <v/>
      </c>
      <c r="N11" s="8" t="str">
        <f t="shared" si="1"/>
        <v/>
      </c>
      <c r="O11" s="95" t="str">
        <f>IFERROR(VLOOKUP(VLOOKUP(N11,Control!$L$2:$M$677,2,FALSE),Control!$O$2:$P$11,2,FALSE),"")</f>
        <v/>
      </c>
      <c r="P11" s="95" t="str">
        <f>IFERROR(VLOOKUP(N11,Control!$R$2:$T$13,3,FALSE),"")</f>
        <v/>
      </c>
      <c r="Q11" s="9">
        <f t="shared" si="2"/>
        <v>0</v>
      </c>
      <c r="R11" s="10">
        <f t="shared" si="3"/>
        <v>0</v>
      </c>
      <c r="S11" s="5">
        <f t="shared" si="157"/>
        <v>6</v>
      </c>
      <c r="T11" s="8" t="str">
        <f t="shared" si="4"/>
        <v/>
      </c>
      <c r="U11" s="8" t="str">
        <f t="shared" si="5"/>
        <v/>
      </c>
      <c r="V11" s="95" t="str">
        <f>IFERROR(VLOOKUP(VLOOKUP(U11,Control!$L$2:$M$677,2,FALSE),Control!$O$2:$P$11,2,FALSE),"")</f>
        <v/>
      </c>
      <c r="W11" s="95" t="str">
        <f>IFERROR(VLOOKUP(U11,Control!$R$2:$T$13,3,FALSE),"")</f>
        <v/>
      </c>
      <c r="X11" s="9">
        <f t="shared" si="6"/>
        <v>0</v>
      </c>
      <c r="Y11" s="10">
        <f t="shared" si="7"/>
        <v>0</v>
      </c>
      <c r="Z11" s="5">
        <f t="shared" si="158"/>
        <v>6</v>
      </c>
      <c r="AA11" s="8" t="str">
        <f t="shared" si="8"/>
        <v/>
      </c>
      <c r="AB11" s="8" t="str">
        <f t="shared" si="9"/>
        <v/>
      </c>
      <c r="AC11" s="95" t="str">
        <f>IFERROR(VLOOKUP(VLOOKUP(AB11,Control!$L$2:$M$677,2,FALSE),Control!$O$2:$P$11,2,FALSE),"")</f>
        <v/>
      </c>
      <c r="AD11" s="95" t="str">
        <f>IFERROR(VLOOKUP(AB11,Control!$R$2:$T$13,3,FALSE),"")</f>
        <v/>
      </c>
      <c r="AE11" s="9">
        <f t="shared" si="10"/>
        <v>0</v>
      </c>
      <c r="AF11" s="10">
        <f t="shared" si="11"/>
        <v>0</v>
      </c>
      <c r="AG11" s="5">
        <f t="shared" si="159"/>
        <v>6</v>
      </c>
      <c r="AH11" s="8" t="str">
        <f t="shared" si="12"/>
        <v/>
      </c>
      <c r="AI11" s="8" t="str">
        <f t="shared" si="13"/>
        <v/>
      </c>
      <c r="AJ11" s="95" t="str">
        <f>IFERROR(VLOOKUP(VLOOKUP(AI11,Control!$L$2:$M$677,2,FALSE),Control!$O$2:$P$11,2,FALSE),"")</f>
        <v/>
      </c>
      <c r="AK11" s="95" t="str">
        <f>IFERROR(VLOOKUP(AI11,Control!$R$2:$T$13,3,FALSE),"")</f>
        <v/>
      </c>
      <c r="AL11" s="9">
        <f t="shared" si="14"/>
        <v>0</v>
      </c>
      <c r="AM11" s="10">
        <f t="shared" si="15"/>
        <v>0</v>
      </c>
      <c r="AN11" s="5">
        <f t="shared" si="160"/>
        <v>6</v>
      </c>
      <c r="AO11" s="8" t="str">
        <f t="shared" si="16"/>
        <v/>
      </c>
      <c r="AP11" s="8" t="str">
        <f t="shared" si="17"/>
        <v/>
      </c>
      <c r="AQ11" s="95" t="str">
        <f>IFERROR(VLOOKUP(VLOOKUP(AP11,Control!$L$2:$M$677,2,FALSE),Control!$O$2:$P$11,2,FALSE),"")</f>
        <v/>
      </c>
      <c r="AR11" s="95" t="str">
        <f>IFERROR(VLOOKUP(AP11,Control!$R$2:$T$13,3,FALSE),"")</f>
        <v/>
      </c>
      <c r="AS11" s="9">
        <f t="shared" si="18"/>
        <v>0</v>
      </c>
      <c r="AT11" s="10">
        <f t="shared" si="19"/>
        <v>0</v>
      </c>
      <c r="AU11" s="5">
        <f t="shared" si="161"/>
        <v>6</v>
      </c>
      <c r="AV11" s="8" t="str">
        <f t="shared" si="20"/>
        <v/>
      </c>
      <c r="AW11" s="8" t="str">
        <f t="shared" si="21"/>
        <v/>
      </c>
      <c r="AX11" s="95" t="str">
        <f>IFERROR(VLOOKUP(VLOOKUP(AW11,Control!$L$2:$M$677,2,FALSE),Control!$O$2:$P$11,2,FALSE),"")</f>
        <v/>
      </c>
      <c r="AY11" s="95" t="str">
        <f>IFERROR(VLOOKUP(AW11,Control!$R$2:$T$13,3,FALSE),"")</f>
        <v/>
      </c>
      <c r="AZ11" s="9">
        <f t="shared" si="22"/>
        <v>0</v>
      </c>
      <c r="BA11" s="10">
        <f t="shared" si="23"/>
        <v>0</v>
      </c>
      <c r="BB11" s="5">
        <f t="shared" si="162"/>
        <v>6</v>
      </c>
      <c r="BC11" s="8" t="str">
        <f t="shared" si="24"/>
        <v/>
      </c>
      <c r="BD11" s="8" t="str">
        <f t="shared" si="25"/>
        <v/>
      </c>
      <c r="BE11" s="95" t="str">
        <f>IFERROR(VLOOKUP(VLOOKUP(BD11,Control!$L$2:$M$677,2,FALSE),Control!$O$2:$P$11,2,FALSE),"")</f>
        <v/>
      </c>
      <c r="BF11" s="95" t="str">
        <f>IFERROR(VLOOKUP(BD11,Control!$R$2:$T$13,3,FALSE),"")</f>
        <v/>
      </c>
      <c r="BG11" s="9">
        <f t="shared" si="26"/>
        <v>0</v>
      </c>
      <c r="BH11" s="10">
        <f t="shared" si="27"/>
        <v>0</v>
      </c>
      <c r="BI11" s="5">
        <f t="shared" si="163"/>
        <v>6</v>
      </c>
      <c r="BJ11" s="8" t="str">
        <f t="shared" si="28"/>
        <v/>
      </c>
      <c r="BK11" s="8" t="str">
        <f t="shared" si="29"/>
        <v/>
      </c>
      <c r="BL11" s="95" t="str">
        <f>IFERROR(VLOOKUP(VLOOKUP(BK11,Control!$L$2:$M$677,2,FALSE),Control!$O$2:$P$11,2,FALSE),"")</f>
        <v/>
      </c>
      <c r="BM11" s="95" t="str">
        <f>IFERROR(VLOOKUP(BK11,Control!$R$2:$T$13,3,FALSE),"")</f>
        <v/>
      </c>
      <c r="BN11" s="9">
        <f t="shared" si="30"/>
        <v>0</v>
      </c>
      <c r="BO11" s="10">
        <f t="shared" si="31"/>
        <v>0</v>
      </c>
      <c r="BP11" s="5">
        <f t="shared" si="164"/>
        <v>6</v>
      </c>
      <c r="BQ11" s="8" t="str">
        <f t="shared" si="32"/>
        <v/>
      </c>
      <c r="BR11" s="8" t="str">
        <f t="shared" si="33"/>
        <v/>
      </c>
      <c r="BS11" s="95" t="str">
        <f>IFERROR(VLOOKUP(VLOOKUP(BR11,Control!$L$2:$M$677,2,FALSE),Control!$O$2:$P$11,2,FALSE),"")</f>
        <v/>
      </c>
      <c r="BT11" s="95" t="str">
        <f>IFERROR(VLOOKUP(BR11,Control!$R$2:$T$13,3,FALSE),"")</f>
        <v/>
      </c>
      <c r="BU11" s="9">
        <f t="shared" si="34"/>
        <v>0</v>
      </c>
      <c r="BV11" s="10">
        <f t="shared" si="35"/>
        <v>0</v>
      </c>
      <c r="BW11" s="5">
        <f t="shared" si="165"/>
        <v>6</v>
      </c>
      <c r="BX11" s="8" t="str">
        <f t="shared" si="36"/>
        <v/>
      </c>
      <c r="BY11" s="8" t="str">
        <f t="shared" si="37"/>
        <v/>
      </c>
      <c r="BZ11" s="95" t="str">
        <f>IFERROR(VLOOKUP(VLOOKUP(BY11,Control!$L$2:$M$677,2,FALSE),Control!$O$2:$P$11,2,FALSE),"")</f>
        <v/>
      </c>
      <c r="CA11" s="95" t="str">
        <f>IFERROR(VLOOKUP(BY11,Control!$R$2:$T$13,3,FALSE),"")</f>
        <v/>
      </c>
      <c r="CB11" s="9">
        <f t="shared" si="38"/>
        <v>0</v>
      </c>
      <c r="CC11" s="10">
        <f t="shared" si="39"/>
        <v>0</v>
      </c>
      <c r="CD11" s="5">
        <f t="shared" si="166"/>
        <v>6</v>
      </c>
      <c r="CE11" s="8" t="str">
        <f t="shared" si="40"/>
        <v/>
      </c>
      <c r="CF11" s="8" t="str">
        <f t="shared" si="41"/>
        <v/>
      </c>
      <c r="CG11" s="95" t="str">
        <f>IFERROR(VLOOKUP(VLOOKUP(CF11,Control!$L$2:$M$677,2,FALSE),Control!$O$2:$P$11,2,FALSE),"")</f>
        <v/>
      </c>
      <c r="CH11" s="95" t="str">
        <f>IFERROR(VLOOKUP(CF11,Control!$R$2:$T$13,3,FALSE),"")</f>
        <v/>
      </c>
      <c r="CI11" s="9">
        <f t="shared" si="42"/>
        <v>0</v>
      </c>
      <c r="CJ11" s="10">
        <f t="shared" si="43"/>
        <v>0</v>
      </c>
      <c r="CK11" s="5">
        <f t="shared" si="167"/>
        <v>6</v>
      </c>
      <c r="CL11" s="8" t="str">
        <f t="shared" si="44"/>
        <v/>
      </c>
      <c r="CM11" s="8" t="str">
        <f t="shared" si="45"/>
        <v/>
      </c>
      <c r="CN11" s="95" t="str">
        <f>IFERROR(VLOOKUP(VLOOKUP(CM11,Control!$L$2:$M$677,2,FALSE),Control!$O$2:$P$11,2,FALSE),"")</f>
        <v/>
      </c>
      <c r="CO11" s="95" t="str">
        <f>IFERROR(VLOOKUP(CM11,Control!$R$2:$T$13,3,FALSE),"")</f>
        <v/>
      </c>
      <c r="CP11" s="9">
        <f t="shared" si="46"/>
        <v>0</v>
      </c>
      <c r="CQ11" s="10">
        <f t="shared" si="47"/>
        <v>0</v>
      </c>
      <c r="CR11" s="5">
        <f t="shared" si="168"/>
        <v>6</v>
      </c>
      <c r="CS11" s="8" t="str">
        <f t="shared" si="48"/>
        <v/>
      </c>
      <c r="CT11" s="8" t="str">
        <f t="shared" si="49"/>
        <v/>
      </c>
      <c r="CU11" s="95" t="str">
        <f>IFERROR(VLOOKUP(VLOOKUP(CT11,Control!$L$2:$M$677,2,FALSE),Control!$O$2:$P$11,2,FALSE),"")</f>
        <v/>
      </c>
      <c r="CV11" s="95" t="str">
        <f>IFERROR(VLOOKUP(CT11,Control!$R$2:$T$13,3,FALSE),"")</f>
        <v/>
      </c>
      <c r="CW11" s="9">
        <f t="shared" si="50"/>
        <v>0</v>
      </c>
      <c r="CX11" s="10">
        <f t="shared" si="51"/>
        <v>0</v>
      </c>
      <c r="CY11" s="5">
        <f t="shared" si="169"/>
        <v>6</v>
      </c>
      <c r="CZ11" s="8" t="str">
        <f t="shared" si="52"/>
        <v/>
      </c>
      <c r="DA11" s="8" t="str">
        <f t="shared" si="53"/>
        <v/>
      </c>
      <c r="DB11" s="95" t="str">
        <f>IFERROR(VLOOKUP(VLOOKUP(DA11,Control!$L$2:$M$677,2,FALSE),Control!$O$2:$P$11,2,FALSE),"")</f>
        <v/>
      </c>
      <c r="DC11" s="95" t="str">
        <f>IFERROR(VLOOKUP(DA11,Control!$R$2:$T$13,3,FALSE),"")</f>
        <v/>
      </c>
      <c r="DD11" s="9">
        <f t="shared" si="54"/>
        <v>0</v>
      </c>
      <c r="DE11" s="10">
        <f t="shared" si="55"/>
        <v>0</v>
      </c>
      <c r="DF11" s="5">
        <f t="shared" si="170"/>
        <v>6</v>
      </c>
      <c r="DG11" s="8" t="str">
        <f t="shared" si="56"/>
        <v/>
      </c>
      <c r="DH11" s="8" t="str">
        <f t="shared" si="57"/>
        <v/>
      </c>
      <c r="DI11" s="95" t="str">
        <f>IFERROR(VLOOKUP(VLOOKUP(DH11,Control!$L$2:$M$677,2,FALSE),Control!$O$2:$P$11,2,FALSE),"")</f>
        <v/>
      </c>
      <c r="DJ11" s="95" t="str">
        <f>IFERROR(VLOOKUP(DH11,Control!$R$2:$T$13,3,FALSE),"")</f>
        <v/>
      </c>
      <c r="DK11" s="9">
        <f t="shared" si="58"/>
        <v>0</v>
      </c>
      <c r="DL11" s="10">
        <f t="shared" si="59"/>
        <v>0</v>
      </c>
      <c r="DM11" s="5">
        <f t="shared" si="171"/>
        <v>6</v>
      </c>
      <c r="DN11" s="8" t="str">
        <f t="shared" si="60"/>
        <v/>
      </c>
      <c r="DO11" s="8" t="str">
        <f t="shared" si="61"/>
        <v/>
      </c>
      <c r="DP11" s="95" t="str">
        <f>IFERROR(VLOOKUP(VLOOKUP(DO11,Control!$L$2:$M$677,2,FALSE),Control!$O$2:$P$11,2,FALSE),"")</f>
        <v/>
      </c>
      <c r="DQ11" s="95" t="str">
        <f>IFERROR(VLOOKUP(DO11,Control!$R$2:$T$13,3,FALSE),"")</f>
        <v/>
      </c>
      <c r="DR11" s="9">
        <f t="shared" si="62"/>
        <v>0</v>
      </c>
      <c r="DS11" s="10">
        <f t="shared" si="63"/>
        <v>0</v>
      </c>
      <c r="DT11" s="5">
        <f t="shared" si="172"/>
        <v>6</v>
      </c>
      <c r="DU11" s="8" t="str">
        <f t="shared" si="64"/>
        <v/>
      </c>
      <c r="DV11" s="8" t="str">
        <f t="shared" si="65"/>
        <v/>
      </c>
      <c r="DW11" s="95" t="str">
        <f>IFERROR(VLOOKUP(VLOOKUP(DV11,Control!$L$2:$M$677,2,FALSE),Control!$O$2:$P$11,2,FALSE),"")</f>
        <v/>
      </c>
      <c r="DX11" s="95" t="str">
        <f>IFERROR(VLOOKUP(DV11,Control!$R$2:$T$13,3,FALSE),"")</f>
        <v/>
      </c>
      <c r="DY11" s="9">
        <f t="shared" si="66"/>
        <v>0</v>
      </c>
      <c r="DZ11" s="10">
        <f t="shared" si="67"/>
        <v>0</v>
      </c>
      <c r="EA11" s="5">
        <f t="shared" si="173"/>
        <v>6</v>
      </c>
      <c r="EB11" s="8" t="str">
        <f t="shared" si="68"/>
        <v/>
      </c>
      <c r="EC11" s="8" t="str">
        <f t="shared" si="69"/>
        <v/>
      </c>
      <c r="ED11" s="95" t="str">
        <f>IFERROR(VLOOKUP(VLOOKUP(EC11,Control!$L$2:$M$677,2,FALSE),Control!$O$2:$P$11,2,FALSE),"")</f>
        <v/>
      </c>
      <c r="EE11" s="95" t="str">
        <f>IFERROR(VLOOKUP(EC11,Control!$R$2:$T$13,3,FALSE),"")</f>
        <v/>
      </c>
      <c r="EF11" s="9">
        <f t="shared" si="70"/>
        <v>0</v>
      </c>
      <c r="EG11" s="10">
        <f t="shared" si="71"/>
        <v>0</v>
      </c>
      <c r="EH11" s="5">
        <f t="shared" si="174"/>
        <v>6</v>
      </c>
      <c r="EI11" s="8" t="str">
        <f t="shared" si="72"/>
        <v/>
      </c>
      <c r="EJ11" s="8" t="str">
        <f t="shared" si="73"/>
        <v/>
      </c>
      <c r="EK11" s="95" t="str">
        <f>IFERROR(VLOOKUP(VLOOKUP(EJ11,Control!$L$2:$M$677,2,FALSE),Control!$O$2:$P$11,2,FALSE),"")</f>
        <v/>
      </c>
      <c r="EL11" s="95" t="str">
        <f>IFERROR(VLOOKUP(EJ11,Control!$R$2:$T$13,3,FALSE),"")</f>
        <v/>
      </c>
      <c r="EM11" s="9">
        <f t="shared" si="74"/>
        <v>0</v>
      </c>
      <c r="EN11" s="10">
        <f t="shared" si="75"/>
        <v>0</v>
      </c>
      <c r="EO11" s="5">
        <f t="shared" si="175"/>
        <v>6</v>
      </c>
      <c r="EP11" s="8" t="str">
        <f t="shared" si="76"/>
        <v/>
      </c>
      <c r="EQ11" s="8" t="str">
        <f t="shared" si="77"/>
        <v/>
      </c>
      <c r="ER11" s="95" t="str">
        <f>IFERROR(VLOOKUP(VLOOKUP(EQ11,Control!$L$2:$M$677,2,FALSE),Control!$O$2:$P$11,2,FALSE),"")</f>
        <v/>
      </c>
      <c r="ES11" s="95" t="str">
        <f>IFERROR(VLOOKUP(EQ11,Control!$R$2:$T$13,3,FALSE),"")</f>
        <v/>
      </c>
      <c r="ET11" s="9">
        <f t="shared" si="78"/>
        <v>0</v>
      </c>
      <c r="EU11" s="10">
        <f t="shared" si="79"/>
        <v>0</v>
      </c>
      <c r="EV11" s="5">
        <f t="shared" si="176"/>
        <v>6</v>
      </c>
      <c r="EW11" s="8" t="str">
        <f t="shared" si="80"/>
        <v/>
      </c>
      <c r="EX11" s="8" t="str">
        <f t="shared" si="81"/>
        <v/>
      </c>
      <c r="EY11" s="95" t="str">
        <f>IFERROR(VLOOKUP(VLOOKUP(EX11,Control!$L$2:$M$677,2,FALSE),Control!$O$2:$P$11,2,FALSE),"")</f>
        <v/>
      </c>
      <c r="EZ11" s="95" t="str">
        <f>IFERROR(VLOOKUP(EX11,Control!$R$2:$T$13,3,FALSE),"")</f>
        <v/>
      </c>
      <c r="FA11" s="9">
        <f t="shared" si="82"/>
        <v>0</v>
      </c>
      <c r="FB11" s="10">
        <f t="shared" si="83"/>
        <v>0</v>
      </c>
      <c r="FC11" s="5">
        <f t="shared" si="177"/>
        <v>6</v>
      </c>
      <c r="FD11" s="8" t="str">
        <f t="shared" si="84"/>
        <v/>
      </c>
      <c r="FE11" s="8" t="str">
        <f t="shared" si="85"/>
        <v/>
      </c>
      <c r="FF11" s="95" t="str">
        <f>IFERROR(VLOOKUP(VLOOKUP(FE11,Control!$L$2:$M$677,2,FALSE),Control!$O$2:$P$11,2,FALSE),"")</f>
        <v/>
      </c>
      <c r="FG11" s="95" t="str">
        <f>IFERROR(VLOOKUP(FE11,Control!$R$2:$T$13,3,FALSE),"")</f>
        <v/>
      </c>
      <c r="FH11" s="9">
        <f t="shared" si="86"/>
        <v>0</v>
      </c>
      <c r="FI11" s="10">
        <f t="shared" si="87"/>
        <v>0</v>
      </c>
      <c r="FJ11" s="5">
        <f t="shared" si="178"/>
        <v>6</v>
      </c>
      <c r="FK11" s="8" t="str">
        <f t="shared" si="88"/>
        <v/>
      </c>
      <c r="FL11" s="8" t="str">
        <f t="shared" si="89"/>
        <v/>
      </c>
      <c r="FM11" s="95" t="str">
        <f>IFERROR(VLOOKUP(VLOOKUP(FL11,Control!$L$2:$M$677,2,FALSE),Control!$O$2:$P$11,2,FALSE),"")</f>
        <v/>
      </c>
      <c r="FN11" s="95" t="str">
        <f>IFERROR(VLOOKUP(FL11,Control!$R$2:$T$13,3,FALSE),"")</f>
        <v/>
      </c>
      <c r="FO11" s="9">
        <f t="shared" si="90"/>
        <v>0</v>
      </c>
      <c r="FP11" s="10">
        <f t="shared" si="91"/>
        <v>0</v>
      </c>
      <c r="FQ11" s="5">
        <f t="shared" si="179"/>
        <v>6</v>
      </c>
      <c r="FR11" s="8" t="str">
        <f t="shared" si="92"/>
        <v/>
      </c>
      <c r="FS11" s="8" t="str">
        <f t="shared" si="93"/>
        <v/>
      </c>
      <c r="FT11" s="95" t="str">
        <f>IFERROR(VLOOKUP(VLOOKUP(FS11,Control!$L$2:$M$677,2,FALSE),Control!$O$2:$P$11,2,FALSE),"")</f>
        <v/>
      </c>
      <c r="FU11" s="95" t="str">
        <f>IFERROR(VLOOKUP(FS11,Control!$R$2:$T$13,3,FALSE),"")</f>
        <v/>
      </c>
      <c r="FV11" s="9">
        <f t="shared" si="94"/>
        <v>0</v>
      </c>
      <c r="FW11" s="10">
        <f t="shared" si="95"/>
        <v>0</v>
      </c>
      <c r="FX11" s="5">
        <f t="shared" si="180"/>
        <v>6</v>
      </c>
      <c r="FY11" s="8" t="str">
        <f t="shared" si="96"/>
        <v/>
      </c>
      <c r="FZ11" s="8" t="str">
        <f t="shared" si="97"/>
        <v/>
      </c>
      <c r="GA11" s="95" t="str">
        <f>IFERROR(VLOOKUP(VLOOKUP(FZ11,Control!$L$2:$M$677,2,FALSE),Control!$O$2:$P$11,2,FALSE),"")</f>
        <v/>
      </c>
      <c r="GB11" s="95" t="str">
        <f>IFERROR(VLOOKUP(FZ11,Control!$R$2:$T$13,3,FALSE),"")</f>
        <v/>
      </c>
      <c r="GC11" s="9">
        <f t="shared" si="98"/>
        <v>0</v>
      </c>
      <c r="GD11" s="10">
        <f t="shared" si="99"/>
        <v>0</v>
      </c>
      <c r="GE11" s="5">
        <f t="shared" si="181"/>
        <v>6</v>
      </c>
      <c r="GF11" s="8" t="str">
        <f t="shared" si="100"/>
        <v/>
      </c>
      <c r="GG11" s="8" t="str">
        <f t="shared" si="101"/>
        <v/>
      </c>
      <c r="GH11" s="95" t="str">
        <f>IFERROR(VLOOKUP(VLOOKUP(GG11,Control!$L$2:$M$677,2,FALSE),Control!$O$2:$P$11,2,FALSE),"")</f>
        <v/>
      </c>
      <c r="GI11" s="95" t="str">
        <f>IFERROR(VLOOKUP(GG11,Control!$R$2:$T$13,3,FALSE),"")</f>
        <v/>
      </c>
      <c r="GJ11" s="9">
        <f t="shared" si="102"/>
        <v>0</v>
      </c>
      <c r="GK11" s="10">
        <f t="shared" si="103"/>
        <v>0</v>
      </c>
      <c r="GL11" s="5">
        <f t="shared" si="182"/>
        <v>6</v>
      </c>
      <c r="GM11" s="8" t="str">
        <f t="shared" si="104"/>
        <v/>
      </c>
      <c r="GN11" s="8" t="str">
        <f t="shared" si="105"/>
        <v/>
      </c>
      <c r="GO11" s="95" t="str">
        <f>IFERROR(VLOOKUP(VLOOKUP(GN11,Control!$L$2:$M$677,2,FALSE),Control!$O$2:$P$11,2,FALSE),"")</f>
        <v/>
      </c>
      <c r="GP11" s="95" t="str">
        <f>IFERROR(VLOOKUP(GN11,Control!$R$2:$T$13,3,FALSE),"")</f>
        <v/>
      </c>
      <c r="GQ11" s="9">
        <f t="shared" si="106"/>
        <v>0</v>
      </c>
      <c r="GR11" s="10">
        <f t="shared" si="107"/>
        <v>0</v>
      </c>
      <c r="GS11" s="5">
        <f t="shared" si="183"/>
        <v>6</v>
      </c>
      <c r="GT11" s="8" t="str">
        <f t="shared" si="108"/>
        <v/>
      </c>
      <c r="GU11" s="8" t="str">
        <f t="shared" si="109"/>
        <v/>
      </c>
      <c r="GV11" s="95" t="str">
        <f>IFERROR(VLOOKUP(VLOOKUP(GU11,Control!$L$2:$M$677,2,FALSE),Control!$O$2:$P$11,2,FALSE),"")</f>
        <v/>
      </c>
      <c r="GW11" s="95" t="str">
        <f>IFERROR(VLOOKUP(GU11,Control!$R$2:$T$13,3,FALSE),"")</f>
        <v/>
      </c>
      <c r="GX11" s="9">
        <f t="shared" si="110"/>
        <v>0</v>
      </c>
      <c r="GY11" s="10">
        <f t="shared" si="111"/>
        <v>0</v>
      </c>
      <c r="GZ11" s="5">
        <f t="shared" si="184"/>
        <v>6</v>
      </c>
      <c r="HA11" s="8" t="str">
        <f t="shared" si="112"/>
        <v/>
      </c>
      <c r="HB11" s="8" t="str">
        <f t="shared" si="113"/>
        <v/>
      </c>
      <c r="HC11" s="95" t="str">
        <f>IFERROR(VLOOKUP(VLOOKUP(HB11,Control!$L$2:$M$677,2,FALSE),Control!$O$2:$P$11,2,FALSE),"")</f>
        <v/>
      </c>
      <c r="HD11" s="95" t="str">
        <f>IFERROR(VLOOKUP(HB11,Control!$R$2:$T$13,3,FALSE),"")</f>
        <v/>
      </c>
      <c r="HE11" s="9">
        <f t="shared" si="114"/>
        <v>0</v>
      </c>
      <c r="HF11" s="10">
        <f t="shared" si="115"/>
        <v>0</v>
      </c>
      <c r="HG11" s="5">
        <f t="shared" si="185"/>
        <v>6</v>
      </c>
      <c r="HH11" s="8" t="str">
        <f t="shared" si="116"/>
        <v/>
      </c>
      <c r="HI11" s="8" t="str">
        <f t="shared" si="117"/>
        <v/>
      </c>
      <c r="HJ11" s="95" t="str">
        <f>IFERROR(VLOOKUP(VLOOKUP(HI11,Control!$L$2:$M$677,2,FALSE),Control!$O$2:$P$11,2,FALSE),"")</f>
        <v/>
      </c>
      <c r="HK11" s="95" t="str">
        <f>IFERROR(VLOOKUP(HI11,Control!$R$2:$T$13,3,FALSE),"")</f>
        <v/>
      </c>
      <c r="HL11" s="9">
        <f t="shared" si="118"/>
        <v>0</v>
      </c>
      <c r="HM11" s="10">
        <f t="shared" si="119"/>
        <v>0</v>
      </c>
      <c r="HN11" s="5">
        <f t="shared" si="186"/>
        <v>6</v>
      </c>
      <c r="HO11" s="8" t="str">
        <f t="shared" si="120"/>
        <v/>
      </c>
      <c r="HP11" s="8" t="str">
        <f t="shared" si="121"/>
        <v/>
      </c>
      <c r="HQ11" s="95" t="str">
        <f>IFERROR(VLOOKUP(VLOOKUP(HP11,Control!$L$2:$M$677,2,FALSE),Control!$O$2:$P$11,2,FALSE),"")</f>
        <v/>
      </c>
      <c r="HR11" s="95" t="str">
        <f>IFERROR(VLOOKUP(HP11,Control!$R$2:$T$13,3,FALSE),"")</f>
        <v/>
      </c>
      <c r="HS11" s="9">
        <f t="shared" si="122"/>
        <v>0</v>
      </c>
      <c r="HT11" s="10">
        <f t="shared" si="123"/>
        <v>0</v>
      </c>
      <c r="HU11" s="5">
        <f t="shared" si="187"/>
        <v>6</v>
      </c>
      <c r="HV11" s="8" t="str">
        <f t="shared" si="124"/>
        <v/>
      </c>
      <c r="HW11" s="8" t="str">
        <f t="shared" si="125"/>
        <v/>
      </c>
      <c r="HX11" s="95" t="str">
        <f>IFERROR(VLOOKUP(VLOOKUP(HW11,Control!$L$2:$M$677,2,FALSE),Control!$O$2:$P$11,2,FALSE),"")</f>
        <v/>
      </c>
      <c r="HY11" s="95" t="str">
        <f>IFERROR(VLOOKUP(HW11,Control!$R$2:$T$13,3,FALSE),"")</f>
        <v/>
      </c>
      <c r="HZ11" s="9">
        <f t="shared" si="126"/>
        <v>0</v>
      </c>
      <c r="IA11" s="10">
        <f t="shared" si="127"/>
        <v>0</v>
      </c>
      <c r="IB11" s="5">
        <f t="shared" si="188"/>
        <v>6</v>
      </c>
      <c r="IC11" s="8" t="str">
        <f t="shared" si="128"/>
        <v/>
      </c>
      <c r="ID11" s="8" t="str">
        <f t="shared" si="129"/>
        <v/>
      </c>
      <c r="IE11" s="95" t="str">
        <f>IFERROR(VLOOKUP(VLOOKUP(ID11,Control!$L$2:$M$677,2,FALSE),Control!$O$2:$P$11,2,FALSE),"")</f>
        <v/>
      </c>
      <c r="IF11" s="95" t="str">
        <f>IFERROR(VLOOKUP(ID11,Control!$R$2:$T$13,3,FALSE),"")</f>
        <v/>
      </c>
      <c r="IG11" s="9">
        <f t="shared" si="130"/>
        <v>0</v>
      </c>
      <c r="IH11" s="10">
        <f t="shared" si="131"/>
        <v>0</v>
      </c>
      <c r="II11" s="5">
        <f t="shared" si="189"/>
        <v>6</v>
      </c>
      <c r="IJ11" s="8" t="str">
        <f t="shared" si="132"/>
        <v/>
      </c>
      <c r="IK11" s="8" t="str">
        <f t="shared" si="133"/>
        <v/>
      </c>
      <c r="IL11" s="95" t="str">
        <f>IFERROR(VLOOKUP(VLOOKUP(IK11,Control!$L$2:$M$677,2,FALSE),Control!$O$2:$P$11,2,FALSE),"")</f>
        <v/>
      </c>
      <c r="IM11" s="95" t="str">
        <f>IFERROR(VLOOKUP(IK11,Control!$R$2:$T$13,3,FALSE),"")</f>
        <v/>
      </c>
      <c r="IN11" s="9">
        <f t="shared" si="134"/>
        <v>0</v>
      </c>
      <c r="IO11" s="10">
        <f t="shared" si="135"/>
        <v>0</v>
      </c>
      <c r="IP11" s="5">
        <f t="shared" si="190"/>
        <v>6</v>
      </c>
      <c r="IQ11" s="8" t="str">
        <f t="shared" si="136"/>
        <v/>
      </c>
      <c r="IR11" s="8" t="str">
        <f t="shared" si="137"/>
        <v/>
      </c>
      <c r="IS11" s="95" t="str">
        <f>IFERROR(VLOOKUP(VLOOKUP(IR11,Control!$L$2:$M$677,2,FALSE),Control!$O$2:$P$11,2,FALSE),"")</f>
        <v/>
      </c>
      <c r="IT11" s="95" t="str">
        <f>IFERROR(VLOOKUP(IR11,Control!$R$2:$T$13,3,FALSE),"")</f>
        <v/>
      </c>
      <c r="IU11" s="9">
        <f t="shared" si="138"/>
        <v>0</v>
      </c>
      <c r="IV11" s="10">
        <f t="shared" si="139"/>
        <v>0</v>
      </c>
      <c r="IW11" s="5">
        <f t="shared" si="191"/>
        <v>6</v>
      </c>
      <c r="IX11" s="8" t="str">
        <f t="shared" si="140"/>
        <v/>
      </c>
      <c r="IY11" s="8" t="str">
        <f t="shared" si="141"/>
        <v/>
      </c>
      <c r="IZ11" s="95" t="str">
        <f>IFERROR(VLOOKUP(VLOOKUP(IY11,Control!$L$2:$M$677,2,FALSE),Control!$O$2:$P$11,2,FALSE),"")</f>
        <v/>
      </c>
      <c r="JA11" s="95" t="str">
        <f>IFERROR(VLOOKUP(IY11,Control!$R$2:$T$13,3,FALSE),"")</f>
        <v/>
      </c>
      <c r="JB11" s="9">
        <f t="shared" si="142"/>
        <v>0</v>
      </c>
      <c r="JC11" s="10">
        <f t="shared" si="143"/>
        <v>0</v>
      </c>
      <c r="JD11" s="5">
        <f t="shared" si="192"/>
        <v>6</v>
      </c>
      <c r="JE11" s="8" t="str">
        <f t="shared" si="144"/>
        <v/>
      </c>
      <c r="JF11" s="8" t="str">
        <f t="shared" si="145"/>
        <v/>
      </c>
      <c r="JG11" s="95" t="str">
        <f>IFERROR(VLOOKUP(VLOOKUP(JF11,Control!$L$2:$M$677,2,FALSE),Control!$O$2:$P$11,2,FALSE),"")</f>
        <v/>
      </c>
      <c r="JH11" s="95" t="str">
        <f>IFERROR(VLOOKUP(JF11,Control!$R$2:$T$13,3,FALSE),"")</f>
        <v/>
      </c>
      <c r="JI11" s="9">
        <f t="shared" si="146"/>
        <v>0</v>
      </c>
      <c r="JJ11" s="10">
        <f t="shared" si="147"/>
        <v>0</v>
      </c>
      <c r="JK11" s="5">
        <f t="shared" si="193"/>
        <v>6</v>
      </c>
      <c r="JL11" s="8" t="str">
        <f t="shared" si="148"/>
        <v/>
      </c>
      <c r="JM11" s="8" t="str">
        <f t="shared" si="149"/>
        <v/>
      </c>
      <c r="JN11" s="95" t="str">
        <f>IFERROR(VLOOKUP(VLOOKUP(JM11,Control!$L$2:$M$677,2,FALSE),Control!$O$2:$P$11,2,FALSE),"")</f>
        <v/>
      </c>
      <c r="JO11" s="95" t="str">
        <f>IFERROR(VLOOKUP(JM11,Control!$R$2:$T$13,3,FALSE),"")</f>
        <v/>
      </c>
      <c r="JP11" s="9">
        <f t="shared" si="150"/>
        <v>0</v>
      </c>
      <c r="JQ11" s="10">
        <f t="shared" si="151"/>
        <v>0</v>
      </c>
      <c r="JR11" s="5">
        <f t="shared" si="194"/>
        <v>6</v>
      </c>
      <c r="JS11" s="8" t="str">
        <f t="shared" si="152"/>
        <v/>
      </c>
      <c r="JT11" s="8" t="str">
        <f t="shared" si="153"/>
        <v/>
      </c>
      <c r="JU11" s="95" t="str">
        <f>IFERROR(VLOOKUP(VLOOKUP(JT11,Control!$L$2:$M$677,2,FALSE),Control!$O$2:$P$11,2,FALSE),"")</f>
        <v/>
      </c>
      <c r="JV11" s="95" t="str">
        <f>IFERROR(VLOOKUP(JT11,Control!$R$2:$T$13,3,FALSE),"")</f>
        <v/>
      </c>
      <c r="JW11" s="9">
        <f t="shared" si="154"/>
        <v>0</v>
      </c>
      <c r="JX11" s="10">
        <f t="shared" si="155"/>
        <v>0</v>
      </c>
    </row>
    <row r="12" spans="1:284" x14ac:dyDescent="0.25">
      <c r="A12" s="137" t="s">
        <v>881</v>
      </c>
      <c r="B12" s="137"/>
      <c r="C12" s="137"/>
      <c r="D12" s="138"/>
      <c r="E12" s="5">
        <f t="shared" si="195"/>
        <v>7</v>
      </c>
      <c r="F12" s="8"/>
      <c r="G12" s="6"/>
      <c r="H12" s="95" t="str">
        <f>IFERROR(VLOOKUP(VLOOKUP(G12,Control!$L$2:$M$677,2,FALSE),Control!$O$2:$P$11,2,FALSE),"")</f>
        <v/>
      </c>
      <c r="I12" s="95" t="str">
        <f>IFERROR(VLOOKUP(G12,Control!$R$2:$T$13,3,FALSE),"")</f>
        <v/>
      </c>
      <c r="J12" s="9">
        <v>0</v>
      </c>
      <c r="K12" s="10">
        <v>0</v>
      </c>
      <c r="L12" s="5">
        <f t="shared" si="156"/>
        <v>7</v>
      </c>
      <c r="M12" s="8" t="str">
        <f t="shared" si="0"/>
        <v/>
      </c>
      <c r="N12" s="8" t="str">
        <f t="shared" si="1"/>
        <v/>
      </c>
      <c r="O12" s="95" t="str">
        <f>IFERROR(VLOOKUP(VLOOKUP(N12,Control!$L$2:$M$677,2,FALSE),Control!$O$2:$P$11,2,FALSE),"")</f>
        <v/>
      </c>
      <c r="P12" s="95" t="str">
        <f>IFERROR(VLOOKUP(N12,Control!$R$2:$T$13,3,FALSE),"")</f>
        <v/>
      </c>
      <c r="Q12" s="9">
        <f t="shared" si="2"/>
        <v>0</v>
      </c>
      <c r="R12" s="10">
        <f t="shared" si="3"/>
        <v>0</v>
      </c>
      <c r="S12" s="5">
        <f t="shared" si="157"/>
        <v>7</v>
      </c>
      <c r="T12" s="8" t="str">
        <f t="shared" si="4"/>
        <v/>
      </c>
      <c r="U12" s="8" t="str">
        <f t="shared" si="5"/>
        <v/>
      </c>
      <c r="V12" s="95" t="str">
        <f>IFERROR(VLOOKUP(VLOOKUP(U12,Control!$L$2:$M$677,2,FALSE),Control!$O$2:$P$11,2,FALSE),"")</f>
        <v/>
      </c>
      <c r="W12" s="95" t="str">
        <f>IFERROR(VLOOKUP(U12,Control!$R$2:$T$13,3,FALSE),"")</f>
        <v/>
      </c>
      <c r="X12" s="9">
        <f t="shared" si="6"/>
        <v>0</v>
      </c>
      <c r="Y12" s="10">
        <f t="shared" si="7"/>
        <v>0</v>
      </c>
      <c r="Z12" s="5">
        <f t="shared" si="158"/>
        <v>7</v>
      </c>
      <c r="AA12" s="8" t="str">
        <f t="shared" si="8"/>
        <v/>
      </c>
      <c r="AB12" s="8" t="str">
        <f t="shared" si="9"/>
        <v/>
      </c>
      <c r="AC12" s="95" t="str">
        <f>IFERROR(VLOOKUP(VLOOKUP(AB12,Control!$L$2:$M$677,2,FALSE),Control!$O$2:$P$11,2,FALSE),"")</f>
        <v/>
      </c>
      <c r="AD12" s="95" t="str">
        <f>IFERROR(VLOOKUP(AB12,Control!$R$2:$T$13,3,FALSE),"")</f>
        <v/>
      </c>
      <c r="AE12" s="9">
        <f t="shared" si="10"/>
        <v>0</v>
      </c>
      <c r="AF12" s="10">
        <f t="shared" si="11"/>
        <v>0</v>
      </c>
      <c r="AG12" s="5">
        <f t="shared" si="159"/>
        <v>7</v>
      </c>
      <c r="AH12" s="8" t="str">
        <f t="shared" si="12"/>
        <v/>
      </c>
      <c r="AI12" s="8" t="str">
        <f t="shared" si="13"/>
        <v/>
      </c>
      <c r="AJ12" s="95" t="str">
        <f>IFERROR(VLOOKUP(VLOOKUP(AI12,Control!$L$2:$M$677,2,FALSE),Control!$O$2:$P$11,2,FALSE),"")</f>
        <v/>
      </c>
      <c r="AK12" s="95" t="str">
        <f>IFERROR(VLOOKUP(AI12,Control!$R$2:$T$13,3,FALSE),"")</f>
        <v/>
      </c>
      <c r="AL12" s="9">
        <f t="shared" si="14"/>
        <v>0</v>
      </c>
      <c r="AM12" s="10">
        <f t="shared" si="15"/>
        <v>0</v>
      </c>
      <c r="AN12" s="5">
        <f t="shared" si="160"/>
        <v>7</v>
      </c>
      <c r="AO12" s="8" t="str">
        <f t="shared" si="16"/>
        <v/>
      </c>
      <c r="AP12" s="8" t="str">
        <f t="shared" si="17"/>
        <v/>
      </c>
      <c r="AQ12" s="95" t="str">
        <f>IFERROR(VLOOKUP(VLOOKUP(AP12,Control!$L$2:$M$677,2,FALSE),Control!$O$2:$P$11,2,FALSE),"")</f>
        <v/>
      </c>
      <c r="AR12" s="95" t="str">
        <f>IFERROR(VLOOKUP(AP12,Control!$R$2:$T$13,3,FALSE),"")</f>
        <v/>
      </c>
      <c r="AS12" s="9">
        <f t="shared" si="18"/>
        <v>0</v>
      </c>
      <c r="AT12" s="10">
        <f t="shared" si="19"/>
        <v>0</v>
      </c>
      <c r="AU12" s="5">
        <f t="shared" si="161"/>
        <v>7</v>
      </c>
      <c r="AV12" s="8" t="str">
        <f t="shared" si="20"/>
        <v/>
      </c>
      <c r="AW12" s="8" t="str">
        <f t="shared" si="21"/>
        <v/>
      </c>
      <c r="AX12" s="95" t="str">
        <f>IFERROR(VLOOKUP(VLOOKUP(AW12,Control!$L$2:$M$677,2,FALSE),Control!$O$2:$P$11,2,FALSE),"")</f>
        <v/>
      </c>
      <c r="AY12" s="95" t="str">
        <f>IFERROR(VLOOKUP(AW12,Control!$R$2:$T$13,3,FALSE),"")</f>
        <v/>
      </c>
      <c r="AZ12" s="9">
        <f t="shared" si="22"/>
        <v>0</v>
      </c>
      <c r="BA12" s="10">
        <f t="shared" si="23"/>
        <v>0</v>
      </c>
      <c r="BB12" s="5">
        <f t="shared" si="162"/>
        <v>7</v>
      </c>
      <c r="BC12" s="8" t="str">
        <f t="shared" si="24"/>
        <v/>
      </c>
      <c r="BD12" s="8" t="str">
        <f t="shared" si="25"/>
        <v/>
      </c>
      <c r="BE12" s="95" t="str">
        <f>IFERROR(VLOOKUP(VLOOKUP(BD12,Control!$L$2:$M$677,2,FALSE),Control!$O$2:$P$11,2,FALSE),"")</f>
        <v/>
      </c>
      <c r="BF12" s="95" t="str">
        <f>IFERROR(VLOOKUP(BD12,Control!$R$2:$T$13,3,FALSE),"")</f>
        <v/>
      </c>
      <c r="BG12" s="9">
        <f t="shared" si="26"/>
        <v>0</v>
      </c>
      <c r="BH12" s="10">
        <f t="shared" si="27"/>
        <v>0</v>
      </c>
      <c r="BI12" s="5">
        <f t="shared" si="163"/>
        <v>7</v>
      </c>
      <c r="BJ12" s="8" t="str">
        <f t="shared" si="28"/>
        <v/>
      </c>
      <c r="BK12" s="8" t="str">
        <f t="shared" si="29"/>
        <v/>
      </c>
      <c r="BL12" s="95" t="str">
        <f>IFERROR(VLOOKUP(VLOOKUP(BK12,Control!$L$2:$M$677,2,FALSE),Control!$O$2:$P$11,2,FALSE),"")</f>
        <v/>
      </c>
      <c r="BM12" s="95" t="str">
        <f>IFERROR(VLOOKUP(BK12,Control!$R$2:$T$13,3,FALSE),"")</f>
        <v/>
      </c>
      <c r="BN12" s="9">
        <f t="shared" si="30"/>
        <v>0</v>
      </c>
      <c r="BO12" s="10">
        <f t="shared" si="31"/>
        <v>0</v>
      </c>
      <c r="BP12" s="5">
        <f t="shared" si="164"/>
        <v>7</v>
      </c>
      <c r="BQ12" s="8" t="str">
        <f t="shared" si="32"/>
        <v/>
      </c>
      <c r="BR12" s="8" t="str">
        <f t="shared" si="33"/>
        <v/>
      </c>
      <c r="BS12" s="95" t="str">
        <f>IFERROR(VLOOKUP(VLOOKUP(BR12,Control!$L$2:$M$677,2,FALSE),Control!$O$2:$P$11,2,FALSE),"")</f>
        <v/>
      </c>
      <c r="BT12" s="95" t="str">
        <f>IFERROR(VLOOKUP(BR12,Control!$R$2:$T$13,3,FALSE),"")</f>
        <v/>
      </c>
      <c r="BU12" s="9">
        <f t="shared" si="34"/>
        <v>0</v>
      </c>
      <c r="BV12" s="10">
        <f t="shared" si="35"/>
        <v>0</v>
      </c>
      <c r="BW12" s="5">
        <f t="shared" si="165"/>
        <v>7</v>
      </c>
      <c r="BX12" s="8" t="str">
        <f t="shared" si="36"/>
        <v/>
      </c>
      <c r="BY12" s="8" t="str">
        <f t="shared" si="37"/>
        <v/>
      </c>
      <c r="BZ12" s="95" t="str">
        <f>IFERROR(VLOOKUP(VLOOKUP(BY12,Control!$L$2:$M$677,2,FALSE),Control!$O$2:$P$11,2,FALSE),"")</f>
        <v/>
      </c>
      <c r="CA12" s="95" t="str">
        <f>IFERROR(VLOOKUP(BY12,Control!$R$2:$T$13,3,FALSE),"")</f>
        <v/>
      </c>
      <c r="CB12" s="9">
        <f t="shared" si="38"/>
        <v>0</v>
      </c>
      <c r="CC12" s="10">
        <f t="shared" si="39"/>
        <v>0</v>
      </c>
      <c r="CD12" s="5">
        <f t="shared" si="166"/>
        <v>7</v>
      </c>
      <c r="CE12" s="8" t="str">
        <f t="shared" si="40"/>
        <v/>
      </c>
      <c r="CF12" s="8" t="str">
        <f t="shared" si="41"/>
        <v/>
      </c>
      <c r="CG12" s="95" t="str">
        <f>IFERROR(VLOOKUP(VLOOKUP(CF12,Control!$L$2:$M$677,2,FALSE),Control!$O$2:$P$11,2,FALSE),"")</f>
        <v/>
      </c>
      <c r="CH12" s="95" t="str">
        <f>IFERROR(VLOOKUP(CF12,Control!$R$2:$T$13,3,FALSE),"")</f>
        <v/>
      </c>
      <c r="CI12" s="9">
        <f t="shared" si="42"/>
        <v>0</v>
      </c>
      <c r="CJ12" s="10">
        <f t="shared" si="43"/>
        <v>0</v>
      </c>
      <c r="CK12" s="5">
        <f t="shared" si="167"/>
        <v>7</v>
      </c>
      <c r="CL12" s="8" t="str">
        <f t="shared" si="44"/>
        <v/>
      </c>
      <c r="CM12" s="8" t="str">
        <f t="shared" si="45"/>
        <v/>
      </c>
      <c r="CN12" s="95" t="str">
        <f>IFERROR(VLOOKUP(VLOOKUP(CM12,Control!$L$2:$M$677,2,FALSE),Control!$O$2:$P$11,2,FALSE),"")</f>
        <v/>
      </c>
      <c r="CO12" s="95" t="str">
        <f>IFERROR(VLOOKUP(CM12,Control!$R$2:$T$13,3,FALSE),"")</f>
        <v/>
      </c>
      <c r="CP12" s="9">
        <f t="shared" si="46"/>
        <v>0</v>
      </c>
      <c r="CQ12" s="10">
        <f t="shared" si="47"/>
        <v>0</v>
      </c>
      <c r="CR12" s="5">
        <f t="shared" si="168"/>
        <v>7</v>
      </c>
      <c r="CS12" s="8" t="str">
        <f t="shared" si="48"/>
        <v/>
      </c>
      <c r="CT12" s="8" t="str">
        <f t="shared" si="49"/>
        <v/>
      </c>
      <c r="CU12" s="95" t="str">
        <f>IFERROR(VLOOKUP(VLOOKUP(CT12,Control!$L$2:$M$677,2,FALSE),Control!$O$2:$P$11,2,FALSE),"")</f>
        <v/>
      </c>
      <c r="CV12" s="95" t="str">
        <f>IFERROR(VLOOKUP(CT12,Control!$R$2:$T$13,3,FALSE),"")</f>
        <v/>
      </c>
      <c r="CW12" s="9">
        <f t="shared" si="50"/>
        <v>0</v>
      </c>
      <c r="CX12" s="10">
        <f t="shared" si="51"/>
        <v>0</v>
      </c>
      <c r="CY12" s="5">
        <f t="shared" si="169"/>
        <v>7</v>
      </c>
      <c r="CZ12" s="8" t="str">
        <f t="shared" si="52"/>
        <v/>
      </c>
      <c r="DA12" s="8" t="str">
        <f t="shared" si="53"/>
        <v/>
      </c>
      <c r="DB12" s="95" t="str">
        <f>IFERROR(VLOOKUP(VLOOKUP(DA12,Control!$L$2:$M$677,2,FALSE),Control!$O$2:$P$11,2,FALSE),"")</f>
        <v/>
      </c>
      <c r="DC12" s="95" t="str">
        <f>IFERROR(VLOOKUP(DA12,Control!$R$2:$T$13,3,FALSE),"")</f>
        <v/>
      </c>
      <c r="DD12" s="9">
        <f t="shared" si="54"/>
        <v>0</v>
      </c>
      <c r="DE12" s="10">
        <f t="shared" si="55"/>
        <v>0</v>
      </c>
      <c r="DF12" s="5">
        <f t="shared" si="170"/>
        <v>7</v>
      </c>
      <c r="DG12" s="8" t="str">
        <f t="shared" si="56"/>
        <v/>
      </c>
      <c r="DH12" s="8" t="str">
        <f t="shared" si="57"/>
        <v/>
      </c>
      <c r="DI12" s="95" t="str">
        <f>IFERROR(VLOOKUP(VLOOKUP(DH12,Control!$L$2:$M$677,2,FALSE),Control!$O$2:$P$11,2,FALSE),"")</f>
        <v/>
      </c>
      <c r="DJ12" s="95" t="str">
        <f>IFERROR(VLOOKUP(DH12,Control!$R$2:$T$13,3,FALSE),"")</f>
        <v/>
      </c>
      <c r="DK12" s="9">
        <f t="shared" si="58"/>
        <v>0</v>
      </c>
      <c r="DL12" s="10">
        <f t="shared" si="59"/>
        <v>0</v>
      </c>
      <c r="DM12" s="5">
        <f t="shared" si="171"/>
        <v>7</v>
      </c>
      <c r="DN12" s="8" t="str">
        <f t="shared" si="60"/>
        <v/>
      </c>
      <c r="DO12" s="8" t="str">
        <f t="shared" si="61"/>
        <v/>
      </c>
      <c r="DP12" s="95" t="str">
        <f>IFERROR(VLOOKUP(VLOOKUP(DO12,Control!$L$2:$M$677,2,FALSE),Control!$O$2:$P$11,2,FALSE),"")</f>
        <v/>
      </c>
      <c r="DQ12" s="95" t="str">
        <f>IFERROR(VLOOKUP(DO12,Control!$R$2:$T$13,3,FALSE),"")</f>
        <v/>
      </c>
      <c r="DR12" s="9">
        <f t="shared" si="62"/>
        <v>0</v>
      </c>
      <c r="DS12" s="10">
        <f t="shared" si="63"/>
        <v>0</v>
      </c>
      <c r="DT12" s="5">
        <f t="shared" si="172"/>
        <v>7</v>
      </c>
      <c r="DU12" s="8" t="str">
        <f t="shared" si="64"/>
        <v/>
      </c>
      <c r="DV12" s="8" t="str">
        <f t="shared" si="65"/>
        <v/>
      </c>
      <c r="DW12" s="95" t="str">
        <f>IFERROR(VLOOKUP(VLOOKUP(DV12,Control!$L$2:$M$677,2,FALSE),Control!$O$2:$P$11,2,FALSE),"")</f>
        <v/>
      </c>
      <c r="DX12" s="95" t="str">
        <f>IFERROR(VLOOKUP(DV12,Control!$R$2:$T$13,3,FALSE),"")</f>
        <v/>
      </c>
      <c r="DY12" s="9">
        <f t="shared" si="66"/>
        <v>0</v>
      </c>
      <c r="DZ12" s="10">
        <f t="shared" si="67"/>
        <v>0</v>
      </c>
      <c r="EA12" s="5">
        <f t="shared" si="173"/>
        <v>7</v>
      </c>
      <c r="EB12" s="8" t="str">
        <f t="shared" si="68"/>
        <v/>
      </c>
      <c r="EC12" s="8" t="str">
        <f t="shared" si="69"/>
        <v/>
      </c>
      <c r="ED12" s="95" t="str">
        <f>IFERROR(VLOOKUP(VLOOKUP(EC12,Control!$L$2:$M$677,2,FALSE),Control!$O$2:$P$11,2,FALSE),"")</f>
        <v/>
      </c>
      <c r="EE12" s="95" t="str">
        <f>IFERROR(VLOOKUP(EC12,Control!$R$2:$T$13,3,FALSE),"")</f>
        <v/>
      </c>
      <c r="EF12" s="9">
        <f t="shared" si="70"/>
        <v>0</v>
      </c>
      <c r="EG12" s="10">
        <f t="shared" si="71"/>
        <v>0</v>
      </c>
      <c r="EH12" s="5">
        <f t="shared" si="174"/>
        <v>7</v>
      </c>
      <c r="EI12" s="8" t="str">
        <f t="shared" si="72"/>
        <v/>
      </c>
      <c r="EJ12" s="8" t="str">
        <f t="shared" si="73"/>
        <v/>
      </c>
      <c r="EK12" s="95" t="str">
        <f>IFERROR(VLOOKUP(VLOOKUP(EJ12,Control!$L$2:$M$677,2,FALSE),Control!$O$2:$P$11,2,FALSE),"")</f>
        <v/>
      </c>
      <c r="EL12" s="95" t="str">
        <f>IFERROR(VLOOKUP(EJ12,Control!$R$2:$T$13,3,FALSE),"")</f>
        <v/>
      </c>
      <c r="EM12" s="9">
        <f t="shared" si="74"/>
        <v>0</v>
      </c>
      <c r="EN12" s="10">
        <f t="shared" si="75"/>
        <v>0</v>
      </c>
      <c r="EO12" s="5">
        <f t="shared" si="175"/>
        <v>7</v>
      </c>
      <c r="EP12" s="8" t="str">
        <f t="shared" si="76"/>
        <v/>
      </c>
      <c r="EQ12" s="8" t="str">
        <f t="shared" si="77"/>
        <v/>
      </c>
      <c r="ER12" s="95" t="str">
        <f>IFERROR(VLOOKUP(VLOOKUP(EQ12,Control!$L$2:$M$677,2,FALSE),Control!$O$2:$P$11,2,FALSE),"")</f>
        <v/>
      </c>
      <c r="ES12" s="95" t="str">
        <f>IFERROR(VLOOKUP(EQ12,Control!$R$2:$T$13,3,FALSE),"")</f>
        <v/>
      </c>
      <c r="ET12" s="9">
        <f t="shared" si="78"/>
        <v>0</v>
      </c>
      <c r="EU12" s="10">
        <f t="shared" si="79"/>
        <v>0</v>
      </c>
      <c r="EV12" s="5">
        <f t="shared" si="176"/>
        <v>7</v>
      </c>
      <c r="EW12" s="8" t="str">
        <f t="shared" si="80"/>
        <v/>
      </c>
      <c r="EX12" s="8" t="str">
        <f t="shared" si="81"/>
        <v/>
      </c>
      <c r="EY12" s="95" t="str">
        <f>IFERROR(VLOOKUP(VLOOKUP(EX12,Control!$L$2:$M$677,2,FALSE),Control!$O$2:$P$11,2,FALSE),"")</f>
        <v/>
      </c>
      <c r="EZ12" s="95" t="str">
        <f>IFERROR(VLOOKUP(EX12,Control!$R$2:$T$13,3,FALSE),"")</f>
        <v/>
      </c>
      <c r="FA12" s="9">
        <f t="shared" si="82"/>
        <v>0</v>
      </c>
      <c r="FB12" s="10">
        <f t="shared" si="83"/>
        <v>0</v>
      </c>
      <c r="FC12" s="5">
        <f t="shared" si="177"/>
        <v>7</v>
      </c>
      <c r="FD12" s="8" t="str">
        <f t="shared" si="84"/>
        <v/>
      </c>
      <c r="FE12" s="8" t="str">
        <f t="shared" si="85"/>
        <v/>
      </c>
      <c r="FF12" s="95" t="str">
        <f>IFERROR(VLOOKUP(VLOOKUP(FE12,Control!$L$2:$M$677,2,FALSE),Control!$O$2:$P$11,2,FALSE),"")</f>
        <v/>
      </c>
      <c r="FG12" s="95" t="str">
        <f>IFERROR(VLOOKUP(FE12,Control!$R$2:$T$13,3,FALSE),"")</f>
        <v/>
      </c>
      <c r="FH12" s="9">
        <f t="shared" si="86"/>
        <v>0</v>
      </c>
      <c r="FI12" s="10">
        <f t="shared" si="87"/>
        <v>0</v>
      </c>
      <c r="FJ12" s="5">
        <f t="shared" si="178"/>
        <v>7</v>
      </c>
      <c r="FK12" s="8" t="str">
        <f t="shared" si="88"/>
        <v/>
      </c>
      <c r="FL12" s="8" t="str">
        <f t="shared" si="89"/>
        <v/>
      </c>
      <c r="FM12" s="95" t="str">
        <f>IFERROR(VLOOKUP(VLOOKUP(FL12,Control!$L$2:$M$677,2,FALSE),Control!$O$2:$P$11,2,FALSE),"")</f>
        <v/>
      </c>
      <c r="FN12" s="95" t="str">
        <f>IFERROR(VLOOKUP(FL12,Control!$R$2:$T$13,3,FALSE),"")</f>
        <v/>
      </c>
      <c r="FO12" s="9">
        <f t="shared" si="90"/>
        <v>0</v>
      </c>
      <c r="FP12" s="10">
        <f t="shared" si="91"/>
        <v>0</v>
      </c>
      <c r="FQ12" s="5">
        <f t="shared" si="179"/>
        <v>7</v>
      </c>
      <c r="FR12" s="8" t="str">
        <f t="shared" si="92"/>
        <v/>
      </c>
      <c r="FS12" s="8" t="str">
        <f t="shared" si="93"/>
        <v/>
      </c>
      <c r="FT12" s="95" t="str">
        <f>IFERROR(VLOOKUP(VLOOKUP(FS12,Control!$L$2:$M$677,2,FALSE),Control!$O$2:$P$11,2,FALSE),"")</f>
        <v/>
      </c>
      <c r="FU12" s="95" t="str">
        <f>IFERROR(VLOOKUP(FS12,Control!$R$2:$T$13,3,FALSE),"")</f>
        <v/>
      </c>
      <c r="FV12" s="9">
        <f t="shared" si="94"/>
        <v>0</v>
      </c>
      <c r="FW12" s="10">
        <f t="shared" si="95"/>
        <v>0</v>
      </c>
      <c r="FX12" s="5">
        <f t="shared" si="180"/>
        <v>7</v>
      </c>
      <c r="FY12" s="8" t="str">
        <f t="shared" si="96"/>
        <v/>
      </c>
      <c r="FZ12" s="8" t="str">
        <f t="shared" si="97"/>
        <v/>
      </c>
      <c r="GA12" s="95" t="str">
        <f>IFERROR(VLOOKUP(VLOOKUP(FZ12,Control!$L$2:$M$677,2,FALSE),Control!$O$2:$P$11,2,FALSE),"")</f>
        <v/>
      </c>
      <c r="GB12" s="95" t="str">
        <f>IFERROR(VLOOKUP(FZ12,Control!$R$2:$T$13,3,FALSE),"")</f>
        <v/>
      </c>
      <c r="GC12" s="9">
        <f t="shared" si="98"/>
        <v>0</v>
      </c>
      <c r="GD12" s="10">
        <f t="shared" si="99"/>
        <v>0</v>
      </c>
      <c r="GE12" s="5">
        <f t="shared" si="181"/>
        <v>7</v>
      </c>
      <c r="GF12" s="8" t="str">
        <f t="shared" si="100"/>
        <v/>
      </c>
      <c r="GG12" s="8" t="str">
        <f t="shared" si="101"/>
        <v/>
      </c>
      <c r="GH12" s="95" t="str">
        <f>IFERROR(VLOOKUP(VLOOKUP(GG12,Control!$L$2:$M$677,2,FALSE),Control!$O$2:$P$11,2,FALSE),"")</f>
        <v/>
      </c>
      <c r="GI12" s="95" t="str">
        <f>IFERROR(VLOOKUP(GG12,Control!$R$2:$T$13,3,FALSE),"")</f>
        <v/>
      </c>
      <c r="GJ12" s="9">
        <f t="shared" si="102"/>
        <v>0</v>
      </c>
      <c r="GK12" s="10">
        <f t="shared" si="103"/>
        <v>0</v>
      </c>
      <c r="GL12" s="5">
        <f t="shared" si="182"/>
        <v>7</v>
      </c>
      <c r="GM12" s="8" t="str">
        <f t="shared" si="104"/>
        <v/>
      </c>
      <c r="GN12" s="8" t="str">
        <f t="shared" si="105"/>
        <v/>
      </c>
      <c r="GO12" s="95" t="str">
        <f>IFERROR(VLOOKUP(VLOOKUP(GN12,Control!$L$2:$M$677,2,FALSE),Control!$O$2:$P$11,2,FALSE),"")</f>
        <v/>
      </c>
      <c r="GP12" s="95" t="str">
        <f>IFERROR(VLOOKUP(GN12,Control!$R$2:$T$13,3,FALSE),"")</f>
        <v/>
      </c>
      <c r="GQ12" s="9">
        <f t="shared" si="106"/>
        <v>0</v>
      </c>
      <c r="GR12" s="10">
        <f t="shared" si="107"/>
        <v>0</v>
      </c>
      <c r="GS12" s="5">
        <f t="shared" si="183"/>
        <v>7</v>
      </c>
      <c r="GT12" s="8" t="str">
        <f t="shared" si="108"/>
        <v/>
      </c>
      <c r="GU12" s="8" t="str">
        <f t="shared" si="109"/>
        <v/>
      </c>
      <c r="GV12" s="95" t="str">
        <f>IFERROR(VLOOKUP(VLOOKUP(GU12,Control!$L$2:$M$677,2,FALSE),Control!$O$2:$P$11,2,FALSE),"")</f>
        <v/>
      </c>
      <c r="GW12" s="95" t="str">
        <f>IFERROR(VLOOKUP(GU12,Control!$R$2:$T$13,3,FALSE),"")</f>
        <v/>
      </c>
      <c r="GX12" s="9">
        <f t="shared" si="110"/>
        <v>0</v>
      </c>
      <c r="GY12" s="10">
        <f t="shared" si="111"/>
        <v>0</v>
      </c>
      <c r="GZ12" s="5">
        <f t="shared" si="184"/>
        <v>7</v>
      </c>
      <c r="HA12" s="8" t="str">
        <f t="shared" si="112"/>
        <v/>
      </c>
      <c r="HB12" s="8" t="str">
        <f t="shared" si="113"/>
        <v/>
      </c>
      <c r="HC12" s="95" t="str">
        <f>IFERROR(VLOOKUP(VLOOKUP(HB12,Control!$L$2:$M$677,2,FALSE),Control!$O$2:$P$11,2,FALSE),"")</f>
        <v/>
      </c>
      <c r="HD12" s="95" t="str">
        <f>IFERROR(VLOOKUP(HB12,Control!$R$2:$T$13,3,FALSE),"")</f>
        <v/>
      </c>
      <c r="HE12" s="9">
        <f t="shared" si="114"/>
        <v>0</v>
      </c>
      <c r="HF12" s="10">
        <f t="shared" si="115"/>
        <v>0</v>
      </c>
      <c r="HG12" s="5">
        <f t="shared" si="185"/>
        <v>7</v>
      </c>
      <c r="HH12" s="8" t="str">
        <f t="shared" si="116"/>
        <v/>
      </c>
      <c r="HI12" s="8" t="str">
        <f t="shared" si="117"/>
        <v/>
      </c>
      <c r="HJ12" s="95" t="str">
        <f>IFERROR(VLOOKUP(VLOOKUP(HI12,Control!$L$2:$M$677,2,FALSE),Control!$O$2:$P$11,2,FALSE),"")</f>
        <v/>
      </c>
      <c r="HK12" s="95" t="str">
        <f>IFERROR(VLOOKUP(HI12,Control!$R$2:$T$13,3,FALSE),"")</f>
        <v/>
      </c>
      <c r="HL12" s="9">
        <f t="shared" si="118"/>
        <v>0</v>
      </c>
      <c r="HM12" s="10">
        <f t="shared" si="119"/>
        <v>0</v>
      </c>
      <c r="HN12" s="5">
        <f t="shared" si="186"/>
        <v>7</v>
      </c>
      <c r="HO12" s="8" t="str">
        <f t="shared" si="120"/>
        <v/>
      </c>
      <c r="HP12" s="8" t="str">
        <f t="shared" si="121"/>
        <v/>
      </c>
      <c r="HQ12" s="95" t="str">
        <f>IFERROR(VLOOKUP(VLOOKUP(HP12,Control!$L$2:$M$677,2,FALSE),Control!$O$2:$P$11,2,FALSE),"")</f>
        <v/>
      </c>
      <c r="HR12" s="95" t="str">
        <f>IFERROR(VLOOKUP(HP12,Control!$R$2:$T$13,3,FALSE),"")</f>
        <v/>
      </c>
      <c r="HS12" s="9">
        <f t="shared" si="122"/>
        <v>0</v>
      </c>
      <c r="HT12" s="10">
        <f t="shared" si="123"/>
        <v>0</v>
      </c>
      <c r="HU12" s="5">
        <f t="shared" si="187"/>
        <v>7</v>
      </c>
      <c r="HV12" s="8" t="str">
        <f t="shared" si="124"/>
        <v/>
      </c>
      <c r="HW12" s="8" t="str">
        <f t="shared" si="125"/>
        <v/>
      </c>
      <c r="HX12" s="95" t="str">
        <f>IFERROR(VLOOKUP(VLOOKUP(HW12,Control!$L$2:$M$677,2,FALSE),Control!$O$2:$P$11,2,FALSE),"")</f>
        <v/>
      </c>
      <c r="HY12" s="95" t="str">
        <f>IFERROR(VLOOKUP(HW12,Control!$R$2:$T$13,3,FALSE),"")</f>
        <v/>
      </c>
      <c r="HZ12" s="9">
        <f t="shared" si="126"/>
        <v>0</v>
      </c>
      <c r="IA12" s="10">
        <f t="shared" si="127"/>
        <v>0</v>
      </c>
      <c r="IB12" s="5">
        <f t="shared" si="188"/>
        <v>7</v>
      </c>
      <c r="IC12" s="8" t="str">
        <f t="shared" si="128"/>
        <v/>
      </c>
      <c r="ID12" s="8" t="str">
        <f t="shared" si="129"/>
        <v/>
      </c>
      <c r="IE12" s="95" t="str">
        <f>IFERROR(VLOOKUP(VLOOKUP(ID12,Control!$L$2:$M$677,2,FALSE),Control!$O$2:$P$11,2,FALSE),"")</f>
        <v/>
      </c>
      <c r="IF12" s="95" t="str">
        <f>IFERROR(VLOOKUP(ID12,Control!$R$2:$T$13,3,FALSE),"")</f>
        <v/>
      </c>
      <c r="IG12" s="9">
        <f t="shared" si="130"/>
        <v>0</v>
      </c>
      <c r="IH12" s="10">
        <f t="shared" si="131"/>
        <v>0</v>
      </c>
      <c r="II12" s="5">
        <f t="shared" si="189"/>
        <v>7</v>
      </c>
      <c r="IJ12" s="8" t="str">
        <f t="shared" si="132"/>
        <v/>
      </c>
      <c r="IK12" s="8" t="str">
        <f t="shared" si="133"/>
        <v/>
      </c>
      <c r="IL12" s="95" t="str">
        <f>IFERROR(VLOOKUP(VLOOKUP(IK12,Control!$L$2:$M$677,2,FALSE),Control!$O$2:$P$11,2,FALSE),"")</f>
        <v/>
      </c>
      <c r="IM12" s="95" t="str">
        <f>IFERROR(VLOOKUP(IK12,Control!$R$2:$T$13,3,FALSE),"")</f>
        <v/>
      </c>
      <c r="IN12" s="9">
        <f t="shared" si="134"/>
        <v>0</v>
      </c>
      <c r="IO12" s="10">
        <f t="shared" si="135"/>
        <v>0</v>
      </c>
      <c r="IP12" s="5">
        <f t="shared" si="190"/>
        <v>7</v>
      </c>
      <c r="IQ12" s="8" t="str">
        <f t="shared" si="136"/>
        <v/>
      </c>
      <c r="IR12" s="8" t="str">
        <f t="shared" si="137"/>
        <v/>
      </c>
      <c r="IS12" s="95" t="str">
        <f>IFERROR(VLOOKUP(VLOOKUP(IR12,Control!$L$2:$M$677,2,FALSE),Control!$O$2:$P$11,2,FALSE),"")</f>
        <v/>
      </c>
      <c r="IT12" s="95" t="str">
        <f>IFERROR(VLOOKUP(IR12,Control!$R$2:$T$13,3,FALSE),"")</f>
        <v/>
      </c>
      <c r="IU12" s="9">
        <f t="shared" si="138"/>
        <v>0</v>
      </c>
      <c r="IV12" s="10">
        <f t="shared" si="139"/>
        <v>0</v>
      </c>
      <c r="IW12" s="5">
        <f t="shared" si="191"/>
        <v>7</v>
      </c>
      <c r="IX12" s="8" t="str">
        <f t="shared" si="140"/>
        <v/>
      </c>
      <c r="IY12" s="8" t="str">
        <f t="shared" si="141"/>
        <v/>
      </c>
      <c r="IZ12" s="95" t="str">
        <f>IFERROR(VLOOKUP(VLOOKUP(IY12,Control!$L$2:$M$677,2,FALSE),Control!$O$2:$P$11,2,FALSE),"")</f>
        <v/>
      </c>
      <c r="JA12" s="95" t="str">
        <f>IFERROR(VLOOKUP(IY12,Control!$R$2:$T$13,3,FALSE),"")</f>
        <v/>
      </c>
      <c r="JB12" s="9">
        <f t="shared" si="142"/>
        <v>0</v>
      </c>
      <c r="JC12" s="10">
        <f t="shared" si="143"/>
        <v>0</v>
      </c>
      <c r="JD12" s="5">
        <f t="shared" si="192"/>
        <v>7</v>
      </c>
      <c r="JE12" s="8" t="str">
        <f t="shared" si="144"/>
        <v/>
      </c>
      <c r="JF12" s="8" t="str">
        <f t="shared" si="145"/>
        <v/>
      </c>
      <c r="JG12" s="95" t="str">
        <f>IFERROR(VLOOKUP(VLOOKUP(JF12,Control!$L$2:$M$677,2,FALSE),Control!$O$2:$P$11,2,FALSE),"")</f>
        <v/>
      </c>
      <c r="JH12" s="95" t="str">
        <f>IFERROR(VLOOKUP(JF12,Control!$R$2:$T$13,3,FALSE),"")</f>
        <v/>
      </c>
      <c r="JI12" s="9">
        <f t="shared" si="146"/>
        <v>0</v>
      </c>
      <c r="JJ12" s="10">
        <f t="shared" si="147"/>
        <v>0</v>
      </c>
      <c r="JK12" s="5">
        <f t="shared" si="193"/>
        <v>7</v>
      </c>
      <c r="JL12" s="8" t="str">
        <f t="shared" si="148"/>
        <v/>
      </c>
      <c r="JM12" s="8" t="str">
        <f t="shared" si="149"/>
        <v/>
      </c>
      <c r="JN12" s="95" t="str">
        <f>IFERROR(VLOOKUP(VLOOKUP(JM12,Control!$L$2:$M$677,2,FALSE),Control!$O$2:$P$11,2,FALSE),"")</f>
        <v/>
      </c>
      <c r="JO12" s="95" t="str">
        <f>IFERROR(VLOOKUP(JM12,Control!$R$2:$T$13,3,FALSE),"")</f>
        <v/>
      </c>
      <c r="JP12" s="9">
        <f t="shared" si="150"/>
        <v>0</v>
      </c>
      <c r="JQ12" s="10">
        <f t="shared" si="151"/>
        <v>0</v>
      </c>
      <c r="JR12" s="5">
        <f t="shared" si="194"/>
        <v>7</v>
      </c>
      <c r="JS12" s="8" t="str">
        <f t="shared" si="152"/>
        <v/>
      </c>
      <c r="JT12" s="8" t="str">
        <f t="shared" si="153"/>
        <v/>
      </c>
      <c r="JU12" s="95" t="str">
        <f>IFERROR(VLOOKUP(VLOOKUP(JT12,Control!$L$2:$M$677,2,FALSE),Control!$O$2:$P$11,2,FALSE),"")</f>
        <v/>
      </c>
      <c r="JV12" s="95" t="str">
        <f>IFERROR(VLOOKUP(JT12,Control!$R$2:$T$13,3,FALSE),"")</f>
        <v/>
      </c>
      <c r="JW12" s="9">
        <f t="shared" si="154"/>
        <v>0</v>
      </c>
      <c r="JX12" s="10">
        <f t="shared" si="155"/>
        <v>0</v>
      </c>
    </row>
    <row r="13" spans="1:284" x14ac:dyDescent="0.25">
      <c r="A13" s="137"/>
      <c r="B13" s="137"/>
      <c r="C13" s="137"/>
      <c r="D13" s="138"/>
      <c r="E13" s="5">
        <f t="shared" si="195"/>
        <v>8</v>
      </c>
      <c r="F13" s="8"/>
      <c r="G13" s="6"/>
      <c r="H13" s="95" t="str">
        <f>IFERROR(VLOOKUP(VLOOKUP(G13,Control!$L$2:$M$677,2,FALSE),Control!$O$2:$P$11,2,FALSE),"")</f>
        <v/>
      </c>
      <c r="I13" s="95" t="str">
        <f>IFERROR(VLOOKUP(G13,Control!$R$2:$T$13,3,FALSE),"")</f>
        <v/>
      </c>
      <c r="J13" s="9">
        <v>0</v>
      </c>
      <c r="K13" s="10">
        <v>0</v>
      </c>
      <c r="L13" s="5">
        <f t="shared" si="156"/>
        <v>8</v>
      </c>
      <c r="M13" s="8" t="str">
        <f t="shared" si="0"/>
        <v/>
      </c>
      <c r="N13" s="8" t="str">
        <f t="shared" si="1"/>
        <v/>
      </c>
      <c r="O13" s="95" t="str">
        <f>IFERROR(VLOOKUP(VLOOKUP(N13,Control!$L$2:$M$677,2,FALSE),Control!$O$2:$P$11,2,FALSE),"")</f>
        <v/>
      </c>
      <c r="P13" s="95" t="str">
        <f>IFERROR(VLOOKUP(N13,Control!$R$2:$T$13,3,FALSE),"")</f>
        <v/>
      </c>
      <c r="Q13" s="9">
        <f t="shared" si="2"/>
        <v>0</v>
      </c>
      <c r="R13" s="10">
        <f t="shared" si="3"/>
        <v>0</v>
      </c>
      <c r="S13" s="5">
        <f t="shared" si="157"/>
        <v>8</v>
      </c>
      <c r="T13" s="8" t="str">
        <f t="shared" si="4"/>
        <v/>
      </c>
      <c r="U13" s="8" t="str">
        <f t="shared" si="5"/>
        <v/>
      </c>
      <c r="V13" s="95" t="str">
        <f>IFERROR(VLOOKUP(VLOOKUP(U13,Control!$L$2:$M$677,2,FALSE),Control!$O$2:$P$11,2,FALSE),"")</f>
        <v/>
      </c>
      <c r="W13" s="95" t="str">
        <f>IFERROR(VLOOKUP(U13,Control!$R$2:$T$13,3,FALSE),"")</f>
        <v/>
      </c>
      <c r="X13" s="9">
        <f t="shared" si="6"/>
        <v>0</v>
      </c>
      <c r="Y13" s="10">
        <f t="shared" si="7"/>
        <v>0</v>
      </c>
      <c r="Z13" s="5">
        <f t="shared" si="158"/>
        <v>8</v>
      </c>
      <c r="AA13" s="8" t="str">
        <f t="shared" si="8"/>
        <v/>
      </c>
      <c r="AB13" s="8" t="str">
        <f t="shared" si="9"/>
        <v/>
      </c>
      <c r="AC13" s="95" t="str">
        <f>IFERROR(VLOOKUP(VLOOKUP(AB13,Control!$L$2:$M$677,2,FALSE),Control!$O$2:$P$11,2,FALSE),"")</f>
        <v/>
      </c>
      <c r="AD13" s="95" t="str">
        <f>IFERROR(VLOOKUP(AB13,Control!$R$2:$T$13,3,FALSE),"")</f>
        <v/>
      </c>
      <c r="AE13" s="9">
        <f t="shared" si="10"/>
        <v>0</v>
      </c>
      <c r="AF13" s="10">
        <f t="shared" si="11"/>
        <v>0</v>
      </c>
      <c r="AG13" s="5">
        <f t="shared" si="159"/>
        <v>8</v>
      </c>
      <c r="AH13" s="8" t="str">
        <f t="shared" si="12"/>
        <v/>
      </c>
      <c r="AI13" s="8" t="str">
        <f t="shared" si="13"/>
        <v/>
      </c>
      <c r="AJ13" s="95" t="str">
        <f>IFERROR(VLOOKUP(VLOOKUP(AI13,Control!$L$2:$M$677,2,FALSE),Control!$O$2:$P$11,2,FALSE),"")</f>
        <v/>
      </c>
      <c r="AK13" s="95" t="str">
        <f>IFERROR(VLOOKUP(AI13,Control!$R$2:$T$13,3,FALSE),"")</f>
        <v/>
      </c>
      <c r="AL13" s="9">
        <f t="shared" si="14"/>
        <v>0</v>
      </c>
      <c r="AM13" s="10">
        <f t="shared" si="15"/>
        <v>0</v>
      </c>
      <c r="AN13" s="5">
        <f t="shared" si="160"/>
        <v>8</v>
      </c>
      <c r="AO13" s="8" t="str">
        <f t="shared" si="16"/>
        <v/>
      </c>
      <c r="AP13" s="8" t="str">
        <f t="shared" si="17"/>
        <v/>
      </c>
      <c r="AQ13" s="95" t="str">
        <f>IFERROR(VLOOKUP(VLOOKUP(AP13,Control!$L$2:$M$677,2,FALSE),Control!$O$2:$P$11,2,FALSE),"")</f>
        <v/>
      </c>
      <c r="AR13" s="95" t="str">
        <f>IFERROR(VLOOKUP(AP13,Control!$R$2:$T$13,3,FALSE),"")</f>
        <v/>
      </c>
      <c r="AS13" s="9">
        <f t="shared" si="18"/>
        <v>0</v>
      </c>
      <c r="AT13" s="10">
        <f t="shared" si="19"/>
        <v>0</v>
      </c>
      <c r="AU13" s="5">
        <f t="shared" si="161"/>
        <v>8</v>
      </c>
      <c r="AV13" s="8" t="str">
        <f t="shared" si="20"/>
        <v/>
      </c>
      <c r="AW13" s="8" t="str">
        <f t="shared" si="21"/>
        <v/>
      </c>
      <c r="AX13" s="95" t="str">
        <f>IFERROR(VLOOKUP(VLOOKUP(AW13,Control!$L$2:$M$677,2,FALSE),Control!$O$2:$P$11,2,FALSE),"")</f>
        <v/>
      </c>
      <c r="AY13" s="95" t="str">
        <f>IFERROR(VLOOKUP(AW13,Control!$R$2:$T$13,3,FALSE),"")</f>
        <v/>
      </c>
      <c r="AZ13" s="9">
        <f t="shared" si="22"/>
        <v>0</v>
      </c>
      <c r="BA13" s="10">
        <f t="shared" si="23"/>
        <v>0</v>
      </c>
      <c r="BB13" s="5">
        <f t="shared" si="162"/>
        <v>8</v>
      </c>
      <c r="BC13" s="8" t="str">
        <f t="shared" si="24"/>
        <v/>
      </c>
      <c r="BD13" s="8" t="str">
        <f t="shared" si="25"/>
        <v/>
      </c>
      <c r="BE13" s="95" t="str">
        <f>IFERROR(VLOOKUP(VLOOKUP(BD13,Control!$L$2:$M$677,2,FALSE),Control!$O$2:$P$11,2,FALSE),"")</f>
        <v/>
      </c>
      <c r="BF13" s="95" t="str">
        <f>IFERROR(VLOOKUP(BD13,Control!$R$2:$T$13,3,FALSE),"")</f>
        <v/>
      </c>
      <c r="BG13" s="9">
        <f t="shared" si="26"/>
        <v>0</v>
      </c>
      <c r="BH13" s="10">
        <f t="shared" si="27"/>
        <v>0</v>
      </c>
      <c r="BI13" s="5">
        <f t="shared" si="163"/>
        <v>8</v>
      </c>
      <c r="BJ13" s="8" t="str">
        <f t="shared" si="28"/>
        <v/>
      </c>
      <c r="BK13" s="8" t="str">
        <f t="shared" si="29"/>
        <v/>
      </c>
      <c r="BL13" s="95" t="str">
        <f>IFERROR(VLOOKUP(VLOOKUP(BK13,Control!$L$2:$M$677,2,FALSE),Control!$O$2:$P$11,2,FALSE),"")</f>
        <v/>
      </c>
      <c r="BM13" s="95" t="str">
        <f>IFERROR(VLOOKUP(BK13,Control!$R$2:$T$13,3,FALSE),"")</f>
        <v/>
      </c>
      <c r="BN13" s="9">
        <f t="shared" si="30"/>
        <v>0</v>
      </c>
      <c r="BO13" s="10">
        <f t="shared" si="31"/>
        <v>0</v>
      </c>
      <c r="BP13" s="5">
        <f t="shared" si="164"/>
        <v>8</v>
      </c>
      <c r="BQ13" s="8" t="str">
        <f t="shared" si="32"/>
        <v/>
      </c>
      <c r="BR13" s="8" t="str">
        <f t="shared" si="33"/>
        <v/>
      </c>
      <c r="BS13" s="95" t="str">
        <f>IFERROR(VLOOKUP(VLOOKUP(BR13,Control!$L$2:$M$677,2,FALSE),Control!$O$2:$P$11,2,FALSE),"")</f>
        <v/>
      </c>
      <c r="BT13" s="95" t="str">
        <f>IFERROR(VLOOKUP(BR13,Control!$R$2:$T$13,3,FALSE),"")</f>
        <v/>
      </c>
      <c r="BU13" s="9">
        <f t="shared" si="34"/>
        <v>0</v>
      </c>
      <c r="BV13" s="10">
        <f t="shared" si="35"/>
        <v>0</v>
      </c>
      <c r="BW13" s="5">
        <f t="shared" si="165"/>
        <v>8</v>
      </c>
      <c r="BX13" s="8" t="str">
        <f t="shared" si="36"/>
        <v/>
      </c>
      <c r="BY13" s="8" t="str">
        <f t="shared" si="37"/>
        <v/>
      </c>
      <c r="BZ13" s="95" t="str">
        <f>IFERROR(VLOOKUP(VLOOKUP(BY13,Control!$L$2:$M$677,2,FALSE),Control!$O$2:$P$11,2,FALSE),"")</f>
        <v/>
      </c>
      <c r="CA13" s="95" t="str">
        <f>IFERROR(VLOOKUP(BY13,Control!$R$2:$T$13,3,FALSE),"")</f>
        <v/>
      </c>
      <c r="CB13" s="9">
        <f t="shared" si="38"/>
        <v>0</v>
      </c>
      <c r="CC13" s="10">
        <f t="shared" si="39"/>
        <v>0</v>
      </c>
      <c r="CD13" s="5">
        <f t="shared" si="166"/>
        <v>8</v>
      </c>
      <c r="CE13" s="8" t="str">
        <f t="shared" si="40"/>
        <v/>
      </c>
      <c r="CF13" s="8" t="str">
        <f t="shared" si="41"/>
        <v/>
      </c>
      <c r="CG13" s="95" t="str">
        <f>IFERROR(VLOOKUP(VLOOKUP(CF13,Control!$L$2:$M$677,2,FALSE),Control!$O$2:$P$11,2,FALSE),"")</f>
        <v/>
      </c>
      <c r="CH13" s="95" t="str">
        <f>IFERROR(VLOOKUP(CF13,Control!$R$2:$T$13,3,FALSE),"")</f>
        <v/>
      </c>
      <c r="CI13" s="9">
        <f t="shared" si="42"/>
        <v>0</v>
      </c>
      <c r="CJ13" s="10">
        <f t="shared" si="43"/>
        <v>0</v>
      </c>
      <c r="CK13" s="5">
        <f t="shared" si="167"/>
        <v>8</v>
      </c>
      <c r="CL13" s="8" t="str">
        <f t="shared" si="44"/>
        <v/>
      </c>
      <c r="CM13" s="8" t="str">
        <f t="shared" si="45"/>
        <v/>
      </c>
      <c r="CN13" s="95" t="str">
        <f>IFERROR(VLOOKUP(VLOOKUP(CM13,Control!$L$2:$M$677,2,FALSE),Control!$O$2:$P$11,2,FALSE),"")</f>
        <v/>
      </c>
      <c r="CO13" s="95" t="str">
        <f>IFERROR(VLOOKUP(CM13,Control!$R$2:$T$13,3,FALSE),"")</f>
        <v/>
      </c>
      <c r="CP13" s="9">
        <f t="shared" si="46"/>
        <v>0</v>
      </c>
      <c r="CQ13" s="10">
        <f t="shared" si="47"/>
        <v>0</v>
      </c>
      <c r="CR13" s="5">
        <f t="shared" si="168"/>
        <v>8</v>
      </c>
      <c r="CS13" s="8" t="str">
        <f t="shared" si="48"/>
        <v/>
      </c>
      <c r="CT13" s="8" t="str">
        <f t="shared" si="49"/>
        <v/>
      </c>
      <c r="CU13" s="95" t="str">
        <f>IFERROR(VLOOKUP(VLOOKUP(CT13,Control!$L$2:$M$677,2,FALSE),Control!$O$2:$P$11,2,FALSE),"")</f>
        <v/>
      </c>
      <c r="CV13" s="95" t="str">
        <f>IFERROR(VLOOKUP(CT13,Control!$R$2:$T$13,3,FALSE),"")</f>
        <v/>
      </c>
      <c r="CW13" s="9">
        <f t="shared" si="50"/>
        <v>0</v>
      </c>
      <c r="CX13" s="10">
        <f t="shared" si="51"/>
        <v>0</v>
      </c>
      <c r="CY13" s="5">
        <f t="shared" si="169"/>
        <v>8</v>
      </c>
      <c r="CZ13" s="8" t="str">
        <f t="shared" si="52"/>
        <v/>
      </c>
      <c r="DA13" s="8" t="str">
        <f t="shared" si="53"/>
        <v/>
      </c>
      <c r="DB13" s="95" t="str">
        <f>IFERROR(VLOOKUP(VLOOKUP(DA13,Control!$L$2:$M$677,2,FALSE),Control!$O$2:$P$11,2,FALSE),"")</f>
        <v/>
      </c>
      <c r="DC13" s="95" t="str">
        <f>IFERROR(VLOOKUP(DA13,Control!$R$2:$T$13,3,FALSE),"")</f>
        <v/>
      </c>
      <c r="DD13" s="9">
        <f t="shared" si="54"/>
        <v>0</v>
      </c>
      <c r="DE13" s="10">
        <f t="shared" si="55"/>
        <v>0</v>
      </c>
      <c r="DF13" s="5">
        <f t="shared" si="170"/>
        <v>8</v>
      </c>
      <c r="DG13" s="8" t="str">
        <f t="shared" si="56"/>
        <v/>
      </c>
      <c r="DH13" s="8" t="str">
        <f t="shared" si="57"/>
        <v/>
      </c>
      <c r="DI13" s="95" t="str">
        <f>IFERROR(VLOOKUP(VLOOKUP(DH13,Control!$L$2:$M$677,2,FALSE),Control!$O$2:$P$11,2,FALSE),"")</f>
        <v/>
      </c>
      <c r="DJ13" s="95" t="str">
        <f>IFERROR(VLOOKUP(DH13,Control!$R$2:$T$13,3,FALSE),"")</f>
        <v/>
      </c>
      <c r="DK13" s="9">
        <f t="shared" si="58"/>
        <v>0</v>
      </c>
      <c r="DL13" s="10">
        <f t="shared" si="59"/>
        <v>0</v>
      </c>
      <c r="DM13" s="5">
        <f t="shared" si="171"/>
        <v>8</v>
      </c>
      <c r="DN13" s="8" t="str">
        <f t="shared" si="60"/>
        <v/>
      </c>
      <c r="DO13" s="8" t="str">
        <f t="shared" si="61"/>
        <v/>
      </c>
      <c r="DP13" s="95" t="str">
        <f>IFERROR(VLOOKUP(VLOOKUP(DO13,Control!$L$2:$M$677,2,FALSE),Control!$O$2:$P$11,2,FALSE),"")</f>
        <v/>
      </c>
      <c r="DQ13" s="95" t="str">
        <f>IFERROR(VLOOKUP(DO13,Control!$R$2:$T$13,3,FALSE),"")</f>
        <v/>
      </c>
      <c r="DR13" s="9">
        <f t="shared" si="62"/>
        <v>0</v>
      </c>
      <c r="DS13" s="10">
        <f t="shared" si="63"/>
        <v>0</v>
      </c>
      <c r="DT13" s="5">
        <f t="shared" si="172"/>
        <v>8</v>
      </c>
      <c r="DU13" s="8" t="str">
        <f t="shared" si="64"/>
        <v/>
      </c>
      <c r="DV13" s="8" t="str">
        <f t="shared" si="65"/>
        <v/>
      </c>
      <c r="DW13" s="95" t="str">
        <f>IFERROR(VLOOKUP(VLOOKUP(DV13,Control!$L$2:$M$677,2,FALSE),Control!$O$2:$P$11,2,FALSE),"")</f>
        <v/>
      </c>
      <c r="DX13" s="95" t="str">
        <f>IFERROR(VLOOKUP(DV13,Control!$R$2:$T$13,3,FALSE),"")</f>
        <v/>
      </c>
      <c r="DY13" s="9">
        <f t="shared" si="66"/>
        <v>0</v>
      </c>
      <c r="DZ13" s="10">
        <f t="shared" si="67"/>
        <v>0</v>
      </c>
      <c r="EA13" s="5">
        <f t="shared" si="173"/>
        <v>8</v>
      </c>
      <c r="EB13" s="8" t="str">
        <f t="shared" si="68"/>
        <v/>
      </c>
      <c r="EC13" s="8" t="str">
        <f t="shared" si="69"/>
        <v/>
      </c>
      <c r="ED13" s="95" t="str">
        <f>IFERROR(VLOOKUP(VLOOKUP(EC13,Control!$L$2:$M$677,2,FALSE),Control!$O$2:$P$11,2,FALSE),"")</f>
        <v/>
      </c>
      <c r="EE13" s="95" t="str">
        <f>IFERROR(VLOOKUP(EC13,Control!$R$2:$T$13,3,FALSE),"")</f>
        <v/>
      </c>
      <c r="EF13" s="9">
        <f t="shared" si="70"/>
        <v>0</v>
      </c>
      <c r="EG13" s="10">
        <f t="shared" si="71"/>
        <v>0</v>
      </c>
      <c r="EH13" s="5">
        <f t="shared" si="174"/>
        <v>8</v>
      </c>
      <c r="EI13" s="8" t="str">
        <f t="shared" si="72"/>
        <v/>
      </c>
      <c r="EJ13" s="8" t="str">
        <f t="shared" si="73"/>
        <v/>
      </c>
      <c r="EK13" s="95" t="str">
        <f>IFERROR(VLOOKUP(VLOOKUP(EJ13,Control!$L$2:$M$677,2,FALSE),Control!$O$2:$P$11,2,FALSE),"")</f>
        <v/>
      </c>
      <c r="EL13" s="95" t="str">
        <f>IFERROR(VLOOKUP(EJ13,Control!$R$2:$T$13,3,FALSE),"")</f>
        <v/>
      </c>
      <c r="EM13" s="9">
        <f t="shared" si="74"/>
        <v>0</v>
      </c>
      <c r="EN13" s="10">
        <f t="shared" si="75"/>
        <v>0</v>
      </c>
      <c r="EO13" s="5">
        <f t="shared" si="175"/>
        <v>8</v>
      </c>
      <c r="EP13" s="8" t="str">
        <f t="shared" si="76"/>
        <v/>
      </c>
      <c r="EQ13" s="8" t="str">
        <f t="shared" si="77"/>
        <v/>
      </c>
      <c r="ER13" s="95" t="str">
        <f>IFERROR(VLOOKUP(VLOOKUP(EQ13,Control!$L$2:$M$677,2,FALSE),Control!$O$2:$P$11,2,FALSE),"")</f>
        <v/>
      </c>
      <c r="ES13" s="95" t="str">
        <f>IFERROR(VLOOKUP(EQ13,Control!$R$2:$T$13,3,FALSE),"")</f>
        <v/>
      </c>
      <c r="ET13" s="9">
        <f t="shared" si="78"/>
        <v>0</v>
      </c>
      <c r="EU13" s="10">
        <f t="shared" si="79"/>
        <v>0</v>
      </c>
      <c r="EV13" s="5">
        <f t="shared" si="176"/>
        <v>8</v>
      </c>
      <c r="EW13" s="8" t="str">
        <f t="shared" si="80"/>
        <v/>
      </c>
      <c r="EX13" s="8" t="str">
        <f t="shared" si="81"/>
        <v/>
      </c>
      <c r="EY13" s="95" t="str">
        <f>IFERROR(VLOOKUP(VLOOKUP(EX13,Control!$L$2:$M$677,2,FALSE),Control!$O$2:$P$11,2,FALSE),"")</f>
        <v/>
      </c>
      <c r="EZ13" s="95" t="str">
        <f>IFERROR(VLOOKUP(EX13,Control!$R$2:$T$13,3,FALSE),"")</f>
        <v/>
      </c>
      <c r="FA13" s="9">
        <f t="shared" si="82"/>
        <v>0</v>
      </c>
      <c r="FB13" s="10">
        <f t="shared" si="83"/>
        <v>0</v>
      </c>
      <c r="FC13" s="5">
        <f t="shared" si="177"/>
        <v>8</v>
      </c>
      <c r="FD13" s="8" t="str">
        <f t="shared" si="84"/>
        <v/>
      </c>
      <c r="FE13" s="8" t="str">
        <f t="shared" si="85"/>
        <v/>
      </c>
      <c r="FF13" s="95" t="str">
        <f>IFERROR(VLOOKUP(VLOOKUP(FE13,Control!$L$2:$M$677,2,FALSE),Control!$O$2:$P$11,2,FALSE),"")</f>
        <v/>
      </c>
      <c r="FG13" s="95" t="str">
        <f>IFERROR(VLOOKUP(FE13,Control!$R$2:$T$13,3,FALSE),"")</f>
        <v/>
      </c>
      <c r="FH13" s="9">
        <f t="shared" si="86"/>
        <v>0</v>
      </c>
      <c r="FI13" s="10">
        <f t="shared" si="87"/>
        <v>0</v>
      </c>
      <c r="FJ13" s="5">
        <f t="shared" si="178"/>
        <v>8</v>
      </c>
      <c r="FK13" s="8" t="str">
        <f t="shared" si="88"/>
        <v/>
      </c>
      <c r="FL13" s="8" t="str">
        <f t="shared" si="89"/>
        <v/>
      </c>
      <c r="FM13" s="95" t="str">
        <f>IFERROR(VLOOKUP(VLOOKUP(FL13,Control!$L$2:$M$677,2,FALSE),Control!$O$2:$P$11,2,FALSE),"")</f>
        <v/>
      </c>
      <c r="FN13" s="95" t="str">
        <f>IFERROR(VLOOKUP(FL13,Control!$R$2:$T$13,3,FALSE),"")</f>
        <v/>
      </c>
      <c r="FO13" s="9">
        <f t="shared" si="90"/>
        <v>0</v>
      </c>
      <c r="FP13" s="10">
        <f t="shared" si="91"/>
        <v>0</v>
      </c>
      <c r="FQ13" s="5">
        <f t="shared" si="179"/>
        <v>8</v>
      </c>
      <c r="FR13" s="8" t="str">
        <f t="shared" si="92"/>
        <v/>
      </c>
      <c r="FS13" s="8" t="str">
        <f t="shared" si="93"/>
        <v/>
      </c>
      <c r="FT13" s="95" t="str">
        <f>IFERROR(VLOOKUP(VLOOKUP(FS13,Control!$L$2:$M$677,2,FALSE),Control!$O$2:$P$11,2,FALSE),"")</f>
        <v/>
      </c>
      <c r="FU13" s="95" t="str">
        <f>IFERROR(VLOOKUP(FS13,Control!$R$2:$T$13,3,FALSE),"")</f>
        <v/>
      </c>
      <c r="FV13" s="9">
        <f t="shared" si="94"/>
        <v>0</v>
      </c>
      <c r="FW13" s="10">
        <f t="shared" si="95"/>
        <v>0</v>
      </c>
      <c r="FX13" s="5">
        <f t="shared" si="180"/>
        <v>8</v>
      </c>
      <c r="FY13" s="8" t="str">
        <f t="shared" si="96"/>
        <v/>
      </c>
      <c r="FZ13" s="8" t="str">
        <f t="shared" si="97"/>
        <v/>
      </c>
      <c r="GA13" s="95" t="str">
        <f>IFERROR(VLOOKUP(VLOOKUP(FZ13,Control!$L$2:$M$677,2,FALSE),Control!$O$2:$P$11,2,FALSE),"")</f>
        <v/>
      </c>
      <c r="GB13" s="95" t="str">
        <f>IFERROR(VLOOKUP(FZ13,Control!$R$2:$T$13,3,FALSE),"")</f>
        <v/>
      </c>
      <c r="GC13" s="9">
        <f t="shared" si="98"/>
        <v>0</v>
      </c>
      <c r="GD13" s="10">
        <f t="shared" si="99"/>
        <v>0</v>
      </c>
      <c r="GE13" s="5">
        <f t="shared" si="181"/>
        <v>8</v>
      </c>
      <c r="GF13" s="8" t="str">
        <f t="shared" si="100"/>
        <v/>
      </c>
      <c r="GG13" s="8" t="str">
        <f t="shared" si="101"/>
        <v/>
      </c>
      <c r="GH13" s="95" t="str">
        <f>IFERROR(VLOOKUP(VLOOKUP(GG13,Control!$L$2:$M$677,2,FALSE),Control!$O$2:$P$11,2,FALSE),"")</f>
        <v/>
      </c>
      <c r="GI13" s="95" t="str">
        <f>IFERROR(VLOOKUP(GG13,Control!$R$2:$T$13,3,FALSE),"")</f>
        <v/>
      </c>
      <c r="GJ13" s="9">
        <f t="shared" si="102"/>
        <v>0</v>
      </c>
      <c r="GK13" s="10">
        <f t="shared" si="103"/>
        <v>0</v>
      </c>
      <c r="GL13" s="5">
        <f t="shared" si="182"/>
        <v>8</v>
      </c>
      <c r="GM13" s="8" t="str">
        <f t="shared" si="104"/>
        <v/>
      </c>
      <c r="GN13" s="8" t="str">
        <f t="shared" si="105"/>
        <v/>
      </c>
      <c r="GO13" s="95" t="str">
        <f>IFERROR(VLOOKUP(VLOOKUP(GN13,Control!$L$2:$M$677,2,FALSE),Control!$O$2:$P$11,2,FALSE),"")</f>
        <v/>
      </c>
      <c r="GP13" s="95" t="str">
        <f>IFERROR(VLOOKUP(GN13,Control!$R$2:$T$13,3,FALSE),"")</f>
        <v/>
      </c>
      <c r="GQ13" s="9">
        <f t="shared" si="106"/>
        <v>0</v>
      </c>
      <c r="GR13" s="10">
        <f t="shared" si="107"/>
        <v>0</v>
      </c>
      <c r="GS13" s="5">
        <f t="shared" si="183"/>
        <v>8</v>
      </c>
      <c r="GT13" s="8" t="str">
        <f t="shared" si="108"/>
        <v/>
      </c>
      <c r="GU13" s="8" t="str">
        <f t="shared" si="109"/>
        <v/>
      </c>
      <c r="GV13" s="95" t="str">
        <f>IFERROR(VLOOKUP(VLOOKUP(GU13,Control!$L$2:$M$677,2,FALSE),Control!$O$2:$P$11,2,FALSE),"")</f>
        <v/>
      </c>
      <c r="GW13" s="95" t="str">
        <f>IFERROR(VLOOKUP(GU13,Control!$R$2:$T$13,3,FALSE),"")</f>
        <v/>
      </c>
      <c r="GX13" s="9">
        <f t="shared" si="110"/>
        <v>0</v>
      </c>
      <c r="GY13" s="10">
        <f t="shared" si="111"/>
        <v>0</v>
      </c>
      <c r="GZ13" s="5">
        <f t="shared" si="184"/>
        <v>8</v>
      </c>
      <c r="HA13" s="8" t="str">
        <f t="shared" si="112"/>
        <v/>
      </c>
      <c r="HB13" s="8" t="str">
        <f t="shared" si="113"/>
        <v/>
      </c>
      <c r="HC13" s="95" t="str">
        <f>IFERROR(VLOOKUP(VLOOKUP(HB13,Control!$L$2:$M$677,2,FALSE),Control!$O$2:$P$11,2,FALSE),"")</f>
        <v/>
      </c>
      <c r="HD13" s="95" t="str">
        <f>IFERROR(VLOOKUP(HB13,Control!$R$2:$T$13,3,FALSE),"")</f>
        <v/>
      </c>
      <c r="HE13" s="9">
        <f t="shared" si="114"/>
        <v>0</v>
      </c>
      <c r="HF13" s="10">
        <f t="shared" si="115"/>
        <v>0</v>
      </c>
      <c r="HG13" s="5">
        <f t="shared" si="185"/>
        <v>8</v>
      </c>
      <c r="HH13" s="8" t="str">
        <f t="shared" si="116"/>
        <v/>
      </c>
      <c r="HI13" s="8" t="str">
        <f t="shared" si="117"/>
        <v/>
      </c>
      <c r="HJ13" s="95" t="str">
        <f>IFERROR(VLOOKUP(VLOOKUP(HI13,Control!$L$2:$M$677,2,FALSE),Control!$O$2:$P$11,2,FALSE),"")</f>
        <v/>
      </c>
      <c r="HK13" s="95" t="str">
        <f>IFERROR(VLOOKUP(HI13,Control!$R$2:$T$13,3,FALSE),"")</f>
        <v/>
      </c>
      <c r="HL13" s="9">
        <f t="shared" si="118"/>
        <v>0</v>
      </c>
      <c r="HM13" s="10">
        <f t="shared" si="119"/>
        <v>0</v>
      </c>
      <c r="HN13" s="5">
        <f t="shared" si="186"/>
        <v>8</v>
      </c>
      <c r="HO13" s="8" t="str">
        <f t="shared" si="120"/>
        <v/>
      </c>
      <c r="HP13" s="8" t="str">
        <f t="shared" si="121"/>
        <v/>
      </c>
      <c r="HQ13" s="95" t="str">
        <f>IFERROR(VLOOKUP(VLOOKUP(HP13,Control!$L$2:$M$677,2,FALSE),Control!$O$2:$P$11,2,FALSE),"")</f>
        <v/>
      </c>
      <c r="HR13" s="95" t="str">
        <f>IFERROR(VLOOKUP(HP13,Control!$R$2:$T$13,3,FALSE),"")</f>
        <v/>
      </c>
      <c r="HS13" s="9">
        <f t="shared" si="122"/>
        <v>0</v>
      </c>
      <c r="HT13" s="10">
        <f t="shared" si="123"/>
        <v>0</v>
      </c>
      <c r="HU13" s="5">
        <f t="shared" si="187"/>
        <v>8</v>
      </c>
      <c r="HV13" s="8" t="str">
        <f t="shared" si="124"/>
        <v/>
      </c>
      <c r="HW13" s="8" t="str">
        <f t="shared" si="125"/>
        <v/>
      </c>
      <c r="HX13" s="95" t="str">
        <f>IFERROR(VLOOKUP(VLOOKUP(HW13,Control!$L$2:$M$677,2,FALSE),Control!$O$2:$P$11,2,FALSE),"")</f>
        <v/>
      </c>
      <c r="HY13" s="95" t="str">
        <f>IFERROR(VLOOKUP(HW13,Control!$R$2:$T$13,3,FALSE),"")</f>
        <v/>
      </c>
      <c r="HZ13" s="9">
        <f t="shared" si="126"/>
        <v>0</v>
      </c>
      <c r="IA13" s="10">
        <f t="shared" si="127"/>
        <v>0</v>
      </c>
      <c r="IB13" s="5">
        <f t="shared" si="188"/>
        <v>8</v>
      </c>
      <c r="IC13" s="8" t="str">
        <f t="shared" si="128"/>
        <v/>
      </c>
      <c r="ID13" s="8" t="str">
        <f t="shared" si="129"/>
        <v/>
      </c>
      <c r="IE13" s="95" t="str">
        <f>IFERROR(VLOOKUP(VLOOKUP(ID13,Control!$L$2:$M$677,2,FALSE),Control!$O$2:$P$11,2,FALSE),"")</f>
        <v/>
      </c>
      <c r="IF13" s="95" t="str">
        <f>IFERROR(VLOOKUP(ID13,Control!$R$2:$T$13,3,FALSE),"")</f>
        <v/>
      </c>
      <c r="IG13" s="9">
        <f t="shared" si="130"/>
        <v>0</v>
      </c>
      <c r="IH13" s="10">
        <f t="shared" si="131"/>
        <v>0</v>
      </c>
      <c r="II13" s="5">
        <f t="shared" si="189"/>
        <v>8</v>
      </c>
      <c r="IJ13" s="8" t="str">
        <f t="shared" si="132"/>
        <v/>
      </c>
      <c r="IK13" s="8" t="str">
        <f t="shared" si="133"/>
        <v/>
      </c>
      <c r="IL13" s="95" t="str">
        <f>IFERROR(VLOOKUP(VLOOKUP(IK13,Control!$L$2:$M$677,2,FALSE),Control!$O$2:$P$11,2,FALSE),"")</f>
        <v/>
      </c>
      <c r="IM13" s="95" t="str">
        <f>IFERROR(VLOOKUP(IK13,Control!$R$2:$T$13,3,FALSE),"")</f>
        <v/>
      </c>
      <c r="IN13" s="9">
        <f t="shared" si="134"/>
        <v>0</v>
      </c>
      <c r="IO13" s="10">
        <f t="shared" si="135"/>
        <v>0</v>
      </c>
      <c r="IP13" s="5">
        <f t="shared" si="190"/>
        <v>8</v>
      </c>
      <c r="IQ13" s="8" t="str">
        <f t="shared" si="136"/>
        <v/>
      </c>
      <c r="IR13" s="8" t="str">
        <f t="shared" si="137"/>
        <v/>
      </c>
      <c r="IS13" s="95" t="str">
        <f>IFERROR(VLOOKUP(VLOOKUP(IR13,Control!$L$2:$M$677,2,FALSE),Control!$O$2:$P$11,2,FALSE),"")</f>
        <v/>
      </c>
      <c r="IT13" s="95" t="str">
        <f>IFERROR(VLOOKUP(IR13,Control!$R$2:$T$13,3,FALSE),"")</f>
        <v/>
      </c>
      <c r="IU13" s="9">
        <f t="shared" si="138"/>
        <v>0</v>
      </c>
      <c r="IV13" s="10">
        <f t="shared" si="139"/>
        <v>0</v>
      </c>
      <c r="IW13" s="5">
        <f t="shared" si="191"/>
        <v>8</v>
      </c>
      <c r="IX13" s="8" t="str">
        <f t="shared" si="140"/>
        <v/>
      </c>
      <c r="IY13" s="8" t="str">
        <f t="shared" si="141"/>
        <v/>
      </c>
      <c r="IZ13" s="95" t="str">
        <f>IFERROR(VLOOKUP(VLOOKUP(IY13,Control!$L$2:$M$677,2,FALSE),Control!$O$2:$P$11,2,FALSE),"")</f>
        <v/>
      </c>
      <c r="JA13" s="95" t="str">
        <f>IFERROR(VLOOKUP(IY13,Control!$R$2:$T$13,3,FALSE),"")</f>
        <v/>
      </c>
      <c r="JB13" s="9">
        <f t="shared" si="142"/>
        <v>0</v>
      </c>
      <c r="JC13" s="10">
        <f t="shared" si="143"/>
        <v>0</v>
      </c>
      <c r="JD13" s="5">
        <f t="shared" si="192"/>
        <v>8</v>
      </c>
      <c r="JE13" s="8" t="str">
        <f t="shared" si="144"/>
        <v/>
      </c>
      <c r="JF13" s="8" t="str">
        <f t="shared" si="145"/>
        <v/>
      </c>
      <c r="JG13" s="95" t="str">
        <f>IFERROR(VLOOKUP(VLOOKUP(JF13,Control!$L$2:$M$677,2,FALSE),Control!$O$2:$P$11,2,FALSE),"")</f>
        <v/>
      </c>
      <c r="JH13" s="95" t="str">
        <f>IFERROR(VLOOKUP(JF13,Control!$R$2:$T$13,3,FALSE),"")</f>
        <v/>
      </c>
      <c r="JI13" s="9">
        <f t="shared" si="146"/>
        <v>0</v>
      </c>
      <c r="JJ13" s="10">
        <f t="shared" si="147"/>
        <v>0</v>
      </c>
      <c r="JK13" s="5">
        <f t="shared" si="193"/>
        <v>8</v>
      </c>
      <c r="JL13" s="8" t="str">
        <f t="shared" si="148"/>
        <v/>
      </c>
      <c r="JM13" s="8" t="str">
        <f t="shared" si="149"/>
        <v/>
      </c>
      <c r="JN13" s="95" t="str">
        <f>IFERROR(VLOOKUP(VLOOKUP(JM13,Control!$L$2:$M$677,2,FALSE),Control!$O$2:$P$11,2,FALSE),"")</f>
        <v/>
      </c>
      <c r="JO13" s="95" t="str">
        <f>IFERROR(VLOOKUP(JM13,Control!$R$2:$T$13,3,FALSE),"")</f>
        <v/>
      </c>
      <c r="JP13" s="9">
        <f t="shared" si="150"/>
        <v>0</v>
      </c>
      <c r="JQ13" s="10">
        <f t="shared" si="151"/>
        <v>0</v>
      </c>
      <c r="JR13" s="5">
        <f t="shared" si="194"/>
        <v>8</v>
      </c>
      <c r="JS13" s="8" t="str">
        <f t="shared" si="152"/>
        <v/>
      </c>
      <c r="JT13" s="8" t="str">
        <f t="shared" si="153"/>
        <v/>
      </c>
      <c r="JU13" s="95" t="str">
        <f>IFERROR(VLOOKUP(VLOOKUP(JT13,Control!$L$2:$M$677,2,FALSE),Control!$O$2:$P$11,2,FALSE),"")</f>
        <v/>
      </c>
      <c r="JV13" s="95" t="str">
        <f>IFERROR(VLOOKUP(JT13,Control!$R$2:$T$13,3,FALSE),"")</f>
        <v/>
      </c>
      <c r="JW13" s="9">
        <f t="shared" si="154"/>
        <v>0</v>
      </c>
      <c r="JX13" s="10">
        <f t="shared" si="155"/>
        <v>0</v>
      </c>
    </row>
    <row r="14" spans="1:284" x14ac:dyDescent="0.25">
      <c r="A14" s="137" t="s">
        <v>882</v>
      </c>
      <c r="B14" s="137"/>
      <c r="C14" s="137"/>
      <c r="D14" s="138"/>
      <c r="E14" s="5">
        <f t="shared" si="195"/>
        <v>9</v>
      </c>
      <c r="F14" s="8"/>
      <c r="G14" s="6"/>
      <c r="H14" s="95" t="str">
        <f>IFERROR(VLOOKUP(VLOOKUP(G14,Control!$L$2:$M$677,2,FALSE),Control!$O$2:$P$11,2,FALSE),"")</f>
        <v/>
      </c>
      <c r="I14" s="95" t="str">
        <f>IFERROR(VLOOKUP(G14,Control!$R$2:$T$13,3,FALSE),"")</f>
        <v/>
      </c>
      <c r="J14" s="9">
        <v>0</v>
      </c>
      <c r="K14" s="10">
        <v>0</v>
      </c>
      <c r="L14" s="5">
        <f t="shared" si="156"/>
        <v>9</v>
      </c>
      <c r="M14" s="8" t="str">
        <f t="shared" si="0"/>
        <v/>
      </c>
      <c r="N14" s="8" t="str">
        <f t="shared" si="1"/>
        <v/>
      </c>
      <c r="O14" s="95" t="str">
        <f>IFERROR(VLOOKUP(VLOOKUP(N14,Control!$L$2:$M$677,2,FALSE),Control!$O$2:$P$11,2,FALSE),"")</f>
        <v/>
      </c>
      <c r="P14" s="95" t="str">
        <f>IFERROR(VLOOKUP(N14,Control!$R$2:$T$13,3,FALSE),"")</f>
        <v/>
      </c>
      <c r="Q14" s="9">
        <f t="shared" si="2"/>
        <v>0</v>
      </c>
      <c r="R14" s="10">
        <f t="shared" si="3"/>
        <v>0</v>
      </c>
      <c r="S14" s="5">
        <f t="shared" si="157"/>
        <v>9</v>
      </c>
      <c r="T14" s="8" t="str">
        <f t="shared" si="4"/>
        <v/>
      </c>
      <c r="U14" s="8" t="str">
        <f t="shared" si="5"/>
        <v/>
      </c>
      <c r="V14" s="95" t="str">
        <f>IFERROR(VLOOKUP(VLOOKUP(U14,Control!$L$2:$M$677,2,FALSE),Control!$O$2:$P$11,2,FALSE),"")</f>
        <v/>
      </c>
      <c r="W14" s="95" t="str">
        <f>IFERROR(VLOOKUP(U14,Control!$R$2:$T$13,3,FALSE),"")</f>
        <v/>
      </c>
      <c r="X14" s="9">
        <f t="shared" si="6"/>
        <v>0</v>
      </c>
      <c r="Y14" s="10">
        <f t="shared" si="7"/>
        <v>0</v>
      </c>
      <c r="Z14" s="5">
        <f t="shared" si="158"/>
        <v>9</v>
      </c>
      <c r="AA14" s="8" t="str">
        <f t="shared" si="8"/>
        <v/>
      </c>
      <c r="AB14" s="8" t="str">
        <f t="shared" si="9"/>
        <v/>
      </c>
      <c r="AC14" s="95" t="str">
        <f>IFERROR(VLOOKUP(VLOOKUP(AB14,Control!$L$2:$M$677,2,FALSE),Control!$O$2:$P$11,2,FALSE),"")</f>
        <v/>
      </c>
      <c r="AD14" s="95" t="str">
        <f>IFERROR(VLOOKUP(AB14,Control!$R$2:$T$13,3,FALSE),"")</f>
        <v/>
      </c>
      <c r="AE14" s="9">
        <f t="shared" si="10"/>
        <v>0</v>
      </c>
      <c r="AF14" s="10">
        <f t="shared" si="11"/>
        <v>0</v>
      </c>
      <c r="AG14" s="5">
        <f t="shared" si="159"/>
        <v>9</v>
      </c>
      <c r="AH14" s="8" t="str">
        <f t="shared" si="12"/>
        <v/>
      </c>
      <c r="AI14" s="8" t="str">
        <f t="shared" si="13"/>
        <v/>
      </c>
      <c r="AJ14" s="95" t="str">
        <f>IFERROR(VLOOKUP(VLOOKUP(AI14,Control!$L$2:$M$677,2,FALSE),Control!$O$2:$P$11,2,FALSE),"")</f>
        <v/>
      </c>
      <c r="AK14" s="95" t="str">
        <f>IFERROR(VLOOKUP(AI14,Control!$R$2:$T$13,3,FALSE),"")</f>
        <v/>
      </c>
      <c r="AL14" s="9">
        <f t="shared" si="14"/>
        <v>0</v>
      </c>
      <c r="AM14" s="10">
        <f t="shared" si="15"/>
        <v>0</v>
      </c>
      <c r="AN14" s="5">
        <f t="shared" si="160"/>
        <v>9</v>
      </c>
      <c r="AO14" s="8" t="str">
        <f t="shared" si="16"/>
        <v/>
      </c>
      <c r="AP14" s="8" t="str">
        <f t="shared" si="17"/>
        <v/>
      </c>
      <c r="AQ14" s="95" t="str">
        <f>IFERROR(VLOOKUP(VLOOKUP(AP14,Control!$L$2:$M$677,2,FALSE),Control!$O$2:$P$11,2,FALSE),"")</f>
        <v/>
      </c>
      <c r="AR14" s="95" t="str">
        <f>IFERROR(VLOOKUP(AP14,Control!$R$2:$T$13,3,FALSE),"")</f>
        <v/>
      </c>
      <c r="AS14" s="9">
        <f t="shared" si="18"/>
        <v>0</v>
      </c>
      <c r="AT14" s="10">
        <f t="shared" si="19"/>
        <v>0</v>
      </c>
      <c r="AU14" s="5">
        <f t="shared" si="161"/>
        <v>9</v>
      </c>
      <c r="AV14" s="8" t="str">
        <f t="shared" si="20"/>
        <v/>
      </c>
      <c r="AW14" s="8" t="str">
        <f t="shared" si="21"/>
        <v/>
      </c>
      <c r="AX14" s="95" t="str">
        <f>IFERROR(VLOOKUP(VLOOKUP(AW14,Control!$L$2:$M$677,2,FALSE),Control!$O$2:$P$11,2,FALSE),"")</f>
        <v/>
      </c>
      <c r="AY14" s="95" t="str">
        <f>IFERROR(VLOOKUP(AW14,Control!$R$2:$T$13,3,FALSE),"")</f>
        <v/>
      </c>
      <c r="AZ14" s="9">
        <f t="shared" si="22"/>
        <v>0</v>
      </c>
      <c r="BA14" s="10">
        <f t="shared" si="23"/>
        <v>0</v>
      </c>
      <c r="BB14" s="5">
        <f t="shared" si="162"/>
        <v>9</v>
      </c>
      <c r="BC14" s="8" t="str">
        <f t="shared" si="24"/>
        <v/>
      </c>
      <c r="BD14" s="8" t="str">
        <f t="shared" si="25"/>
        <v/>
      </c>
      <c r="BE14" s="95" t="str">
        <f>IFERROR(VLOOKUP(VLOOKUP(BD14,Control!$L$2:$M$677,2,FALSE),Control!$O$2:$P$11,2,FALSE),"")</f>
        <v/>
      </c>
      <c r="BF14" s="95" t="str">
        <f>IFERROR(VLOOKUP(BD14,Control!$R$2:$T$13,3,FALSE),"")</f>
        <v/>
      </c>
      <c r="BG14" s="9">
        <f t="shared" si="26"/>
        <v>0</v>
      </c>
      <c r="BH14" s="10">
        <f t="shared" si="27"/>
        <v>0</v>
      </c>
      <c r="BI14" s="5">
        <f t="shared" si="163"/>
        <v>9</v>
      </c>
      <c r="BJ14" s="8" t="str">
        <f t="shared" si="28"/>
        <v/>
      </c>
      <c r="BK14" s="8" t="str">
        <f t="shared" si="29"/>
        <v/>
      </c>
      <c r="BL14" s="95" t="str">
        <f>IFERROR(VLOOKUP(VLOOKUP(BK14,Control!$L$2:$M$677,2,FALSE),Control!$O$2:$P$11,2,FALSE),"")</f>
        <v/>
      </c>
      <c r="BM14" s="95" t="str">
        <f>IFERROR(VLOOKUP(BK14,Control!$R$2:$T$13,3,FALSE),"")</f>
        <v/>
      </c>
      <c r="BN14" s="9">
        <f t="shared" si="30"/>
        <v>0</v>
      </c>
      <c r="BO14" s="10">
        <f t="shared" si="31"/>
        <v>0</v>
      </c>
      <c r="BP14" s="5">
        <f t="shared" si="164"/>
        <v>9</v>
      </c>
      <c r="BQ14" s="8" t="str">
        <f t="shared" si="32"/>
        <v/>
      </c>
      <c r="BR14" s="8" t="str">
        <f t="shared" si="33"/>
        <v/>
      </c>
      <c r="BS14" s="95" t="str">
        <f>IFERROR(VLOOKUP(VLOOKUP(BR14,Control!$L$2:$M$677,2,FALSE),Control!$O$2:$P$11,2,FALSE),"")</f>
        <v/>
      </c>
      <c r="BT14" s="95" t="str">
        <f>IFERROR(VLOOKUP(BR14,Control!$R$2:$T$13,3,FALSE),"")</f>
        <v/>
      </c>
      <c r="BU14" s="9">
        <f t="shared" si="34"/>
        <v>0</v>
      </c>
      <c r="BV14" s="10">
        <f t="shared" si="35"/>
        <v>0</v>
      </c>
      <c r="BW14" s="5">
        <f t="shared" si="165"/>
        <v>9</v>
      </c>
      <c r="BX14" s="8" t="str">
        <f t="shared" si="36"/>
        <v/>
      </c>
      <c r="BY14" s="8" t="str">
        <f t="shared" si="37"/>
        <v/>
      </c>
      <c r="BZ14" s="95" t="str">
        <f>IFERROR(VLOOKUP(VLOOKUP(BY14,Control!$L$2:$M$677,2,FALSE),Control!$O$2:$P$11,2,FALSE),"")</f>
        <v/>
      </c>
      <c r="CA14" s="95" t="str">
        <f>IFERROR(VLOOKUP(BY14,Control!$R$2:$T$13,3,FALSE),"")</f>
        <v/>
      </c>
      <c r="CB14" s="9">
        <f t="shared" si="38"/>
        <v>0</v>
      </c>
      <c r="CC14" s="10">
        <f t="shared" si="39"/>
        <v>0</v>
      </c>
      <c r="CD14" s="5">
        <f t="shared" si="166"/>
        <v>9</v>
      </c>
      <c r="CE14" s="8" t="str">
        <f t="shared" si="40"/>
        <v/>
      </c>
      <c r="CF14" s="8" t="str">
        <f t="shared" si="41"/>
        <v/>
      </c>
      <c r="CG14" s="95" t="str">
        <f>IFERROR(VLOOKUP(VLOOKUP(CF14,Control!$L$2:$M$677,2,FALSE),Control!$O$2:$P$11,2,FALSE),"")</f>
        <v/>
      </c>
      <c r="CH14" s="95" t="str">
        <f>IFERROR(VLOOKUP(CF14,Control!$R$2:$T$13,3,FALSE),"")</f>
        <v/>
      </c>
      <c r="CI14" s="9">
        <f t="shared" si="42"/>
        <v>0</v>
      </c>
      <c r="CJ14" s="10">
        <f t="shared" si="43"/>
        <v>0</v>
      </c>
      <c r="CK14" s="5">
        <f t="shared" si="167"/>
        <v>9</v>
      </c>
      <c r="CL14" s="8" t="str">
        <f t="shared" si="44"/>
        <v/>
      </c>
      <c r="CM14" s="8" t="str">
        <f t="shared" si="45"/>
        <v/>
      </c>
      <c r="CN14" s="95" t="str">
        <f>IFERROR(VLOOKUP(VLOOKUP(CM14,Control!$L$2:$M$677,2,FALSE),Control!$O$2:$P$11,2,FALSE),"")</f>
        <v/>
      </c>
      <c r="CO14" s="95" t="str">
        <f>IFERROR(VLOOKUP(CM14,Control!$R$2:$T$13,3,FALSE),"")</f>
        <v/>
      </c>
      <c r="CP14" s="9">
        <f t="shared" si="46"/>
        <v>0</v>
      </c>
      <c r="CQ14" s="10">
        <f t="shared" si="47"/>
        <v>0</v>
      </c>
      <c r="CR14" s="5">
        <f t="shared" si="168"/>
        <v>9</v>
      </c>
      <c r="CS14" s="8" t="str">
        <f t="shared" si="48"/>
        <v/>
      </c>
      <c r="CT14" s="8" t="str">
        <f t="shared" si="49"/>
        <v/>
      </c>
      <c r="CU14" s="95" t="str">
        <f>IFERROR(VLOOKUP(VLOOKUP(CT14,Control!$L$2:$M$677,2,FALSE),Control!$O$2:$P$11,2,FALSE),"")</f>
        <v/>
      </c>
      <c r="CV14" s="95" t="str">
        <f>IFERROR(VLOOKUP(CT14,Control!$R$2:$T$13,3,FALSE),"")</f>
        <v/>
      </c>
      <c r="CW14" s="9">
        <f t="shared" si="50"/>
        <v>0</v>
      </c>
      <c r="CX14" s="10">
        <f t="shared" si="51"/>
        <v>0</v>
      </c>
      <c r="CY14" s="5">
        <f t="shared" si="169"/>
        <v>9</v>
      </c>
      <c r="CZ14" s="8" t="str">
        <f t="shared" si="52"/>
        <v/>
      </c>
      <c r="DA14" s="8" t="str">
        <f t="shared" si="53"/>
        <v/>
      </c>
      <c r="DB14" s="95" t="str">
        <f>IFERROR(VLOOKUP(VLOOKUP(DA14,Control!$L$2:$M$677,2,FALSE),Control!$O$2:$P$11,2,FALSE),"")</f>
        <v/>
      </c>
      <c r="DC14" s="95" t="str">
        <f>IFERROR(VLOOKUP(DA14,Control!$R$2:$T$13,3,FALSE),"")</f>
        <v/>
      </c>
      <c r="DD14" s="9">
        <f t="shared" si="54"/>
        <v>0</v>
      </c>
      <c r="DE14" s="10">
        <f t="shared" si="55"/>
        <v>0</v>
      </c>
      <c r="DF14" s="5">
        <f t="shared" si="170"/>
        <v>9</v>
      </c>
      <c r="DG14" s="8" t="str">
        <f t="shared" si="56"/>
        <v/>
      </c>
      <c r="DH14" s="8" t="str">
        <f t="shared" si="57"/>
        <v/>
      </c>
      <c r="DI14" s="95" t="str">
        <f>IFERROR(VLOOKUP(VLOOKUP(DH14,Control!$L$2:$M$677,2,FALSE),Control!$O$2:$P$11,2,FALSE),"")</f>
        <v/>
      </c>
      <c r="DJ14" s="95" t="str">
        <f>IFERROR(VLOOKUP(DH14,Control!$R$2:$T$13,3,FALSE),"")</f>
        <v/>
      </c>
      <c r="DK14" s="9">
        <f t="shared" si="58"/>
        <v>0</v>
      </c>
      <c r="DL14" s="10">
        <f t="shared" si="59"/>
        <v>0</v>
      </c>
      <c r="DM14" s="5">
        <f t="shared" si="171"/>
        <v>9</v>
      </c>
      <c r="DN14" s="8" t="str">
        <f t="shared" si="60"/>
        <v/>
      </c>
      <c r="DO14" s="8" t="str">
        <f t="shared" si="61"/>
        <v/>
      </c>
      <c r="DP14" s="95" t="str">
        <f>IFERROR(VLOOKUP(VLOOKUP(DO14,Control!$L$2:$M$677,2,FALSE),Control!$O$2:$P$11,2,FALSE),"")</f>
        <v/>
      </c>
      <c r="DQ14" s="95" t="str">
        <f>IFERROR(VLOOKUP(DO14,Control!$R$2:$T$13,3,FALSE),"")</f>
        <v/>
      </c>
      <c r="DR14" s="9">
        <f t="shared" si="62"/>
        <v>0</v>
      </c>
      <c r="DS14" s="10">
        <f t="shared" si="63"/>
        <v>0</v>
      </c>
      <c r="DT14" s="5">
        <f t="shared" si="172"/>
        <v>9</v>
      </c>
      <c r="DU14" s="8" t="str">
        <f t="shared" si="64"/>
        <v/>
      </c>
      <c r="DV14" s="8" t="str">
        <f t="shared" si="65"/>
        <v/>
      </c>
      <c r="DW14" s="95" t="str">
        <f>IFERROR(VLOOKUP(VLOOKUP(DV14,Control!$L$2:$M$677,2,FALSE),Control!$O$2:$P$11,2,FALSE),"")</f>
        <v/>
      </c>
      <c r="DX14" s="95" t="str">
        <f>IFERROR(VLOOKUP(DV14,Control!$R$2:$T$13,3,FALSE),"")</f>
        <v/>
      </c>
      <c r="DY14" s="9">
        <f t="shared" si="66"/>
        <v>0</v>
      </c>
      <c r="DZ14" s="10">
        <f t="shared" si="67"/>
        <v>0</v>
      </c>
      <c r="EA14" s="5">
        <f t="shared" si="173"/>
        <v>9</v>
      </c>
      <c r="EB14" s="8" t="str">
        <f t="shared" si="68"/>
        <v/>
      </c>
      <c r="EC14" s="8" t="str">
        <f t="shared" si="69"/>
        <v/>
      </c>
      <c r="ED14" s="95" t="str">
        <f>IFERROR(VLOOKUP(VLOOKUP(EC14,Control!$L$2:$M$677,2,FALSE),Control!$O$2:$P$11,2,FALSE),"")</f>
        <v/>
      </c>
      <c r="EE14" s="95" t="str">
        <f>IFERROR(VLOOKUP(EC14,Control!$R$2:$T$13,3,FALSE),"")</f>
        <v/>
      </c>
      <c r="EF14" s="9">
        <f t="shared" si="70"/>
        <v>0</v>
      </c>
      <c r="EG14" s="10">
        <f t="shared" si="71"/>
        <v>0</v>
      </c>
      <c r="EH14" s="5">
        <f t="shared" si="174"/>
        <v>9</v>
      </c>
      <c r="EI14" s="8" t="str">
        <f t="shared" si="72"/>
        <v/>
      </c>
      <c r="EJ14" s="8" t="str">
        <f t="shared" si="73"/>
        <v/>
      </c>
      <c r="EK14" s="95" t="str">
        <f>IFERROR(VLOOKUP(VLOOKUP(EJ14,Control!$L$2:$M$677,2,FALSE),Control!$O$2:$P$11,2,FALSE),"")</f>
        <v/>
      </c>
      <c r="EL14" s="95" t="str">
        <f>IFERROR(VLOOKUP(EJ14,Control!$R$2:$T$13,3,FALSE),"")</f>
        <v/>
      </c>
      <c r="EM14" s="9">
        <f t="shared" si="74"/>
        <v>0</v>
      </c>
      <c r="EN14" s="10">
        <f t="shared" si="75"/>
        <v>0</v>
      </c>
      <c r="EO14" s="5">
        <f t="shared" si="175"/>
        <v>9</v>
      </c>
      <c r="EP14" s="8" t="str">
        <f t="shared" si="76"/>
        <v/>
      </c>
      <c r="EQ14" s="8" t="str">
        <f t="shared" si="77"/>
        <v/>
      </c>
      <c r="ER14" s="95" t="str">
        <f>IFERROR(VLOOKUP(VLOOKUP(EQ14,Control!$L$2:$M$677,2,FALSE),Control!$O$2:$P$11,2,FALSE),"")</f>
        <v/>
      </c>
      <c r="ES14" s="95" t="str">
        <f>IFERROR(VLOOKUP(EQ14,Control!$R$2:$T$13,3,FALSE),"")</f>
        <v/>
      </c>
      <c r="ET14" s="9">
        <f t="shared" si="78"/>
        <v>0</v>
      </c>
      <c r="EU14" s="10">
        <f t="shared" si="79"/>
        <v>0</v>
      </c>
      <c r="EV14" s="5">
        <f t="shared" si="176"/>
        <v>9</v>
      </c>
      <c r="EW14" s="8" t="str">
        <f t="shared" si="80"/>
        <v/>
      </c>
      <c r="EX14" s="8" t="str">
        <f t="shared" si="81"/>
        <v/>
      </c>
      <c r="EY14" s="95" t="str">
        <f>IFERROR(VLOOKUP(VLOOKUP(EX14,Control!$L$2:$M$677,2,FALSE),Control!$O$2:$P$11,2,FALSE),"")</f>
        <v/>
      </c>
      <c r="EZ14" s="95" t="str">
        <f>IFERROR(VLOOKUP(EX14,Control!$R$2:$T$13,3,FALSE),"")</f>
        <v/>
      </c>
      <c r="FA14" s="9">
        <f t="shared" si="82"/>
        <v>0</v>
      </c>
      <c r="FB14" s="10">
        <f t="shared" si="83"/>
        <v>0</v>
      </c>
      <c r="FC14" s="5">
        <f t="shared" si="177"/>
        <v>9</v>
      </c>
      <c r="FD14" s="8" t="str">
        <f t="shared" si="84"/>
        <v/>
      </c>
      <c r="FE14" s="8" t="str">
        <f t="shared" si="85"/>
        <v/>
      </c>
      <c r="FF14" s="95" t="str">
        <f>IFERROR(VLOOKUP(VLOOKUP(FE14,Control!$L$2:$M$677,2,FALSE),Control!$O$2:$P$11,2,FALSE),"")</f>
        <v/>
      </c>
      <c r="FG14" s="95" t="str">
        <f>IFERROR(VLOOKUP(FE14,Control!$R$2:$T$13,3,FALSE),"")</f>
        <v/>
      </c>
      <c r="FH14" s="9">
        <f t="shared" si="86"/>
        <v>0</v>
      </c>
      <c r="FI14" s="10">
        <f t="shared" si="87"/>
        <v>0</v>
      </c>
      <c r="FJ14" s="5">
        <f t="shared" si="178"/>
        <v>9</v>
      </c>
      <c r="FK14" s="8" t="str">
        <f t="shared" si="88"/>
        <v/>
      </c>
      <c r="FL14" s="8" t="str">
        <f t="shared" si="89"/>
        <v/>
      </c>
      <c r="FM14" s="95" t="str">
        <f>IFERROR(VLOOKUP(VLOOKUP(FL14,Control!$L$2:$M$677,2,FALSE),Control!$O$2:$P$11,2,FALSE),"")</f>
        <v/>
      </c>
      <c r="FN14" s="95" t="str">
        <f>IFERROR(VLOOKUP(FL14,Control!$R$2:$T$13,3,FALSE),"")</f>
        <v/>
      </c>
      <c r="FO14" s="9">
        <f t="shared" si="90"/>
        <v>0</v>
      </c>
      <c r="FP14" s="10">
        <f t="shared" si="91"/>
        <v>0</v>
      </c>
      <c r="FQ14" s="5">
        <f t="shared" si="179"/>
        <v>9</v>
      </c>
      <c r="FR14" s="8" t="str">
        <f t="shared" si="92"/>
        <v/>
      </c>
      <c r="FS14" s="8" t="str">
        <f t="shared" si="93"/>
        <v/>
      </c>
      <c r="FT14" s="95" t="str">
        <f>IFERROR(VLOOKUP(VLOOKUP(FS14,Control!$L$2:$M$677,2,FALSE),Control!$O$2:$P$11,2,FALSE),"")</f>
        <v/>
      </c>
      <c r="FU14" s="95" t="str">
        <f>IFERROR(VLOOKUP(FS14,Control!$R$2:$T$13,3,FALSE),"")</f>
        <v/>
      </c>
      <c r="FV14" s="9">
        <f t="shared" si="94"/>
        <v>0</v>
      </c>
      <c r="FW14" s="10">
        <f t="shared" si="95"/>
        <v>0</v>
      </c>
      <c r="FX14" s="5">
        <f t="shared" si="180"/>
        <v>9</v>
      </c>
      <c r="FY14" s="8" t="str">
        <f t="shared" si="96"/>
        <v/>
      </c>
      <c r="FZ14" s="8" t="str">
        <f t="shared" si="97"/>
        <v/>
      </c>
      <c r="GA14" s="95" t="str">
        <f>IFERROR(VLOOKUP(VLOOKUP(FZ14,Control!$L$2:$M$677,2,FALSE),Control!$O$2:$P$11,2,FALSE),"")</f>
        <v/>
      </c>
      <c r="GB14" s="95" t="str">
        <f>IFERROR(VLOOKUP(FZ14,Control!$R$2:$T$13,3,FALSE),"")</f>
        <v/>
      </c>
      <c r="GC14" s="9">
        <f t="shared" si="98"/>
        <v>0</v>
      </c>
      <c r="GD14" s="10">
        <f t="shared" si="99"/>
        <v>0</v>
      </c>
      <c r="GE14" s="5">
        <f t="shared" si="181"/>
        <v>9</v>
      </c>
      <c r="GF14" s="8" t="str">
        <f t="shared" si="100"/>
        <v/>
      </c>
      <c r="GG14" s="8" t="str">
        <f t="shared" si="101"/>
        <v/>
      </c>
      <c r="GH14" s="95" t="str">
        <f>IFERROR(VLOOKUP(VLOOKUP(GG14,Control!$L$2:$M$677,2,FALSE),Control!$O$2:$P$11,2,FALSE),"")</f>
        <v/>
      </c>
      <c r="GI14" s="95" t="str">
        <f>IFERROR(VLOOKUP(GG14,Control!$R$2:$T$13,3,FALSE),"")</f>
        <v/>
      </c>
      <c r="GJ14" s="9">
        <f t="shared" si="102"/>
        <v>0</v>
      </c>
      <c r="GK14" s="10">
        <f t="shared" si="103"/>
        <v>0</v>
      </c>
      <c r="GL14" s="5">
        <f t="shared" si="182"/>
        <v>9</v>
      </c>
      <c r="GM14" s="8" t="str">
        <f t="shared" si="104"/>
        <v/>
      </c>
      <c r="GN14" s="8" t="str">
        <f t="shared" si="105"/>
        <v/>
      </c>
      <c r="GO14" s="95" t="str">
        <f>IFERROR(VLOOKUP(VLOOKUP(GN14,Control!$L$2:$M$677,2,FALSE),Control!$O$2:$P$11,2,FALSE),"")</f>
        <v/>
      </c>
      <c r="GP14" s="95" t="str">
        <f>IFERROR(VLOOKUP(GN14,Control!$R$2:$T$13,3,FALSE),"")</f>
        <v/>
      </c>
      <c r="GQ14" s="9">
        <f t="shared" si="106"/>
        <v>0</v>
      </c>
      <c r="GR14" s="10">
        <f t="shared" si="107"/>
        <v>0</v>
      </c>
      <c r="GS14" s="5">
        <f t="shared" si="183"/>
        <v>9</v>
      </c>
      <c r="GT14" s="8" t="str">
        <f t="shared" si="108"/>
        <v/>
      </c>
      <c r="GU14" s="8" t="str">
        <f t="shared" si="109"/>
        <v/>
      </c>
      <c r="GV14" s="95" t="str">
        <f>IFERROR(VLOOKUP(VLOOKUP(GU14,Control!$L$2:$M$677,2,FALSE),Control!$O$2:$P$11,2,FALSE),"")</f>
        <v/>
      </c>
      <c r="GW14" s="95" t="str">
        <f>IFERROR(VLOOKUP(GU14,Control!$R$2:$T$13,3,FALSE),"")</f>
        <v/>
      </c>
      <c r="GX14" s="9">
        <f t="shared" si="110"/>
        <v>0</v>
      </c>
      <c r="GY14" s="10">
        <f t="shared" si="111"/>
        <v>0</v>
      </c>
      <c r="GZ14" s="5">
        <f t="shared" si="184"/>
        <v>9</v>
      </c>
      <c r="HA14" s="8" t="str">
        <f t="shared" si="112"/>
        <v/>
      </c>
      <c r="HB14" s="8" t="str">
        <f t="shared" si="113"/>
        <v/>
      </c>
      <c r="HC14" s="95" t="str">
        <f>IFERROR(VLOOKUP(VLOOKUP(HB14,Control!$L$2:$M$677,2,FALSE),Control!$O$2:$P$11,2,FALSE),"")</f>
        <v/>
      </c>
      <c r="HD14" s="95" t="str">
        <f>IFERROR(VLOOKUP(HB14,Control!$R$2:$T$13,3,FALSE),"")</f>
        <v/>
      </c>
      <c r="HE14" s="9">
        <f t="shared" si="114"/>
        <v>0</v>
      </c>
      <c r="HF14" s="10">
        <f t="shared" si="115"/>
        <v>0</v>
      </c>
      <c r="HG14" s="5">
        <f t="shared" si="185"/>
        <v>9</v>
      </c>
      <c r="HH14" s="8" t="str">
        <f t="shared" si="116"/>
        <v/>
      </c>
      <c r="HI14" s="8" t="str">
        <f t="shared" si="117"/>
        <v/>
      </c>
      <c r="HJ14" s="95" t="str">
        <f>IFERROR(VLOOKUP(VLOOKUP(HI14,Control!$L$2:$M$677,2,FALSE),Control!$O$2:$P$11,2,FALSE),"")</f>
        <v/>
      </c>
      <c r="HK14" s="95" t="str">
        <f>IFERROR(VLOOKUP(HI14,Control!$R$2:$T$13,3,FALSE),"")</f>
        <v/>
      </c>
      <c r="HL14" s="9">
        <f t="shared" si="118"/>
        <v>0</v>
      </c>
      <c r="HM14" s="10">
        <f t="shared" si="119"/>
        <v>0</v>
      </c>
      <c r="HN14" s="5">
        <f t="shared" si="186"/>
        <v>9</v>
      </c>
      <c r="HO14" s="8" t="str">
        <f t="shared" si="120"/>
        <v/>
      </c>
      <c r="HP14" s="8" t="str">
        <f t="shared" si="121"/>
        <v/>
      </c>
      <c r="HQ14" s="95" t="str">
        <f>IFERROR(VLOOKUP(VLOOKUP(HP14,Control!$L$2:$M$677,2,FALSE),Control!$O$2:$P$11,2,FALSE),"")</f>
        <v/>
      </c>
      <c r="HR14" s="95" t="str">
        <f>IFERROR(VLOOKUP(HP14,Control!$R$2:$T$13,3,FALSE),"")</f>
        <v/>
      </c>
      <c r="HS14" s="9">
        <f t="shared" si="122"/>
        <v>0</v>
      </c>
      <c r="HT14" s="10">
        <f t="shared" si="123"/>
        <v>0</v>
      </c>
      <c r="HU14" s="5">
        <f t="shared" si="187"/>
        <v>9</v>
      </c>
      <c r="HV14" s="8" t="str">
        <f t="shared" si="124"/>
        <v/>
      </c>
      <c r="HW14" s="8" t="str">
        <f t="shared" si="125"/>
        <v/>
      </c>
      <c r="HX14" s="95" t="str">
        <f>IFERROR(VLOOKUP(VLOOKUP(HW14,Control!$L$2:$M$677,2,FALSE),Control!$O$2:$P$11,2,FALSE),"")</f>
        <v/>
      </c>
      <c r="HY14" s="95" t="str">
        <f>IFERROR(VLOOKUP(HW14,Control!$R$2:$T$13,3,FALSE),"")</f>
        <v/>
      </c>
      <c r="HZ14" s="9">
        <f t="shared" si="126"/>
        <v>0</v>
      </c>
      <c r="IA14" s="10">
        <f t="shared" si="127"/>
        <v>0</v>
      </c>
      <c r="IB14" s="5">
        <f t="shared" si="188"/>
        <v>9</v>
      </c>
      <c r="IC14" s="8" t="str">
        <f t="shared" si="128"/>
        <v/>
      </c>
      <c r="ID14" s="8" t="str">
        <f t="shared" si="129"/>
        <v/>
      </c>
      <c r="IE14" s="95" t="str">
        <f>IFERROR(VLOOKUP(VLOOKUP(ID14,Control!$L$2:$M$677,2,FALSE),Control!$O$2:$P$11,2,FALSE),"")</f>
        <v/>
      </c>
      <c r="IF14" s="95" t="str">
        <f>IFERROR(VLOOKUP(ID14,Control!$R$2:$T$13,3,FALSE),"")</f>
        <v/>
      </c>
      <c r="IG14" s="9">
        <f t="shared" si="130"/>
        <v>0</v>
      </c>
      <c r="IH14" s="10">
        <f t="shared" si="131"/>
        <v>0</v>
      </c>
      <c r="II14" s="5">
        <f t="shared" si="189"/>
        <v>9</v>
      </c>
      <c r="IJ14" s="8" t="str">
        <f t="shared" si="132"/>
        <v/>
      </c>
      <c r="IK14" s="8" t="str">
        <f t="shared" si="133"/>
        <v/>
      </c>
      <c r="IL14" s="95" t="str">
        <f>IFERROR(VLOOKUP(VLOOKUP(IK14,Control!$L$2:$M$677,2,FALSE),Control!$O$2:$P$11,2,FALSE),"")</f>
        <v/>
      </c>
      <c r="IM14" s="95" t="str">
        <f>IFERROR(VLOOKUP(IK14,Control!$R$2:$T$13,3,FALSE),"")</f>
        <v/>
      </c>
      <c r="IN14" s="9">
        <f t="shared" si="134"/>
        <v>0</v>
      </c>
      <c r="IO14" s="10">
        <f t="shared" si="135"/>
        <v>0</v>
      </c>
      <c r="IP14" s="5">
        <f t="shared" si="190"/>
        <v>9</v>
      </c>
      <c r="IQ14" s="8" t="str">
        <f t="shared" si="136"/>
        <v/>
      </c>
      <c r="IR14" s="8" t="str">
        <f t="shared" si="137"/>
        <v/>
      </c>
      <c r="IS14" s="95" t="str">
        <f>IFERROR(VLOOKUP(VLOOKUP(IR14,Control!$L$2:$M$677,2,FALSE),Control!$O$2:$P$11,2,FALSE),"")</f>
        <v/>
      </c>
      <c r="IT14" s="95" t="str">
        <f>IFERROR(VLOOKUP(IR14,Control!$R$2:$T$13,3,FALSE),"")</f>
        <v/>
      </c>
      <c r="IU14" s="9">
        <f t="shared" si="138"/>
        <v>0</v>
      </c>
      <c r="IV14" s="10">
        <f t="shared" si="139"/>
        <v>0</v>
      </c>
      <c r="IW14" s="5">
        <f t="shared" si="191"/>
        <v>9</v>
      </c>
      <c r="IX14" s="8" t="str">
        <f t="shared" si="140"/>
        <v/>
      </c>
      <c r="IY14" s="8" t="str">
        <f t="shared" si="141"/>
        <v/>
      </c>
      <c r="IZ14" s="95" t="str">
        <f>IFERROR(VLOOKUP(VLOOKUP(IY14,Control!$L$2:$M$677,2,FALSE),Control!$O$2:$P$11,2,FALSE),"")</f>
        <v/>
      </c>
      <c r="JA14" s="95" t="str">
        <f>IFERROR(VLOOKUP(IY14,Control!$R$2:$T$13,3,FALSE),"")</f>
        <v/>
      </c>
      <c r="JB14" s="9">
        <f t="shared" si="142"/>
        <v>0</v>
      </c>
      <c r="JC14" s="10">
        <f t="shared" si="143"/>
        <v>0</v>
      </c>
      <c r="JD14" s="5">
        <f t="shared" si="192"/>
        <v>9</v>
      </c>
      <c r="JE14" s="8" t="str">
        <f t="shared" si="144"/>
        <v/>
      </c>
      <c r="JF14" s="8" t="str">
        <f t="shared" si="145"/>
        <v/>
      </c>
      <c r="JG14" s="95" t="str">
        <f>IFERROR(VLOOKUP(VLOOKUP(JF14,Control!$L$2:$M$677,2,FALSE),Control!$O$2:$P$11,2,FALSE),"")</f>
        <v/>
      </c>
      <c r="JH14" s="95" t="str">
        <f>IFERROR(VLOOKUP(JF14,Control!$R$2:$T$13,3,FALSE),"")</f>
        <v/>
      </c>
      <c r="JI14" s="9">
        <f t="shared" si="146"/>
        <v>0</v>
      </c>
      <c r="JJ14" s="10">
        <f t="shared" si="147"/>
        <v>0</v>
      </c>
      <c r="JK14" s="5">
        <f t="shared" si="193"/>
        <v>9</v>
      </c>
      <c r="JL14" s="8" t="str">
        <f t="shared" si="148"/>
        <v/>
      </c>
      <c r="JM14" s="8" t="str">
        <f t="shared" si="149"/>
        <v/>
      </c>
      <c r="JN14" s="95" t="str">
        <f>IFERROR(VLOOKUP(VLOOKUP(JM14,Control!$L$2:$M$677,2,FALSE),Control!$O$2:$P$11,2,FALSE),"")</f>
        <v/>
      </c>
      <c r="JO14" s="95" t="str">
        <f>IFERROR(VLOOKUP(JM14,Control!$R$2:$T$13,3,FALSE),"")</f>
        <v/>
      </c>
      <c r="JP14" s="9">
        <f t="shared" si="150"/>
        <v>0</v>
      </c>
      <c r="JQ14" s="10">
        <f t="shared" si="151"/>
        <v>0</v>
      </c>
      <c r="JR14" s="5">
        <f t="shared" si="194"/>
        <v>9</v>
      </c>
      <c r="JS14" s="8" t="str">
        <f t="shared" si="152"/>
        <v/>
      </c>
      <c r="JT14" s="8" t="str">
        <f t="shared" si="153"/>
        <v/>
      </c>
      <c r="JU14" s="95" t="str">
        <f>IFERROR(VLOOKUP(VLOOKUP(JT14,Control!$L$2:$M$677,2,FALSE),Control!$O$2:$P$11,2,FALSE),"")</f>
        <v/>
      </c>
      <c r="JV14" s="95" t="str">
        <f>IFERROR(VLOOKUP(JT14,Control!$R$2:$T$13,3,FALSE),"")</f>
        <v/>
      </c>
      <c r="JW14" s="9">
        <f t="shared" si="154"/>
        <v>0</v>
      </c>
      <c r="JX14" s="10">
        <f t="shared" si="155"/>
        <v>0</v>
      </c>
    </row>
    <row r="15" spans="1:284" x14ac:dyDescent="0.25">
      <c r="A15" s="137"/>
      <c r="B15" s="137"/>
      <c r="C15" s="137"/>
      <c r="D15" s="138"/>
      <c r="E15" s="5">
        <f t="shared" si="195"/>
        <v>10</v>
      </c>
      <c r="F15" s="8"/>
      <c r="G15" s="6"/>
      <c r="H15" s="95" t="str">
        <f>IFERROR(VLOOKUP(VLOOKUP(G15,Control!$L$2:$M$677,2,FALSE),Control!$O$2:$P$11,2,FALSE),"")</f>
        <v/>
      </c>
      <c r="I15" s="95" t="str">
        <f>IFERROR(VLOOKUP(G15,Control!$R$2:$T$13,3,FALSE),"")</f>
        <v/>
      </c>
      <c r="J15" s="9">
        <v>0</v>
      </c>
      <c r="K15" s="10">
        <v>0</v>
      </c>
      <c r="L15" s="5">
        <f t="shared" si="156"/>
        <v>10</v>
      </c>
      <c r="M15" s="8" t="str">
        <f t="shared" si="0"/>
        <v/>
      </c>
      <c r="N15" s="8" t="str">
        <f t="shared" si="1"/>
        <v/>
      </c>
      <c r="O15" s="95" t="str">
        <f>IFERROR(VLOOKUP(VLOOKUP(N15,Control!$L$2:$M$677,2,FALSE),Control!$O$2:$P$11,2,FALSE),"")</f>
        <v/>
      </c>
      <c r="P15" s="95" t="str">
        <f>IFERROR(VLOOKUP(N15,Control!$R$2:$T$13,3,FALSE),"")</f>
        <v/>
      </c>
      <c r="Q15" s="9">
        <f t="shared" si="2"/>
        <v>0</v>
      </c>
      <c r="R15" s="10">
        <f t="shared" si="3"/>
        <v>0</v>
      </c>
      <c r="S15" s="5">
        <f t="shared" si="157"/>
        <v>10</v>
      </c>
      <c r="T15" s="8" t="str">
        <f t="shared" si="4"/>
        <v/>
      </c>
      <c r="U15" s="8" t="str">
        <f t="shared" si="5"/>
        <v/>
      </c>
      <c r="V15" s="95" t="str">
        <f>IFERROR(VLOOKUP(VLOOKUP(U15,Control!$L$2:$M$677,2,FALSE),Control!$O$2:$P$11,2,FALSE),"")</f>
        <v/>
      </c>
      <c r="W15" s="95" t="str">
        <f>IFERROR(VLOOKUP(U15,Control!$R$2:$T$13,3,FALSE),"")</f>
        <v/>
      </c>
      <c r="X15" s="9">
        <f t="shared" si="6"/>
        <v>0</v>
      </c>
      <c r="Y15" s="10">
        <f t="shared" si="7"/>
        <v>0</v>
      </c>
      <c r="Z15" s="5">
        <f t="shared" si="158"/>
        <v>10</v>
      </c>
      <c r="AA15" s="8" t="str">
        <f t="shared" si="8"/>
        <v/>
      </c>
      <c r="AB15" s="8" t="str">
        <f t="shared" si="9"/>
        <v/>
      </c>
      <c r="AC15" s="95" t="str">
        <f>IFERROR(VLOOKUP(VLOOKUP(AB15,Control!$L$2:$M$677,2,FALSE),Control!$O$2:$P$11,2,FALSE),"")</f>
        <v/>
      </c>
      <c r="AD15" s="95" t="str">
        <f>IFERROR(VLOOKUP(AB15,Control!$R$2:$T$13,3,FALSE),"")</f>
        <v/>
      </c>
      <c r="AE15" s="9">
        <f t="shared" si="10"/>
        <v>0</v>
      </c>
      <c r="AF15" s="10">
        <f t="shared" si="11"/>
        <v>0</v>
      </c>
      <c r="AG15" s="5">
        <f t="shared" si="159"/>
        <v>10</v>
      </c>
      <c r="AH15" s="8" t="str">
        <f t="shared" si="12"/>
        <v/>
      </c>
      <c r="AI15" s="8" t="str">
        <f t="shared" si="13"/>
        <v/>
      </c>
      <c r="AJ15" s="95" t="str">
        <f>IFERROR(VLOOKUP(VLOOKUP(AI15,Control!$L$2:$M$677,2,FALSE),Control!$O$2:$P$11,2,FALSE),"")</f>
        <v/>
      </c>
      <c r="AK15" s="95" t="str">
        <f>IFERROR(VLOOKUP(AI15,Control!$R$2:$T$13,3,FALSE),"")</f>
        <v/>
      </c>
      <c r="AL15" s="9">
        <f t="shared" si="14"/>
        <v>0</v>
      </c>
      <c r="AM15" s="10">
        <f t="shared" si="15"/>
        <v>0</v>
      </c>
      <c r="AN15" s="5">
        <f t="shared" si="160"/>
        <v>10</v>
      </c>
      <c r="AO15" s="8" t="str">
        <f t="shared" si="16"/>
        <v/>
      </c>
      <c r="AP15" s="8" t="str">
        <f t="shared" si="17"/>
        <v/>
      </c>
      <c r="AQ15" s="95" t="str">
        <f>IFERROR(VLOOKUP(VLOOKUP(AP15,Control!$L$2:$M$677,2,FALSE),Control!$O$2:$P$11,2,FALSE),"")</f>
        <v/>
      </c>
      <c r="AR15" s="95" t="str">
        <f>IFERROR(VLOOKUP(AP15,Control!$R$2:$T$13,3,FALSE),"")</f>
        <v/>
      </c>
      <c r="AS15" s="9">
        <f t="shared" si="18"/>
        <v>0</v>
      </c>
      <c r="AT15" s="10">
        <f t="shared" si="19"/>
        <v>0</v>
      </c>
      <c r="AU15" s="5">
        <f t="shared" si="161"/>
        <v>10</v>
      </c>
      <c r="AV15" s="8" t="str">
        <f t="shared" si="20"/>
        <v/>
      </c>
      <c r="AW15" s="8" t="str">
        <f t="shared" si="21"/>
        <v/>
      </c>
      <c r="AX15" s="95" t="str">
        <f>IFERROR(VLOOKUP(VLOOKUP(AW15,Control!$L$2:$M$677,2,FALSE),Control!$O$2:$P$11,2,FALSE),"")</f>
        <v/>
      </c>
      <c r="AY15" s="95" t="str">
        <f>IFERROR(VLOOKUP(AW15,Control!$R$2:$T$13,3,FALSE),"")</f>
        <v/>
      </c>
      <c r="AZ15" s="9">
        <f t="shared" si="22"/>
        <v>0</v>
      </c>
      <c r="BA15" s="10">
        <f t="shared" si="23"/>
        <v>0</v>
      </c>
      <c r="BB15" s="5">
        <f t="shared" si="162"/>
        <v>10</v>
      </c>
      <c r="BC15" s="8" t="str">
        <f t="shared" si="24"/>
        <v/>
      </c>
      <c r="BD15" s="8" t="str">
        <f t="shared" si="25"/>
        <v/>
      </c>
      <c r="BE15" s="95" t="str">
        <f>IFERROR(VLOOKUP(VLOOKUP(BD15,Control!$L$2:$M$677,2,FALSE),Control!$O$2:$P$11,2,FALSE),"")</f>
        <v/>
      </c>
      <c r="BF15" s="95" t="str">
        <f>IFERROR(VLOOKUP(BD15,Control!$R$2:$T$13,3,FALSE),"")</f>
        <v/>
      </c>
      <c r="BG15" s="9">
        <f t="shared" si="26"/>
        <v>0</v>
      </c>
      <c r="BH15" s="10">
        <f t="shared" si="27"/>
        <v>0</v>
      </c>
      <c r="BI15" s="5">
        <f t="shared" si="163"/>
        <v>10</v>
      </c>
      <c r="BJ15" s="8" t="str">
        <f t="shared" si="28"/>
        <v/>
      </c>
      <c r="BK15" s="8" t="str">
        <f t="shared" si="29"/>
        <v/>
      </c>
      <c r="BL15" s="95" t="str">
        <f>IFERROR(VLOOKUP(VLOOKUP(BK15,Control!$L$2:$M$677,2,FALSE),Control!$O$2:$P$11,2,FALSE),"")</f>
        <v/>
      </c>
      <c r="BM15" s="95" t="str">
        <f>IFERROR(VLOOKUP(BK15,Control!$R$2:$T$13,3,FALSE),"")</f>
        <v/>
      </c>
      <c r="BN15" s="9">
        <f t="shared" si="30"/>
        <v>0</v>
      </c>
      <c r="BO15" s="10">
        <f t="shared" si="31"/>
        <v>0</v>
      </c>
      <c r="BP15" s="5">
        <f t="shared" si="164"/>
        <v>10</v>
      </c>
      <c r="BQ15" s="8" t="str">
        <f t="shared" si="32"/>
        <v/>
      </c>
      <c r="BR15" s="8" t="str">
        <f t="shared" si="33"/>
        <v/>
      </c>
      <c r="BS15" s="95" t="str">
        <f>IFERROR(VLOOKUP(VLOOKUP(BR15,Control!$L$2:$M$677,2,FALSE),Control!$O$2:$P$11,2,FALSE),"")</f>
        <v/>
      </c>
      <c r="BT15" s="95" t="str">
        <f>IFERROR(VLOOKUP(BR15,Control!$R$2:$T$13,3,FALSE),"")</f>
        <v/>
      </c>
      <c r="BU15" s="9">
        <f t="shared" si="34"/>
        <v>0</v>
      </c>
      <c r="BV15" s="10">
        <f t="shared" si="35"/>
        <v>0</v>
      </c>
      <c r="BW15" s="5">
        <f t="shared" si="165"/>
        <v>10</v>
      </c>
      <c r="BX15" s="8" t="str">
        <f t="shared" si="36"/>
        <v/>
      </c>
      <c r="BY15" s="8" t="str">
        <f t="shared" si="37"/>
        <v/>
      </c>
      <c r="BZ15" s="95" t="str">
        <f>IFERROR(VLOOKUP(VLOOKUP(BY15,Control!$L$2:$M$677,2,FALSE),Control!$O$2:$P$11,2,FALSE),"")</f>
        <v/>
      </c>
      <c r="CA15" s="95" t="str">
        <f>IFERROR(VLOOKUP(BY15,Control!$R$2:$T$13,3,FALSE),"")</f>
        <v/>
      </c>
      <c r="CB15" s="9">
        <f t="shared" si="38"/>
        <v>0</v>
      </c>
      <c r="CC15" s="10">
        <f t="shared" si="39"/>
        <v>0</v>
      </c>
      <c r="CD15" s="5">
        <f t="shared" si="166"/>
        <v>10</v>
      </c>
      <c r="CE15" s="8" t="str">
        <f t="shared" si="40"/>
        <v/>
      </c>
      <c r="CF15" s="8" t="str">
        <f t="shared" si="41"/>
        <v/>
      </c>
      <c r="CG15" s="95" t="str">
        <f>IFERROR(VLOOKUP(VLOOKUP(CF15,Control!$L$2:$M$677,2,FALSE),Control!$O$2:$P$11,2,FALSE),"")</f>
        <v/>
      </c>
      <c r="CH15" s="95" t="str">
        <f>IFERROR(VLOOKUP(CF15,Control!$R$2:$T$13,3,FALSE),"")</f>
        <v/>
      </c>
      <c r="CI15" s="9">
        <f t="shared" si="42"/>
        <v>0</v>
      </c>
      <c r="CJ15" s="10">
        <f t="shared" si="43"/>
        <v>0</v>
      </c>
      <c r="CK15" s="5">
        <f t="shared" si="167"/>
        <v>10</v>
      </c>
      <c r="CL15" s="8" t="str">
        <f t="shared" si="44"/>
        <v/>
      </c>
      <c r="CM15" s="8" t="str">
        <f t="shared" si="45"/>
        <v/>
      </c>
      <c r="CN15" s="95" t="str">
        <f>IFERROR(VLOOKUP(VLOOKUP(CM15,Control!$L$2:$M$677,2,FALSE),Control!$O$2:$P$11,2,FALSE),"")</f>
        <v/>
      </c>
      <c r="CO15" s="95" t="str">
        <f>IFERROR(VLOOKUP(CM15,Control!$R$2:$T$13,3,FALSE),"")</f>
        <v/>
      </c>
      <c r="CP15" s="9">
        <f t="shared" si="46"/>
        <v>0</v>
      </c>
      <c r="CQ15" s="10">
        <f t="shared" si="47"/>
        <v>0</v>
      </c>
      <c r="CR15" s="5">
        <f t="shared" si="168"/>
        <v>10</v>
      </c>
      <c r="CS15" s="8" t="str">
        <f t="shared" si="48"/>
        <v/>
      </c>
      <c r="CT15" s="8" t="str">
        <f t="shared" si="49"/>
        <v/>
      </c>
      <c r="CU15" s="95" t="str">
        <f>IFERROR(VLOOKUP(VLOOKUP(CT15,Control!$L$2:$M$677,2,FALSE),Control!$O$2:$P$11,2,FALSE),"")</f>
        <v/>
      </c>
      <c r="CV15" s="95" t="str">
        <f>IFERROR(VLOOKUP(CT15,Control!$R$2:$T$13,3,FALSE),"")</f>
        <v/>
      </c>
      <c r="CW15" s="9">
        <f t="shared" si="50"/>
        <v>0</v>
      </c>
      <c r="CX15" s="10">
        <f t="shared" si="51"/>
        <v>0</v>
      </c>
      <c r="CY15" s="5">
        <f t="shared" si="169"/>
        <v>10</v>
      </c>
      <c r="CZ15" s="8" t="str">
        <f t="shared" si="52"/>
        <v/>
      </c>
      <c r="DA15" s="8" t="str">
        <f t="shared" si="53"/>
        <v/>
      </c>
      <c r="DB15" s="95" t="str">
        <f>IFERROR(VLOOKUP(VLOOKUP(DA15,Control!$L$2:$M$677,2,FALSE),Control!$O$2:$P$11,2,FALSE),"")</f>
        <v/>
      </c>
      <c r="DC15" s="95" t="str">
        <f>IFERROR(VLOOKUP(DA15,Control!$R$2:$T$13,3,FALSE),"")</f>
        <v/>
      </c>
      <c r="DD15" s="9">
        <f t="shared" si="54"/>
        <v>0</v>
      </c>
      <c r="DE15" s="10">
        <f t="shared" si="55"/>
        <v>0</v>
      </c>
      <c r="DF15" s="5">
        <f t="shared" si="170"/>
        <v>10</v>
      </c>
      <c r="DG15" s="8" t="str">
        <f t="shared" si="56"/>
        <v/>
      </c>
      <c r="DH15" s="8" t="str">
        <f t="shared" si="57"/>
        <v/>
      </c>
      <c r="DI15" s="95" t="str">
        <f>IFERROR(VLOOKUP(VLOOKUP(DH15,Control!$L$2:$M$677,2,FALSE),Control!$O$2:$P$11,2,FALSE),"")</f>
        <v/>
      </c>
      <c r="DJ15" s="95" t="str">
        <f>IFERROR(VLOOKUP(DH15,Control!$R$2:$T$13,3,FALSE),"")</f>
        <v/>
      </c>
      <c r="DK15" s="9">
        <f t="shared" si="58"/>
        <v>0</v>
      </c>
      <c r="DL15" s="10">
        <f t="shared" si="59"/>
        <v>0</v>
      </c>
      <c r="DM15" s="5">
        <f t="shared" si="171"/>
        <v>10</v>
      </c>
      <c r="DN15" s="8" t="str">
        <f t="shared" si="60"/>
        <v/>
      </c>
      <c r="DO15" s="8" t="str">
        <f t="shared" si="61"/>
        <v/>
      </c>
      <c r="DP15" s="95" t="str">
        <f>IFERROR(VLOOKUP(VLOOKUP(DO15,Control!$L$2:$M$677,2,FALSE),Control!$O$2:$P$11,2,FALSE),"")</f>
        <v/>
      </c>
      <c r="DQ15" s="95" t="str">
        <f>IFERROR(VLOOKUP(DO15,Control!$R$2:$T$13,3,FALSE),"")</f>
        <v/>
      </c>
      <c r="DR15" s="9">
        <f t="shared" si="62"/>
        <v>0</v>
      </c>
      <c r="DS15" s="10">
        <f t="shared" si="63"/>
        <v>0</v>
      </c>
      <c r="DT15" s="5">
        <f t="shared" si="172"/>
        <v>10</v>
      </c>
      <c r="DU15" s="8" t="str">
        <f t="shared" si="64"/>
        <v/>
      </c>
      <c r="DV15" s="8" t="str">
        <f t="shared" si="65"/>
        <v/>
      </c>
      <c r="DW15" s="95" t="str">
        <f>IFERROR(VLOOKUP(VLOOKUP(DV15,Control!$L$2:$M$677,2,FALSE),Control!$O$2:$P$11,2,FALSE),"")</f>
        <v/>
      </c>
      <c r="DX15" s="95" t="str">
        <f>IFERROR(VLOOKUP(DV15,Control!$R$2:$T$13,3,FALSE),"")</f>
        <v/>
      </c>
      <c r="DY15" s="9">
        <f t="shared" si="66"/>
        <v>0</v>
      </c>
      <c r="DZ15" s="10">
        <f t="shared" si="67"/>
        <v>0</v>
      </c>
      <c r="EA15" s="5">
        <f t="shared" si="173"/>
        <v>10</v>
      </c>
      <c r="EB15" s="8" t="str">
        <f t="shared" si="68"/>
        <v/>
      </c>
      <c r="EC15" s="8" t="str">
        <f t="shared" si="69"/>
        <v/>
      </c>
      <c r="ED15" s="95" t="str">
        <f>IFERROR(VLOOKUP(VLOOKUP(EC15,Control!$L$2:$M$677,2,FALSE),Control!$O$2:$P$11,2,FALSE),"")</f>
        <v/>
      </c>
      <c r="EE15" s="95" t="str">
        <f>IFERROR(VLOOKUP(EC15,Control!$R$2:$T$13,3,FALSE),"")</f>
        <v/>
      </c>
      <c r="EF15" s="9">
        <f t="shared" si="70"/>
        <v>0</v>
      </c>
      <c r="EG15" s="10">
        <f t="shared" si="71"/>
        <v>0</v>
      </c>
      <c r="EH15" s="5">
        <f t="shared" si="174"/>
        <v>10</v>
      </c>
      <c r="EI15" s="8" t="str">
        <f t="shared" si="72"/>
        <v/>
      </c>
      <c r="EJ15" s="8" t="str">
        <f t="shared" si="73"/>
        <v/>
      </c>
      <c r="EK15" s="95" t="str">
        <f>IFERROR(VLOOKUP(VLOOKUP(EJ15,Control!$L$2:$M$677,2,FALSE),Control!$O$2:$P$11,2,FALSE),"")</f>
        <v/>
      </c>
      <c r="EL15" s="95" t="str">
        <f>IFERROR(VLOOKUP(EJ15,Control!$R$2:$T$13,3,FALSE),"")</f>
        <v/>
      </c>
      <c r="EM15" s="9">
        <f t="shared" si="74"/>
        <v>0</v>
      </c>
      <c r="EN15" s="10">
        <f t="shared" si="75"/>
        <v>0</v>
      </c>
      <c r="EO15" s="5">
        <f t="shared" si="175"/>
        <v>10</v>
      </c>
      <c r="EP15" s="8" t="str">
        <f t="shared" si="76"/>
        <v/>
      </c>
      <c r="EQ15" s="8" t="str">
        <f t="shared" si="77"/>
        <v/>
      </c>
      <c r="ER15" s="95" t="str">
        <f>IFERROR(VLOOKUP(VLOOKUP(EQ15,Control!$L$2:$M$677,2,FALSE),Control!$O$2:$P$11,2,FALSE),"")</f>
        <v/>
      </c>
      <c r="ES15" s="95" t="str">
        <f>IFERROR(VLOOKUP(EQ15,Control!$R$2:$T$13,3,FALSE),"")</f>
        <v/>
      </c>
      <c r="ET15" s="9">
        <f t="shared" si="78"/>
        <v>0</v>
      </c>
      <c r="EU15" s="10">
        <f t="shared" si="79"/>
        <v>0</v>
      </c>
      <c r="EV15" s="5">
        <f t="shared" si="176"/>
        <v>10</v>
      </c>
      <c r="EW15" s="8" t="str">
        <f t="shared" si="80"/>
        <v/>
      </c>
      <c r="EX15" s="8" t="str">
        <f t="shared" si="81"/>
        <v/>
      </c>
      <c r="EY15" s="95" t="str">
        <f>IFERROR(VLOOKUP(VLOOKUP(EX15,Control!$L$2:$M$677,2,FALSE),Control!$O$2:$P$11,2,FALSE),"")</f>
        <v/>
      </c>
      <c r="EZ15" s="95" t="str">
        <f>IFERROR(VLOOKUP(EX15,Control!$R$2:$T$13,3,FALSE),"")</f>
        <v/>
      </c>
      <c r="FA15" s="9">
        <f t="shared" si="82"/>
        <v>0</v>
      </c>
      <c r="FB15" s="10">
        <f t="shared" si="83"/>
        <v>0</v>
      </c>
      <c r="FC15" s="5">
        <f t="shared" si="177"/>
        <v>10</v>
      </c>
      <c r="FD15" s="8" t="str">
        <f t="shared" si="84"/>
        <v/>
      </c>
      <c r="FE15" s="8" t="str">
        <f t="shared" si="85"/>
        <v/>
      </c>
      <c r="FF15" s="95" t="str">
        <f>IFERROR(VLOOKUP(VLOOKUP(FE15,Control!$L$2:$M$677,2,FALSE),Control!$O$2:$P$11,2,FALSE),"")</f>
        <v/>
      </c>
      <c r="FG15" s="95" t="str">
        <f>IFERROR(VLOOKUP(FE15,Control!$R$2:$T$13,3,FALSE),"")</f>
        <v/>
      </c>
      <c r="FH15" s="9">
        <f t="shared" si="86"/>
        <v>0</v>
      </c>
      <c r="FI15" s="10">
        <f t="shared" si="87"/>
        <v>0</v>
      </c>
      <c r="FJ15" s="5">
        <f t="shared" si="178"/>
        <v>10</v>
      </c>
      <c r="FK15" s="8" t="str">
        <f t="shared" si="88"/>
        <v/>
      </c>
      <c r="FL15" s="8" t="str">
        <f t="shared" si="89"/>
        <v/>
      </c>
      <c r="FM15" s="95" t="str">
        <f>IFERROR(VLOOKUP(VLOOKUP(FL15,Control!$L$2:$M$677,2,FALSE),Control!$O$2:$P$11,2,FALSE),"")</f>
        <v/>
      </c>
      <c r="FN15" s="95" t="str">
        <f>IFERROR(VLOOKUP(FL15,Control!$R$2:$T$13,3,FALSE),"")</f>
        <v/>
      </c>
      <c r="FO15" s="9">
        <f t="shared" si="90"/>
        <v>0</v>
      </c>
      <c r="FP15" s="10">
        <f t="shared" si="91"/>
        <v>0</v>
      </c>
      <c r="FQ15" s="5">
        <f t="shared" si="179"/>
        <v>10</v>
      </c>
      <c r="FR15" s="8" t="str">
        <f t="shared" si="92"/>
        <v/>
      </c>
      <c r="FS15" s="8" t="str">
        <f t="shared" si="93"/>
        <v/>
      </c>
      <c r="FT15" s="95" t="str">
        <f>IFERROR(VLOOKUP(VLOOKUP(FS15,Control!$L$2:$M$677,2,FALSE),Control!$O$2:$P$11,2,FALSE),"")</f>
        <v/>
      </c>
      <c r="FU15" s="95" t="str">
        <f>IFERROR(VLOOKUP(FS15,Control!$R$2:$T$13,3,FALSE),"")</f>
        <v/>
      </c>
      <c r="FV15" s="9">
        <f t="shared" si="94"/>
        <v>0</v>
      </c>
      <c r="FW15" s="10">
        <f t="shared" si="95"/>
        <v>0</v>
      </c>
      <c r="FX15" s="5">
        <f t="shared" si="180"/>
        <v>10</v>
      </c>
      <c r="FY15" s="8" t="str">
        <f t="shared" si="96"/>
        <v/>
      </c>
      <c r="FZ15" s="8" t="str">
        <f t="shared" si="97"/>
        <v/>
      </c>
      <c r="GA15" s="95" t="str">
        <f>IFERROR(VLOOKUP(VLOOKUP(FZ15,Control!$L$2:$M$677,2,FALSE),Control!$O$2:$P$11,2,FALSE),"")</f>
        <v/>
      </c>
      <c r="GB15" s="95" t="str">
        <f>IFERROR(VLOOKUP(FZ15,Control!$R$2:$T$13,3,FALSE),"")</f>
        <v/>
      </c>
      <c r="GC15" s="9">
        <f t="shared" si="98"/>
        <v>0</v>
      </c>
      <c r="GD15" s="10">
        <f t="shared" si="99"/>
        <v>0</v>
      </c>
      <c r="GE15" s="5">
        <f t="shared" si="181"/>
        <v>10</v>
      </c>
      <c r="GF15" s="8" t="str">
        <f t="shared" si="100"/>
        <v/>
      </c>
      <c r="GG15" s="8" t="str">
        <f t="shared" si="101"/>
        <v/>
      </c>
      <c r="GH15" s="95" t="str">
        <f>IFERROR(VLOOKUP(VLOOKUP(GG15,Control!$L$2:$M$677,2,FALSE),Control!$O$2:$P$11,2,FALSE),"")</f>
        <v/>
      </c>
      <c r="GI15" s="95" t="str">
        <f>IFERROR(VLOOKUP(GG15,Control!$R$2:$T$13,3,FALSE),"")</f>
        <v/>
      </c>
      <c r="GJ15" s="9">
        <f t="shared" si="102"/>
        <v>0</v>
      </c>
      <c r="GK15" s="10">
        <f t="shared" si="103"/>
        <v>0</v>
      </c>
      <c r="GL15" s="5">
        <f t="shared" si="182"/>
        <v>10</v>
      </c>
      <c r="GM15" s="8" t="str">
        <f t="shared" si="104"/>
        <v/>
      </c>
      <c r="GN15" s="8" t="str">
        <f t="shared" si="105"/>
        <v/>
      </c>
      <c r="GO15" s="95" t="str">
        <f>IFERROR(VLOOKUP(VLOOKUP(GN15,Control!$L$2:$M$677,2,FALSE),Control!$O$2:$P$11,2,FALSE),"")</f>
        <v/>
      </c>
      <c r="GP15" s="95" t="str">
        <f>IFERROR(VLOOKUP(GN15,Control!$R$2:$T$13,3,FALSE),"")</f>
        <v/>
      </c>
      <c r="GQ15" s="9">
        <f t="shared" si="106"/>
        <v>0</v>
      </c>
      <c r="GR15" s="10">
        <f t="shared" si="107"/>
        <v>0</v>
      </c>
      <c r="GS15" s="5">
        <f t="shared" si="183"/>
        <v>10</v>
      </c>
      <c r="GT15" s="8" t="str">
        <f t="shared" si="108"/>
        <v/>
      </c>
      <c r="GU15" s="8" t="str">
        <f t="shared" si="109"/>
        <v/>
      </c>
      <c r="GV15" s="95" t="str">
        <f>IFERROR(VLOOKUP(VLOOKUP(GU15,Control!$L$2:$M$677,2,FALSE),Control!$O$2:$P$11,2,FALSE),"")</f>
        <v/>
      </c>
      <c r="GW15" s="95" t="str">
        <f>IFERROR(VLOOKUP(GU15,Control!$R$2:$T$13,3,FALSE),"")</f>
        <v/>
      </c>
      <c r="GX15" s="9">
        <f t="shared" si="110"/>
        <v>0</v>
      </c>
      <c r="GY15" s="10">
        <f t="shared" si="111"/>
        <v>0</v>
      </c>
      <c r="GZ15" s="5">
        <f t="shared" si="184"/>
        <v>10</v>
      </c>
      <c r="HA15" s="8" t="str">
        <f t="shared" si="112"/>
        <v/>
      </c>
      <c r="HB15" s="8" t="str">
        <f t="shared" si="113"/>
        <v/>
      </c>
      <c r="HC15" s="95" t="str">
        <f>IFERROR(VLOOKUP(VLOOKUP(HB15,Control!$L$2:$M$677,2,FALSE),Control!$O$2:$P$11,2,FALSE),"")</f>
        <v/>
      </c>
      <c r="HD15" s="95" t="str">
        <f>IFERROR(VLOOKUP(HB15,Control!$R$2:$T$13,3,FALSE),"")</f>
        <v/>
      </c>
      <c r="HE15" s="9">
        <f t="shared" si="114"/>
        <v>0</v>
      </c>
      <c r="HF15" s="10">
        <f t="shared" si="115"/>
        <v>0</v>
      </c>
      <c r="HG15" s="5">
        <f t="shared" si="185"/>
        <v>10</v>
      </c>
      <c r="HH15" s="8" t="str">
        <f t="shared" si="116"/>
        <v/>
      </c>
      <c r="HI15" s="8" t="str">
        <f t="shared" si="117"/>
        <v/>
      </c>
      <c r="HJ15" s="95" t="str">
        <f>IFERROR(VLOOKUP(VLOOKUP(HI15,Control!$L$2:$M$677,2,FALSE),Control!$O$2:$P$11,2,FALSE),"")</f>
        <v/>
      </c>
      <c r="HK15" s="95" t="str">
        <f>IFERROR(VLOOKUP(HI15,Control!$R$2:$T$13,3,FALSE),"")</f>
        <v/>
      </c>
      <c r="HL15" s="9">
        <f t="shared" si="118"/>
        <v>0</v>
      </c>
      <c r="HM15" s="10">
        <f t="shared" si="119"/>
        <v>0</v>
      </c>
      <c r="HN15" s="5">
        <f t="shared" si="186"/>
        <v>10</v>
      </c>
      <c r="HO15" s="8" t="str">
        <f t="shared" si="120"/>
        <v/>
      </c>
      <c r="HP15" s="8" t="str">
        <f t="shared" si="121"/>
        <v/>
      </c>
      <c r="HQ15" s="95" t="str">
        <f>IFERROR(VLOOKUP(VLOOKUP(HP15,Control!$L$2:$M$677,2,FALSE),Control!$O$2:$P$11,2,FALSE),"")</f>
        <v/>
      </c>
      <c r="HR15" s="95" t="str">
        <f>IFERROR(VLOOKUP(HP15,Control!$R$2:$T$13,3,FALSE),"")</f>
        <v/>
      </c>
      <c r="HS15" s="9">
        <f t="shared" si="122"/>
        <v>0</v>
      </c>
      <c r="HT15" s="10">
        <f t="shared" si="123"/>
        <v>0</v>
      </c>
      <c r="HU15" s="5">
        <f t="shared" si="187"/>
        <v>10</v>
      </c>
      <c r="HV15" s="8" t="str">
        <f t="shared" si="124"/>
        <v/>
      </c>
      <c r="HW15" s="8" t="str">
        <f t="shared" si="125"/>
        <v/>
      </c>
      <c r="HX15" s="95" t="str">
        <f>IFERROR(VLOOKUP(VLOOKUP(HW15,Control!$L$2:$M$677,2,FALSE),Control!$O$2:$P$11,2,FALSE),"")</f>
        <v/>
      </c>
      <c r="HY15" s="95" t="str">
        <f>IFERROR(VLOOKUP(HW15,Control!$R$2:$T$13,3,FALSE),"")</f>
        <v/>
      </c>
      <c r="HZ15" s="9">
        <f t="shared" si="126"/>
        <v>0</v>
      </c>
      <c r="IA15" s="10">
        <f t="shared" si="127"/>
        <v>0</v>
      </c>
      <c r="IB15" s="5">
        <f t="shared" si="188"/>
        <v>10</v>
      </c>
      <c r="IC15" s="8" t="str">
        <f t="shared" si="128"/>
        <v/>
      </c>
      <c r="ID15" s="8" t="str">
        <f t="shared" si="129"/>
        <v/>
      </c>
      <c r="IE15" s="95" t="str">
        <f>IFERROR(VLOOKUP(VLOOKUP(ID15,Control!$L$2:$M$677,2,FALSE),Control!$O$2:$P$11,2,FALSE),"")</f>
        <v/>
      </c>
      <c r="IF15" s="95" t="str">
        <f>IFERROR(VLOOKUP(ID15,Control!$R$2:$T$13,3,FALSE),"")</f>
        <v/>
      </c>
      <c r="IG15" s="9">
        <f t="shared" si="130"/>
        <v>0</v>
      </c>
      <c r="IH15" s="10">
        <f t="shared" si="131"/>
        <v>0</v>
      </c>
      <c r="II15" s="5">
        <f t="shared" si="189"/>
        <v>10</v>
      </c>
      <c r="IJ15" s="8" t="str">
        <f t="shared" si="132"/>
        <v/>
      </c>
      <c r="IK15" s="8" t="str">
        <f t="shared" si="133"/>
        <v/>
      </c>
      <c r="IL15" s="95" t="str">
        <f>IFERROR(VLOOKUP(VLOOKUP(IK15,Control!$L$2:$M$677,2,FALSE),Control!$O$2:$P$11,2,FALSE),"")</f>
        <v/>
      </c>
      <c r="IM15" s="95" t="str">
        <f>IFERROR(VLOOKUP(IK15,Control!$R$2:$T$13,3,FALSE),"")</f>
        <v/>
      </c>
      <c r="IN15" s="9">
        <f t="shared" si="134"/>
        <v>0</v>
      </c>
      <c r="IO15" s="10">
        <f t="shared" si="135"/>
        <v>0</v>
      </c>
      <c r="IP15" s="5">
        <f t="shared" si="190"/>
        <v>10</v>
      </c>
      <c r="IQ15" s="8" t="str">
        <f t="shared" si="136"/>
        <v/>
      </c>
      <c r="IR15" s="8" t="str">
        <f t="shared" si="137"/>
        <v/>
      </c>
      <c r="IS15" s="95" t="str">
        <f>IFERROR(VLOOKUP(VLOOKUP(IR15,Control!$L$2:$M$677,2,FALSE),Control!$O$2:$P$11,2,FALSE),"")</f>
        <v/>
      </c>
      <c r="IT15" s="95" t="str">
        <f>IFERROR(VLOOKUP(IR15,Control!$R$2:$T$13,3,FALSE),"")</f>
        <v/>
      </c>
      <c r="IU15" s="9">
        <f t="shared" si="138"/>
        <v>0</v>
      </c>
      <c r="IV15" s="10">
        <f t="shared" si="139"/>
        <v>0</v>
      </c>
      <c r="IW15" s="5">
        <f t="shared" si="191"/>
        <v>10</v>
      </c>
      <c r="IX15" s="8" t="str">
        <f t="shared" si="140"/>
        <v/>
      </c>
      <c r="IY15" s="8" t="str">
        <f t="shared" si="141"/>
        <v/>
      </c>
      <c r="IZ15" s="95" t="str">
        <f>IFERROR(VLOOKUP(VLOOKUP(IY15,Control!$L$2:$M$677,2,FALSE),Control!$O$2:$P$11,2,FALSE),"")</f>
        <v/>
      </c>
      <c r="JA15" s="95" t="str">
        <f>IFERROR(VLOOKUP(IY15,Control!$R$2:$T$13,3,FALSE),"")</f>
        <v/>
      </c>
      <c r="JB15" s="9">
        <f t="shared" si="142"/>
        <v>0</v>
      </c>
      <c r="JC15" s="10">
        <f t="shared" si="143"/>
        <v>0</v>
      </c>
      <c r="JD15" s="5">
        <f t="shared" si="192"/>
        <v>10</v>
      </c>
      <c r="JE15" s="8" t="str">
        <f t="shared" si="144"/>
        <v/>
      </c>
      <c r="JF15" s="8" t="str">
        <f t="shared" si="145"/>
        <v/>
      </c>
      <c r="JG15" s="95" t="str">
        <f>IFERROR(VLOOKUP(VLOOKUP(JF15,Control!$L$2:$M$677,2,FALSE),Control!$O$2:$P$11,2,FALSE),"")</f>
        <v/>
      </c>
      <c r="JH15" s="95" t="str">
        <f>IFERROR(VLOOKUP(JF15,Control!$R$2:$T$13,3,FALSE),"")</f>
        <v/>
      </c>
      <c r="JI15" s="9">
        <f t="shared" si="146"/>
        <v>0</v>
      </c>
      <c r="JJ15" s="10">
        <f t="shared" si="147"/>
        <v>0</v>
      </c>
      <c r="JK15" s="5">
        <f t="shared" si="193"/>
        <v>10</v>
      </c>
      <c r="JL15" s="8" t="str">
        <f t="shared" si="148"/>
        <v/>
      </c>
      <c r="JM15" s="8" t="str">
        <f t="shared" si="149"/>
        <v/>
      </c>
      <c r="JN15" s="95" t="str">
        <f>IFERROR(VLOOKUP(VLOOKUP(JM15,Control!$L$2:$M$677,2,FALSE),Control!$O$2:$P$11,2,FALSE),"")</f>
        <v/>
      </c>
      <c r="JO15" s="95" t="str">
        <f>IFERROR(VLOOKUP(JM15,Control!$R$2:$T$13,3,FALSE),"")</f>
        <v/>
      </c>
      <c r="JP15" s="9">
        <f t="shared" si="150"/>
        <v>0</v>
      </c>
      <c r="JQ15" s="10">
        <f t="shared" si="151"/>
        <v>0</v>
      </c>
      <c r="JR15" s="5">
        <f t="shared" si="194"/>
        <v>10</v>
      </c>
      <c r="JS15" s="8" t="str">
        <f t="shared" si="152"/>
        <v/>
      </c>
      <c r="JT15" s="8" t="str">
        <f t="shared" si="153"/>
        <v/>
      </c>
      <c r="JU15" s="95" t="str">
        <f>IFERROR(VLOOKUP(VLOOKUP(JT15,Control!$L$2:$M$677,2,FALSE),Control!$O$2:$P$11,2,FALSE),"")</f>
        <v/>
      </c>
      <c r="JV15" s="95" t="str">
        <f>IFERROR(VLOOKUP(JT15,Control!$R$2:$T$13,3,FALSE),"")</f>
        <v/>
      </c>
      <c r="JW15" s="9">
        <f t="shared" si="154"/>
        <v>0</v>
      </c>
      <c r="JX15" s="10">
        <f t="shared" si="155"/>
        <v>0</v>
      </c>
    </row>
    <row r="16" spans="1:284" x14ac:dyDescent="0.25">
      <c r="A16" s="137" t="s">
        <v>883</v>
      </c>
      <c r="B16" s="137"/>
      <c r="C16" s="137"/>
      <c r="D16" s="138"/>
      <c r="E16" s="5">
        <f t="shared" si="195"/>
        <v>11</v>
      </c>
      <c r="F16" s="8"/>
      <c r="G16" s="6"/>
      <c r="H16" s="95" t="str">
        <f>IFERROR(VLOOKUP(VLOOKUP(G16,Control!$L$2:$M$677,2,FALSE),Control!$O$2:$P$11,2,FALSE),"")</f>
        <v/>
      </c>
      <c r="I16" s="95" t="str">
        <f>IFERROR(VLOOKUP(G16,Control!$R$2:$T$13,3,FALSE),"")</f>
        <v/>
      </c>
      <c r="J16" s="9">
        <v>0</v>
      </c>
      <c r="K16" s="10">
        <v>0</v>
      </c>
      <c r="L16" s="5">
        <f t="shared" si="156"/>
        <v>11</v>
      </c>
      <c r="M16" s="8" t="str">
        <f t="shared" si="0"/>
        <v/>
      </c>
      <c r="N16" s="8" t="str">
        <f t="shared" si="1"/>
        <v/>
      </c>
      <c r="O16" s="95" t="str">
        <f>IFERROR(VLOOKUP(VLOOKUP(N16,Control!$L$2:$M$677,2,FALSE),Control!$O$2:$P$11,2,FALSE),"")</f>
        <v/>
      </c>
      <c r="P16" s="95" t="str">
        <f>IFERROR(VLOOKUP(N16,Control!$R$2:$T$13,3,FALSE),"")</f>
        <v/>
      </c>
      <c r="Q16" s="9">
        <f t="shared" si="2"/>
        <v>0</v>
      </c>
      <c r="R16" s="10">
        <f t="shared" si="3"/>
        <v>0</v>
      </c>
      <c r="S16" s="5">
        <f t="shared" si="157"/>
        <v>11</v>
      </c>
      <c r="T16" s="8" t="str">
        <f t="shared" si="4"/>
        <v/>
      </c>
      <c r="U16" s="8" t="str">
        <f t="shared" si="5"/>
        <v/>
      </c>
      <c r="V16" s="95" t="str">
        <f>IFERROR(VLOOKUP(VLOOKUP(U16,Control!$L$2:$M$677,2,FALSE),Control!$O$2:$P$11,2,FALSE),"")</f>
        <v/>
      </c>
      <c r="W16" s="95" t="str">
        <f>IFERROR(VLOOKUP(U16,Control!$R$2:$T$13,3,FALSE),"")</f>
        <v/>
      </c>
      <c r="X16" s="9">
        <f t="shared" si="6"/>
        <v>0</v>
      </c>
      <c r="Y16" s="10">
        <f t="shared" si="7"/>
        <v>0</v>
      </c>
      <c r="Z16" s="5">
        <f t="shared" si="158"/>
        <v>11</v>
      </c>
      <c r="AA16" s="8" t="str">
        <f t="shared" si="8"/>
        <v/>
      </c>
      <c r="AB16" s="8" t="str">
        <f t="shared" si="9"/>
        <v/>
      </c>
      <c r="AC16" s="95" t="str">
        <f>IFERROR(VLOOKUP(VLOOKUP(AB16,Control!$L$2:$M$677,2,FALSE),Control!$O$2:$P$11,2,FALSE),"")</f>
        <v/>
      </c>
      <c r="AD16" s="95" t="str">
        <f>IFERROR(VLOOKUP(AB16,Control!$R$2:$T$13,3,FALSE),"")</f>
        <v/>
      </c>
      <c r="AE16" s="9">
        <f t="shared" si="10"/>
        <v>0</v>
      </c>
      <c r="AF16" s="10">
        <f t="shared" si="11"/>
        <v>0</v>
      </c>
      <c r="AG16" s="5">
        <f t="shared" si="159"/>
        <v>11</v>
      </c>
      <c r="AH16" s="8" t="str">
        <f t="shared" si="12"/>
        <v/>
      </c>
      <c r="AI16" s="8" t="str">
        <f t="shared" si="13"/>
        <v/>
      </c>
      <c r="AJ16" s="95" t="str">
        <f>IFERROR(VLOOKUP(VLOOKUP(AI16,Control!$L$2:$M$677,2,FALSE),Control!$O$2:$P$11,2,FALSE),"")</f>
        <v/>
      </c>
      <c r="AK16" s="95" t="str">
        <f>IFERROR(VLOOKUP(AI16,Control!$R$2:$T$13,3,FALSE),"")</f>
        <v/>
      </c>
      <c r="AL16" s="9">
        <f t="shared" si="14"/>
        <v>0</v>
      </c>
      <c r="AM16" s="10">
        <f t="shared" si="15"/>
        <v>0</v>
      </c>
      <c r="AN16" s="5">
        <f t="shared" si="160"/>
        <v>11</v>
      </c>
      <c r="AO16" s="8" t="str">
        <f t="shared" si="16"/>
        <v/>
      </c>
      <c r="AP16" s="8" t="str">
        <f t="shared" si="17"/>
        <v/>
      </c>
      <c r="AQ16" s="95" t="str">
        <f>IFERROR(VLOOKUP(VLOOKUP(AP16,Control!$L$2:$M$677,2,FALSE),Control!$O$2:$P$11,2,FALSE),"")</f>
        <v/>
      </c>
      <c r="AR16" s="95" t="str">
        <f>IFERROR(VLOOKUP(AP16,Control!$R$2:$T$13,3,FALSE),"")</f>
        <v/>
      </c>
      <c r="AS16" s="9">
        <f t="shared" si="18"/>
        <v>0</v>
      </c>
      <c r="AT16" s="10">
        <f t="shared" si="19"/>
        <v>0</v>
      </c>
      <c r="AU16" s="5">
        <f t="shared" si="161"/>
        <v>11</v>
      </c>
      <c r="AV16" s="8" t="str">
        <f t="shared" si="20"/>
        <v/>
      </c>
      <c r="AW16" s="8" t="str">
        <f t="shared" si="21"/>
        <v/>
      </c>
      <c r="AX16" s="95" t="str">
        <f>IFERROR(VLOOKUP(VLOOKUP(AW16,Control!$L$2:$M$677,2,FALSE),Control!$O$2:$P$11,2,FALSE),"")</f>
        <v/>
      </c>
      <c r="AY16" s="95" t="str">
        <f>IFERROR(VLOOKUP(AW16,Control!$R$2:$T$13,3,FALSE),"")</f>
        <v/>
      </c>
      <c r="AZ16" s="9">
        <f t="shared" si="22"/>
        <v>0</v>
      </c>
      <c r="BA16" s="10">
        <f t="shared" si="23"/>
        <v>0</v>
      </c>
      <c r="BB16" s="5">
        <f t="shared" si="162"/>
        <v>11</v>
      </c>
      <c r="BC16" s="8" t="str">
        <f t="shared" si="24"/>
        <v/>
      </c>
      <c r="BD16" s="8" t="str">
        <f t="shared" si="25"/>
        <v/>
      </c>
      <c r="BE16" s="95" t="str">
        <f>IFERROR(VLOOKUP(VLOOKUP(BD16,Control!$L$2:$M$677,2,FALSE),Control!$O$2:$P$11,2,FALSE),"")</f>
        <v/>
      </c>
      <c r="BF16" s="95" t="str">
        <f>IFERROR(VLOOKUP(BD16,Control!$R$2:$T$13,3,FALSE),"")</f>
        <v/>
      </c>
      <c r="BG16" s="9">
        <f t="shared" si="26"/>
        <v>0</v>
      </c>
      <c r="BH16" s="10">
        <f t="shared" si="27"/>
        <v>0</v>
      </c>
      <c r="BI16" s="5">
        <f t="shared" si="163"/>
        <v>11</v>
      </c>
      <c r="BJ16" s="8" t="str">
        <f t="shared" si="28"/>
        <v/>
      </c>
      <c r="BK16" s="8" t="str">
        <f t="shared" si="29"/>
        <v/>
      </c>
      <c r="BL16" s="95" t="str">
        <f>IFERROR(VLOOKUP(VLOOKUP(BK16,Control!$L$2:$M$677,2,FALSE),Control!$O$2:$P$11,2,FALSE),"")</f>
        <v/>
      </c>
      <c r="BM16" s="95" t="str">
        <f>IFERROR(VLOOKUP(BK16,Control!$R$2:$T$13,3,FALSE),"")</f>
        <v/>
      </c>
      <c r="BN16" s="9">
        <f t="shared" si="30"/>
        <v>0</v>
      </c>
      <c r="BO16" s="10">
        <f t="shared" si="31"/>
        <v>0</v>
      </c>
      <c r="BP16" s="5">
        <f t="shared" si="164"/>
        <v>11</v>
      </c>
      <c r="BQ16" s="8" t="str">
        <f t="shared" si="32"/>
        <v/>
      </c>
      <c r="BR16" s="8" t="str">
        <f t="shared" si="33"/>
        <v/>
      </c>
      <c r="BS16" s="95" t="str">
        <f>IFERROR(VLOOKUP(VLOOKUP(BR16,Control!$L$2:$M$677,2,FALSE),Control!$O$2:$P$11,2,FALSE),"")</f>
        <v/>
      </c>
      <c r="BT16" s="95" t="str">
        <f>IFERROR(VLOOKUP(BR16,Control!$R$2:$T$13,3,FALSE),"")</f>
        <v/>
      </c>
      <c r="BU16" s="9">
        <f t="shared" si="34"/>
        <v>0</v>
      </c>
      <c r="BV16" s="10">
        <f t="shared" si="35"/>
        <v>0</v>
      </c>
      <c r="BW16" s="5">
        <f t="shared" si="165"/>
        <v>11</v>
      </c>
      <c r="BX16" s="8" t="str">
        <f t="shared" si="36"/>
        <v/>
      </c>
      <c r="BY16" s="8" t="str">
        <f t="shared" si="37"/>
        <v/>
      </c>
      <c r="BZ16" s="95" t="str">
        <f>IFERROR(VLOOKUP(VLOOKUP(BY16,Control!$L$2:$M$677,2,FALSE),Control!$O$2:$P$11,2,FALSE),"")</f>
        <v/>
      </c>
      <c r="CA16" s="95" t="str">
        <f>IFERROR(VLOOKUP(BY16,Control!$R$2:$T$13,3,FALSE),"")</f>
        <v/>
      </c>
      <c r="CB16" s="9">
        <f t="shared" si="38"/>
        <v>0</v>
      </c>
      <c r="CC16" s="10">
        <f t="shared" si="39"/>
        <v>0</v>
      </c>
      <c r="CD16" s="5">
        <f t="shared" si="166"/>
        <v>11</v>
      </c>
      <c r="CE16" s="8" t="str">
        <f t="shared" si="40"/>
        <v/>
      </c>
      <c r="CF16" s="8" t="str">
        <f t="shared" si="41"/>
        <v/>
      </c>
      <c r="CG16" s="95" t="str">
        <f>IFERROR(VLOOKUP(VLOOKUP(CF16,Control!$L$2:$M$677,2,FALSE),Control!$O$2:$P$11,2,FALSE),"")</f>
        <v/>
      </c>
      <c r="CH16" s="95" t="str">
        <f>IFERROR(VLOOKUP(CF16,Control!$R$2:$T$13,3,FALSE),"")</f>
        <v/>
      </c>
      <c r="CI16" s="9">
        <f t="shared" si="42"/>
        <v>0</v>
      </c>
      <c r="CJ16" s="10">
        <f t="shared" si="43"/>
        <v>0</v>
      </c>
      <c r="CK16" s="5">
        <f t="shared" si="167"/>
        <v>11</v>
      </c>
      <c r="CL16" s="8" t="str">
        <f t="shared" si="44"/>
        <v/>
      </c>
      <c r="CM16" s="8" t="str">
        <f t="shared" si="45"/>
        <v/>
      </c>
      <c r="CN16" s="95" t="str">
        <f>IFERROR(VLOOKUP(VLOOKUP(CM16,Control!$L$2:$M$677,2,FALSE),Control!$O$2:$P$11,2,FALSE),"")</f>
        <v/>
      </c>
      <c r="CO16" s="95" t="str">
        <f>IFERROR(VLOOKUP(CM16,Control!$R$2:$T$13,3,FALSE),"")</f>
        <v/>
      </c>
      <c r="CP16" s="9">
        <f t="shared" si="46"/>
        <v>0</v>
      </c>
      <c r="CQ16" s="10">
        <f t="shared" si="47"/>
        <v>0</v>
      </c>
      <c r="CR16" s="5">
        <f t="shared" si="168"/>
        <v>11</v>
      </c>
      <c r="CS16" s="8" t="str">
        <f t="shared" si="48"/>
        <v/>
      </c>
      <c r="CT16" s="8" t="str">
        <f t="shared" si="49"/>
        <v/>
      </c>
      <c r="CU16" s="95" t="str">
        <f>IFERROR(VLOOKUP(VLOOKUP(CT16,Control!$L$2:$M$677,2,FALSE),Control!$O$2:$P$11,2,FALSE),"")</f>
        <v/>
      </c>
      <c r="CV16" s="95" t="str">
        <f>IFERROR(VLOOKUP(CT16,Control!$R$2:$T$13,3,FALSE),"")</f>
        <v/>
      </c>
      <c r="CW16" s="9">
        <f t="shared" si="50"/>
        <v>0</v>
      </c>
      <c r="CX16" s="10">
        <f t="shared" si="51"/>
        <v>0</v>
      </c>
      <c r="CY16" s="5">
        <f t="shared" si="169"/>
        <v>11</v>
      </c>
      <c r="CZ16" s="8" t="str">
        <f t="shared" si="52"/>
        <v/>
      </c>
      <c r="DA16" s="8" t="str">
        <f t="shared" si="53"/>
        <v/>
      </c>
      <c r="DB16" s="95" t="str">
        <f>IFERROR(VLOOKUP(VLOOKUP(DA16,Control!$L$2:$M$677,2,FALSE),Control!$O$2:$P$11,2,FALSE),"")</f>
        <v/>
      </c>
      <c r="DC16" s="95" t="str">
        <f>IFERROR(VLOOKUP(DA16,Control!$R$2:$T$13,3,FALSE),"")</f>
        <v/>
      </c>
      <c r="DD16" s="9">
        <f t="shared" si="54"/>
        <v>0</v>
      </c>
      <c r="DE16" s="10">
        <f t="shared" si="55"/>
        <v>0</v>
      </c>
      <c r="DF16" s="5">
        <f t="shared" si="170"/>
        <v>11</v>
      </c>
      <c r="DG16" s="8" t="str">
        <f t="shared" si="56"/>
        <v/>
      </c>
      <c r="DH16" s="8" t="str">
        <f t="shared" si="57"/>
        <v/>
      </c>
      <c r="DI16" s="95" t="str">
        <f>IFERROR(VLOOKUP(VLOOKUP(DH16,Control!$L$2:$M$677,2,FALSE),Control!$O$2:$P$11,2,FALSE),"")</f>
        <v/>
      </c>
      <c r="DJ16" s="95" t="str">
        <f>IFERROR(VLOOKUP(DH16,Control!$R$2:$T$13,3,FALSE),"")</f>
        <v/>
      </c>
      <c r="DK16" s="9">
        <f t="shared" si="58"/>
        <v>0</v>
      </c>
      <c r="DL16" s="10">
        <f t="shared" si="59"/>
        <v>0</v>
      </c>
      <c r="DM16" s="5">
        <f t="shared" si="171"/>
        <v>11</v>
      </c>
      <c r="DN16" s="8" t="str">
        <f t="shared" si="60"/>
        <v/>
      </c>
      <c r="DO16" s="8" t="str">
        <f t="shared" si="61"/>
        <v/>
      </c>
      <c r="DP16" s="95" t="str">
        <f>IFERROR(VLOOKUP(VLOOKUP(DO16,Control!$L$2:$M$677,2,FALSE),Control!$O$2:$P$11,2,FALSE),"")</f>
        <v/>
      </c>
      <c r="DQ16" s="95" t="str">
        <f>IFERROR(VLOOKUP(DO16,Control!$R$2:$T$13,3,FALSE),"")</f>
        <v/>
      </c>
      <c r="DR16" s="9">
        <f t="shared" si="62"/>
        <v>0</v>
      </c>
      <c r="DS16" s="10">
        <f t="shared" si="63"/>
        <v>0</v>
      </c>
      <c r="DT16" s="5">
        <f t="shared" si="172"/>
        <v>11</v>
      </c>
      <c r="DU16" s="8" t="str">
        <f t="shared" si="64"/>
        <v/>
      </c>
      <c r="DV16" s="8" t="str">
        <f t="shared" si="65"/>
        <v/>
      </c>
      <c r="DW16" s="95" t="str">
        <f>IFERROR(VLOOKUP(VLOOKUP(DV16,Control!$L$2:$M$677,2,FALSE),Control!$O$2:$P$11,2,FALSE),"")</f>
        <v/>
      </c>
      <c r="DX16" s="95" t="str">
        <f>IFERROR(VLOOKUP(DV16,Control!$R$2:$T$13,3,FALSE),"")</f>
        <v/>
      </c>
      <c r="DY16" s="9">
        <f t="shared" si="66"/>
        <v>0</v>
      </c>
      <c r="DZ16" s="10">
        <f t="shared" si="67"/>
        <v>0</v>
      </c>
      <c r="EA16" s="5">
        <f t="shared" si="173"/>
        <v>11</v>
      </c>
      <c r="EB16" s="8" t="str">
        <f t="shared" si="68"/>
        <v/>
      </c>
      <c r="EC16" s="8" t="str">
        <f t="shared" si="69"/>
        <v/>
      </c>
      <c r="ED16" s="95" t="str">
        <f>IFERROR(VLOOKUP(VLOOKUP(EC16,Control!$L$2:$M$677,2,FALSE),Control!$O$2:$P$11,2,FALSE),"")</f>
        <v/>
      </c>
      <c r="EE16" s="95" t="str">
        <f>IFERROR(VLOOKUP(EC16,Control!$R$2:$T$13,3,FALSE),"")</f>
        <v/>
      </c>
      <c r="EF16" s="9">
        <f t="shared" si="70"/>
        <v>0</v>
      </c>
      <c r="EG16" s="10">
        <f t="shared" si="71"/>
        <v>0</v>
      </c>
      <c r="EH16" s="5">
        <f t="shared" si="174"/>
        <v>11</v>
      </c>
      <c r="EI16" s="8" t="str">
        <f t="shared" si="72"/>
        <v/>
      </c>
      <c r="EJ16" s="8" t="str">
        <f t="shared" si="73"/>
        <v/>
      </c>
      <c r="EK16" s="95" t="str">
        <f>IFERROR(VLOOKUP(VLOOKUP(EJ16,Control!$L$2:$M$677,2,FALSE),Control!$O$2:$P$11,2,FALSE),"")</f>
        <v/>
      </c>
      <c r="EL16" s="95" t="str">
        <f>IFERROR(VLOOKUP(EJ16,Control!$R$2:$T$13,3,FALSE),"")</f>
        <v/>
      </c>
      <c r="EM16" s="9">
        <f t="shared" si="74"/>
        <v>0</v>
      </c>
      <c r="EN16" s="10">
        <f t="shared" si="75"/>
        <v>0</v>
      </c>
      <c r="EO16" s="5">
        <f t="shared" si="175"/>
        <v>11</v>
      </c>
      <c r="EP16" s="8" t="str">
        <f t="shared" si="76"/>
        <v/>
      </c>
      <c r="EQ16" s="8" t="str">
        <f t="shared" si="77"/>
        <v/>
      </c>
      <c r="ER16" s="95" t="str">
        <f>IFERROR(VLOOKUP(VLOOKUP(EQ16,Control!$L$2:$M$677,2,FALSE),Control!$O$2:$P$11,2,FALSE),"")</f>
        <v/>
      </c>
      <c r="ES16" s="95" t="str">
        <f>IFERROR(VLOOKUP(EQ16,Control!$R$2:$T$13,3,FALSE),"")</f>
        <v/>
      </c>
      <c r="ET16" s="9">
        <f t="shared" si="78"/>
        <v>0</v>
      </c>
      <c r="EU16" s="10">
        <f t="shared" si="79"/>
        <v>0</v>
      </c>
      <c r="EV16" s="5">
        <f t="shared" si="176"/>
        <v>11</v>
      </c>
      <c r="EW16" s="8" t="str">
        <f t="shared" si="80"/>
        <v/>
      </c>
      <c r="EX16" s="8" t="str">
        <f t="shared" si="81"/>
        <v/>
      </c>
      <c r="EY16" s="95" t="str">
        <f>IFERROR(VLOOKUP(VLOOKUP(EX16,Control!$L$2:$M$677,2,FALSE),Control!$O$2:$P$11,2,FALSE),"")</f>
        <v/>
      </c>
      <c r="EZ16" s="95" t="str">
        <f>IFERROR(VLOOKUP(EX16,Control!$R$2:$T$13,3,FALSE),"")</f>
        <v/>
      </c>
      <c r="FA16" s="9">
        <f t="shared" si="82"/>
        <v>0</v>
      </c>
      <c r="FB16" s="10">
        <f t="shared" si="83"/>
        <v>0</v>
      </c>
      <c r="FC16" s="5">
        <f t="shared" si="177"/>
        <v>11</v>
      </c>
      <c r="FD16" s="8" t="str">
        <f t="shared" si="84"/>
        <v/>
      </c>
      <c r="FE16" s="8" t="str">
        <f t="shared" si="85"/>
        <v/>
      </c>
      <c r="FF16" s="95" t="str">
        <f>IFERROR(VLOOKUP(VLOOKUP(FE16,Control!$L$2:$M$677,2,FALSE),Control!$O$2:$P$11,2,FALSE),"")</f>
        <v/>
      </c>
      <c r="FG16" s="95" t="str">
        <f>IFERROR(VLOOKUP(FE16,Control!$R$2:$T$13,3,FALSE),"")</f>
        <v/>
      </c>
      <c r="FH16" s="9">
        <f t="shared" si="86"/>
        <v>0</v>
      </c>
      <c r="FI16" s="10">
        <f t="shared" si="87"/>
        <v>0</v>
      </c>
      <c r="FJ16" s="5">
        <f t="shared" si="178"/>
        <v>11</v>
      </c>
      <c r="FK16" s="8" t="str">
        <f t="shared" si="88"/>
        <v/>
      </c>
      <c r="FL16" s="8" t="str">
        <f t="shared" si="89"/>
        <v/>
      </c>
      <c r="FM16" s="95" t="str">
        <f>IFERROR(VLOOKUP(VLOOKUP(FL16,Control!$L$2:$M$677,2,FALSE),Control!$O$2:$P$11,2,FALSE),"")</f>
        <v/>
      </c>
      <c r="FN16" s="95" t="str">
        <f>IFERROR(VLOOKUP(FL16,Control!$R$2:$T$13,3,FALSE),"")</f>
        <v/>
      </c>
      <c r="FO16" s="9">
        <f t="shared" si="90"/>
        <v>0</v>
      </c>
      <c r="FP16" s="10">
        <f t="shared" si="91"/>
        <v>0</v>
      </c>
      <c r="FQ16" s="5">
        <f t="shared" si="179"/>
        <v>11</v>
      </c>
      <c r="FR16" s="8" t="str">
        <f t="shared" si="92"/>
        <v/>
      </c>
      <c r="FS16" s="8" t="str">
        <f t="shared" si="93"/>
        <v/>
      </c>
      <c r="FT16" s="95" t="str">
        <f>IFERROR(VLOOKUP(VLOOKUP(FS16,Control!$L$2:$M$677,2,FALSE),Control!$O$2:$P$11,2,FALSE),"")</f>
        <v/>
      </c>
      <c r="FU16" s="95" t="str">
        <f>IFERROR(VLOOKUP(FS16,Control!$R$2:$T$13,3,FALSE),"")</f>
        <v/>
      </c>
      <c r="FV16" s="9">
        <f t="shared" si="94"/>
        <v>0</v>
      </c>
      <c r="FW16" s="10">
        <f t="shared" si="95"/>
        <v>0</v>
      </c>
      <c r="FX16" s="5">
        <f t="shared" si="180"/>
        <v>11</v>
      </c>
      <c r="FY16" s="8" t="str">
        <f t="shared" si="96"/>
        <v/>
      </c>
      <c r="FZ16" s="8" t="str">
        <f t="shared" si="97"/>
        <v/>
      </c>
      <c r="GA16" s="95" t="str">
        <f>IFERROR(VLOOKUP(VLOOKUP(FZ16,Control!$L$2:$M$677,2,FALSE),Control!$O$2:$P$11,2,FALSE),"")</f>
        <v/>
      </c>
      <c r="GB16" s="95" t="str">
        <f>IFERROR(VLOOKUP(FZ16,Control!$R$2:$T$13,3,FALSE),"")</f>
        <v/>
      </c>
      <c r="GC16" s="9">
        <f t="shared" si="98"/>
        <v>0</v>
      </c>
      <c r="GD16" s="10">
        <f t="shared" si="99"/>
        <v>0</v>
      </c>
      <c r="GE16" s="5">
        <f t="shared" si="181"/>
        <v>11</v>
      </c>
      <c r="GF16" s="8" t="str">
        <f t="shared" si="100"/>
        <v/>
      </c>
      <c r="GG16" s="8" t="str">
        <f t="shared" si="101"/>
        <v/>
      </c>
      <c r="GH16" s="95" t="str">
        <f>IFERROR(VLOOKUP(VLOOKUP(GG16,Control!$L$2:$M$677,2,FALSE),Control!$O$2:$P$11,2,FALSE),"")</f>
        <v/>
      </c>
      <c r="GI16" s="95" t="str">
        <f>IFERROR(VLOOKUP(GG16,Control!$R$2:$T$13,3,FALSE),"")</f>
        <v/>
      </c>
      <c r="GJ16" s="9">
        <f t="shared" si="102"/>
        <v>0</v>
      </c>
      <c r="GK16" s="10">
        <f t="shared" si="103"/>
        <v>0</v>
      </c>
      <c r="GL16" s="5">
        <f t="shared" si="182"/>
        <v>11</v>
      </c>
      <c r="GM16" s="8" t="str">
        <f t="shared" si="104"/>
        <v/>
      </c>
      <c r="GN16" s="8" t="str">
        <f t="shared" si="105"/>
        <v/>
      </c>
      <c r="GO16" s="95" t="str">
        <f>IFERROR(VLOOKUP(VLOOKUP(GN16,Control!$L$2:$M$677,2,FALSE),Control!$O$2:$P$11,2,FALSE),"")</f>
        <v/>
      </c>
      <c r="GP16" s="95" t="str">
        <f>IFERROR(VLOOKUP(GN16,Control!$R$2:$T$13,3,FALSE),"")</f>
        <v/>
      </c>
      <c r="GQ16" s="9">
        <f t="shared" si="106"/>
        <v>0</v>
      </c>
      <c r="GR16" s="10">
        <f t="shared" si="107"/>
        <v>0</v>
      </c>
      <c r="GS16" s="5">
        <f t="shared" si="183"/>
        <v>11</v>
      </c>
      <c r="GT16" s="8" t="str">
        <f t="shared" si="108"/>
        <v/>
      </c>
      <c r="GU16" s="8" t="str">
        <f t="shared" si="109"/>
        <v/>
      </c>
      <c r="GV16" s="95" t="str">
        <f>IFERROR(VLOOKUP(VLOOKUP(GU16,Control!$L$2:$M$677,2,FALSE),Control!$O$2:$P$11,2,FALSE),"")</f>
        <v/>
      </c>
      <c r="GW16" s="95" t="str">
        <f>IFERROR(VLOOKUP(GU16,Control!$R$2:$T$13,3,FALSE),"")</f>
        <v/>
      </c>
      <c r="GX16" s="9">
        <f t="shared" si="110"/>
        <v>0</v>
      </c>
      <c r="GY16" s="10">
        <f t="shared" si="111"/>
        <v>0</v>
      </c>
      <c r="GZ16" s="5">
        <f t="shared" si="184"/>
        <v>11</v>
      </c>
      <c r="HA16" s="8" t="str">
        <f t="shared" si="112"/>
        <v/>
      </c>
      <c r="HB16" s="8" t="str">
        <f t="shared" si="113"/>
        <v/>
      </c>
      <c r="HC16" s="95" t="str">
        <f>IFERROR(VLOOKUP(VLOOKUP(HB16,Control!$L$2:$M$677,2,FALSE),Control!$O$2:$P$11,2,FALSE),"")</f>
        <v/>
      </c>
      <c r="HD16" s="95" t="str">
        <f>IFERROR(VLOOKUP(HB16,Control!$R$2:$T$13,3,FALSE),"")</f>
        <v/>
      </c>
      <c r="HE16" s="9">
        <f t="shared" si="114"/>
        <v>0</v>
      </c>
      <c r="HF16" s="10">
        <f t="shared" si="115"/>
        <v>0</v>
      </c>
      <c r="HG16" s="5">
        <f t="shared" si="185"/>
        <v>11</v>
      </c>
      <c r="HH16" s="8" t="str">
        <f t="shared" si="116"/>
        <v/>
      </c>
      <c r="HI16" s="8" t="str">
        <f t="shared" si="117"/>
        <v/>
      </c>
      <c r="HJ16" s="95" t="str">
        <f>IFERROR(VLOOKUP(VLOOKUP(HI16,Control!$L$2:$M$677,2,FALSE),Control!$O$2:$P$11,2,FALSE),"")</f>
        <v/>
      </c>
      <c r="HK16" s="95" t="str">
        <f>IFERROR(VLOOKUP(HI16,Control!$R$2:$T$13,3,FALSE),"")</f>
        <v/>
      </c>
      <c r="HL16" s="9">
        <f t="shared" si="118"/>
        <v>0</v>
      </c>
      <c r="HM16" s="10">
        <f t="shared" si="119"/>
        <v>0</v>
      </c>
      <c r="HN16" s="5">
        <f t="shared" si="186"/>
        <v>11</v>
      </c>
      <c r="HO16" s="8" t="str">
        <f t="shared" si="120"/>
        <v/>
      </c>
      <c r="HP16" s="8" t="str">
        <f t="shared" si="121"/>
        <v/>
      </c>
      <c r="HQ16" s="95" t="str">
        <f>IFERROR(VLOOKUP(VLOOKUP(HP16,Control!$L$2:$M$677,2,FALSE),Control!$O$2:$P$11,2,FALSE),"")</f>
        <v/>
      </c>
      <c r="HR16" s="95" t="str">
        <f>IFERROR(VLOOKUP(HP16,Control!$R$2:$T$13,3,FALSE),"")</f>
        <v/>
      </c>
      <c r="HS16" s="9">
        <f t="shared" si="122"/>
        <v>0</v>
      </c>
      <c r="HT16" s="10">
        <f t="shared" si="123"/>
        <v>0</v>
      </c>
      <c r="HU16" s="5">
        <f t="shared" si="187"/>
        <v>11</v>
      </c>
      <c r="HV16" s="8" t="str">
        <f t="shared" si="124"/>
        <v/>
      </c>
      <c r="HW16" s="8" t="str">
        <f t="shared" si="125"/>
        <v/>
      </c>
      <c r="HX16" s="95" t="str">
        <f>IFERROR(VLOOKUP(VLOOKUP(HW16,Control!$L$2:$M$677,2,FALSE),Control!$O$2:$P$11,2,FALSE),"")</f>
        <v/>
      </c>
      <c r="HY16" s="95" t="str">
        <f>IFERROR(VLOOKUP(HW16,Control!$R$2:$T$13,3,FALSE),"")</f>
        <v/>
      </c>
      <c r="HZ16" s="9">
        <f t="shared" si="126"/>
        <v>0</v>
      </c>
      <c r="IA16" s="10">
        <f t="shared" si="127"/>
        <v>0</v>
      </c>
      <c r="IB16" s="5">
        <f t="shared" si="188"/>
        <v>11</v>
      </c>
      <c r="IC16" s="8" t="str">
        <f t="shared" si="128"/>
        <v/>
      </c>
      <c r="ID16" s="8" t="str">
        <f t="shared" si="129"/>
        <v/>
      </c>
      <c r="IE16" s="95" t="str">
        <f>IFERROR(VLOOKUP(VLOOKUP(ID16,Control!$L$2:$M$677,2,FALSE),Control!$O$2:$P$11,2,FALSE),"")</f>
        <v/>
      </c>
      <c r="IF16" s="95" t="str">
        <f>IFERROR(VLOOKUP(ID16,Control!$R$2:$T$13,3,FALSE),"")</f>
        <v/>
      </c>
      <c r="IG16" s="9">
        <f t="shared" si="130"/>
        <v>0</v>
      </c>
      <c r="IH16" s="10">
        <f t="shared" si="131"/>
        <v>0</v>
      </c>
      <c r="II16" s="5">
        <f t="shared" si="189"/>
        <v>11</v>
      </c>
      <c r="IJ16" s="8" t="str">
        <f t="shared" si="132"/>
        <v/>
      </c>
      <c r="IK16" s="8" t="str">
        <f t="shared" si="133"/>
        <v/>
      </c>
      <c r="IL16" s="95" t="str">
        <f>IFERROR(VLOOKUP(VLOOKUP(IK16,Control!$L$2:$M$677,2,FALSE),Control!$O$2:$P$11,2,FALSE),"")</f>
        <v/>
      </c>
      <c r="IM16" s="95" t="str">
        <f>IFERROR(VLOOKUP(IK16,Control!$R$2:$T$13,3,FALSE),"")</f>
        <v/>
      </c>
      <c r="IN16" s="9">
        <f t="shared" si="134"/>
        <v>0</v>
      </c>
      <c r="IO16" s="10">
        <f t="shared" si="135"/>
        <v>0</v>
      </c>
      <c r="IP16" s="5">
        <f t="shared" si="190"/>
        <v>11</v>
      </c>
      <c r="IQ16" s="8" t="str">
        <f t="shared" si="136"/>
        <v/>
      </c>
      <c r="IR16" s="8" t="str">
        <f t="shared" si="137"/>
        <v/>
      </c>
      <c r="IS16" s="95" t="str">
        <f>IFERROR(VLOOKUP(VLOOKUP(IR16,Control!$L$2:$M$677,2,FALSE),Control!$O$2:$P$11,2,FALSE),"")</f>
        <v/>
      </c>
      <c r="IT16" s="95" t="str">
        <f>IFERROR(VLOOKUP(IR16,Control!$R$2:$T$13,3,FALSE),"")</f>
        <v/>
      </c>
      <c r="IU16" s="9">
        <f t="shared" si="138"/>
        <v>0</v>
      </c>
      <c r="IV16" s="10">
        <f t="shared" si="139"/>
        <v>0</v>
      </c>
      <c r="IW16" s="5">
        <f t="shared" si="191"/>
        <v>11</v>
      </c>
      <c r="IX16" s="8" t="str">
        <f t="shared" si="140"/>
        <v/>
      </c>
      <c r="IY16" s="8" t="str">
        <f t="shared" si="141"/>
        <v/>
      </c>
      <c r="IZ16" s="95" t="str">
        <f>IFERROR(VLOOKUP(VLOOKUP(IY16,Control!$L$2:$M$677,2,FALSE),Control!$O$2:$P$11,2,FALSE),"")</f>
        <v/>
      </c>
      <c r="JA16" s="95" t="str">
        <f>IFERROR(VLOOKUP(IY16,Control!$R$2:$T$13,3,FALSE),"")</f>
        <v/>
      </c>
      <c r="JB16" s="9">
        <f t="shared" si="142"/>
        <v>0</v>
      </c>
      <c r="JC16" s="10">
        <f t="shared" si="143"/>
        <v>0</v>
      </c>
      <c r="JD16" s="5">
        <f t="shared" si="192"/>
        <v>11</v>
      </c>
      <c r="JE16" s="8" t="str">
        <f t="shared" si="144"/>
        <v/>
      </c>
      <c r="JF16" s="8" t="str">
        <f t="shared" si="145"/>
        <v/>
      </c>
      <c r="JG16" s="95" t="str">
        <f>IFERROR(VLOOKUP(VLOOKUP(JF16,Control!$L$2:$M$677,2,FALSE),Control!$O$2:$P$11,2,FALSE),"")</f>
        <v/>
      </c>
      <c r="JH16" s="95" t="str">
        <f>IFERROR(VLOOKUP(JF16,Control!$R$2:$T$13,3,FALSE),"")</f>
        <v/>
      </c>
      <c r="JI16" s="9">
        <f t="shared" si="146"/>
        <v>0</v>
      </c>
      <c r="JJ16" s="10">
        <f t="shared" si="147"/>
        <v>0</v>
      </c>
      <c r="JK16" s="5">
        <f t="shared" si="193"/>
        <v>11</v>
      </c>
      <c r="JL16" s="8" t="str">
        <f t="shared" si="148"/>
        <v/>
      </c>
      <c r="JM16" s="8" t="str">
        <f t="shared" si="149"/>
        <v/>
      </c>
      <c r="JN16" s="95" t="str">
        <f>IFERROR(VLOOKUP(VLOOKUP(JM16,Control!$L$2:$M$677,2,FALSE),Control!$O$2:$P$11,2,FALSE),"")</f>
        <v/>
      </c>
      <c r="JO16" s="95" t="str">
        <f>IFERROR(VLOOKUP(JM16,Control!$R$2:$T$13,3,FALSE),"")</f>
        <v/>
      </c>
      <c r="JP16" s="9">
        <f t="shared" si="150"/>
        <v>0</v>
      </c>
      <c r="JQ16" s="10">
        <f t="shared" si="151"/>
        <v>0</v>
      </c>
      <c r="JR16" s="5">
        <f t="shared" si="194"/>
        <v>11</v>
      </c>
      <c r="JS16" s="8" t="str">
        <f t="shared" si="152"/>
        <v/>
      </c>
      <c r="JT16" s="8" t="str">
        <f t="shared" si="153"/>
        <v/>
      </c>
      <c r="JU16" s="95" t="str">
        <f>IFERROR(VLOOKUP(VLOOKUP(JT16,Control!$L$2:$M$677,2,FALSE),Control!$O$2:$P$11,2,FALSE),"")</f>
        <v/>
      </c>
      <c r="JV16" s="95" t="str">
        <f>IFERROR(VLOOKUP(JT16,Control!$R$2:$T$13,3,FALSE),"")</f>
        <v/>
      </c>
      <c r="JW16" s="9">
        <f t="shared" si="154"/>
        <v>0</v>
      </c>
      <c r="JX16" s="10">
        <f t="shared" si="155"/>
        <v>0</v>
      </c>
    </row>
    <row r="17" spans="1:284" x14ac:dyDescent="0.25">
      <c r="A17" s="137"/>
      <c r="B17" s="137"/>
      <c r="C17" s="137"/>
      <c r="D17" s="138"/>
      <c r="E17" s="5">
        <f t="shared" si="195"/>
        <v>12</v>
      </c>
      <c r="F17" s="8"/>
      <c r="G17" s="6"/>
      <c r="H17" s="95" t="str">
        <f>IFERROR(VLOOKUP(VLOOKUP(G17,Control!$L$2:$M$677,2,FALSE),Control!$O$2:$P$11,2,FALSE),"")</f>
        <v/>
      </c>
      <c r="I17" s="95" t="str">
        <f>IFERROR(VLOOKUP(G17,Control!$R$2:$T$13,3,FALSE),"")</f>
        <v/>
      </c>
      <c r="J17" s="9">
        <v>0</v>
      </c>
      <c r="K17" s="10">
        <v>0</v>
      </c>
      <c r="L17" s="5">
        <f t="shared" si="156"/>
        <v>12</v>
      </c>
      <c r="M17" s="8" t="str">
        <f t="shared" si="0"/>
        <v/>
      </c>
      <c r="N17" s="8" t="str">
        <f t="shared" si="1"/>
        <v/>
      </c>
      <c r="O17" s="95" t="str">
        <f>IFERROR(VLOOKUP(VLOOKUP(N17,Control!$L$2:$M$677,2,FALSE),Control!$O$2:$P$11,2,FALSE),"")</f>
        <v/>
      </c>
      <c r="P17" s="95" t="str">
        <f>IFERROR(VLOOKUP(N17,Control!$R$2:$T$13,3,FALSE),"")</f>
        <v/>
      </c>
      <c r="Q17" s="9">
        <f t="shared" si="2"/>
        <v>0</v>
      </c>
      <c r="R17" s="10">
        <f t="shared" si="3"/>
        <v>0</v>
      </c>
      <c r="S17" s="5">
        <f t="shared" si="157"/>
        <v>12</v>
      </c>
      <c r="T17" s="8" t="str">
        <f t="shared" si="4"/>
        <v/>
      </c>
      <c r="U17" s="8" t="str">
        <f t="shared" si="5"/>
        <v/>
      </c>
      <c r="V17" s="95" t="str">
        <f>IFERROR(VLOOKUP(VLOOKUP(U17,Control!$L$2:$M$677,2,FALSE),Control!$O$2:$P$11,2,FALSE),"")</f>
        <v/>
      </c>
      <c r="W17" s="95" t="str">
        <f>IFERROR(VLOOKUP(U17,Control!$R$2:$T$13,3,FALSE),"")</f>
        <v/>
      </c>
      <c r="X17" s="9">
        <f t="shared" si="6"/>
        <v>0</v>
      </c>
      <c r="Y17" s="10">
        <f t="shared" si="7"/>
        <v>0</v>
      </c>
      <c r="Z17" s="5">
        <f t="shared" si="158"/>
        <v>12</v>
      </c>
      <c r="AA17" s="8" t="str">
        <f t="shared" si="8"/>
        <v/>
      </c>
      <c r="AB17" s="8" t="str">
        <f t="shared" si="9"/>
        <v/>
      </c>
      <c r="AC17" s="95" t="str">
        <f>IFERROR(VLOOKUP(VLOOKUP(AB17,Control!$L$2:$M$677,2,FALSE),Control!$O$2:$P$11,2,FALSE),"")</f>
        <v/>
      </c>
      <c r="AD17" s="95" t="str">
        <f>IFERROR(VLOOKUP(AB17,Control!$R$2:$T$13,3,FALSE),"")</f>
        <v/>
      </c>
      <c r="AE17" s="9">
        <f t="shared" si="10"/>
        <v>0</v>
      </c>
      <c r="AF17" s="10">
        <f t="shared" si="11"/>
        <v>0</v>
      </c>
      <c r="AG17" s="5">
        <f t="shared" si="159"/>
        <v>12</v>
      </c>
      <c r="AH17" s="8" t="str">
        <f t="shared" si="12"/>
        <v/>
      </c>
      <c r="AI17" s="8" t="str">
        <f t="shared" si="13"/>
        <v/>
      </c>
      <c r="AJ17" s="95" t="str">
        <f>IFERROR(VLOOKUP(VLOOKUP(AI17,Control!$L$2:$M$677,2,FALSE),Control!$O$2:$P$11,2,FALSE),"")</f>
        <v/>
      </c>
      <c r="AK17" s="95" t="str">
        <f>IFERROR(VLOOKUP(AI17,Control!$R$2:$T$13,3,FALSE),"")</f>
        <v/>
      </c>
      <c r="AL17" s="9">
        <f t="shared" si="14"/>
        <v>0</v>
      </c>
      <c r="AM17" s="10">
        <f t="shared" si="15"/>
        <v>0</v>
      </c>
      <c r="AN17" s="5">
        <f t="shared" si="160"/>
        <v>12</v>
      </c>
      <c r="AO17" s="8" t="str">
        <f t="shared" si="16"/>
        <v/>
      </c>
      <c r="AP17" s="8" t="str">
        <f t="shared" si="17"/>
        <v/>
      </c>
      <c r="AQ17" s="95" t="str">
        <f>IFERROR(VLOOKUP(VLOOKUP(AP17,Control!$L$2:$M$677,2,FALSE),Control!$O$2:$P$11,2,FALSE),"")</f>
        <v/>
      </c>
      <c r="AR17" s="95" t="str">
        <f>IFERROR(VLOOKUP(AP17,Control!$R$2:$T$13,3,FALSE),"")</f>
        <v/>
      </c>
      <c r="AS17" s="9">
        <f t="shared" si="18"/>
        <v>0</v>
      </c>
      <c r="AT17" s="10">
        <f t="shared" si="19"/>
        <v>0</v>
      </c>
      <c r="AU17" s="5">
        <f t="shared" si="161"/>
        <v>12</v>
      </c>
      <c r="AV17" s="8" t="str">
        <f t="shared" si="20"/>
        <v/>
      </c>
      <c r="AW17" s="8" t="str">
        <f t="shared" si="21"/>
        <v/>
      </c>
      <c r="AX17" s="95" t="str">
        <f>IFERROR(VLOOKUP(VLOOKUP(AW17,Control!$L$2:$M$677,2,FALSE),Control!$O$2:$P$11,2,FALSE),"")</f>
        <v/>
      </c>
      <c r="AY17" s="95" t="str">
        <f>IFERROR(VLOOKUP(AW17,Control!$R$2:$T$13,3,FALSE),"")</f>
        <v/>
      </c>
      <c r="AZ17" s="9">
        <f t="shared" si="22"/>
        <v>0</v>
      </c>
      <c r="BA17" s="10">
        <f t="shared" si="23"/>
        <v>0</v>
      </c>
      <c r="BB17" s="5">
        <f t="shared" si="162"/>
        <v>12</v>
      </c>
      <c r="BC17" s="8" t="str">
        <f t="shared" si="24"/>
        <v/>
      </c>
      <c r="BD17" s="8" t="str">
        <f t="shared" si="25"/>
        <v/>
      </c>
      <c r="BE17" s="95" t="str">
        <f>IFERROR(VLOOKUP(VLOOKUP(BD17,Control!$L$2:$M$677,2,FALSE),Control!$O$2:$P$11,2,FALSE),"")</f>
        <v/>
      </c>
      <c r="BF17" s="95" t="str">
        <f>IFERROR(VLOOKUP(BD17,Control!$R$2:$T$13,3,FALSE),"")</f>
        <v/>
      </c>
      <c r="BG17" s="9">
        <f t="shared" si="26"/>
        <v>0</v>
      </c>
      <c r="BH17" s="10">
        <f t="shared" si="27"/>
        <v>0</v>
      </c>
      <c r="BI17" s="5">
        <f t="shared" si="163"/>
        <v>12</v>
      </c>
      <c r="BJ17" s="8" t="str">
        <f t="shared" si="28"/>
        <v/>
      </c>
      <c r="BK17" s="8" t="str">
        <f t="shared" si="29"/>
        <v/>
      </c>
      <c r="BL17" s="95" t="str">
        <f>IFERROR(VLOOKUP(VLOOKUP(BK17,Control!$L$2:$M$677,2,FALSE),Control!$O$2:$P$11,2,FALSE),"")</f>
        <v/>
      </c>
      <c r="BM17" s="95" t="str">
        <f>IFERROR(VLOOKUP(BK17,Control!$R$2:$T$13,3,FALSE),"")</f>
        <v/>
      </c>
      <c r="BN17" s="9">
        <f t="shared" si="30"/>
        <v>0</v>
      </c>
      <c r="BO17" s="10">
        <f t="shared" si="31"/>
        <v>0</v>
      </c>
      <c r="BP17" s="5">
        <f t="shared" si="164"/>
        <v>12</v>
      </c>
      <c r="BQ17" s="8" t="str">
        <f t="shared" si="32"/>
        <v/>
      </c>
      <c r="BR17" s="8" t="str">
        <f t="shared" si="33"/>
        <v/>
      </c>
      <c r="BS17" s="95" t="str">
        <f>IFERROR(VLOOKUP(VLOOKUP(BR17,Control!$L$2:$M$677,2,FALSE),Control!$O$2:$P$11,2,FALSE),"")</f>
        <v/>
      </c>
      <c r="BT17" s="95" t="str">
        <f>IFERROR(VLOOKUP(BR17,Control!$R$2:$T$13,3,FALSE),"")</f>
        <v/>
      </c>
      <c r="BU17" s="9">
        <f t="shared" si="34"/>
        <v>0</v>
      </c>
      <c r="BV17" s="10">
        <f t="shared" si="35"/>
        <v>0</v>
      </c>
      <c r="BW17" s="5">
        <f t="shared" si="165"/>
        <v>12</v>
      </c>
      <c r="BX17" s="8" t="str">
        <f t="shared" si="36"/>
        <v/>
      </c>
      <c r="BY17" s="8" t="str">
        <f t="shared" si="37"/>
        <v/>
      </c>
      <c r="BZ17" s="95" t="str">
        <f>IFERROR(VLOOKUP(VLOOKUP(BY17,Control!$L$2:$M$677,2,FALSE),Control!$O$2:$P$11,2,FALSE),"")</f>
        <v/>
      </c>
      <c r="CA17" s="95" t="str">
        <f>IFERROR(VLOOKUP(BY17,Control!$R$2:$T$13,3,FALSE),"")</f>
        <v/>
      </c>
      <c r="CB17" s="9">
        <f t="shared" si="38"/>
        <v>0</v>
      </c>
      <c r="CC17" s="10">
        <f t="shared" si="39"/>
        <v>0</v>
      </c>
      <c r="CD17" s="5">
        <f t="shared" si="166"/>
        <v>12</v>
      </c>
      <c r="CE17" s="8" t="str">
        <f t="shared" si="40"/>
        <v/>
      </c>
      <c r="CF17" s="8" t="str">
        <f t="shared" si="41"/>
        <v/>
      </c>
      <c r="CG17" s="95" t="str">
        <f>IFERROR(VLOOKUP(VLOOKUP(CF17,Control!$L$2:$M$677,2,FALSE),Control!$O$2:$P$11,2,FALSE),"")</f>
        <v/>
      </c>
      <c r="CH17" s="95" t="str">
        <f>IFERROR(VLOOKUP(CF17,Control!$R$2:$T$13,3,FALSE),"")</f>
        <v/>
      </c>
      <c r="CI17" s="9">
        <f t="shared" si="42"/>
        <v>0</v>
      </c>
      <c r="CJ17" s="10">
        <f t="shared" si="43"/>
        <v>0</v>
      </c>
      <c r="CK17" s="5">
        <f t="shared" si="167"/>
        <v>12</v>
      </c>
      <c r="CL17" s="8" t="str">
        <f t="shared" si="44"/>
        <v/>
      </c>
      <c r="CM17" s="8" t="str">
        <f t="shared" si="45"/>
        <v/>
      </c>
      <c r="CN17" s="95" t="str">
        <f>IFERROR(VLOOKUP(VLOOKUP(CM17,Control!$L$2:$M$677,2,FALSE),Control!$O$2:$P$11,2,FALSE),"")</f>
        <v/>
      </c>
      <c r="CO17" s="95" t="str">
        <f>IFERROR(VLOOKUP(CM17,Control!$R$2:$T$13,3,FALSE),"")</f>
        <v/>
      </c>
      <c r="CP17" s="9">
        <f t="shared" si="46"/>
        <v>0</v>
      </c>
      <c r="CQ17" s="10">
        <f t="shared" si="47"/>
        <v>0</v>
      </c>
      <c r="CR17" s="5">
        <f t="shared" si="168"/>
        <v>12</v>
      </c>
      <c r="CS17" s="8" t="str">
        <f t="shared" si="48"/>
        <v/>
      </c>
      <c r="CT17" s="8" t="str">
        <f t="shared" si="49"/>
        <v/>
      </c>
      <c r="CU17" s="95" t="str">
        <f>IFERROR(VLOOKUP(VLOOKUP(CT17,Control!$L$2:$M$677,2,FALSE),Control!$O$2:$P$11,2,FALSE),"")</f>
        <v/>
      </c>
      <c r="CV17" s="95" t="str">
        <f>IFERROR(VLOOKUP(CT17,Control!$R$2:$T$13,3,FALSE),"")</f>
        <v/>
      </c>
      <c r="CW17" s="9">
        <f t="shared" si="50"/>
        <v>0</v>
      </c>
      <c r="CX17" s="10">
        <f t="shared" si="51"/>
        <v>0</v>
      </c>
      <c r="CY17" s="5">
        <f t="shared" si="169"/>
        <v>12</v>
      </c>
      <c r="CZ17" s="8" t="str">
        <f t="shared" si="52"/>
        <v/>
      </c>
      <c r="DA17" s="8" t="str">
        <f t="shared" si="53"/>
        <v/>
      </c>
      <c r="DB17" s="95" t="str">
        <f>IFERROR(VLOOKUP(VLOOKUP(DA17,Control!$L$2:$M$677,2,FALSE),Control!$O$2:$P$11,2,FALSE),"")</f>
        <v/>
      </c>
      <c r="DC17" s="95" t="str">
        <f>IFERROR(VLOOKUP(DA17,Control!$R$2:$T$13,3,FALSE),"")</f>
        <v/>
      </c>
      <c r="DD17" s="9">
        <f t="shared" si="54"/>
        <v>0</v>
      </c>
      <c r="DE17" s="10">
        <f t="shared" si="55"/>
        <v>0</v>
      </c>
      <c r="DF17" s="5">
        <f t="shared" si="170"/>
        <v>12</v>
      </c>
      <c r="DG17" s="8" t="str">
        <f t="shared" si="56"/>
        <v/>
      </c>
      <c r="DH17" s="8" t="str">
        <f t="shared" si="57"/>
        <v/>
      </c>
      <c r="DI17" s="95" t="str">
        <f>IFERROR(VLOOKUP(VLOOKUP(DH17,Control!$L$2:$M$677,2,FALSE),Control!$O$2:$P$11,2,FALSE),"")</f>
        <v/>
      </c>
      <c r="DJ17" s="95" t="str">
        <f>IFERROR(VLOOKUP(DH17,Control!$R$2:$T$13,3,FALSE),"")</f>
        <v/>
      </c>
      <c r="DK17" s="9">
        <f t="shared" si="58"/>
        <v>0</v>
      </c>
      <c r="DL17" s="10">
        <f t="shared" si="59"/>
        <v>0</v>
      </c>
      <c r="DM17" s="5">
        <f t="shared" si="171"/>
        <v>12</v>
      </c>
      <c r="DN17" s="8" t="str">
        <f t="shared" si="60"/>
        <v/>
      </c>
      <c r="DO17" s="8" t="str">
        <f t="shared" si="61"/>
        <v/>
      </c>
      <c r="DP17" s="95" t="str">
        <f>IFERROR(VLOOKUP(VLOOKUP(DO17,Control!$L$2:$M$677,2,FALSE),Control!$O$2:$P$11,2,FALSE),"")</f>
        <v/>
      </c>
      <c r="DQ17" s="95" t="str">
        <f>IFERROR(VLOOKUP(DO17,Control!$R$2:$T$13,3,FALSE),"")</f>
        <v/>
      </c>
      <c r="DR17" s="9">
        <f t="shared" si="62"/>
        <v>0</v>
      </c>
      <c r="DS17" s="10">
        <f t="shared" si="63"/>
        <v>0</v>
      </c>
      <c r="DT17" s="5">
        <f t="shared" si="172"/>
        <v>12</v>
      </c>
      <c r="DU17" s="8" t="str">
        <f t="shared" si="64"/>
        <v/>
      </c>
      <c r="DV17" s="8" t="str">
        <f t="shared" si="65"/>
        <v/>
      </c>
      <c r="DW17" s="95" t="str">
        <f>IFERROR(VLOOKUP(VLOOKUP(DV17,Control!$L$2:$M$677,2,FALSE),Control!$O$2:$P$11,2,FALSE),"")</f>
        <v/>
      </c>
      <c r="DX17" s="95" t="str">
        <f>IFERROR(VLOOKUP(DV17,Control!$R$2:$T$13,3,FALSE),"")</f>
        <v/>
      </c>
      <c r="DY17" s="9">
        <f t="shared" si="66"/>
        <v>0</v>
      </c>
      <c r="DZ17" s="10">
        <f t="shared" si="67"/>
        <v>0</v>
      </c>
      <c r="EA17" s="5">
        <f t="shared" si="173"/>
        <v>12</v>
      </c>
      <c r="EB17" s="8" t="str">
        <f t="shared" si="68"/>
        <v/>
      </c>
      <c r="EC17" s="8" t="str">
        <f t="shared" si="69"/>
        <v/>
      </c>
      <c r="ED17" s="95" t="str">
        <f>IFERROR(VLOOKUP(VLOOKUP(EC17,Control!$L$2:$M$677,2,FALSE),Control!$O$2:$P$11,2,FALSE),"")</f>
        <v/>
      </c>
      <c r="EE17" s="95" t="str">
        <f>IFERROR(VLOOKUP(EC17,Control!$R$2:$T$13,3,FALSE),"")</f>
        <v/>
      </c>
      <c r="EF17" s="9">
        <f t="shared" si="70"/>
        <v>0</v>
      </c>
      <c r="EG17" s="10">
        <f t="shared" si="71"/>
        <v>0</v>
      </c>
      <c r="EH17" s="5">
        <f t="shared" si="174"/>
        <v>12</v>
      </c>
      <c r="EI17" s="8" t="str">
        <f t="shared" si="72"/>
        <v/>
      </c>
      <c r="EJ17" s="8" t="str">
        <f t="shared" si="73"/>
        <v/>
      </c>
      <c r="EK17" s="95" t="str">
        <f>IFERROR(VLOOKUP(VLOOKUP(EJ17,Control!$L$2:$M$677,2,FALSE),Control!$O$2:$P$11,2,FALSE),"")</f>
        <v/>
      </c>
      <c r="EL17" s="95" t="str">
        <f>IFERROR(VLOOKUP(EJ17,Control!$R$2:$T$13,3,FALSE),"")</f>
        <v/>
      </c>
      <c r="EM17" s="9">
        <f t="shared" si="74"/>
        <v>0</v>
      </c>
      <c r="EN17" s="10">
        <f t="shared" si="75"/>
        <v>0</v>
      </c>
      <c r="EO17" s="5">
        <f t="shared" si="175"/>
        <v>12</v>
      </c>
      <c r="EP17" s="8" t="str">
        <f t="shared" si="76"/>
        <v/>
      </c>
      <c r="EQ17" s="8" t="str">
        <f t="shared" si="77"/>
        <v/>
      </c>
      <c r="ER17" s="95" t="str">
        <f>IFERROR(VLOOKUP(VLOOKUP(EQ17,Control!$L$2:$M$677,2,FALSE),Control!$O$2:$P$11,2,FALSE),"")</f>
        <v/>
      </c>
      <c r="ES17" s="95" t="str">
        <f>IFERROR(VLOOKUP(EQ17,Control!$R$2:$T$13,3,FALSE),"")</f>
        <v/>
      </c>
      <c r="ET17" s="9">
        <f t="shared" si="78"/>
        <v>0</v>
      </c>
      <c r="EU17" s="10">
        <f t="shared" si="79"/>
        <v>0</v>
      </c>
      <c r="EV17" s="5">
        <f t="shared" si="176"/>
        <v>12</v>
      </c>
      <c r="EW17" s="8" t="str">
        <f t="shared" si="80"/>
        <v/>
      </c>
      <c r="EX17" s="8" t="str">
        <f t="shared" si="81"/>
        <v/>
      </c>
      <c r="EY17" s="95" t="str">
        <f>IFERROR(VLOOKUP(VLOOKUP(EX17,Control!$L$2:$M$677,2,FALSE),Control!$O$2:$P$11,2,FALSE),"")</f>
        <v/>
      </c>
      <c r="EZ17" s="95" t="str">
        <f>IFERROR(VLOOKUP(EX17,Control!$R$2:$T$13,3,FALSE),"")</f>
        <v/>
      </c>
      <c r="FA17" s="9">
        <f t="shared" si="82"/>
        <v>0</v>
      </c>
      <c r="FB17" s="10">
        <f t="shared" si="83"/>
        <v>0</v>
      </c>
      <c r="FC17" s="5">
        <f t="shared" si="177"/>
        <v>12</v>
      </c>
      <c r="FD17" s="8" t="str">
        <f t="shared" si="84"/>
        <v/>
      </c>
      <c r="FE17" s="8" t="str">
        <f t="shared" si="85"/>
        <v/>
      </c>
      <c r="FF17" s="95" t="str">
        <f>IFERROR(VLOOKUP(VLOOKUP(FE17,Control!$L$2:$M$677,2,FALSE),Control!$O$2:$P$11,2,FALSE),"")</f>
        <v/>
      </c>
      <c r="FG17" s="95" t="str">
        <f>IFERROR(VLOOKUP(FE17,Control!$R$2:$T$13,3,FALSE),"")</f>
        <v/>
      </c>
      <c r="FH17" s="9">
        <f t="shared" si="86"/>
        <v>0</v>
      </c>
      <c r="FI17" s="10">
        <f t="shared" si="87"/>
        <v>0</v>
      </c>
      <c r="FJ17" s="5">
        <f t="shared" si="178"/>
        <v>12</v>
      </c>
      <c r="FK17" s="8" t="str">
        <f t="shared" si="88"/>
        <v/>
      </c>
      <c r="FL17" s="8" t="str">
        <f t="shared" si="89"/>
        <v/>
      </c>
      <c r="FM17" s="95" t="str">
        <f>IFERROR(VLOOKUP(VLOOKUP(FL17,Control!$L$2:$M$677,2,FALSE),Control!$O$2:$P$11,2,FALSE),"")</f>
        <v/>
      </c>
      <c r="FN17" s="95" t="str">
        <f>IFERROR(VLOOKUP(FL17,Control!$R$2:$T$13,3,FALSE),"")</f>
        <v/>
      </c>
      <c r="FO17" s="9">
        <f t="shared" si="90"/>
        <v>0</v>
      </c>
      <c r="FP17" s="10">
        <f t="shared" si="91"/>
        <v>0</v>
      </c>
      <c r="FQ17" s="5">
        <f t="shared" si="179"/>
        <v>12</v>
      </c>
      <c r="FR17" s="8" t="str">
        <f t="shared" si="92"/>
        <v/>
      </c>
      <c r="FS17" s="8" t="str">
        <f t="shared" si="93"/>
        <v/>
      </c>
      <c r="FT17" s="95" t="str">
        <f>IFERROR(VLOOKUP(VLOOKUP(FS17,Control!$L$2:$M$677,2,FALSE),Control!$O$2:$P$11,2,FALSE),"")</f>
        <v/>
      </c>
      <c r="FU17" s="95" t="str">
        <f>IFERROR(VLOOKUP(FS17,Control!$R$2:$T$13,3,FALSE),"")</f>
        <v/>
      </c>
      <c r="FV17" s="9">
        <f t="shared" si="94"/>
        <v>0</v>
      </c>
      <c r="FW17" s="10">
        <f t="shared" si="95"/>
        <v>0</v>
      </c>
      <c r="FX17" s="5">
        <f t="shared" si="180"/>
        <v>12</v>
      </c>
      <c r="FY17" s="8" t="str">
        <f t="shared" si="96"/>
        <v/>
      </c>
      <c r="FZ17" s="8" t="str">
        <f t="shared" si="97"/>
        <v/>
      </c>
      <c r="GA17" s="95" t="str">
        <f>IFERROR(VLOOKUP(VLOOKUP(FZ17,Control!$L$2:$M$677,2,FALSE),Control!$O$2:$P$11,2,FALSE),"")</f>
        <v/>
      </c>
      <c r="GB17" s="95" t="str">
        <f>IFERROR(VLOOKUP(FZ17,Control!$R$2:$T$13,3,FALSE),"")</f>
        <v/>
      </c>
      <c r="GC17" s="9">
        <f t="shared" si="98"/>
        <v>0</v>
      </c>
      <c r="GD17" s="10">
        <f t="shared" si="99"/>
        <v>0</v>
      </c>
      <c r="GE17" s="5">
        <f t="shared" si="181"/>
        <v>12</v>
      </c>
      <c r="GF17" s="8" t="str">
        <f t="shared" si="100"/>
        <v/>
      </c>
      <c r="GG17" s="8" t="str">
        <f t="shared" si="101"/>
        <v/>
      </c>
      <c r="GH17" s="95" t="str">
        <f>IFERROR(VLOOKUP(VLOOKUP(GG17,Control!$L$2:$M$677,2,FALSE),Control!$O$2:$P$11,2,FALSE),"")</f>
        <v/>
      </c>
      <c r="GI17" s="95" t="str">
        <f>IFERROR(VLOOKUP(GG17,Control!$R$2:$T$13,3,FALSE),"")</f>
        <v/>
      </c>
      <c r="GJ17" s="9">
        <f t="shared" si="102"/>
        <v>0</v>
      </c>
      <c r="GK17" s="10">
        <f t="shared" si="103"/>
        <v>0</v>
      </c>
      <c r="GL17" s="5">
        <f t="shared" si="182"/>
        <v>12</v>
      </c>
      <c r="GM17" s="8" t="str">
        <f t="shared" si="104"/>
        <v/>
      </c>
      <c r="GN17" s="8" t="str">
        <f t="shared" si="105"/>
        <v/>
      </c>
      <c r="GO17" s="95" t="str">
        <f>IFERROR(VLOOKUP(VLOOKUP(GN17,Control!$L$2:$M$677,2,FALSE),Control!$O$2:$P$11,2,FALSE),"")</f>
        <v/>
      </c>
      <c r="GP17" s="95" t="str">
        <f>IFERROR(VLOOKUP(GN17,Control!$R$2:$T$13,3,FALSE),"")</f>
        <v/>
      </c>
      <c r="GQ17" s="9">
        <f t="shared" si="106"/>
        <v>0</v>
      </c>
      <c r="GR17" s="10">
        <f t="shared" si="107"/>
        <v>0</v>
      </c>
      <c r="GS17" s="5">
        <f t="shared" si="183"/>
        <v>12</v>
      </c>
      <c r="GT17" s="8" t="str">
        <f t="shared" si="108"/>
        <v/>
      </c>
      <c r="GU17" s="8" t="str">
        <f t="shared" si="109"/>
        <v/>
      </c>
      <c r="GV17" s="95" t="str">
        <f>IFERROR(VLOOKUP(VLOOKUP(GU17,Control!$L$2:$M$677,2,FALSE),Control!$O$2:$P$11,2,FALSE),"")</f>
        <v/>
      </c>
      <c r="GW17" s="95" t="str">
        <f>IFERROR(VLOOKUP(GU17,Control!$R$2:$T$13,3,FALSE),"")</f>
        <v/>
      </c>
      <c r="GX17" s="9">
        <f t="shared" si="110"/>
        <v>0</v>
      </c>
      <c r="GY17" s="10">
        <f t="shared" si="111"/>
        <v>0</v>
      </c>
      <c r="GZ17" s="5">
        <f t="shared" si="184"/>
        <v>12</v>
      </c>
      <c r="HA17" s="8" t="str">
        <f t="shared" si="112"/>
        <v/>
      </c>
      <c r="HB17" s="8" t="str">
        <f t="shared" si="113"/>
        <v/>
      </c>
      <c r="HC17" s="95" t="str">
        <f>IFERROR(VLOOKUP(VLOOKUP(HB17,Control!$L$2:$M$677,2,FALSE),Control!$O$2:$P$11,2,FALSE),"")</f>
        <v/>
      </c>
      <c r="HD17" s="95" t="str">
        <f>IFERROR(VLOOKUP(HB17,Control!$R$2:$T$13,3,FALSE),"")</f>
        <v/>
      </c>
      <c r="HE17" s="9">
        <f t="shared" si="114"/>
        <v>0</v>
      </c>
      <c r="HF17" s="10">
        <f t="shared" si="115"/>
        <v>0</v>
      </c>
      <c r="HG17" s="5">
        <f t="shared" si="185"/>
        <v>12</v>
      </c>
      <c r="HH17" s="8" t="str">
        <f t="shared" si="116"/>
        <v/>
      </c>
      <c r="HI17" s="8" t="str">
        <f t="shared" si="117"/>
        <v/>
      </c>
      <c r="HJ17" s="95" t="str">
        <f>IFERROR(VLOOKUP(VLOOKUP(HI17,Control!$L$2:$M$677,2,FALSE),Control!$O$2:$P$11,2,FALSE),"")</f>
        <v/>
      </c>
      <c r="HK17" s="95" t="str">
        <f>IFERROR(VLOOKUP(HI17,Control!$R$2:$T$13,3,FALSE),"")</f>
        <v/>
      </c>
      <c r="HL17" s="9">
        <f t="shared" si="118"/>
        <v>0</v>
      </c>
      <c r="HM17" s="10">
        <f t="shared" si="119"/>
        <v>0</v>
      </c>
      <c r="HN17" s="5">
        <f t="shared" si="186"/>
        <v>12</v>
      </c>
      <c r="HO17" s="8" t="str">
        <f t="shared" si="120"/>
        <v/>
      </c>
      <c r="HP17" s="8" t="str">
        <f t="shared" si="121"/>
        <v/>
      </c>
      <c r="HQ17" s="95" t="str">
        <f>IFERROR(VLOOKUP(VLOOKUP(HP17,Control!$L$2:$M$677,2,FALSE),Control!$O$2:$P$11,2,FALSE),"")</f>
        <v/>
      </c>
      <c r="HR17" s="95" t="str">
        <f>IFERROR(VLOOKUP(HP17,Control!$R$2:$T$13,3,FALSE),"")</f>
        <v/>
      </c>
      <c r="HS17" s="9">
        <f t="shared" si="122"/>
        <v>0</v>
      </c>
      <c r="HT17" s="10">
        <f t="shared" si="123"/>
        <v>0</v>
      </c>
      <c r="HU17" s="5">
        <f t="shared" si="187"/>
        <v>12</v>
      </c>
      <c r="HV17" s="8" t="str">
        <f t="shared" si="124"/>
        <v/>
      </c>
      <c r="HW17" s="8" t="str">
        <f t="shared" si="125"/>
        <v/>
      </c>
      <c r="HX17" s="95" t="str">
        <f>IFERROR(VLOOKUP(VLOOKUP(HW17,Control!$L$2:$M$677,2,FALSE),Control!$O$2:$P$11,2,FALSE),"")</f>
        <v/>
      </c>
      <c r="HY17" s="95" t="str">
        <f>IFERROR(VLOOKUP(HW17,Control!$R$2:$T$13,3,FALSE),"")</f>
        <v/>
      </c>
      <c r="HZ17" s="9">
        <f t="shared" si="126"/>
        <v>0</v>
      </c>
      <c r="IA17" s="10">
        <f t="shared" si="127"/>
        <v>0</v>
      </c>
      <c r="IB17" s="5">
        <f t="shared" si="188"/>
        <v>12</v>
      </c>
      <c r="IC17" s="8" t="str">
        <f t="shared" si="128"/>
        <v/>
      </c>
      <c r="ID17" s="8" t="str">
        <f t="shared" si="129"/>
        <v/>
      </c>
      <c r="IE17" s="95" t="str">
        <f>IFERROR(VLOOKUP(VLOOKUP(ID17,Control!$L$2:$M$677,2,FALSE),Control!$O$2:$P$11,2,FALSE),"")</f>
        <v/>
      </c>
      <c r="IF17" s="95" t="str">
        <f>IFERROR(VLOOKUP(ID17,Control!$R$2:$T$13,3,FALSE),"")</f>
        <v/>
      </c>
      <c r="IG17" s="9">
        <f t="shared" si="130"/>
        <v>0</v>
      </c>
      <c r="IH17" s="10">
        <f t="shared" si="131"/>
        <v>0</v>
      </c>
      <c r="II17" s="5">
        <f t="shared" si="189"/>
        <v>12</v>
      </c>
      <c r="IJ17" s="8" t="str">
        <f t="shared" si="132"/>
        <v/>
      </c>
      <c r="IK17" s="8" t="str">
        <f t="shared" si="133"/>
        <v/>
      </c>
      <c r="IL17" s="95" t="str">
        <f>IFERROR(VLOOKUP(VLOOKUP(IK17,Control!$L$2:$M$677,2,FALSE),Control!$O$2:$P$11,2,FALSE),"")</f>
        <v/>
      </c>
      <c r="IM17" s="95" t="str">
        <f>IFERROR(VLOOKUP(IK17,Control!$R$2:$T$13,3,FALSE),"")</f>
        <v/>
      </c>
      <c r="IN17" s="9">
        <f t="shared" si="134"/>
        <v>0</v>
      </c>
      <c r="IO17" s="10">
        <f t="shared" si="135"/>
        <v>0</v>
      </c>
      <c r="IP17" s="5">
        <f t="shared" si="190"/>
        <v>12</v>
      </c>
      <c r="IQ17" s="8" t="str">
        <f t="shared" si="136"/>
        <v/>
      </c>
      <c r="IR17" s="8" t="str">
        <f t="shared" si="137"/>
        <v/>
      </c>
      <c r="IS17" s="95" t="str">
        <f>IFERROR(VLOOKUP(VLOOKUP(IR17,Control!$L$2:$M$677,2,FALSE),Control!$O$2:$P$11,2,FALSE),"")</f>
        <v/>
      </c>
      <c r="IT17" s="95" t="str">
        <f>IFERROR(VLOOKUP(IR17,Control!$R$2:$T$13,3,FALSE),"")</f>
        <v/>
      </c>
      <c r="IU17" s="9">
        <f t="shared" si="138"/>
        <v>0</v>
      </c>
      <c r="IV17" s="10">
        <f t="shared" si="139"/>
        <v>0</v>
      </c>
      <c r="IW17" s="5">
        <f t="shared" si="191"/>
        <v>12</v>
      </c>
      <c r="IX17" s="8" t="str">
        <f t="shared" si="140"/>
        <v/>
      </c>
      <c r="IY17" s="8" t="str">
        <f t="shared" si="141"/>
        <v/>
      </c>
      <c r="IZ17" s="95" t="str">
        <f>IFERROR(VLOOKUP(VLOOKUP(IY17,Control!$L$2:$M$677,2,FALSE),Control!$O$2:$P$11,2,FALSE),"")</f>
        <v/>
      </c>
      <c r="JA17" s="95" t="str">
        <f>IFERROR(VLOOKUP(IY17,Control!$R$2:$T$13,3,FALSE),"")</f>
        <v/>
      </c>
      <c r="JB17" s="9">
        <f t="shared" si="142"/>
        <v>0</v>
      </c>
      <c r="JC17" s="10">
        <f t="shared" si="143"/>
        <v>0</v>
      </c>
      <c r="JD17" s="5">
        <f t="shared" si="192"/>
        <v>12</v>
      </c>
      <c r="JE17" s="8" t="str">
        <f t="shared" si="144"/>
        <v/>
      </c>
      <c r="JF17" s="8" t="str">
        <f t="shared" si="145"/>
        <v/>
      </c>
      <c r="JG17" s="95" t="str">
        <f>IFERROR(VLOOKUP(VLOOKUP(JF17,Control!$L$2:$M$677,2,FALSE),Control!$O$2:$P$11,2,FALSE),"")</f>
        <v/>
      </c>
      <c r="JH17" s="95" t="str">
        <f>IFERROR(VLOOKUP(JF17,Control!$R$2:$T$13,3,FALSE),"")</f>
        <v/>
      </c>
      <c r="JI17" s="9">
        <f t="shared" si="146"/>
        <v>0</v>
      </c>
      <c r="JJ17" s="10">
        <f t="shared" si="147"/>
        <v>0</v>
      </c>
      <c r="JK17" s="5">
        <f t="shared" si="193"/>
        <v>12</v>
      </c>
      <c r="JL17" s="8" t="str">
        <f t="shared" si="148"/>
        <v/>
      </c>
      <c r="JM17" s="8" t="str">
        <f t="shared" si="149"/>
        <v/>
      </c>
      <c r="JN17" s="95" t="str">
        <f>IFERROR(VLOOKUP(VLOOKUP(JM17,Control!$L$2:$M$677,2,FALSE),Control!$O$2:$P$11,2,FALSE),"")</f>
        <v/>
      </c>
      <c r="JO17" s="95" t="str">
        <f>IFERROR(VLOOKUP(JM17,Control!$R$2:$T$13,3,FALSE),"")</f>
        <v/>
      </c>
      <c r="JP17" s="9">
        <f t="shared" si="150"/>
        <v>0</v>
      </c>
      <c r="JQ17" s="10">
        <f t="shared" si="151"/>
        <v>0</v>
      </c>
      <c r="JR17" s="5">
        <f t="shared" si="194"/>
        <v>12</v>
      </c>
      <c r="JS17" s="8" t="str">
        <f t="shared" si="152"/>
        <v/>
      </c>
      <c r="JT17" s="8" t="str">
        <f t="shared" si="153"/>
        <v/>
      </c>
      <c r="JU17" s="95" t="str">
        <f>IFERROR(VLOOKUP(VLOOKUP(JT17,Control!$L$2:$M$677,2,FALSE),Control!$O$2:$P$11,2,FALSE),"")</f>
        <v/>
      </c>
      <c r="JV17" s="95" t="str">
        <f>IFERROR(VLOOKUP(JT17,Control!$R$2:$T$13,3,FALSE),"")</f>
        <v/>
      </c>
      <c r="JW17" s="9">
        <f t="shared" si="154"/>
        <v>0</v>
      </c>
      <c r="JX17" s="10">
        <f t="shared" si="155"/>
        <v>0</v>
      </c>
    </row>
    <row r="18" spans="1:284" x14ac:dyDescent="0.25">
      <c r="A18" s="137"/>
      <c r="B18" s="137"/>
      <c r="C18" s="137"/>
      <c r="D18" s="138"/>
      <c r="E18" s="5">
        <f t="shared" si="195"/>
        <v>13</v>
      </c>
      <c r="F18" s="8"/>
      <c r="G18" s="6"/>
      <c r="H18" s="95" t="str">
        <f>IFERROR(VLOOKUP(VLOOKUP(G18,Control!$L$2:$M$677,2,FALSE),Control!$O$2:$P$11,2,FALSE),"")</f>
        <v/>
      </c>
      <c r="I18" s="95" t="str">
        <f>IFERROR(VLOOKUP(G18,Control!$R$2:$T$13,3,FALSE),"")</f>
        <v/>
      </c>
      <c r="J18" s="9">
        <v>0</v>
      </c>
      <c r="K18" s="10">
        <v>0</v>
      </c>
      <c r="L18" s="5">
        <f t="shared" si="156"/>
        <v>13</v>
      </c>
      <c r="M18" s="8" t="str">
        <f t="shared" si="0"/>
        <v/>
      </c>
      <c r="N18" s="8" t="str">
        <f t="shared" si="1"/>
        <v/>
      </c>
      <c r="O18" s="95" t="str">
        <f>IFERROR(VLOOKUP(VLOOKUP(N18,Control!$L$2:$M$677,2,FALSE),Control!$O$2:$P$11,2,FALSE),"")</f>
        <v/>
      </c>
      <c r="P18" s="95" t="str">
        <f>IFERROR(VLOOKUP(N18,Control!$R$2:$T$13,3,FALSE),"")</f>
        <v/>
      </c>
      <c r="Q18" s="9">
        <f t="shared" si="2"/>
        <v>0</v>
      </c>
      <c r="R18" s="10">
        <f t="shared" si="3"/>
        <v>0</v>
      </c>
      <c r="S18" s="5">
        <f t="shared" si="157"/>
        <v>13</v>
      </c>
      <c r="T18" s="8" t="str">
        <f t="shared" si="4"/>
        <v/>
      </c>
      <c r="U18" s="8" t="str">
        <f t="shared" si="5"/>
        <v/>
      </c>
      <c r="V18" s="95" t="str">
        <f>IFERROR(VLOOKUP(VLOOKUP(U18,Control!$L$2:$M$677,2,FALSE),Control!$O$2:$P$11,2,FALSE),"")</f>
        <v/>
      </c>
      <c r="W18" s="95" t="str">
        <f>IFERROR(VLOOKUP(U18,Control!$R$2:$T$13,3,FALSE),"")</f>
        <v/>
      </c>
      <c r="X18" s="9">
        <f t="shared" si="6"/>
        <v>0</v>
      </c>
      <c r="Y18" s="10">
        <f t="shared" si="7"/>
        <v>0</v>
      </c>
      <c r="Z18" s="5">
        <f t="shared" si="158"/>
        <v>13</v>
      </c>
      <c r="AA18" s="8" t="str">
        <f t="shared" si="8"/>
        <v/>
      </c>
      <c r="AB18" s="8" t="str">
        <f t="shared" si="9"/>
        <v/>
      </c>
      <c r="AC18" s="95" t="str">
        <f>IFERROR(VLOOKUP(VLOOKUP(AB18,Control!$L$2:$M$677,2,FALSE),Control!$O$2:$P$11,2,FALSE),"")</f>
        <v/>
      </c>
      <c r="AD18" s="95" t="str">
        <f>IFERROR(VLOOKUP(AB18,Control!$R$2:$T$13,3,FALSE),"")</f>
        <v/>
      </c>
      <c r="AE18" s="9">
        <f t="shared" si="10"/>
        <v>0</v>
      </c>
      <c r="AF18" s="10">
        <f t="shared" si="11"/>
        <v>0</v>
      </c>
      <c r="AG18" s="5">
        <f t="shared" si="159"/>
        <v>13</v>
      </c>
      <c r="AH18" s="8" t="str">
        <f t="shared" si="12"/>
        <v/>
      </c>
      <c r="AI18" s="8" t="str">
        <f t="shared" si="13"/>
        <v/>
      </c>
      <c r="AJ18" s="95" t="str">
        <f>IFERROR(VLOOKUP(VLOOKUP(AI18,Control!$L$2:$M$677,2,FALSE),Control!$O$2:$P$11,2,FALSE),"")</f>
        <v/>
      </c>
      <c r="AK18" s="95" t="str">
        <f>IFERROR(VLOOKUP(AI18,Control!$R$2:$T$13,3,FALSE),"")</f>
        <v/>
      </c>
      <c r="AL18" s="9">
        <f t="shared" si="14"/>
        <v>0</v>
      </c>
      <c r="AM18" s="10">
        <f t="shared" si="15"/>
        <v>0</v>
      </c>
      <c r="AN18" s="5">
        <f t="shared" si="160"/>
        <v>13</v>
      </c>
      <c r="AO18" s="8" t="str">
        <f t="shared" si="16"/>
        <v/>
      </c>
      <c r="AP18" s="8" t="str">
        <f t="shared" si="17"/>
        <v/>
      </c>
      <c r="AQ18" s="95" t="str">
        <f>IFERROR(VLOOKUP(VLOOKUP(AP18,Control!$L$2:$M$677,2,FALSE),Control!$O$2:$P$11,2,FALSE),"")</f>
        <v/>
      </c>
      <c r="AR18" s="95" t="str">
        <f>IFERROR(VLOOKUP(AP18,Control!$R$2:$T$13,3,FALSE),"")</f>
        <v/>
      </c>
      <c r="AS18" s="9">
        <f t="shared" si="18"/>
        <v>0</v>
      </c>
      <c r="AT18" s="10">
        <f t="shared" si="19"/>
        <v>0</v>
      </c>
      <c r="AU18" s="5">
        <f t="shared" si="161"/>
        <v>13</v>
      </c>
      <c r="AV18" s="8" t="str">
        <f t="shared" si="20"/>
        <v/>
      </c>
      <c r="AW18" s="8" t="str">
        <f t="shared" si="21"/>
        <v/>
      </c>
      <c r="AX18" s="95" t="str">
        <f>IFERROR(VLOOKUP(VLOOKUP(AW18,Control!$L$2:$M$677,2,FALSE),Control!$O$2:$P$11,2,FALSE),"")</f>
        <v/>
      </c>
      <c r="AY18" s="95" t="str">
        <f>IFERROR(VLOOKUP(AW18,Control!$R$2:$T$13,3,FALSE),"")</f>
        <v/>
      </c>
      <c r="AZ18" s="9">
        <f t="shared" si="22"/>
        <v>0</v>
      </c>
      <c r="BA18" s="10">
        <f t="shared" si="23"/>
        <v>0</v>
      </c>
      <c r="BB18" s="5">
        <f t="shared" si="162"/>
        <v>13</v>
      </c>
      <c r="BC18" s="8" t="str">
        <f t="shared" si="24"/>
        <v/>
      </c>
      <c r="BD18" s="8" t="str">
        <f t="shared" si="25"/>
        <v/>
      </c>
      <c r="BE18" s="95" t="str">
        <f>IFERROR(VLOOKUP(VLOOKUP(BD18,Control!$L$2:$M$677,2,FALSE),Control!$O$2:$P$11,2,FALSE),"")</f>
        <v/>
      </c>
      <c r="BF18" s="95" t="str">
        <f>IFERROR(VLOOKUP(BD18,Control!$R$2:$T$13,3,FALSE),"")</f>
        <v/>
      </c>
      <c r="BG18" s="9">
        <f t="shared" si="26"/>
        <v>0</v>
      </c>
      <c r="BH18" s="10">
        <f t="shared" si="27"/>
        <v>0</v>
      </c>
      <c r="BI18" s="5">
        <f t="shared" si="163"/>
        <v>13</v>
      </c>
      <c r="BJ18" s="8" t="str">
        <f t="shared" si="28"/>
        <v/>
      </c>
      <c r="BK18" s="8" t="str">
        <f t="shared" si="29"/>
        <v/>
      </c>
      <c r="BL18" s="95" t="str">
        <f>IFERROR(VLOOKUP(VLOOKUP(BK18,Control!$L$2:$M$677,2,FALSE),Control!$O$2:$P$11,2,FALSE),"")</f>
        <v/>
      </c>
      <c r="BM18" s="95" t="str">
        <f>IFERROR(VLOOKUP(BK18,Control!$R$2:$T$13,3,FALSE),"")</f>
        <v/>
      </c>
      <c r="BN18" s="9">
        <f t="shared" si="30"/>
        <v>0</v>
      </c>
      <c r="BO18" s="10">
        <f t="shared" si="31"/>
        <v>0</v>
      </c>
      <c r="BP18" s="5">
        <f t="shared" si="164"/>
        <v>13</v>
      </c>
      <c r="BQ18" s="8" t="str">
        <f t="shared" si="32"/>
        <v/>
      </c>
      <c r="BR18" s="8" t="str">
        <f t="shared" si="33"/>
        <v/>
      </c>
      <c r="BS18" s="95" t="str">
        <f>IFERROR(VLOOKUP(VLOOKUP(BR18,Control!$L$2:$M$677,2,FALSE),Control!$O$2:$P$11,2,FALSE),"")</f>
        <v/>
      </c>
      <c r="BT18" s="95" t="str">
        <f>IFERROR(VLOOKUP(BR18,Control!$R$2:$T$13,3,FALSE),"")</f>
        <v/>
      </c>
      <c r="BU18" s="9">
        <f t="shared" si="34"/>
        <v>0</v>
      </c>
      <c r="BV18" s="10">
        <f t="shared" si="35"/>
        <v>0</v>
      </c>
      <c r="BW18" s="5">
        <f t="shared" si="165"/>
        <v>13</v>
      </c>
      <c r="BX18" s="8" t="str">
        <f t="shared" si="36"/>
        <v/>
      </c>
      <c r="BY18" s="8" t="str">
        <f t="shared" si="37"/>
        <v/>
      </c>
      <c r="BZ18" s="95" t="str">
        <f>IFERROR(VLOOKUP(VLOOKUP(BY18,Control!$L$2:$M$677,2,FALSE),Control!$O$2:$P$11,2,FALSE),"")</f>
        <v/>
      </c>
      <c r="CA18" s="95" t="str">
        <f>IFERROR(VLOOKUP(BY18,Control!$R$2:$T$13,3,FALSE),"")</f>
        <v/>
      </c>
      <c r="CB18" s="9">
        <f t="shared" si="38"/>
        <v>0</v>
      </c>
      <c r="CC18" s="10">
        <f t="shared" si="39"/>
        <v>0</v>
      </c>
      <c r="CD18" s="5">
        <f t="shared" si="166"/>
        <v>13</v>
      </c>
      <c r="CE18" s="8" t="str">
        <f t="shared" si="40"/>
        <v/>
      </c>
      <c r="CF18" s="8" t="str">
        <f t="shared" si="41"/>
        <v/>
      </c>
      <c r="CG18" s="95" t="str">
        <f>IFERROR(VLOOKUP(VLOOKUP(CF18,Control!$L$2:$M$677,2,FALSE),Control!$O$2:$P$11,2,FALSE),"")</f>
        <v/>
      </c>
      <c r="CH18" s="95" t="str">
        <f>IFERROR(VLOOKUP(CF18,Control!$R$2:$T$13,3,FALSE),"")</f>
        <v/>
      </c>
      <c r="CI18" s="9">
        <f t="shared" si="42"/>
        <v>0</v>
      </c>
      <c r="CJ18" s="10">
        <f t="shared" si="43"/>
        <v>0</v>
      </c>
      <c r="CK18" s="5">
        <f t="shared" si="167"/>
        <v>13</v>
      </c>
      <c r="CL18" s="8" t="str">
        <f t="shared" si="44"/>
        <v/>
      </c>
      <c r="CM18" s="8" t="str">
        <f t="shared" si="45"/>
        <v/>
      </c>
      <c r="CN18" s="95" t="str">
        <f>IFERROR(VLOOKUP(VLOOKUP(CM18,Control!$L$2:$M$677,2,FALSE),Control!$O$2:$P$11,2,FALSE),"")</f>
        <v/>
      </c>
      <c r="CO18" s="95" t="str">
        <f>IFERROR(VLOOKUP(CM18,Control!$R$2:$T$13,3,FALSE),"")</f>
        <v/>
      </c>
      <c r="CP18" s="9">
        <f t="shared" si="46"/>
        <v>0</v>
      </c>
      <c r="CQ18" s="10">
        <f t="shared" si="47"/>
        <v>0</v>
      </c>
      <c r="CR18" s="5">
        <f t="shared" si="168"/>
        <v>13</v>
      </c>
      <c r="CS18" s="8" t="str">
        <f t="shared" si="48"/>
        <v/>
      </c>
      <c r="CT18" s="8" t="str">
        <f t="shared" si="49"/>
        <v/>
      </c>
      <c r="CU18" s="95" t="str">
        <f>IFERROR(VLOOKUP(VLOOKUP(CT18,Control!$L$2:$M$677,2,FALSE),Control!$O$2:$P$11,2,FALSE),"")</f>
        <v/>
      </c>
      <c r="CV18" s="95" t="str">
        <f>IFERROR(VLOOKUP(CT18,Control!$R$2:$T$13,3,FALSE),"")</f>
        <v/>
      </c>
      <c r="CW18" s="9">
        <f t="shared" si="50"/>
        <v>0</v>
      </c>
      <c r="CX18" s="10">
        <f t="shared" si="51"/>
        <v>0</v>
      </c>
      <c r="CY18" s="5">
        <f t="shared" si="169"/>
        <v>13</v>
      </c>
      <c r="CZ18" s="8" t="str">
        <f t="shared" si="52"/>
        <v/>
      </c>
      <c r="DA18" s="8" t="str">
        <f t="shared" si="53"/>
        <v/>
      </c>
      <c r="DB18" s="95" t="str">
        <f>IFERROR(VLOOKUP(VLOOKUP(DA18,Control!$L$2:$M$677,2,FALSE),Control!$O$2:$P$11,2,FALSE),"")</f>
        <v/>
      </c>
      <c r="DC18" s="95" t="str">
        <f>IFERROR(VLOOKUP(DA18,Control!$R$2:$T$13,3,FALSE),"")</f>
        <v/>
      </c>
      <c r="DD18" s="9">
        <f t="shared" si="54"/>
        <v>0</v>
      </c>
      <c r="DE18" s="10">
        <f t="shared" si="55"/>
        <v>0</v>
      </c>
      <c r="DF18" s="5">
        <f t="shared" si="170"/>
        <v>13</v>
      </c>
      <c r="DG18" s="8" t="str">
        <f t="shared" si="56"/>
        <v/>
      </c>
      <c r="DH18" s="8" t="str">
        <f t="shared" si="57"/>
        <v/>
      </c>
      <c r="DI18" s="95" t="str">
        <f>IFERROR(VLOOKUP(VLOOKUP(DH18,Control!$L$2:$M$677,2,FALSE),Control!$O$2:$P$11,2,FALSE),"")</f>
        <v/>
      </c>
      <c r="DJ18" s="95" t="str">
        <f>IFERROR(VLOOKUP(DH18,Control!$R$2:$T$13,3,FALSE),"")</f>
        <v/>
      </c>
      <c r="DK18" s="9">
        <f t="shared" si="58"/>
        <v>0</v>
      </c>
      <c r="DL18" s="10">
        <f t="shared" si="59"/>
        <v>0</v>
      </c>
      <c r="DM18" s="5">
        <f t="shared" si="171"/>
        <v>13</v>
      </c>
      <c r="DN18" s="8" t="str">
        <f t="shared" si="60"/>
        <v/>
      </c>
      <c r="DO18" s="8" t="str">
        <f t="shared" si="61"/>
        <v/>
      </c>
      <c r="DP18" s="95" t="str">
        <f>IFERROR(VLOOKUP(VLOOKUP(DO18,Control!$L$2:$M$677,2,FALSE),Control!$O$2:$P$11,2,FALSE),"")</f>
        <v/>
      </c>
      <c r="DQ18" s="95" t="str">
        <f>IFERROR(VLOOKUP(DO18,Control!$R$2:$T$13,3,FALSE),"")</f>
        <v/>
      </c>
      <c r="DR18" s="9">
        <f t="shared" si="62"/>
        <v>0</v>
      </c>
      <c r="DS18" s="10">
        <f t="shared" si="63"/>
        <v>0</v>
      </c>
      <c r="DT18" s="5">
        <f t="shared" si="172"/>
        <v>13</v>
      </c>
      <c r="DU18" s="8" t="str">
        <f t="shared" si="64"/>
        <v/>
      </c>
      <c r="DV18" s="8" t="str">
        <f t="shared" si="65"/>
        <v/>
      </c>
      <c r="DW18" s="95" t="str">
        <f>IFERROR(VLOOKUP(VLOOKUP(DV18,Control!$L$2:$M$677,2,FALSE),Control!$O$2:$P$11,2,FALSE),"")</f>
        <v/>
      </c>
      <c r="DX18" s="95" t="str">
        <f>IFERROR(VLOOKUP(DV18,Control!$R$2:$T$13,3,FALSE),"")</f>
        <v/>
      </c>
      <c r="DY18" s="9">
        <f t="shared" si="66"/>
        <v>0</v>
      </c>
      <c r="DZ18" s="10">
        <f t="shared" si="67"/>
        <v>0</v>
      </c>
      <c r="EA18" s="5">
        <f t="shared" si="173"/>
        <v>13</v>
      </c>
      <c r="EB18" s="8" t="str">
        <f t="shared" si="68"/>
        <v/>
      </c>
      <c r="EC18" s="8" t="str">
        <f t="shared" si="69"/>
        <v/>
      </c>
      <c r="ED18" s="95" t="str">
        <f>IFERROR(VLOOKUP(VLOOKUP(EC18,Control!$L$2:$M$677,2,FALSE),Control!$O$2:$P$11,2,FALSE),"")</f>
        <v/>
      </c>
      <c r="EE18" s="95" t="str">
        <f>IFERROR(VLOOKUP(EC18,Control!$R$2:$T$13,3,FALSE),"")</f>
        <v/>
      </c>
      <c r="EF18" s="9">
        <f t="shared" si="70"/>
        <v>0</v>
      </c>
      <c r="EG18" s="10">
        <f t="shared" si="71"/>
        <v>0</v>
      </c>
      <c r="EH18" s="5">
        <f t="shared" si="174"/>
        <v>13</v>
      </c>
      <c r="EI18" s="8" t="str">
        <f t="shared" si="72"/>
        <v/>
      </c>
      <c r="EJ18" s="8" t="str">
        <f t="shared" si="73"/>
        <v/>
      </c>
      <c r="EK18" s="95" t="str">
        <f>IFERROR(VLOOKUP(VLOOKUP(EJ18,Control!$L$2:$M$677,2,FALSE),Control!$O$2:$P$11,2,FALSE),"")</f>
        <v/>
      </c>
      <c r="EL18" s="95" t="str">
        <f>IFERROR(VLOOKUP(EJ18,Control!$R$2:$T$13,3,FALSE),"")</f>
        <v/>
      </c>
      <c r="EM18" s="9">
        <f t="shared" si="74"/>
        <v>0</v>
      </c>
      <c r="EN18" s="10">
        <f t="shared" si="75"/>
        <v>0</v>
      </c>
      <c r="EO18" s="5">
        <f t="shared" si="175"/>
        <v>13</v>
      </c>
      <c r="EP18" s="8" t="str">
        <f t="shared" si="76"/>
        <v/>
      </c>
      <c r="EQ18" s="8" t="str">
        <f t="shared" si="77"/>
        <v/>
      </c>
      <c r="ER18" s="95" t="str">
        <f>IFERROR(VLOOKUP(VLOOKUP(EQ18,Control!$L$2:$M$677,2,FALSE),Control!$O$2:$P$11,2,FALSE),"")</f>
        <v/>
      </c>
      <c r="ES18" s="95" t="str">
        <f>IFERROR(VLOOKUP(EQ18,Control!$R$2:$T$13,3,FALSE),"")</f>
        <v/>
      </c>
      <c r="ET18" s="9">
        <f t="shared" si="78"/>
        <v>0</v>
      </c>
      <c r="EU18" s="10">
        <f t="shared" si="79"/>
        <v>0</v>
      </c>
      <c r="EV18" s="5">
        <f t="shared" si="176"/>
        <v>13</v>
      </c>
      <c r="EW18" s="8" t="str">
        <f t="shared" si="80"/>
        <v/>
      </c>
      <c r="EX18" s="8" t="str">
        <f t="shared" si="81"/>
        <v/>
      </c>
      <c r="EY18" s="95" t="str">
        <f>IFERROR(VLOOKUP(VLOOKUP(EX18,Control!$L$2:$M$677,2,FALSE),Control!$O$2:$P$11,2,FALSE),"")</f>
        <v/>
      </c>
      <c r="EZ18" s="95" t="str">
        <f>IFERROR(VLOOKUP(EX18,Control!$R$2:$T$13,3,FALSE),"")</f>
        <v/>
      </c>
      <c r="FA18" s="9">
        <f t="shared" si="82"/>
        <v>0</v>
      </c>
      <c r="FB18" s="10">
        <f t="shared" si="83"/>
        <v>0</v>
      </c>
      <c r="FC18" s="5">
        <f t="shared" si="177"/>
        <v>13</v>
      </c>
      <c r="FD18" s="8" t="str">
        <f t="shared" si="84"/>
        <v/>
      </c>
      <c r="FE18" s="8" t="str">
        <f t="shared" si="85"/>
        <v/>
      </c>
      <c r="FF18" s="95" t="str">
        <f>IFERROR(VLOOKUP(VLOOKUP(FE18,Control!$L$2:$M$677,2,FALSE),Control!$O$2:$P$11,2,FALSE),"")</f>
        <v/>
      </c>
      <c r="FG18" s="95" t="str">
        <f>IFERROR(VLOOKUP(FE18,Control!$R$2:$T$13,3,FALSE),"")</f>
        <v/>
      </c>
      <c r="FH18" s="9">
        <f t="shared" si="86"/>
        <v>0</v>
      </c>
      <c r="FI18" s="10">
        <f t="shared" si="87"/>
        <v>0</v>
      </c>
      <c r="FJ18" s="5">
        <f t="shared" si="178"/>
        <v>13</v>
      </c>
      <c r="FK18" s="8" t="str">
        <f t="shared" si="88"/>
        <v/>
      </c>
      <c r="FL18" s="8" t="str">
        <f t="shared" si="89"/>
        <v/>
      </c>
      <c r="FM18" s="95" t="str">
        <f>IFERROR(VLOOKUP(VLOOKUP(FL18,Control!$L$2:$M$677,2,FALSE),Control!$O$2:$P$11,2,FALSE),"")</f>
        <v/>
      </c>
      <c r="FN18" s="95" t="str">
        <f>IFERROR(VLOOKUP(FL18,Control!$R$2:$T$13,3,FALSE),"")</f>
        <v/>
      </c>
      <c r="FO18" s="9">
        <f t="shared" si="90"/>
        <v>0</v>
      </c>
      <c r="FP18" s="10">
        <f t="shared" si="91"/>
        <v>0</v>
      </c>
      <c r="FQ18" s="5">
        <f t="shared" si="179"/>
        <v>13</v>
      </c>
      <c r="FR18" s="8" t="str">
        <f t="shared" si="92"/>
        <v/>
      </c>
      <c r="FS18" s="8" t="str">
        <f t="shared" si="93"/>
        <v/>
      </c>
      <c r="FT18" s="95" t="str">
        <f>IFERROR(VLOOKUP(VLOOKUP(FS18,Control!$L$2:$M$677,2,FALSE),Control!$O$2:$P$11,2,FALSE),"")</f>
        <v/>
      </c>
      <c r="FU18" s="95" t="str">
        <f>IFERROR(VLOOKUP(FS18,Control!$R$2:$T$13,3,FALSE),"")</f>
        <v/>
      </c>
      <c r="FV18" s="9">
        <f t="shared" si="94"/>
        <v>0</v>
      </c>
      <c r="FW18" s="10">
        <f t="shared" si="95"/>
        <v>0</v>
      </c>
      <c r="FX18" s="5">
        <f t="shared" si="180"/>
        <v>13</v>
      </c>
      <c r="FY18" s="8" t="str">
        <f t="shared" si="96"/>
        <v/>
      </c>
      <c r="FZ18" s="8" t="str">
        <f t="shared" si="97"/>
        <v/>
      </c>
      <c r="GA18" s="95" t="str">
        <f>IFERROR(VLOOKUP(VLOOKUP(FZ18,Control!$L$2:$M$677,2,FALSE),Control!$O$2:$P$11,2,FALSE),"")</f>
        <v/>
      </c>
      <c r="GB18" s="95" t="str">
        <f>IFERROR(VLOOKUP(FZ18,Control!$R$2:$T$13,3,FALSE),"")</f>
        <v/>
      </c>
      <c r="GC18" s="9">
        <f t="shared" si="98"/>
        <v>0</v>
      </c>
      <c r="GD18" s="10">
        <f t="shared" si="99"/>
        <v>0</v>
      </c>
      <c r="GE18" s="5">
        <f t="shared" si="181"/>
        <v>13</v>
      </c>
      <c r="GF18" s="8" t="str">
        <f t="shared" si="100"/>
        <v/>
      </c>
      <c r="GG18" s="8" t="str">
        <f t="shared" si="101"/>
        <v/>
      </c>
      <c r="GH18" s="95" t="str">
        <f>IFERROR(VLOOKUP(VLOOKUP(GG18,Control!$L$2:$M$677,2,FALSE),Control!$O$2:$P$11,2,FALSE),"")</f>
        <v/>
      </c>
      <c r="GI18" s="95" t="str">
        <f>IFERROR(VLOOKUP(GG18,Control!$R$2:$T$13,3,FALSE),"")</f>
        <v/>
      </c>
      <c r="GJ18" s="9">
        <f t="shared" si="102"/>
        <v>0</v>
      </c>
      <c r="GK18" s="10">
        <f t="shared" si="103"/>
        <v>0</v>
      </c>
      <c r="GL18" s="5">
        <f t="shared" si="182"/>
        <v>13</v>
      </c>
      <c r="GM18" s="8" t="str">
        <f t="shared" si="104"/>
        <v/>
      </c>
      <c r="GN18" s="8" t="str">
        <f t="shared" si="105"/>
        <v/>
      </c>
      <c r="GO18" s="95" t="str">
        <f>IFERROR(VLOOKUP(VLOOKUP(GN18,Control!$L$2:$M$677,2,FALSE),Control!$O$2:$P$11,2,FALSE),"")</f>
        <v/>
      </c>
      <c r="GP18" s="95" t="str">
        <f>IFERROR(VLOOKUP(GN18,Control!$R$2:$T$13,3,FALSE),"")</f>
        <v/>
      </c>
      <c r="GQ18" s="9">
        <f t="shared" si="106"/>
        <v>0</v>
      </c>
      <c r="GR18" s="10">
        <f t="shared" si="107"/>
        <v>0</v>
      </c>
      <c r="GS18" s="5">
        <f t="shared" si="183"/>
        <v>13</v>
      </c>
      <c r="GT18" s="8" t="str">
        <f t="shared" si="108"/>
        <v/>
      </c>
      <c r="GU18" s="8" t="str">
        <f t="shared" si="109"/>
        <v/>
      </c>
      <c r="GV18" s="95" t="str">
        <f>IFERROR(VLOOKUP(VLOOKUP(GU18,Control!$L$2:$M$677,2,FALSE),Control!$O$2:$P$11,2,FALSE),"")</f>
        <v/>
      </c>
      <c r="GW18" s="95" t="str">
        <f>IFERROR(VLOOKUP(GU18,Control!$R$2:$T$13,3,FALSE),"")</f>
        <v/>
      </c>
      <c r="GX18" s="9">
        <f t="shared" si="110"/>
        <v>0</v>
      </c>
      <c r="GY18" s="10">
        <f t="shared" si="111"/>
        <v>0</v>
      </c>
      <c r="GZ18" s="5">
        <f t="shared" si="184"/>
        <v>13</v>
      </c>
      <c r="HA18" s="8" t="str">
        <f t="shared" si="112"/>
        <v/>
      </c>
      <c r="HB18" s="8" t="str">
        <f t="shared" si="113"/>
        <v/>
      </c>
      <c r="HC18" s="95" t="str">
        <f>IFERROR(VLOOKUP(VLOOKUP(HB18,Control!$L$2:$M$677,2,FALSE),Control!$O$2:$P$11,2,FALSE),"")</f>
        <v/>
      </c>
      <c r="HD18" s="95" t="str">
        <f>IFERROR(VLOOKUP(HB18,Control!$R$2:$T$13,3,FALSE),"")</f>
        <v/>
      </c>
      <c r="HE18" s="9">
        <f t="shared" si="114"/>
        <v>0</v>
      </c>
      <c r="HF18" s="10">
        <f t="shared" si="115"/>
        <v>0</v>
      </c>
      <c r="HG18" s="5">
        <f t="shared" si="185"/>
        <v>13</v>
      </c>
      <c r="HH18" s="8" t="str">
        <f t="shared" si="116"/>
        <v/>
      </c>
      <c r="HI18" s="8" t="str">
        <f t="shared" si="117"/>
        <v/>
      </c>
      <c r="HJ18" s="95" t="str">
        <f>IFERROR(VLOOKUP(VLOOKUP(HI18,Control!$L$2:$M$677,2,FALSE),Control!$O$2:$P$11,2,FALSE),"")</f>
        <v/>
      </c>
      <c r="HK18" s="95" t="str">
        <f>IFERROR(VLOOKUP(HI18,Control!$R$2:$T$13,3,FALSE),"")</f>
        <v/>
      </c>
      <c r="HL18" s="9">
        <f t="shared" si="118"/>
        <v>0</v>
      </c>
      <c r="HM18" s="10">
        <f t="shared" si="119"/>
        <v>0</v>
      </c>
      <c r="HN18" s="5">
        <f t="shared" si="186"/>
        <v>13</v>
      </c>
      <c r="HO18" s="8" t="str">
        <f t="shared" si="120"/>
        <v/>
      </c>
      <c r="HP18" s="8" t="str">
        <f t="shared" si="121"/>
        <v/>
      </c>
      <c r="HQ18" s="95" t="str">
        <f>IFERROR(VLOOKUP(VLOOKUP(HP18,Control!$L$2:$M$677,2,FALSE),Control!$O$2:$P$11,2,FALSE),"")</f>
        <v/>
      </c>
      <c r="HR18" s="95" t="str">
        <f>IFERROR(VLOOKUP(HP18,Control!$R$2:$T$13,3,FALSE),"")</f>
        <v/>
      </c>
      <c r="HS18" s="9">
        <f t="shared" si="122"/>
        <v>0</v>
      </c>
      <c r="HT18" s="10">
        <f t="shared" si="123"/>
        <v>0</v>
      </c>
      <c r="HU18" s="5">
        <f t="shared" si="187"/>
        <v>13</v>
      </c>
      <c r="HV18" s="8" t="str">
        <f t="shared" si="124"/>
        <v/>
      </c>
      <c r="HW18" s="8" t="str">
        <f t="shared" si="125"/>
        <v/>
      </c>
      <c r="HX18" s="95" t="str">
        <f>IFERROR(VLOOKUP(VLOOKUP(HW18,Control!$L$2:$M$677,2,FALSE),Control!$O$2:$P$11,2,FALSE),"")</f>
        <v/>
      </c>
      <c r="HY18" s="95" t="str">
        <f>IFERROR(VLOOKUP(HW18,Control!$R$2:$T$13,3,FALSE),"")</f>
        <v/>
      </c>
      <c r="HZ18" s="9">
        <f t="shared" si="126"/>
        <v>0</v>
      </c>
      <c r="IA18" s="10">
        <f t="shared" si="127"/>
        <v>0</v>
      </c>
      <c r="IB18" s="5">
        <f t="shared" si="188"/>
        <v>13</v>
      </c>
      <c r="IC18" s="8" t="str">
        <f t="shared" si="128"/>
        <v/>
      </c>
      <c r="ID18" s="8" t="str">
        <f t="shared" si="129"/>
        <v/>
      </c>
      <c r="IE18" s="95" t="str">
        <f>IFERROR(VLOOKUP(VLOOKUP(ID18,Control!$L$2:$M$677,2,FALSE),Control!$O$2:$P$11,2,FALSE),"")</f>
        <v/>
      </c>
      <c r="IF18" s="95" t="str">
        <f>IFERROR(VLOOKUP(ID18,Control!$R$2:$T$13,3,FALSE),"")</f>
        <v/>
      </c>
      <c r="IG18" s="9">
        <f t="shared" si="130"/>
        <v>0</v>
      </c>
      <c r="IH18" s="10">
        <f t="shared" si="131"/>
        <v>0</v>
      </c>
      <c r="II18" s="5">
        <f t="shared" si="189"/>
        <v>13</v>
      </c>
      <c r="IJ18" s="8" t="str">
        <f t="shared" si="132"/>
        <v/>
      </c>
      <c r="IK18" s="8" t="str">
        <f t="shared" si="133"/>
        <v/>
      </c>
      <c r="IL18" s="95" t="str">
        <f>IFERROR(VLOOKUP(VLOOKUP(IK18,Control!$L$2:$M$677,2,FALSE),Control!$O$2:$P$11,2,FALSE),"")</f>
        <v/>
      </c>
      <c r="IM18" s="95" t="str">
        <f>IFERROR(VLOOKUP(IK18,Control!$R$2:$T$13,3,FALSE),"")</f>
        <v/>
      </c>
      <c r="IN18" s="9">
        <f t="shared" si="134"/>
        <v>0</v>
      </c>
      <c r="IO18" s="10">
        <f t="shared" si="135"/>
        <v>0</v>
      </c>
      <c r="IP18" s="5">
        <f t="shared" si="190"/>
        <v>13</v>
      </c>
      <c r="IQ18" s="8" t="str">
        <f t="shared" si="136"/>
        <v/>
      </c>
      <c r="IR18" s="8" t="str">
        <f t="shared" si="137"/>
        <v/>
      </c>
      <c r="IS18" s="95" t="str">
        <f>IFERROR(VLOOKUP(VLOOKUP(IR18,Control!$L$2:$M$677,2,FALSE),Control!$O$2:$P$11,2,FALSE),"")</f>
        <v/>
      </c>
      <c r="IT18" s="95" t="str">
        <f>IFERROR(VLOOKUP(IR18,Control!$R$2:$T$13,3,FALSE),"")</f>
        <v/>
      </c>
      <c r="IU18" s="9">
        <f t="shared" si="138"/>
        <v>0</v>
      </c>
      <c r="IV18" s="10">
        <f t="shared" si="139"/>
        <v>0</v>
      </c>
      <c r="IW18" s="5">
        <f t="shared" si="191"/>
        <v>13</v>
      </c>
      <c r="IX18" s="8" t="str">
        <f t="shared" si="140"/>
        <v/>
      </c>
      <c r="IY18" s="8" t="str">
        <f t="shared" si="141"/>
        <v/>
      </c>
      <c r="IZ18" s="95" t="str">
        <f>IFERROR(VLOOKUP(VLOOKUP(IY18,Control!$L$2:$M$677,2,FALSE),Control!$O$2:$P$11,2,FALSE),"")</f>
        <v/>
      </c>
      <c r="JA18" s="95" t="str">
        <f>IFERROR(VLOOKUP(IY18,Control!$R$2:$T$13,3,FALSE),"")</f>
        <v/>
      </c>
      <c r="JB18" s="9">
        <f t="shared" si="142"/>
        <v>0</v>
      </c>
      <c r="JC18" s="10">
        <f t="shared" si="143"/>
        <v>0</v>
      </c>
      <c r="JD18" s="5">
        <f t="shared" si="192"/>
        <v>13</v>
      </c>
      <c r="JE18" s="8" t="str">
        <f t="shared" si="144"/>
        <v/>
      </c>
      <c r="JF18" s="8" t="str">
        <f t="shared" si="145"/>
        <v/>
      </c>
      <c r="JG18" s="95" t="str">
        <f>IFERROR(VLOOKUP(VLOOKUP(JF18,Control!$L$2:$M$677,2,FALSE),Control!$O$2:$P$11,2,FALSE),"")</f>
        <v/>
      </c>
      <c r="JH18" s="95" t="str">
        <f>IFERROR(VLOOKUP(JF18,Control!$R$2:$T$13,3,FALSE),"")</f>
        <v/>
      </c>
      <c r="JI18" s="9">
        <f t="shared" si="146"/>
        <v>0</v>
      </c>
      <c r="JJ18" s="10">
        <f t="shared" si="147"/>
        <v>0</v>
      </c>
      <c r="JK18" s="5">
        <f t="shared" si="193"/>
        <v>13</v>
      </c>
      <c r="JL18" s="8" t="str">
        <f t="shared" si="148"/>
        <v/>
      </c>
      <c r="JM18" s="8" t="str">
        <f t="shared" si="149"/>
        <v/>
      </c>
      <c r="JN18" s="95" t="str">
        <f>IFERROR(VLOOKUP(VLOOKUP(JM18,Control!$L$2:$M$677,2,FALSE),Control!$O$2:$P$11,2,FALSE),"")</f>
        <v/>
      </c>
      <c r="JO18" s="95" t="str">
        <f>IFERROR(VLOOKUP(JM18,Control!$R$2:$T$13,3,FALSE),"")</f>
        <v/>
      </c>
      <c r="JP18" s="9">
        <f t="shared" si="150"/>
        <v>0</v>
      </c>
      <c r="JQ18" s="10">
        <f t="shared" si="151"/>
        <v>0</v>
      </c>
      <c r="JR18" s="5">
        <f t="shared" si="194"/>
        <v>13</v>
      </c>
      <c r="JS18" s="8" t="str">
        <f t="shared" si="152"/>
        <v/>
      </c>
      <c r="JT18" s="8" t="str">
        <f t="shared" si="153"/>
        <v/>
      </c>
      <c r="JU18" s="95" t="str">
        <f>IFERROR(VLOOKUP(VLOOKUP(JT18,Control!$L$2:$M$677,2,FALSE),Control!$O$2:$P$11,2,FALSE),"")</f>
        <v/>
      </c>
      <c r="JV18" s="95" t="str">
        <f>IFERROR(VLOOKUP(JT18,Control!$R$2:$T$13,3,FALSE),"")</f>
        <v/>
      </c>
      <c r="JW18" s="9">
        <f t="shared" si="154"/>
        <v>0</v>
      </c>
      <c r="JX18" s="10">
        <f t="shared" si="155"/>
        <v>0</v>
      </c>
    </row>
    <row r="19" spans="1:284" x14ac:dyDescent="0.25">
      <c r="A19" s="137" t="s">
        <v>884</v>
      </c>
      <c r="B19" s="137"/>
      <c r="C19" s="137"/>
      <c r="D19" s="138"/>
      <c r="E19" s="5">
        <f t="shared" si="195"/>
        <v>14</v>
      </c>
      <c r="F19" s="8"/>
      <c r="G19" s="6"/>
      <c r="H19" s="95" t="str">
        <f>IFERROR(VLOOKUP(VLOOKUP(G19,Control!$L$2:$M$677,2,FALSE),Control!$O$2:$P$11,2,FALSE),"")</f>
        <v/>
      </c>
      <c r="I19" s="95" t="str">
        <f>IFERROR(VLOOKUP(G19,Control!$R$2:$T$13,3,FALSE),"")</f>
        <v/>
      </c>
      <c r="J19" s="9">
        <v>0</v>
      </c>
      <c r="K19" s="10">
        <v>0</v>
      </c>
      <c r="L19" s="5">
        <f t="shared" si="156"/>
        <v>14</v>
      </c>
      <c r="M19" s="8" t="str">
        <f t="shared" si="0"/>
        <v/>
      </c>
      <c r="N19" s="8" t="str">
        <f t="shared" si="1"/>
        <v/>
      </c>
      <c r="O19" s="95" t="str">
        <f>IFERROR(VLOOKUP(VLOOKUP(N19,Control!$L$2:$M$677,2,FALSE),Control!$O$2:$P$11,2,FALSE),"")</f>
        <v/>
      </c>
      <c r="P19" s="95" t="str">
        <f>IFERROR(VLOOKUP(N19,Control!$R$2:$T$13,3,FALSE),"")</f>
        <v/>
      </c>
      <c r="Q19" s="9">
        <f t="shared" si="2"/>
        <v>0</v>
      </c>
      <c r="R19" s="10">
        <f t="shared" si="3"/>
        <v>0</v>
      </c>
      <c r="S19" s="5">
        <f t="shared" si="157"/>
        <v>14</v>
      </c>
      <c r="T19" s="8" t="str">
        <f t="shared" si="4"/>
        <v/>
      </c>
      <c r="U19" s="8" t="str">
        <f t="shared" si="5"/>
        <v/>
      </c>
      <c r="V19" s="95" t="str">
        <f>IFERROR(VLOOKUP(VLOOKUP(U19,Control!$L$2:$M$677,2,FALSE),Control!$O$2:$P$11,2,FALSE),"")</f>
        <v/>
      </c>
      <c r="W19" s="95" t="str">
        <f>IFERROR(VLOOKUP(U19,Control!$R$2:$T$13,3,FALSE),"")</f>
        <v/>
      </c>
      <c r="X19" s="9">
        <f t="shared" si="6"/>
        <v>0</v>
      </c>
      <c r="Y19" s="10">
        <f t="shared" si="7"/>
        <v>0</v>
      </c>
      <c r="Z19" s="5">
        <f t="shared" si="158"/>
        <v>14</v>
      </c>
      <c r="AA19" s="8" t="str">
        <f t="shared" si="8"/>
        <v/>
      </c>
      <c r="AB19" s="8" t="str">
        <f t="shared" si="9"/>
        <v/>
      </c>
      <c r="AC19" s="95" t="str">
        <f>IFERROR(VLOOKUP(VLOOKUP(AB19,Control!$L$2:$M$677,2,FALSE),Control!$O$2:$P$11,2,FALSE),"")</f>
        <v/>
      </c>
      <c r="AD19" s="95" t="str">
        <f>IFERROR(VLOOKUP(AB19,Control!$R$2:$T$13,3,FALSE),"")</f>
        <v/>
      </c>
      <c r="AE19" s="9">
        <f t="shared" si="10"/>
        <v>0</v>
      </c>
      <c r="AF19" s="10">
        <f t="shared" si="11"/>
        <v>0</v>
      </c>
      <c r="AG19" s="5">
        <f t="shared" si="159"/>
        <v>14</v>
      </c>
      <c r="AH19" s="8" t="str">
        <f t="shared" si="12"/>
        <v/>
      </c>
      <c r="AI19" s="8" t="str">
        <f t="shared" si="13"/>
        <v/>
      </c>
      <c r="AJ19" s="95" t="str">
        <f>IFERROR(VLOOKUP(VLOOKUP(AI19,Control!$L$2:$M$677,2,FALSE),Control!$O$2:$P$11,2,FALSE),"")</f>
        <v/>
      </c>
      <c r="AK19" s="95" t="str">
        <f>IFERROR(VLOOKUP(AI19,Control!$R$2:$T$13,3,FALSE),"")</f>
        <v/>
      </c>
      <c r="AL19" s="9">
        <f t="shared" si="14"/>
        <v>0</v>
      </c>
      <c r="AM19" s="10">
        <f t="shared" si="15"/>
        <v>0</v>
      </c>
      <c r="AN19" s="5">
        <f t="shared" si="160"/>
        <v>14</v>
      </c>
      <c r="AO19" s="8" t="str">
        <f t="shared" si="16"/>
        <v/>
      </c>
      <c r="AP19" s="8" t="str">
        <f t="shared" si="17"/>
        <v/>
      </c>
      <c r="AQ19" s="95" t="str">
        <f>IFERROR(VLOOKUP(VLOOKUP(AP19,Control!$L$2:$M$677,2,FALSE),Control!$O$2:$P$11,2,FALSE),"")</f>
        <v/>
      </c>
      <c r="AR19" s="95" t="str">
        <f>IFERROR(VLOOKUP(AP19,Control!$R$2:$T$13,3,FALSE),"")</f>
        <v/>
      </c>
      <c r="AS19" s="9">
        <f t="shared" si="18"/>
        <v>0</v>
      </c>
      <c r="AT19" s="10">
        <f t="shared" si="19"/>
        <v>0</v>
      </c>
      <c r="AU19" s="5">
        <f t="shared" si="161"/>
        <v>14</v>
      </c>
      <c r="AV19" s="8" t="str">
        <f t="shared" si="20"/>
        <v/>
      </c>
      <c r="AW19" s="8" t="str">
        <f t="shared" si="21"/>
        <v/>
      </c>
      <c r="AX19" s="95" t="str">
        <f>IFERROR(VLOOKUP(VLOOKUP(AW19,Control!$L$2:$M$677,2,FALSE),Control!$O$2:$P$11,2,FALSE),"")</f>
        <v/>
      </c>
      <c r="AY19" s="95" t="str">
        <f>IFERROR(VLOOKUP(AW19,Control!$R$2:$T$13,3,FALSE),"")</f>
        <v/>
      </c>
      <c r="AZ19" s="9">
        <f t="shared" si="22"/>
        <v>0</v>
      </c>
      <c r="BA19" s="10">
        <f t="shared" si="23"/>
        <v>0</v>
      </c>
      <c r="BB19" s="5">
        <f t="shared" si="162"/>
        <v>14</v>
      </c>
      <c r="BC19" s="8" t="str">
        <f t="shared" si="24"/>
        <v/>
      </c>
      <c r="BD19" s="8" t="str">
        <f t="shared" si="25"/>
        <v/>
      </c>
      <c r="BE19" s="95" t="str">
        <f>IFERROR(VLOOKUP(VLOOKUP(BD19,Control!$L$2:$M$677,2,FALSE),Control!$O$2:$P$11,2,FALSE),"")</f>
        <v/>
      </c>
      <c r="BF19" s="95" t="str">
        <f>IFERROR(VLOOKUP(BD19,Control!$R$2:$T$13,3,FALSE),"")</f>
        <v/>
      </c>
      <c r="BG19" s="9">
        <f t="shared" si="26"/>
        <v>0</v>
      </c>
      <c r="BH19" s="10">
        <f t="shared" si="27"/>
        <v>0</v>
      </c>
      <c r="BI19" s="5">
        <f t="shared" si="163"/>
        <v>14</v>
      </c>
      <c r="BJ19" s="8" t="str">
        <f t="shared" si="28"/>
        <v/>
      </c>
      <c r="BK19" s="8" t="str">
        <f t="shared" si="29"/>
        <v/>
      </c>
      <c r="BL19" s="95" t="str">
        <f>IFERROR(VLOOKUP(VLOOKUP(BK19,Control!$L$2:$M$677,2,FALSE),Control!$O$2:$P$11,2,FALSE),"")</f>
        <v/>
      </c>
      <c r="BM19" s="95" t="str">
        <f>IFERROR(VLOOKUP(BK19,Control!$R$2:$T$13,3,FALSE),"")</f>
        <v/>
      </c>
      <c r="BN19" s="9">
        <f t="shared" si="30"/>
        <v>0</v>
      </c>
      <c r="BO19" s="10">
        <f t="shared" si="31"/>
        <v>0</v>
      </c>
      <c r="BP19" s="5">
        <f t="shared" si="164"/>
        <v>14</v>
      </c>
      <c r="BQ19" s="8" t="str">
        <f t="shared" si="32"/>
        <v/>
      </c>
      <c r="BR19" s="8" t="str">
        <f t="shared" si="33"/>
        <v/>
      </c>
      <c r="BS19" s="95" t="str">
        <f>IFERROR(VLOOKUP(VLOOKUP(BR19,Control!$L$2:$M$677,2,FALSE),Control!$O$2:$P$11,2,FALSE),"")</f>
        <v/>
      </c>
      <c r="BT19" s="95" t="str">
        <f>IFERROR(VLOOKUP(BR19,Control!$R$2:$T$13,3,FALSE),"")</f>
        <v/>
      </c>
      <c r="BU19" s="9">
        <f t="shared" si="34"/>
        <v>0</v>
      </c>
      <c r="BV19" s="10">
        <f t="shared" si="35"/>
        <v>0</v>
      </c>
      <c r="BW19" s="5">
        <f t="shared" si="165"/>
        <v>14</v>
      </c>
      <c r="BX19" s="8" t="str">
        <f t="shared" si="36"/>
        <v/>
      </c>
      <c r="BY19" s="8" t="str">
        <f t="shared" si="37"/>
        <v/>
      </c>
      <c r="BZ19" s="95" t="str">
        <f>IFERROR(VLOOKUP(VLOOKUP(BY19,Control!$L$2:$M$677,2,FALSE),Control!$O$2:$P$11,2,FALSE),"")</f>
        <v/>
      </c>
      <c r="CA19" s="95" t="str">
        <f>IFERROR(VLOOKUP(BY19,Control!$R$2:$T$13,3,FALSE),"")</f>
        <v/>
      </c>
      <c r="CB19" s="9">
        <f t="shared" si="38"/>
        <v>0</v>
      </c>
      <c r="CC19" s="10">
        <f t="shared" si="39"/>
        <v>0</v>
      </c>
      <c r="CD19" s="5">
        <f t="shared" si="166"/>
        <v>14</v>
      </c>
      <c r="CE19" s="8" t="str">
        <f t="shared" si="40"/>
        <v/>
      </c>
      <c r="CF19" s="8" t="str">
        <f t="shared" si="41"/>
        <v/>
      </c>
      <c r="CG19" s="95" t="str">
        <f>IFERROR(VLOOKUP(VLOOKUP(CF19,Control!$L$2:$M$677,2,FALSE),Control!$O$2:$P$11,2,FALSE),"")</f>
        <v/>
      </c>
      <c r="CH19" s="95" t="str">
        <f>IFERROR(VLOOKUP(CF19,Control!$R$2:$T$13,3,FALSE),"")</f>
        <v/>
      </c>
      <c r="CI19" s="9">
        <f t="shared" si="42"/>
        <v>0</v>
      </c>
      <c r="CJ19" s="10">
        <f t="shared" si="43"/>
        <v>0</v>
      </c>
      <c r="CK19" s="5">
        <f t="shared" si="167"/>
        <v>14</v>
      </c>
      <c r="CL19" s="8" t="str">
        <f t="shared" si="44"/>
        <v/>
      </c>
      <c r="CM19" s="8" t="str">
        <f t="shared" si="45"/>
        <v/>
      </c>
      <c r="CN19" s="95" t="str">
        <f>IFERROR(VLOOKUP(VLOOKUP(CM19,Control!$L$2:$M$677,2,FALSE),Control!$O$2:$P$11,2,FALSE),"")</f>
        <v/>
      </c>
      <c r="CO19" s="95" t="str">
        <f>IFERROR(VLOOKUP(CM19,Control!$R$2:$T$13,3,FALSE),"")</f>
        <v/>
      </c>
      <c r="CP19" s="9">
        <f t="shared" si="46"/>
        <v>0</v>
      </c>
      <c r="CQ19" s="10">
        <f t="shared" si="47"/>
        <v>0</v>
      </c>
      <c r="CR19" s="5">
        <f t="shared" si="168"/>
        <v>14</v>
      </c>
      <c r="CS19" s="8" t="str">
        <f t="shared" si="48"/>
        <v/>
      </c>
      <c r="CT19" s="8" t="str">
        <f t="shared" si="49"/>
        <v/>
      </c>
      <c r="CU19" s="95" t="str">
        <f>IFERROR(VLOOKUP(VLOOKUP(CT19,Control!$L$2:$M$677,2,FALSE),Control!$O$2:$P$11,2,FALSE),"")</f>
        <v/>
      </c>
      <c r="CV19" s="95" t="str">
        <f>IFERROR(VLOOKUP(CT19,Control!$R$2:$T$13,3,FALSE),"")</f>
        <v/>
      </c>
      <c r="CW19" s="9">
        <f t="shared" si="50"/>
        <v>0</v>
      </c>
      <c r="CX19" s="10">
        <f t="shared" si="51"/>
        <v>0</v>
      </c>
      <c r="CY19" s="5">
        <f t="shared" si="169"/>
        <v>14</v>
      </c>
      <c r="CZ19" s="8" t="str">
        <f t="shared" si="52"/>
        <v/>
      </c>
      <c r="DA19" s="8" t="str">
        <f t="shared" si="53"/>
        <v/>
      </c>
      <c r="DB19" s="95" t="str">
        <f>IFERROR(VLOOKUP(VLOOKUP(DA19,Control!$L$2:$M$677,2,FALSE),Control!$O$2:$P$11,2,FALSE),"")</f>
        <v/>
      </c>
      <c r="DC19" s="95" t="str">
        <f>IFERROR(VLOOKUP(DA19,Control!$R$2:$T$13,3,FALSE),"")</f>
        <v/>
      </c>
      <c r="DD19" s="9">
        <f t="shared" si="54"/>
        <v>0</v>
      </c>
      <c r="DE19" s="10">
        <f t="shared" si="55"/>
        <v>0</v>
      </c>
      <c r="DF19" s="5">
        <f t="shared" si="170"/>
        <v>14</v>
      </c>
      <c r="DG19" s="8" t="str">
        <f t="shared" si="56"/>
        <v/>
      </c>
      <c r="DH19" s="8" t="str">
        <f t="shared" si="57"/>
        <v/>
      </c>
      <c r="DI19" s="95" t="str">
        <f>IFERROR(VLOOKUP(VLOOKUP(DH19,Control!$L$2:$M$677,2,FALSE),Control!$O$2:$P$11,2,FALSE),"")</f>
        <v/>
      </c>
      <c r="DJ19" s="95" t="str">
        <f>IFERROR(VLOOKUP(DH19,Control!$R$2:$T$13,3,FALSE),"")</f>
        <v/>
      </c>
      <c r="DK19" s="9">
        <f t="shared" si="58"/>
        <v>0</v>
      </c>
      <c r="DL19" s="10">
        <f t="shared" si="59"/>
        <v>0</v>
      </c>
      <c r="DM19" s="5">
        <f t="shared" si="171"/>
        <v>14</v>
      </c>
      <c r="DN19" s="8" t="str">
        <f t="shared" si="60"/>
        <v/>
      </c>
      <c r="DO19" s="8" t="str">
        <f t="shared" si="61"/>
        <v/>
      </c>
      <c r="DP19" s="95" t="str">
        <f>IFERROR(VLOOKUP(VLOOKUP(DO19,Control!$L$2:$M$677,2,FALSE),Control!$O$2:$P$11,2,FALSE),"")</f>
        <v/>
      </c>
      <c r="DQ19" s="95" t="str">
        <f>IFERROR(VLOOKUP(DO19,Control!$R$2:$T$13,3,FALSE),"")</f>
        <v/>
      </c>
      <c r="DR19" s="9">
        <f t="shared" si="62"/>
        <v>0</v>
      </c>
      <c r="DS19" s="10">
        <f t="shared" si="63"/>
        <v>0</v>
      </c>
      <c r="DT19" s="5">
        <f t="shared" si="172"/>
        <v>14</v>
      </c>
      <c r="DU19" s="8" t="str">
        <f t="shared" si="64"/>
        <v/>
      </c>
      <c r="DV19" s="8" t="str">
        <f t="shared" si="65"/>
        <v/>
      </c>
      <c r="DW19" s="95" t="str">
        <f>IFERROR(VLOOKUP(VLOOKUP(DV19,Control!$L$2:$M$677,2,FALSE),Control!$O$2:$P$11,2,FALSE),"")</f>
        <v/>
      </c>
      <c r="DX19" s="95" t="str">
        <f>IFERROR(VLOOKUP(DV19,Control!$R$2:$T$13,3,FALSE),"")</f>
        <v/>
      </c>
      <c r="DY19" s="9">
        <f t="shared" si="66"/>
        <v>0</v>
      </c>
      <c r="DZ19" s="10">
        <f t="shared" si="67"/>
        <v>0</v>
      </c>
      <c r="EA19" s="5">
        <f t="shared" si="173"/>
        <v>14</v>
      </c>
      <c r="EB19" s="8" t="str">
        <f t="shared" si="68"/>
        <v/>
      </c>
      <c r="EC19" s="8" t="str">
        <f t="shared" si="69"/>
        <v/>
      </c>
      <c r="ED19" s="95" t="str">
        <f>IFERROR(VLOOKUP(VLOOKUP(EC19,Control!$L$2:$M$677,2,FALSE),Control!$O$2:$P$11,2,FALSE),"")</f>
        <v/>
      </c>
      <c r="EE19" s="95" t="str">
        <f>IFERROR(VLOOKUP(EC19,Control!$R$2:$T$13,3,FALSE),"")</f>
        <v/>
      </c>
      <c r="EF19" s="9">
        <f t="shared" si="70"/>
        <v>0</v>
      </c>
      <c r="EG19" s="10">
        <f t="shared" si="71"/>
        <v>0</v>
      </c>
      <c r="EH19" s="5">
        <f t="shared" si="174"/>
        <v>14</v>
      </c>
      <c r="EI19" s="8" t="str">
        <f t="shared" si="72"/>
        <v/>
      </c>
      <c r="EJ19" s="8" t="str">
        <f t="shared" si="73"/>
        <v/>
      </c>
      <c r="EK19" s="95" t="str">
        <f>IFERROR(VLOOKUP(VLOOKUP(EJ19,Control!$L$2:$M$677,2,FALSE),Control!$O$2:$P$11,2,FALSE),"")</f>
        <v/>
      </c>
      <c r="EL19" s="95" t="str">
        <f>IFERROR(VLOOKUP(EJ19,Control!$R$2:$T$13,3,FALSE),"")</f>
        <v/>
      </c>
      <c r="EM19" s="9">
        <f t="shared" si="74"/>
        <v>0</v>
      </c>
      <c r="EN19" s="10">
        <f t="shared" si="75"/>
        <v>0</v>
      </c>
      <c r="EO19" s="5">
        <f t="shared" si="175"/>
        <v>14</v>
      </c>
      <c r="EP19" s="8" t="str">
        <f t="shared" si="76"/>
        <v/>
      </c>
      <c r="EQ19" s="8" t="str">
        <f t="shared" si="77"/>
        <v/>
      </c>
      <c r="ER19" s="95" t="str">
        <f>IFERROR(VLOOKUP(VLOOKUP(EQ19,Control!$L$2:$M$677,2,FALSE),Control!$O$2:$P$11,2,FALSE),"")</f>
        <v/>
      </c>
      <c r="ES19" s="95" t="str">
        <f>IFERROR(VLOOKUP(EQ19,Control!$R$2:$T$13,3,FALSE),"")</f>
        <v/>
      </c>
      <c r="ET19" s="9">
        <f t="shared" si="78"/>
        <v>0</v>
      </c>
      <c r="EU19" s="10">
        <f t="shared" si="79"/>
        <v>0</v>
      </c>
      <c r="EV19" s="5">
        <f t="shared" si="176"/>
        <v>14</v>
      </c>
      <c r="EW19" s="8" t="str">
        <f t="shared" si="80"/>
        <v/>
      </c>
      <c r="EX19" s="8" t="str">
        <f t="shared" si="81"/>
        <v/>
      </c>
      <c r="EY19" s="95" t="str">
        <f>IFERROR(VLOOKUP(VLOOKUP(EX19,Control!$L$2:$M$677,2,FALSE),Control!$O$2:$P$11,2,FALSE),"")</f>
        <v/>
      </c>
      <c r="EZ19" s="95" t="str">
        <f>IFERROR(VLOOKUP(EX19,Control!$R$2:$T$13,3,FALSE),"")</f>
        <v/>
      </c>
      <c r="FA19" s="9">
        <f t="shared" si="82"/>
        <v>0</v>
      </c>
      <c r="FB19" s="10">
        <f t="shared" si="83"/>
        <v>0</v>
      </c>
      <c r="FC19" s="5">
        <f t="shared" si="177"/>
        <v>14</v>
      </c>
      <c r="FD19" s="8" t="str">
        <f t="shared" si="84"/>
        <v/>
      </c>
      <c r="FE19" s="8" t="str">
        <f t="shared" si="85"/>
        <v/>
      </c>
      <c r="FF19" s="95" t="str">
        <f>IFERROR(VLOOKUP(VLOOKUP(FE19,Control!$L$2:$M$677,2,FALSE),Control!$O$2:$P$11,2,FALSE),"")</f>
        <v/>
      </c>
      <c r="FG19" s="95" t="str">
        <f>IFERROR(VLOOKUP(FE19,Control!$R$2:$T$13,3,FALSE),"")</f>
        <v/>
      </c>
      <c r="FH19" s="9">
        <f t="shared" si="86"/>
        <v>0</v>
      </c>
      <c r="FI19" s="10">
        <f t="shared" si="87"/>
        <v>0</v>
      </c>
      <c r="FJ19" s="5">
        <f t="shared" si="178"/>
        <v>14</v>
      </c>
      <c r="FK19" s="8" t="str">
        <f t="shared" si="88"/>
        <v/>
      </c>
      <c r="FL19" s="8" t="str">
        <f t="shared" si="89"/>
        <v/>
      </c>
      <c r="FM19" s="95" t="str">
        <f>IFERROR(VLOOKUP(VLOOKUP(FL19,Control!$L$2:$M$677,2,FALSE),Control!$O$2:$P$11,2,FALSE),"")</f>
        <v/>
      </c>
      <c r="FN19" s="95" t="str">
        <f>IFERROR(VLOOKUP(FL19,Control!$R$2:$T$13,3,FALSE),"")</f>
        <v/>
      </c>
      <c r="FO19" s="9">
        <f t="shared" si="90"/>
        <v>0</v>
      </c>
      <c r="FP19" s="10">
        <f t="shared" si="91"/>
        <v>0</v>
      </c>
      <c r="FQ19" s="5">
        <f t="shared" si="179"/>
        <v>14</v>
      </c>
      <c r="FR19" s="8" t="str">
        <f t="shared" si="92"/>
        <v/>
      </c>
      <c r="FS19" s="8" t="str">
        <f t="shared" si="93"/>
        <v/>
      </c>
      <c r="FT19" s="95" t="str">
        <f>IFERROR(VLOOKUP(VLOOKUP(FS19,Control!$L$2:$M$677,2,FALSE),Control!$O$2:$P$11,2,FALSE),"")</f>
        <v/>
      </c>
      <c r="FU19" s="95" t="str">
        <f>IFERROR(VLOOKUP(FS19,Control!$R$2:$T$13,3,FALSE),"")</f>
        <v/>
      </c>
      <c r="FV19" s="9">
        <f t="shared" si="94"/>
        <v>0</v>
      </c>
      <c r="FW19" s="10">
        <f t="shared" si="95"/>
        <v>0</v>
      </c>
      <c r="FX19" s="5">
        <f t="shared" si="180"/>
        <v>14</v>
      </c>
      <c r="FY19" s="8" t="str">
        <f t="shared" si="96"/>
        <v/>
      </c>
      <c r="FZ19" s="8" t="str">
        <f t="shared" si="97"/>
        <v/>
      </c>
      <c r="GA19" s="95" t="str">
        <f>IFERROR(VLOOKUP(VLOOKUP(FZ19,Control!$L$2:$M$677,2,FALSE),Control!$O$2:$P$11,2,FALSE),"")</f>
        <v/>
      </c>
      <c r="GB19" s="95" t="str">
        <f>IFERROR(VLOOKUP(FZ19,Control!$R$2:$T$13,3,FALSE),"")</f>
        <v/>
      </c>
      <c r="GC19" s="9">
        <f t="shared" si="98"/>
        <v>0</v>
      </c>
      <c r="GD19" s="10">
        <f t="shared" si="99"/>
        <v>0</v>
      </c>
      <c r="GE19" s="5">
        <f t="shared" si="181"/>
        <v>14</v>
      </c>
      <c r="GF19" s="8" t="str">
        <f t="shared" si="100"/>
        <v/>
      </c>
      <c r="GG19" s="8" t="str">
        <f t="shared" si="101"/>
        <v/>
      </c>
      <c r="GH19" s="95" t="str">
        <f>IFERROR(VLOOKUP(VLOOKUP(GG19,Control!$L$2:$M$677,2,FALSE),Control!$O$2:$P$11,2,FALSE),"")</f>
        <v/>
      </c>
      <c r="GI19" s="95" t="str">
        <f>IFERROR(VLOOKUP(GG19,Control!$R$2:$T$13,3,FALSE),"")</f>
        <v/>
      </c>
      <c r="GJ19" s="9">
        <f t="shared" si="102"/>
        <v>0</v>
      </c>
      <c r="GK19" s="10">
        <f t="shared" si="103"/>
        <v>0</v>
      </c>
      <c r="GL19" s="5">
        <f t="shared" si="182"/>
        <v>14</v>
      </c>
      <c r="GM19" s="8" t="str">
        <f t="shared" si="104"/>
        <v/>
      </c>
      <c r="GN19" s="8" t="str">
        <f t="shared" si="105"/>
        <v/>
      </c>
      <c r="GO19" s="95" t="str">
        <f>IFERROR(VLOOKUP(VLOOKUP(GN19,Control!$L$2:$M$677,2,FALSE),Control!$O$2:$P$11,2,FALSE),"")</f>
        <v/>
      </c>
      <c r="GP19" s="95" t="str">
        <f>IFERROR(VLOOKUP(GN19,Control!$R$2:$T$13,3,FALSE),"")</f>
        <v/>
      </c>
      <c r="GQ19" s="9">
        <f t="shared" si="106"/>
        <v>0</v>
      </c>
      <c r="GR19" s="10">
        <f t="shared" si="107"/>
        <v>0</v>
      </c>
      <c r="GS19" s="5">
        <f t="shared" si="183"/>
        <v>14</v>
      </c>
      <c r="GT19" s="8" t="str">
        <f t="shared" si="108"/>
        <v/>
      </c>
      <c r="GU19" s="8" t="str">
        <f t="shared" si="109"/>
        <v/>
      </c>
      <c r="GV19" s="95" t="str">
        <f>IFERROR(VLOOKUP(VLOOKUP(GU19,Control!$L$2:$M$677,2,FALSE),Control!$O$2:$P$11,2,FALSE),"")</f>
        <v/>
      </c>
      <c r="GW19" s="95" t="str">
        <f>IFERROR(VLOOKUP(GU19,Control!$R$2:$T$13,3,FALSE),"")</f>
        <v/>
      </c>
      <c r="GX19" s="9">
        <f t="shared" si="110"/>
        <v>0</v>
      </c>
      <c r="GY19" s="10">
        <f t="shared" si="111"/>
        <v>0</v>
      </c>
      <c r="GZ19" s="5">
        <f t="shared" si="184"/>
        <v>14</v>
      </c>
      <c r="HA19" s="8" t="str">
        <f t="shared" si="112"/>
        <v/>
      </c>
      <c r="HB19" s="8" t="str">
        <f t="shared" si="113"/>
        <v/>
      </c>
      <c r="HC19" s="95" t="str">
        <f>IFERROR(VLOOKUP(VLOOKUP(HB19,Control!$L$2:$M$677,2,FALSE),Control!$O$2:$P$11,2,FALSE),"")</f>
        <v/>
      </c>
      <c r="HD19" s="95" t="str">
        <f>IFERROR(VLOOKUP(HB19,Control!$R$2:$T$13,3,FALSE),"")</f>
        <v/>
      </c>
      <c r="HE19" s="9">
        <f t="shared" si="114"/>
        <v>0</v>
      </c>
      <c r="HF19" s="10">
        <f t="shared" si="115"/>
        <v>0</v>
      </c>
      <c r="HG19" s="5">
        <f t="shared" si="185"/>
        <v>14</v>
      </c>
      <c r="HH19" s="8" t="str">
        <f t="shared" si="116"/>
        <v/>
      </c>
      <c r="HI19" s="8" t="str">
        <f t="shared" si="117"/>
        <v/>
      </c>
      <c r="HJ19" s="95" t="str">
        <f>IFERROR(VLOOKUP(VLOOKUP(HI19,Control!$L$2:$M$677,2,FALSE),Control!$O$2:$P$11,2,FALSE),"")</f>
        <v/>
      </c>
      <c r="HK19" s="95" t="str">
        <f>IFERROR(VLOOKUP(HI19,Control!$R$2:$T$13,3,FALSE),"")</f>
        <v/>
      </c>
      <c r="HL19" s="9">
        <f t="shared" si="118"/>
        <v>0</v>
      </c>
      <c r="HM19" s="10">
        <f t="shared" si="119"/>
        <v>0</v>
      </c>
      <c r="HN19" s="5">
        <f t="shared" si="186"/>
        <v>14</v>
      </c>
      <c r="HO19" s="8" t="str">
        <f t="shared" si="120"/>
        <v/>
      </c>
      <c r="HP19" s="8" t="str">
        <f t="shared" si="121"/>
        <v/>
      </c>
      <c r="HQ19" s="95" t="str">
        <f>IFERROR(VLOOKUP(VLOOKUP(HP19,Control!$L$2:$M$677,2,FALSE),Control!$O$2:$P$11,2,FALSE),"")</f>
        <v/>
      </c>
      <c r="HR19" s="95" t="str">
        <f>IFERROR(VLOOKUP(HP19,Control!$R$2:$T$13,3,FALSE),"")</f>
        <v/>
      </c>
      <c r="HS19" s="9">
        <f t="shared" si="122"/>
        <v>0</v>
      </c>
      <c r="HT19" s="10">
        <f t="shared" si="123"/>
        <v>0</v>
      </c>
      <c r="HU19" s="5">
        <f t="shared" si="187"/>
        <v>14</v>
      </c>
      <c r="HV19" s="8" t="str">
        <f t="shared" si="124"/>
        <v/>
      </c>
      <c r="HW19" s="8" t="str">
        <f t="shared" si="125"/>
        <v/>
      </c>
      <c r="HX19" s="95" t="str">
        <f>IFERROR(VLOOKUP(VLOOKUP(HW19,Control!$L$2:$M$677,2,FALSE),Control!$O$2:$P$11,2,FALSE),"")</f>
        <v/>
      </c>
      <c r="HY19" s="95" t="str">
        <f>IFERROR(VLOOKUP(HW19,Control!$R$2:$T$13,3,FALSE),"")</f>
        <v/>
      </c>
      <c r="HZ19" s="9">
        <f t="shared" si="126"/>
        <v>0</v>
      </c>
      <c r="IA19" s="10">
        <f t="shared" si="127"/>
        <v>0</v>
      </c>
      <c r="IB19" s="5">
        <f t="shared" si="188"/>
        <v>14</v>
      </c>
      <c r="IC19" s="8" t="str">
        <f t="shared" si="128"/>
        <v/>
      </c>
      <c r="ID19" s="8" t="str">
        <f t="shared" si="129"/>
        <v/>
      </c>
      <c r="IE19" s="95" t="str">
        <f>IFERROR(VLOOKUP(VLOOKUP(ID19,Control!$L$2:$M$677,2,FALSE),Control!$O$2:$P$11,2,FALSE),"")</f>
        <v/>
      </c>
      <c r="IF19" s="95" t="str">
        <f>IFERROR(VLOOKUP(ID19,Control!$R$2:$T$13,3,FALSE),"")</f>
        <v/>
      </c>
      <c r="IG19" s="9">
        <f t="shared" si="130"/>
        <v>0</v>
      </c>
      <c r="IH19" s="10">
        <f t="shared" si="131"/>
        <v>0</v>
      </c>
      <c r="II19" s="5">
        <f t="shared" si="189"/>
        <v>14</v>
      </c>
      <c r="IJ19" s="8" t="str">
        <f t="shared" si="132"/>
        <v/>
      </c>
      <c r="IK19" s="8" t="str">
        <f t="shared" si="133"/>
        <v/>
      </c>
      <c r="IL19" s="95" t="str">
        <f>IFERROR(VLOOKUP(VLOOKUP(IK19,Control!$L$2:$M$677,2,FALSE),Control!$O$2:$P$11,2,FALSE),"")</f>
        <v/>
      </c>
      <c r="IM19" s="95" t="str">
        <f>IFERROR(VLOOKUP(IK19,Control!$R$2:$T$13,3,FALSE),"")</f>
        <v/>
      </c>
      <c r="IN19" s="9">
        <f t="shared" si="134"/>
        <v>0</v>
      </c>
      <c r="IO19" s="10">
        <f t="shared" si="135"/>
        <v>0</v>
      </c>
      <c r="IP19" s="5">
        <f t="shared" si="190"/>
        <v>14</v>
      </c>
      <c r="IQ19" s="8" t="str">
        <f t="shared" si="136"/>
        <v/>
      </c>
      <c r="IR19" s="8" t="str">
        <f t="shared" si="137"/>
        <v/>
      </c>
      <c r="IS19" s="95" t="str">
        <f>IFERROR(VLOOKUP(VLOOKUP(IR19,Control!$L$2:$M$677,2,FALSE),Control!$O$2:$P$11,2,FALSE),"")</f>
        <v/>
      </c>
      <c r="IT19" s="95" t="str">
        <f>IFERROR(VLOOKUP(IR19,Control!$R$2:$T$13,3,FALSE),"")</f>
        <v/>
      </c>
      <c r="IU19" s="9">
        <f t="shared" si="138"/>
        <v>0</v>
      </c>
      <c r="IV19" s="10">
        <f t="shared" si="139"/>
        <v>0</v>
      </c>
      <c r="IW19" s="5">
        <f t="shared" si="191"/>
        <v>14</v>
      </c>
      <c r="IX19" s="8" t="str">
        <f t="shared" si="140"/>
        <v/>
      </c>
      <c r="IY19" s="8" t="str">
        <f t="shared" si="141"/>
        <v/>
      </c>
      <c r="IZ19" s="95" t="str">
        <f>IFERROR(VLOOKUP(VLOOKUP(IY19,Control!$L$2:$M$677,2,FALSE),Control!$O$2:$P$11,2,FALSE),"")</f>
        <v/>
      </c>
      <c r="JA19" s="95" t="str">
        <f>IFERROR(VLOOKUP(IY19,Control!$R$2:$T$13,3,FALSE),"")</f>
        <v/>
      </c>
      <c r="JB19" s="9">
        <f t="shared" si="142"/>
        <v>0</v>
      </c>
      <c r="JC19" s="10">
        <f t="shared" si="143"/>
        <v>0</v>
      </c>
      <c r="JD19" s="5">
        <f t="shared" si="192"/>
        <v>14</v>
      </c>
      <c r="JE19" s="8" t="str">
        <f t="shared" si="144"/>
        <v/>
      </c>
      <c r="JF19" s="8" t="str">
        <f t="shared" si="145"/>
        <v/>
      </c>
      <c r="JG19" s="95" t="str">
        <f>IFERROR(VLOOKUP(VLOOKUP(JF19,Control!$L$2:$M$677,2,FALSE),Control!$O$2:$P$11,2,FALSE),"")</f>
        <v/>
      </c>
      <c r="JH19" s="95" t="str">
        <f>IFERROR(VLOOKUP(JF19,Control!$R$2:$T$13,3,FALSE),"")</f>
        <v/>
      </c>
      <c r="JI19" s="9">
        <f t="shared" si="146"/>
        <v>0</v>
      </c>
      <c r="JJ19" s="10">
        <f t="shared" si="147"/>
        <v>0</v>
      </c>
      <c r="JK19" s="5">
        <f t="shared" si="193"/>
        <v>14</v>
      </c>
      <c r="JL19" s="8" t="str">
        <f t="shared" si="148"/>
        <v/>
      </c>
      <c r="JM19" s="8" t="str">
        <f t="shared" si="149"/>
        <v/>
      </c>
      <c r="JN19" s="95" t="str">
        <f>IFERROR(VLOOKUP(VLOOKUP(JM19,Control!$L$2:$M$677,2,FALSE),Control!$O$2:$P$11,2,FALSE),"")</f>
        <v/>
      </c>
      <c r="JO19" s="95" t="str">
        <f>IFERROR(VLOOKUP(JM19,Control!$R$2:$T$13,3,FALSE),"")</f>
        <v/>
      </c>
      <c r="JP19" s="9">
        <f t="shared" si="150"/>
        <v>0</v>
      </c>
      <c r="JQ19" s="10">
        <f t="shared" si="151"/>
        <v>0</v>
      </c>
      <c r="JR19" s="5">
        <f t="shared" si="194"/>
        <v>14</v>
      </c>
      <c r="JS19" s="8" t="str">
        <f t="shared" si="152"/>
        <v/>
      </c>
      <c r="JT19" s="8" t="str">
        <f t="shared" si="153"/>
        <v/>
      </c>
      <c r="JU19" s="95" t="str">
        <f>IFERROR(VLOOKUP(VLOOKUP(JT19,Control!$L$2:$M$677,2,FALSE),Control!$O$2:$P$11,2,FALSE),"")</f>
        <v/>
      </c>
      <c r="JV19" s="95" t="str">
        <f>IFERROR(VLOOKUP(JT19,Control!$R$2:$T$13,3,FALSE),"")</f>
        <v/>
      </c>
      <c r="JW19" s="9">
        <f t="shared" si="154"/>
        <v>0</v>
      </c>
      <c r="JX19" s="10">
        <f t="shared" si="155"/>
        <v>0</v>
      </c>
    </row>
    <row r="20" spans="1:284" x14ac:dyDescent="0.25">
      <c r="A20" s="137"/>
      <c r="B20" s="137"/>
      <c r="C20" s="137"/>
      <c r="D20" s="138"/>
      <c r="E20" s="5">
        <f t="shared" si="195"/>
        <v>15</v>
      </c>
      <c r="F20" s="8"/>
      <c r="G20" s="6"/>
      <c r="H20" s="95" t="str">
        <f>IFERROR(VLOOKUP(VLOOKUP(G20,Control!$L$2:$M$677,2,FALSE),Control!$O$2:$P$11,2,FALSE),"")</f>
        <v/>
      </c>
      <c r="I20" s="95" t="str">
        <f>IFERROR(VLOOKUP(G20,Control!$R$2:$T$13,3,FALSE),"")</f>
        <v/>
      </c>
      <c r="J20" s="9">
        <v>0</v>
      </c>
      <c r="K20" s="10">
        <v>0</v>
      </c>
      <c r="L20" s="5">
        <f t="shared" si="156"/>
        <v>15</v>
      </c>
      <c r="M20" s="8" t="str">
        <f t="shared" si="0"/>
        <v/>
      </c>
      <c r="N20" s="8" t="str">
        <f t="shared" si="1"/>
        <v/>
      </c>
      <c r="O20" s="95" t="str">
        <f>IFERROR(VLOOKUP(VLOOKUP(N20,Control!$L$2:$M$677,2,FALSE),Control!$O$2:$P$11,2,FALSE),"")</f>
        <v/>
      </c>
      <c r="P20" s="95" t="str">
        <f>IFERROR(VLOOKUP(N20,Control!$R$2:$T$13,3,FALSE),"")</f>
        <v/>
      </c>
      <c r="Q20" s="9">
        <f t="shared" si="2"/>
        <v>0</v>
      </c>
      <c r="R20" s="10">
        <f t="shared" si="3"/>
        <v>0</v>
      </c>
      <c r="S20" s="5">
        <f t="shared" si="157"/>
        <v>15</v>
      </c>
      <c r="T20" s="8" t="str">
        <f t="shared" si="4"/>
        <v/>
      </c>
      <c r="U20" s="8" t="str">
        <f t="shared" si="5"/>
        <v/>
      </c>
      <c r="V20" s="95" t="str">
        <f>IFERROR(VLOOKUP(VLOOKUP(U20,Control!$L$2:$M$677,2,FALSE),Control!$O$2:$P$11,2,FALSE),"")</f>
        <v/>
      </c>
      <c r="W20" s="95" t="str">
        <f>IFERROR(VLOOKUP(U20,Control!$R$2:$T$13,3,FALSE),"")</f>
        <v/>
      </c>
      <c r="X20" s="9">
        <f t="shared" si="6"/>
        <v>0</v>
      </c>
      <c r="Y20" s="10">
        <f t="shared" si="7"/>
        <v>0</v>
      </c>
      <c r="Z20" s="5">
        <f t="shared" si="158"/>
        <v>15</v>
      </c>
      <c r="AA20" s="8" t="str">
        <f t="shared" si="8"/>
        <v/>
      </c>
      <c r="AB20" s="8" t="str">
        <f t="shared" si="9"/>
        <v/>
      </c>
      <c r="AC20" s="95" t="str">
        <f>IFERROR(VLOOKUP(VLOOKUP(AB20,Control!$L$2:$M$677,2,FALSE),Control!$O$2:$P$11,2,FALSE),"")</f>
        <v/>
      </c>
      <c r="AD20" s="95" t="str">
        <f>IFERROR(VLOOKUP(AB20,Control!$R$2:$T$13,3,FALSE),"")</f>
        <v/>
      </c>
      <c r="AE20" s="9">
        <f t="shared" si="10"/>
        <v>0</v>
      </c>
      <c r="AF20" s="10">
        <f t="shared" si="11"/>
        <v>0</v>
      </c>
      <c r="AG20" s="5">
        <f t="shared" si="159"/>
        <v>15</v>
      </c>
      <c r="AH20" s="8" t="str">
        <f t="shared" si="12"/>
        <v/>
      </c>
      <c r="AI20" s="8" t="str">
        <f t="shared" si="13"/>
        <v/>
      </c>
      <c r="AJ20" s="95" t="str">
        <f>IFERROR(VLOOKUP(VLOOKUP(AI20,Control!$L$2:$M$677,2,FALSE),Control!$O$2:$P$11,2,FALSE),"")</f>
        <v/>
      </c>
      <c r="AK20" s="95" t="str">
        <f>IFERROR(VLOOKUP(AI20,Control!$R$2:$T$13,3,FALSE),"")</f>
        <v/>
      </c>
      <c r="AL20" s="9">
        <f t="shared" si="14"/>
        <v>0</v>
      </c>
      <c r="AM20" s="10">
        <f t="shared" si="15"/>
        <v>0</v>
      </c>
      <c r="AN20" s="5">
        <f t="shared" si="160"/>
        <v>15</v>
      </c>
      <c r="AO20" s="8" t="str">
        <f t="shared" si="16"/>
        <v/>
      </c>
      <c r="AP20" s="8" t="str">
        <f t="shared" si="17"/>
        <v/>
      </c>
      <c r="AQ20" s="95" t="str">
        <f>IFERROR(VLOOKUP(VLOOKUP(AP20,Control!$L$2:$M$677,2,FALSE),Control!$O$2:$P$11,2,FALSE),"")</f>
        <v/>
      </c>
      <c r="AR20" s="95" t="str">
        <f>IFERROR(VLOOKUP(AP20,Control!$R$2:$T$13,3,FALSE),"")</f>
        <v/>
      </c>
      <c r="AS20" s="9">
        <f t="shared" si="18"/>
        <v>0</v>
      </c>
      <c r="AT20" s="10">
        <f t="shared" si="19"/>
        <v>0</v>
      </c>
      <c r="AU20" s="5">
        <f t="shared" si="161"/>
        <v>15</v>
      </c>
      <c r="AV20" s="8" t="str">
        <f t="shared" si="20"/>
        <v/>
      </c>
      <c r="AW20" s="8" t="str">
        <f t="shared" si="21"/>
        <v/>
      </c>
      <c r="AX20" s="95" t="str">
        <f>IFERROR(VLOOKUP(VLOOKUP(AW20,Control!$L$2:$M$677,2,FALSE),Control!$O$2:$P$11,2,FALSE),"")</f>
        <v/>
      </c>
      <c r="AY20" s="95" t="str">
        <f>IFERROR(VLOOKUP(AW20,Control!$R$2:$T$13,3,FALSE),"")</f>
        <v/>
      </c>
      <c r="AZ20" s="9">
        <f t="shared" si="22"/>
        <v>0</v>
      </c>
      <c r="BA20" s="10">
        <f t="shared" si="23"/>
        <v>0</v>
      </c>
      <c r="BB20" s="5">
        <f t="shared" si="162"/>
        <v>15</v>
      </c>
      <c r="BC20" s="8" t="str">
        <f t="shared" si="24"/>
        <v/>
      </c>
      <c r="BD20" s="8" t="str">
        <f t="shared" si="25"/>
        <v/>
      </c>
      <c r="BE20" s="95" t="str">
        <f>IFERROR(VLOOKUP(VLOOKUP(BD20,Control!$L$2:$M$677,2,FALSE),Control!$O$2:$P$11,2,FALSE),"")</f>
        <v/>
      </c>
      <c r="BF20" s="95" t="str">
        <f>IFERROR(VLOOKUP(BD20,Control!$R$2:$T$13,3,FALSE),"")</f>
        <v/>
      </c>
      <c r="BG20" s="9">
        <f t="shared" si="26"/>
        <v>0</v>
      </c>
      <c r="BH20" s="10">
        <f t="shared" si="27"/>
        <v>0</v>
      </c>
      <c r="BI20" s="5">
        <f t="shared" si="163"/>
        <v>15</v>
      </c>
      <c r="BJ20" s="8" t="str">
        <f t="shared" si="28"/>
        <v/>
      </c>
      <c r="BK20" s="8" t="str">
        <f t="shared" si="29"/>
        <v/>
      </c>
      <c r="BL20" s="95" t="str">
        <f>IFERROR(VLOOKUP(VLOOKUP(BK20,Control!$L$2:$M$677,2,FALSE),Control!$O$2:$P$11,2,FALSE),"")</f>
        <v/>
      </c>
      <c r="BM20" s="95" t="str">
        <f>IFERROR(VLOOKUP(BK20,Control!$R$2:$T$13,3,FALSE),"")</f>
        <v/>
      </c>
      <c r="BN20" s="9">
        <f t="shared" si="30"/>
        <v>0</v>
      </c>
      <c r="BO20" s="10">
        <f t="shared" si="31"/>
        <v>0</v>
      </c>
      <c r="BP20" s="5">
        <f t="shared" si="164"/>
        <v>15</v>
      </c>
      <c r="BQ20" s="8" t="str">
        <f t="shared" si="32"/>
        <v/>
      </c>
      <c r="BR20" s="8" t="str">
        <f t="shared" si="33"/>
        <v/>
      </c>
      <c r="BS20" s="95" t="str">
        <f>IFERROR(VLOOKUP(VLOOKUP(BR20,Control!$L$2:$M$677,2,FALSE),Control!$O$2:$P$11,2,FALSE),"")</f>
        <v/>
      </c>
      <c r="BT20" s="95" t="str">
        <f>IFERROR(VLOOKUP(BR20,Control!$R$2:$T$13,3,FALSE),"")</f>
        <v/>
      </c>
      <c r="BU20" s="9">
        <f t="shared" si="34"/>
        <v>0</v>
      </c>
      <c r="BV20" s="10">
        <f t="shared" si="35"/>
        <v>0</v>
      </c>
      <c r="BW20" s="5">
        <f t="shared" si="165"/>
        <v>15</v>
      </c>
      <c r="BX20" s="8" t="str">
        <f t="shared" si="36"/>
        <v/>
      </c>
      <c r="BY20" s="8" t="str">
        <f t="shared" si="37"/>
        <v/>
      </c>
      <c r="BZ20" s="95" t="str">
        <f>IFERROR(VLOOKUP(VLOOKUP(BY20,Control!$L$2:$M$677,2,FALSE),Control!$O$2:$P$11,2,FALSE),"")</f>
        <v/>
      </c>
      <c r="CA20" s="95" t="str">
        <f>IFERROR(VLOOKUP(BY20,Control!$R$2:$T$13,3,FALSE),"")</f>
        <v/>
      </c>
      <c r="CB20" s="9">
        <f t="shared" si="38"/>
        <v>0</v>
      </c>
      <c r="CC20" s="10">
        <f t="shared" si="39"/>
        <v>0</v>
      </c>
      <c r="CD20" s="5">
        <f t="shared" si="166"/>
        <v>15</v>
      </c>
      <c r="CE20" s="8" t="str">
        <f t="shared" si="40"/>
        <v/>
      </c>
      <c r="CF20" s="8" t="str">
        <f t="shared" si="41"/>
        <v/>
      </c>
      <c r="CG20" s="95" t="str">
        <f>IFERROR(VLOOKUP(VLOOKUP(CF20,Control!$L$2:$M$677,2,FALSE),Control!$O$2:$P$11,2,FALSE),"")</f>
        <v/>
      </c>
      <c r="CH20" s="95" t="str">
        <f>IFERROR(VLOOKUP(CF20,Control!$R$2:$T$13,3,FALSE),"")</f>
        <v/>
      </c>
      <c r="CI20" s="9">
        <f t="shared" si="42"/>
        <v>0</v>
      </c>
      <c r="CJ20" s="10">
        <f t="shared" si="43"/>
        <v>0</v>
      </c>
      <c r="CK20" s="5">
        <f t="shared" si="167"/>
        <v>15</v>
      </c>
      <c r="CL20" s="8" t="str">
        <f t="shared" si="44"/>
        <v/>
      </c>
      <c r="CM20" s="8" t="str">
        <f t="shared" si="45"/>
        <v/>
      </c>
      <c r="CN20" s="95" t="str">
        <f>IFERROR(VLOOKUP(VLOOKUP(CM20,Control!$L$2:$M$677,2,FALSE),Control!$O$2:$P$11,2,FALSE),"")</f>
        <v/>
      </c>
      <c r="CO20" s="95" t="str">
        <f>IFERROR(VLOOKUP(CM20,Control!$R$2:$T$13,3,FALSE),"")</f>
        <v/>
      </c>
      <c r="CP20" s="9">
        <f t="shared" si="46"/>
        <v>0</v>
      </c>
      <c r="CQ20" s="10">
        <f t="shared" si="47"/>
        <v>0</v>
      </c>
      <c r="CR20" s="5">
        <f t="shared" si="168"/>
        <v>15</v>
      </c>
      <c r="CS20" s="8" t="str">
        <f t="shared" si="48"/>
        <v/>
      </c>
      <c r="CT20" s="8" t="str">
        <f t="shared" si="49"/>
        <v/>
      </c>
      <c r="CU20" s="95" t="str">
        <f>IFERROR(VLOOKUP(VLOOKUP(CT20,Control!$L$2:$M$677,2,FALSE),Control!$O$2:$P$11,2,FALSE),"")</f>
        <v/>
      </c>
      <c r="CV20" s="95" t="str">
        <f>IFERROR(VLOOKUP(CT20,Control!$R$2:$T$13,3,FALSE),"")</f>
        <v/>
      </c>
      <c r="CW20" s="9">
        <f t="shared" si="50"/>
        <v>0</v>
      </c>
      <c r="CX20" s="10">
        <f t="shared" si="51"/>
        <v>0</v>
      </c>
      <c r="CY20" s="5">
        <f t="shared" si="169"/>
        <v>15</v>
      </c>
      <c r="CZ20" s="8" t="str">
        <f t="shared" si="52"/>
        <v/>
      </c>
      <c r="DA20" s="8" t="str">
        <f t="shared" si="53"/>
        <v/>
      </c>
      <c r="DB20" s="95" t="str">
        <f>IFERROR(VLOOKUP(VLOOKUP(DA20,Control!$L$2:$M$677,2,FALSE),Control!$O$2:$P$11,2,FALSE),"")</f>
        <v/>
      </c>
      <c r="DC20" s="95" t="str">
        <f>IFERROR(VLOOKUP(DA20,Control!$R$2:$T$13,3,FALSE),"")</f>
        <v/>
      </c>
      <c r="DD20" s="9">
        <f t="shared" si="54"/>
        <v>0</v>
      </c>
      <c r="DE20" s="10">
        <f t="shared" si="55"/>
        <v>0</v>
      </c>
      <c r="DF20" s="5">
        <f t="shared" si="170"/>
        <v>15</v>
      </c>
      <c r="DG20" s="8" t="str">
        <f t="shared" si="56"/>
        <v/>
      </c>
      <c r="DH20" s="8" t="str">
        <f t="shared" si="57"/>
        <v/>
      </c>
      <c r="DI20" s="95" t="str">
        <f>IFERROR(VLOOKUP(VLOOKUP(DH20,Control!$L$2:$M$677,2,FALSE),Control!$O$2:$P$11,2,FALSE),"")</f>
        <v/>
      </c>
      <c r="DJ20" s="95" t="str">
        <f>IFERROR(VLOOKUP(DH20,Control!$R$2:$T$13,3,FALSE),"")</f>
        <v/>
      </c>
      <c r="DK20" s="9">
        <f t="shared" si="58"/>
        <v>0</v>
      </c>
      <c r="DL20" s="10">
        <f t="shared" si="59"/>
        <v>0</v>
      </c>
      <c r="DM20" s="5">
        <f t="shared" si="171"/>
        <v>15</v>
      </c>
      <c r="DN20" s="8" t="str">
        <f t="shared" si="60"/>
        <v/>
      </c>
      <c r="DO20" s="8" t="str">
        <f t="shared" si="61"/>
        <v/>
      </c>
      <c r="DP20" s="95" t="str">
        <f>IFERROR(VLOOKUP(VLOOKUP(DO20,Control!$L$2:$M$677,2,FALSE),Control!$O$2:$P$11,2,FALSE),"")</f>
        <v/>
      </c>
      <c r="DQ20" s="95" t="str">
        <f>IFERROR(VLOOKUP(DO20,Control!$R$2:$T$13,3,FALSE),"")</f>
        <v/>
      </c>
      <c r="DR20" s="9">
        <f t="shared" si="62"/>
        <v>0</v>
      </c>
      <c r="DS20" s="10">
        <f t="shared" si="63"/>
        <v>0</v>
      </c>
      <c r="DT20" s="5">
        <f t="shared" si="172"/>
        <v>15</v>
      </c>
      <c r="DU20" s="8" t="str">
        <f t="shared" si="64"/>
        <v/>
      </c>
      <c r="DV20" s="8" t="str">
        <f t="shared" si="65"/>
        <v/>
      </c>
      <c r="DW20" s="95" t="str">
        <f>IFERROR(VLOOKUP(VLOOKUP(DV20,Control!$L$2:$M$677,2,FALSE),Control!$O$2:$P$11,2,FALSE),"")</f>
        <v/>
      </c>
      <c r="DX20" s="95" t="str">
        <f>IFERROR(VLOOKUP(DV20,Control!$R$2:$T$13,3,FALSE),"")</f>
        <v/>
      </c>
      <c r="DY20" s="9">
        <f t="shared" si="66"/>
        <v>0</v>
      </c>
      <c r="DZ20" s="10">
        <f t="shared" si="67"/>
        <v>0</v>
      </c>
      <c r="EA20" s="5">
        <f t="shared" si="173"/>
        <v>15</v>
      </c>
      <c r="EB20" s="8" t="str">
        <f t="shared" si="68"/>
        <v/>
      </c>
      <c r="EC20" s="8" t="str">
        <f t="shared" si="69"/>
        <v/>
      </c>
      <c r="ED20" s="95" t="str">
        <f>IFERROR(VLOOKUP(VLOOKUP(EC20,Control!$L$2:$M$677,2,FALSE),Control!$O$2:$P$11,2,FALSE),"")</f>
        <v/>
      </c>
      <c r="EE20" s="95" t="str">
        <f>IFERROR(VLOOKUP(EC20,Control!$R$2:$T$13,3,FALSE),"")</f>
        <v/>
      </c>
      <c r="EF20" s="9">
        <f t="shared" si="70"/>
        <v>0</v>
      </c>
      <c r="EG20" s="10">
        <f t="shared" si="71"/>
        <v>0</v>
      </c>
      <c r="EH20" s="5">
        <f t="shared" si="174"/>
        <v>15</v>
      </c>
      <c r="EI20" s="8" t="str">
        <f t="shared" si="72"/>
        <v/>
      </c>
      <c r="EJ20" s="8" t="str">
        <f t="shared" si="73"/>
        <v/>
      </c>
      <c r="EK20" s="95" t="str">
        <f>IFERROR(VLOOKUP(VLOOKUP(EJ20,Control!$L$2:$M$677,2,FALSE),Control!$O$2:$P$11,2,FALSE),"")</f>
        <v/>
      </c>
      <c r="EL20" s="95" t="str">
        <f>IFERROR(VLOOKUP(EJ20,Control!$R$2:$T$13,3,FALSE),"")</f>
        <v/>
      </c>
      <c r="EM20" s="9">
        <f t="shared" si="74"/>
        <v>0</v>
      </c>
      <c r="EN20" s="10">
        <f t="shared" si="75"/>
        <v>0</v>
      </c>
      <c r="EO20" s="5">
        <f t="shared" si="175"/>
        <v>15</v>
      </c>
      <c r="EP20" s="8" t="str">
        <f t="shared" si="76"/>
        <v/>
      </c>
      <c r="EQ20" s="8" t="str">
        <f t="shared" si="77"/>
        <v/>
      </c>
      <c r="ER20" s="95" t="str">
        <f>IFERROR(VLOOKUP(VLOOKUP(EQ20,Control!$L$2:$M$677,2,FALSE),Control!$O$2:$P$11,2,FALSE),"")</f>
        <v/>
      </c>
      <c r="ES20" s="95" t="str">
        <f>IFERROR(VLOOKUP(EQ20,Control!$R$2:$T$13,3,FALSE),"")</f>
        <v/>
      </c>
      <c r="ET20" s="9">
        <f t="shared" si="78"/>
        <v>0</v>
      </c>
      <c r="EU20" s="10">
        <f t="shared" si="79"/>
        <v>0</v>
      </c>
      <c r="EV20" s="5">
        <f t="shared" si="176"/>
        <v>15</v>
      </c>
      <c r="EW20" s="8" t="str">
        <f t="shared" si="80"/>
        <v/>
      </c>
      <c r="EX20" s="8" t="str">
        <f t="shared" si="81"/>
        <v/>
      </c>
      <c r="EY20" s="95" t="str">
        <f>IFERROR(VLOOKUP(VLOOKUP(EX20,Control!$L$2:$M$677,2,FALSE),Control!$O$2:$P$11,2,FALSE),"")</f>
        <v/>
      </c>
      <c r="EZ20" s="95" t="str">
        <f>IFERROR(VLOOKUP(EX20,Control!$R$2:$T$13,3,FALSE),"")</f>
        <v/>
      </c>
      <c r="FA20" s="9">
        <f t="shared" si="82"/>
        <v>0</v>
      </c>
      <c r="FB20" s="10">
        <f t="shared" si="83"/>
        <v>0</v>
      </c>
      <c r="FC20" s="5">
        <f t="shared" si="177"/>
        <v>15</v>
      </c>
      <c r="FD20" s="8" t="str">
        <f t="shared" si="84"/>
        <v/>
      </c>
      <c r="FE20" s="8" t="str">
        <f t="shared" si="85"/>
        <v/>
      </c>
      <c r="FF20" s="95" t="str">
        <f>IFERROR(VLOOKUP(VLOOKUP(FE20,Control!$L$2:$M$677,2,FALSE),Control!$O$2:$P$11,2,FALSE),"")</f>
        <v/>
      </c>
      <c r="FG20" s="95" t="str">
        <f>IFERROR(VLOOKUP(FE20,Control!$R$2:$T$13,3,FALSE),"")</f>
        <v/>
      </c>
      <c r="FH20" s="9">
        <f t="shared" si="86"/>
        <v>0</v>
      </c>
      <c r="FI20" s="10">
        <f t="shared" si="87"/>
        <v>0</v>
      </c>
      <c r="FJ20" s="5">
        <f t="shared" si="178"/>
        <v>15</v>
      </c>
      <c r="FK20" s="8" t="str">
        <f t="shared" si="88"/>
        <v/>
      </c>
      <c r="FL20" s="8" t="str">
        <f t="shared" si="89"/>
        <v/>
      </c>
      <c r="FM20" s="95" t="str">
        <f>IFERROR(VLOOKUP(VLOOKUP(FL20,Control!$L$2:$M$677,2,FALSE),Control!$O$2:$P$11,2,FALSE),"")</f>
        <v/>
      </c>
      <c r="FN20" s="95" t="str">
        <f>IFERROR(VLOOKUP(FL20,Control!$R$2:$T$13,3,FALSE),"")</f>
        <v/>
      </c>
      <c r="FO20" s="9">
        <f t="shared" si="90"/>
        <v>0</v>
      </c>
      <c r="FP20" s="10">
        <f t="shared" si="91"/>
        <v>0</v>
      </c>
      <c r="FQ20" s="5">
        <f t="shared" si="179"/>
        <v>15</v>
      </c>
      <c r="FR20" s="8" t="str">
        <f t="shared" si="92"/>
        <v/>
      </c>
      <c r="FS20" s="8" t="str">
        <f t="shared" si="93"/>
        <v/>
      </c>
      <c r="FT20" s="95" t="str">
        <f>IFERROR(VLOOKUP(VLOOKUP(FS20,Control!$L$2:$M$677,2,FALSE),Control!$O$2:$P$11,2,FALSE),"")</f>
        <v/>
      </c>
      <c r="FU20" s="95" t="str">
        <f>IFERROR(VLOOKUP(FS20,Control!$R$2:$T$13,3,FALSE),"")</f>
        <v/>
      </c>
      <c r="FV20" s="9">
        <f t="shared" si="94"/>
        <v>0</v>
      </c>
      <c r="FW20" s="10">
        <f t="shared" si="95"/>
        <v>0</v>
      </c>
      <c r="FX20" s="5">
        <f t="shared" si="180"/>
        <v>15</v>
      </c>
      <c r="FY20" s="8" t="str">
        <f t="shared" si="96"/>
        <v/>
      </c>
      <c r="FZ20" s="8" t="str">
        <f t="shared" si="97"/>
        <v/>
      </c>
      <c r="GA20" s="95" t="str">
        <f>IFERROR(VLOOKUP(VLOOKUP(FZ20,Control!$L$2:$M$677,2,FALSE),Control!$O$2:$P$11,2,FALSE),"")</f>
        <v/>
      </c>
      <c r="GB20" s="95" t="str">
        <f>IFERROR(VLOOKUP(FZ20,Control!$R$2:$T$13,3,FALSE),"")</f>
        <v/>
      </c>
      <c r="GC20" s="9">
        <f t="shared" si="98"/>
        <v>0</v>
      </c>
      <c r="GD20" s="10">
        <f t="shared" si="99"/>
        <v>0</v>
      </c>
      <c r="GE20" s="5">
        <f t="shared" si="181"/>
        <v>15</v>
      </c>
      <c r="GF20" s="8" t="str">
        <f t="shared" si="100"/>
        <v/>
      </c>
      <c r="GG20" s="8" t="str">
        <f t="shared" si="101"/>
        <v/>
      </c>
      <c r="GH20" s="95" t="str">
        <f>IFERROR(VLOOKUP(VLOOKUP(GG20,Control!$L$2:$M$677,2,FALSE),Control!$O$2:$P$11,2,FALSE),"")</f>
        <v/>
      </c>
      <c r="GI20" s="95" t="str">
        <f>IFERROR(VLOOKUP(GG20,Control!$R$2:$T$13,3,FALSE),"")</f>
        <v/>
      </c>
      <c r="GJ20" s="9">
        <f t="shared" si="102"/>
        <v>0</v>
      </c>
      <c r="GK20" s="10">
        <f t="shared" si="103"/>
        <v>0</v>
      </c>
      <c r="GL20" s="5">
        <f t="shared" si="182"/>
        <v>15</v>
      </c>
      <c r="GM20" s="8" t="str">
        <f t="shared" si="104"/>
        <v/>
      </c>
      <c r="GN20" s="8" t="str">
        <f t="shared" si="105"/>
        <v/>
      </c>
      <c r="GO20" s="95" t="str">
        <f>IFERROR(VLOOKUP(VLOOKUP(GN20,Control!$L$2:$M$677,2,FALSE),Control!$O$2:$P$11,2,FALSE),"")</f>
        <v/>
      </c>
      <c r="GP20" s="95" t="str">
        <f>IFERROR(VLOOKUP(GN20,Control!$R$2:$T$13,3,FALSE),"")</f>
        <v/>
      </c>
      <c r="GQ20" s="9">
        <f t="shared" si="106"/>
        <v>0</v>
      </c>
      <c r="GR20" s="10">
        <f t="shared" si="107"/>
        <v>0</v>
      </c>
      <c r="GS20" s="5">
        <f t="shared" si="183"/>
        <v>15</v>
      </c>
      <c r="GT20" s="8" t="str">
        <f t="shared" si="108"/>
        <v/>
      </c>
      <c r="GU20" s="8" t="str">
        <f t="shared" si="109"/>
        <v/>
      </c>
      <c r="GV20" s="95" t="str">
        <f>IFERROR(VLOOKUP(VLOOKUP(GU20,Control!$L$2:$M$677,2,FALSE),Control!$O$2:$P$11,2,FALSE),"")</f>
        <v/>
      </c>
      <c r="GW20" s="95" t="str">
        <f>IFERROR(VLOOKUP(GU20,Control!$R$2:$T$13,3,FALSE),"")</f>
        <v/>
      </c>
      <c r="GX20" s="9">
        <f t="shared" si="110"/>
        <v>0</v>
      </c>
      <c r="GY20" s="10">
        <f t="shared" si="111"/>
        <v>0</v>
      </c>
      <c r="GZ20" s="5">
        <f t="shared" si="184"/>
        <v>15</v>
      </c>
      <c r="HA20" s="8" t="str">
        <f t="shared" si="112"/>
        <v/>
      </c>
      <c r="HB20" s="8" t="str">
        <f t="shared" si="113"/>
        <v/>
      </c>
      <c r="HC20" s="95" t="str">
        <f>IFERROR(VLOOKUP(VLOOKUP(HB20,Control!$L$2:$M$677,2,FALSE),Control!$O$2:$P$11,2,FALSE),"")</f>
        <v/>
      </c>
      <c r="HD20" s="95" t="str">
        <f>IFERROR(VLOOKUP(HB20,Control!$R$2:$T$13,3,FALSE),"")</f>
        <v/>
      </c>
      <c r="HE20" s="9">
        <f t="shared" si="114"/>
        <v>0</v>
      </c>
      <c r="HF20" s="10">
        <f t="shared" si="115"/>
        <v>0</v>
      </c>
      <c r="HG20" s="5">
        <f t="shared" si="185"/>
        <v>15</v>
      </c>
      <c r="HH20" s="8" t="str">
        <f t="shared" si="116"/>
        <v/>
      </c>
      <c r="HI20" s="8" t="str">
        <f t="shared" si="117"/>
        <v/>
      </c>
      <c r="HJ20" s="95" t="str">
        <f>IFERROR(VLOOKUP(VLOOKUP(HI20,Control!$L$2:$M$677,2,FALSE),Control!$O$2:$P$11,2,FALSE),"")</f>
        <v/>
      </c>
      <c r="HK20" s="95" t="str">
        <f>IFERROR(VLOOKUP(HI20,Control!$R$2:$T$13,3,FALSE),"")</f>
        <v/>
      </c>
      <c r="HL20" s="9">
        <f t="shared" si="118"/>
        <v>0</v>
      </c>
      <c r="HM20" s="10">
        <f t="shared" si="119"/>
        <v>0</v>
      </c>
      <c r="HN20" s="5">
        <f t="shared" si="186"/>
        <v>15</v>
      </c>
      <c r="HO20" s="8" t="str">
        <f t="shared" si="120"/>
        <v/>
      </c>
      <c r="HP20" s="8" t="str">
        <f t="shared" si="121"/>
        <v/>
      </c>
      <c r="HQ20" s="95" t="str">
        <f>IFERROR(VLOOKUP(VLOOKUP(HP20,Control!$L$2:$M$677,2,FALSE),Control!$O$2:$P$11,2,FALSE),"")</f>
        <v/>
      </c>
      <c r="HR20" s="95" t="str">
        <f>IFERROR(VLOOKUP(HP20,Control!$R$2:$T$13,3,FALSE),"")</f>
        <v/>
      </c>
      <c r="HS20" s="9">
        <f t="shared" si="122"/>
        <v>0</v>
      </c>
      <c r="HT20" s="10">
        <f t="shared" si="123"/>
        <v>0</v>
      </c>
      <c r="HU20" s="5">
        <f t="shared" si="187"/>
        <v>15</v>
      </c>
      <c r="HV20" s="8" t="str">
        <f t="shared" si="124"/>
        <v/>
      </c>
      <c r="HW20" s="8" t="str">
        <f t="shared" si="125"/>
        <v/>
      </c>
      <c r="HX20" s="95" t="str">
        <f>IFERROR(VLOOKUP(VLOOKUP(HW20,Control!$L$2:$M$677,2,FALSE),Control!$O$2:$P$11,2,FALSE),"")</f>
        <v/>
      </c>
      <c r="HY20" s="95" t="str">
        <f>IFERROR(VLOOKUP(HW20,Control!$R$2:$T$13,3,FALSE),"")</f>
        <v/>
      </c>
      <c r="HZ20" s="9">
        <f t="shared" si="126"/>
        <v>0</v>
      </c>
      <c r="IA20" s="10">
        <f t="shared" si="127"/>
        <v>0</v>
      </c>
      <c r="IB20" s="5">
        <f t="shared" si="188"/>
        <v>15</v>
      </c>
      <c r="IC20" s="8" t="str">
        <f t="shared" si="128"/>
        <v/>
      </c>
      <c r="ID20" s="8" t="str">
        <f t="shared" si="129"/>
        <v/>
      </c>
      <c r="IE20" s="95" t="str">
        <f>IFERROR(VLOOKUP(VLOOKUP(ID20,Control!$L$2:$M$677,2,FALSE),Control!$O$2:$P$11,2,FALSE),"")</f>
        <v/>
      </c>
      <c r="IF20" s="95" t="str">
        <f>IFERROR(VLOOKUP(ID20,Control!$R$2:$T$13,3,FALSE),"")</f>
        <v/>
      </c>
      <c r="IG20" s="9">
        <f t="shared" si="130"/>
        <v>0</v>
      </c>
      <c r="IH20" s="10">
        <f t="shared" si="131"/>
        <v>0</v>
      </c>
      <c r="II20" s="5">
        <f t="shared" si="189"/>
        <v>15</v>
      </c>
      <c r="IJ20" s="8" t="str">
        <f t="shared" si="132"/>
        <v/>
      </c>
      <c r="IK20" s="8" t="str">
        <f t="shared" si="133"/>
        <v/>
      </c>
      <c r="IL20" s="95" t="str">
        <f>IFERROR(VLOOKUP(VLOOKUP(IK20,Control!$L$2:$M$677,2,FALSE),Control!$O$2:$P$11,2,FALSE),"")</f>
        <v/>
      </c>
      <c r="IM20" s="95" t="str">
        <f>IFERROR(VLOOKUP(IK20,Control!$R$2:$T$13,3,FALSE),"")</f>
        <v/>
      </c>
      <c r="IN20" s="9">
        <f t="shared" si="134"/>
        <v>0</v>
      </c>
      <c r="IO20" s="10">
        <f t="shared" si="135"/>
        <v>0</v>
      </c>
      <c r="IP20" s="5">
        <f t="shared" si="190"/>
        <v>15</v>
      </c>
      <c r="IQ20" s="8" t="str">
        <f t="shared" si="136"/>
        <v/>
      </c>
      <c r="IR20" s="8" t="str">
        <f t="shared" si="137"/>
        <v/>
      </c>
      <c r="IS20" s="95" t="str">
        <f>IFERROR(VLOOKUP(VLOOKUP(IR20,Control!$L$2:$M$677,2,FALSE),Control!$O$2:$P$11,2,FALSE),"")</f>
        <v/>
      </c>
      <c r="IT20" s="95" t="str">
        <f>IFERROR(VLOOKUP(IR20,Control!$R$2:$T$13,3,FALSE),"")</f>
        <v/>
      </c>
      <c r="IU20" s="9">
        <f t="shared" si="138"/>
        <v>0</v>
      </c>
      <c r="IV20" s="10">
        <f t="shared" si="139"/>
        <v>0</v>
      </c>
      <c r="IW20" s="5">
        <f t="shared" si="191"/>
        <v>15</v>
      </c>
      <c r="IX20" s="8" t="str">
        <f t="shared" si="140"/>
        <v/>
      </c>
      <c r="IY20" s="8" t="str">
        <f t="shared" si="141"/>
        <v/>
      </c>
      <c r="IZ20" s="95" t="str">
        <f>IFERROR(VLOOKUP(VLOOKUP(IY20,Control!$L$2:$M$677,2,FALSE),Control!$O$2:$P$11,2,FALSE),"")</f>
        <v/>
      </c>
      <c r="JA20" s="95" t="str">
        <f>IFERROR(VLOOKUP(IY20,Control!$R$2:$T$13,3,FALSE),"")</f>
        <v/>
      </c>
      <c r="JB20" s="9">
        <f t="shared" si="142"/>
        <v>0</v>
      </c>
      <c r="JC20" s="10">
        <f t="shared" si="143"/>
        <v>0</v>
      </c>
      <c r="JD20" s="5">
        <f t="shared" si="192"/>
        <v>15</v>
      </c>
      <c r="JE20" s="8" t="str">
        <f t="shared" si="144"/>
        <v/>
      </c>
      <c r="JF20" s="8" t="str">
        <f t="shared" si="145"/>
        <v/>
      </c>
      <c r="JG20" s="95" t="str">
        <f>IFERROR(VLOOKUP(VLOOKUP(JF20,Control!$L$2:$M$677,2,FALSE),Control!$O$2:$P$11,2,FALSE),"")</f>
        <v/>
      </c>
      <c r="JH20" s="95" t="str">
        <f>IFERROR(VLOOKUP(JF20,Control!$R$2:$T$13,3,FALSE),"")</f>
        <v/>
      </c>
      <c r="JI20" s="9">
        <f t="shared" si="146"/>
        <v>0</v>
      </c>
      <c r="JJ20" s="10">
        <f t="shared" si="147"/>
        <v>0</v>
      </c>
      <c r="JK20" s="5">
        <f t="shared" si="193"/>
        <v>15</v>
      </c>
      <c r="JL20" s="8" t="str">
        <f t="shared" si="148"/>
        <v/>
      </c>
      <c r="JM20" s="8" t="str">
        <f t="shared" si="149"/>
        <v/>
      </c>
      <c r="JN20" s="95" t="str">
        <f>IFERROR(VLOOKUP(VLOOKUP(JM20,Control!$L$2:$M$677,2,FALSE),Control!$O$2:$P$11,2,FALSE),"")</f>
        <v/>
      </c>
      <c r="JO20" s="95" t="str">
        <f>IFERROR(VLOOKUP(JM20,Control!$R$2:$T$13,3,FALSE),"")</f>
        <v/>
      </c>
      <c r="JP20" s="9">
        <f t="shared" si="150"/>
        <v>0</v>
      </c>
      <c r="JQ20" s="10">
        <f t="shared" si="151"/>
        <v>0</v>
      </c>
      <c r="JR20" s="5">
        <f t="shared" si="194"/>
        <v>15</v>
      </c>
      <c r="JS20" s="8" t="str">
        <f t="shared" si="152"/>
        <v/>
      </c>
      <c r="JT20" s="8" t="str">
        <f t="shared" si="153"/>
        <v/>
      </c>
      <c r="JU20" s="95" t="str">
        <f>IFERROR(VLOOKUP(VLOOKUP(JT20,Control!$L$2:$M$677,2,FALSE),Control!$O$2:$P$11,2,FALSE),"")</f>
        <v/>
      </c>
      <c r="JV20" s="95" t="str">
        <f>IFERROR(VLOOKUP(JT20,Control!$R$2:$T$13,3,FALSE),"")</f>
        <v/>
      </c>
      <c r="JW20" s="9">
        <f t="shared" si="154"/>
        <v>0</v>
      </c>
      <c r="JX20" s="10">
        <f t="shared" si="155"/>
        <v>0</v>
      </c>
    </row>
    <row r="21" spans="1:284" x14ac:dyDescent="0.25">
      <c r="E21" s="5">
        <f t="shared" si="195"/>
        <v>16</v>
      </c>
      <c r="F21" s="8"/>
      <c r="G21" s="6"/>
      <c r="H21" s="95" t="str">
        <f>IFERROR(VLOOKUP(VLOOKUP(G21,Control!$L$2:$M$677,2,FALSE),Control!$O$2:$P$11,2,FALSE),"")</f>
        <v/>
      </c>
      <c r="I21" s="95" t="str">
        <f>IFERROR(VLOOKUP(G21,Control!$R$2:$T$13,3,FALSE),"")</f>
        <v/>
      </c>
      <c r="J21" s="9">
        <v>0</v>
      </c>
      <c r="K21" s="10">
        <v>0</v>
      </c>
      <c r="L21" s="5">
        <f t="shared" si="156"/>
        <v>16</v>
      </c>
      <c r="M21" s="8" t="str">
        <f t="shared" si="0"/>
        <v/>
      </c>
      <c r="N21" s="8" t="str">
        <f t="shared" si="1"/>
        <v/>
      </c>
      <c r="O21" s="95" t="str">
        <f>IFERROR(VLOOKUP(VLOOKUP(N21,Control!$L$2:$M$677,2,FALSE),Control!$O$2:$P$11,2,FALSE),"")</f>
        <v/>
      </c>
      <c r="P21" s="95" t="str">
        <f>IFERROR(VLOOKUP(N21,Control!$R$2:$T$13,3,FALSE),"")</f>
        <v/>
      </c>
      <c r="Q21" s="9">
        <f t="shared" si="2"/>
        <v>0</v>
      </c>
      <c r="R21" s="10">
        <f t="shared" si="3"/>
        <v>0</v>
      </c>
      <c r="S21" s="5">
        <f t="shared" si="157"/>
        <v>16</v>
      </c>
      <c r="T21" s="8" t="str">
        <f t="shared" si="4"/>
        <v/>
      </c>
      <c r="U21" s="8" t="str">
        <f t="shared" si="5"/>
        <v/>
      </c>
      <c r="V21" s="95" t="str">
        <f>IFERROR(VLOOKUP(VLOOKUP(U21,Control!$L$2:$M$677,2,FALSE),Control!$O$2:$P$11,2,FALSE),"")</f>
        <v/>
      </c>
      <c r="W21" s="95" t="str">
        <f>IFERROR(VLOOKUP(U21,Control!$R$2:$T$13,3,FALSE),"")</f>
        <v/>
      </c>
      <c r="X21" s="9">
        <f t="shared" si="6"/>
        <v>0</v>
      </c>
      <c r="Y21" s="10">
        <f t="shared" si="7"/>
        <v>0</v>
      </c>
      <c r="Z21" s="5">
        <f t="shared" si="158"/>
        <v>16</v>
      </c>
      <c r="AA21" s="8" t="str">
        <f t="shared" si="8"/>
        <v/>
      </c>
      <c r="AB21" s="8" t="str">
        <f t="shared" si="9"/>
        <v/>
      </c>
      <c r="AC21" s="95" t="str">
        <f>IFERROR(VLOOKUP(VLOOKUP(AB21,Control!$L$2:$M$677,2,FALSE),Control!$O$2:$P$11,2,FALSE),"")</f>
        <v/>
      </c>
      <c r="AD21" s="95" t="str">
        <f>IFERROR(VLOOKUP(AB21,Control!$R$2:$T$13,3,FALSE),"")</f>
        <v/>
      </c>
      <c r="AE21" s="9">
        <f t="shared" si="10"/>
        <v>0</v>
      </c>
      <c r="AF21" s="10">
        <f t="shared" si="11"/>
        <v>0</v>
      </c>
      <c r="AG21" s="5">
        <f t="shared" si="159"/>
        <v>16</v>
      </c>
      <c r="AH21" s="8" t="str">
        <f t="shared" si="12"/>
        <v/>
      </c>
      <c r="AI21" s="8" t="str">
        <f t="shared" si="13"/>
        <v/>
      </c>
      <c r="AJ21" s="95" t="str">
        <f>IFERROR(VLOOKUP(VLOOKUP(AI21,Control!$L$2:$M$677,2,FALSE),Control!$O$2:$P$11,2,FALSE),"")</f>
        <v/>
      </c>
      <c r="AK21" s="95" t="str">
        <f>IFERROR(VLOOKUP(AI21,Control!$R$2:$T$13,3,FALSE),"")</f>
        <v/>
      </c>
      <c r="AL21" s="9">
        <f t="shared" si="14"/>
        <v>0</v>
      </c>
      <c r="AM21" s="10">
        <f t="shared" si="15"/>
        <v>0</v>
      </c>
      <c r="AN21" s="5">
        <f t="shared" si="160"/>
        <v>16</v>
      </c>
      <c r="AO21" s="8" t="str">
        <f t="shared" si="16"/>
        <v/>
      </c>
      <c r="AP21" s="8" t="str">
        <f t="shared" si="17"/>
        <v/>
      </c>
      <c r="AQ21" s="95" t="str">
        <f>IFERROR(VLOOKUP(VLOOKUP(AP21,Control!$L$2:$M$677,2,FALSE),Control!$O$2:$P$11,2,FALSE),"")</f>
        <v/>
      </c>
      <c r="AR21" s="95" t="str">
        <f>IFERROR(VLOOKUP(AP21,Control!$R$2:$T$13,3,FALSE),"")</f>
        <v/>
      </c>
      <c r="AS21" s="9">
        <f t="shared" si="18"/>
        <v>0</v>
      </c>
      <c r="AT21" s="10">
        <f t="shared" si="19"/>
        <v>0</v>
      </c>
      <c r="AU21" s="5">
        <f t="shared" si="161"/>
        <v>16</v>
      </c>
      <c r="AV21" s="8" t="str">
        <f t="shared" si="20"/>
        <v/>
      </c>
      <c r="AW21" s="8" t="str">
        <f t="shared" si="21"/>
        <v/>
      </c>
      <c r="AX21" s="95" t="str">
        <f>IFERROR(VLOOKUP(VLOOKUP(AW21,Control!$L$2:$M$677,2,FALSE),Control!$O$2:$P$11,2,FALSE),"")</f>
        <v/>
      </c>
      <c r="AY21" s="95" t="str">
        <f>IFERROR(VLOOKUP(AW21,Control!$R$2:$T$13,3,FALSE),"")</f>
        <v/>
      </c>
      <c r="AZ21" s="9">
        <f t="shared" si="22"/>
        <v>0</v>
      </c>
      <c r="BA21" s="10">
        <f t="shared" si="23"/>
        <v>0</v>
      </c>
      <c r="BB21" s="5">
        <f t="shared" si="162"/>
        <v>16</v>
      </c>
      <c r="BC21" s="8" t="str">
        <f t="shared" si="24"/>
        <v/>
      </c>
      <c r="BD21" s="8" t="str">
        <f t="shared" si="25"/>
        <v/>
      </c>
      <c r="BE21" s="95" t="str">
        <f>IFERROR(VLOOKUP(VLOOKUP(BD21,Control!$L$2:$M$677,2,FALSE),Control!$O$2:$P$11,2,FALSE),"")</f>
        <v/>
      </c>
      <c r="BF21" s="95" t="str">
        <f>IFERROR(VLOOKUP(BD21,Control!$R$2:$T$13,3,FALSE),"")</f>
        <v/>
      </c>
      <c r="BG21" s="9">
        <f t="shared" si="26"/>
        <v>0</v>
      </c>
      <c r="BH21" s="10">
        <f t="shared" si="27"/>
        <v>0</v>
      </c>
      <c r="BI21" s="5">
        <f t="shared" si="163"/>
        <v>16</v>
      </c>
      <c r="BJ21" s="8" t="str">
        <f t="shared" si="28"/>
        <v/>
      </c>
      <c r="BK21" s="8" t="str">
        <f t="shared" si="29"/>
        <v/>
      </c>
      <c r="BL21" s="95" t="str">
        <f>IFERROR(VLOOKUP(VLOOKUP(BK21,Control!$L$2:$M$677,2,FALSE),Control!$O$2:$P$11,2,FALSE),"")</f>
        <v/>
      </c>
      <c r="BM21" s="95" t="str">
        <f>IFERROR(VLOOKUP(BK21,Control!$R$2:$T$13,3,FALSE),"")</f>
        <v/>
      </c>
      <c r="BN21" s="9">
        <f t="shared" si="30"/>
        <v>0</v>
      </c>
      <c r="BO21" s="10">
        <f t="shared" si="31"/>
        <v>0</v>
      </c>
      <c r="BP21" s="5">
        <f t="shared" si="164"/>
        <v>16</v>
      </c>
      <c r="BQ21" s="8" t="str">
        <f t="shared" si="32"/>
        <v/>
      </c>
      <c r="BR21" s="8" t="str">
        <f t="shared" si="33"/>
        <v/>
      </c>
      <c r="BS21" s="95" t="str">
        <f>IFERROR(VLOOKUP(VLOOKUP(BR21,Control!$L$2:$M$677,2,FALSE),Control!$O$2:$P$11,2,FALSE),"")</f>
        <v/>
      </c>
      <c r="BT21" s="95" t="str">
        <f>IFERROR(VLOOKUP(BR21,Control!$R$2:$T$13,3,FALSE),"")</f>
        <v/>
      </c>
      <c r="BU21" s="9">
        <f t="shared" si="34"/>
        <v>0</v>
      </c>
      <c r="BV21" s="10">
        <f t="shared" si="35"/>
        <v>0</v>
      </c>
      <c r="BW21" s="5">
        <f t="shared" si="165"/>
        <v>16</v>
      </c>
      <c r="BX21" s="8" t="str">
        <f t="shared" si="36"/>
        <v/>
      </c>
      <c r="BY21" s="8" t="str">
        <f t="shared" si="37"/>
        <v/>
      </c>
      <c r="BZ21" s="95" t="str">
        <f>IFERROR(VLOOKUP(VLOOKUP(BY21,Control!$L$2:$M$677,2,FALSE),Control!$O$2:$P$11,2,FALSE),"")</f>
        <v/>
      </c>
      <c r="CA21" s="95" t="str">
        <f>IFERROR(VLOOKUP(BY21,Control!$R$2:$T$13,3,FALSE),"")</f>
        <v/>
      </c>
      <c r="CB21" s="9">
        <f t="shared" si="38"/>
        <v>0</v>
      </c>
      <c r="CC21" s="10">
        <f t="shared" si="39"/>
        <v>0</v>
      </c>
      <c r="CD21" s="5">
        <f t="shared" si="166"/>
        <v>16</v>
      </c>
      <c r="CE21" s="8" t="str">
        <f t="shared" si="40"/>
        <v/>
      </c>
      <c r="CF21" s="8" t="str">
        <f t="shared" si="41"/>
        <v/>
      </c>
      <c r="CG21" s="95" t="str">
        <f>IFERROR(VLOOKUP(VLOOKUP(CF21,Control!$L$2:$M$677,2,FALSE),Control!$O$2:$P$11,2,FALSE),"")</f>
        <v/>
      </c>
      <c r="CH21" s="95" t="str">
        <f>IFERROR(VLOOKUP(CF21,Control!$R$2:$T$13,3,FALSE),"")</f>
        <v/>
      </c>
      <c r="CI21" s="9">
        <f t="shared" si="42"/>
        <v>0</v>
      </c>
      <c r="CJ21" s="10">
        <f t="shared" si="43"/>
        <v>0</v>
      </c>
      <c r="CK21" s="5">
        <f t="shared" si="167"/>
        <v>16</v>
      </c>
      <c r="CL21" s="8" t="str">
        <f t="shared" si="44"/>
        <v/>
      </c>
      <c r="CM21" s="8" t="str">
        <f t="shared" si="45"/>
        <v/>
      </c>
      <c r="CN21" s="95" t="str">
        <f>IFERROR(VLOOKUP(VLOOKUP(CM21,Control!$L$2:$M$677,2,FALSE),Control!$O$2:$P$11,2,FALSE),"")</f>
        <v/>
      </c>
      <c r="CO21" s="95" t="str">
        <f>IFERROR(VLOOKUP(CM21,Control!$R$2:$T$13,3,FALSE),"")</f>
        <v/>
      </c>
      <c r="CP21" s="9">
        <f t="shared" si="46"/>
        <v>0</v>
      </c>
      <c r="CQ21" s="10">
        <f t="shared" si="47"/>
        <v>0</v>
      </c>
      <c r="CR21" s="5">
        <f t="shared" si="168"/>
        <v>16</v>
      </c>
      <c r="CS21" s="8" t="str">
        <f t="shared" si="48"/>
        <v/>
      </c>
      <c r="CT21" s="8" t="str">
        <f t="shared" si="49"/>
        <v/>
      </c>
      <c r="CU21" s="95" t="str">
        <f>IFERROR(VLOOKUP(VLOOKUP(CT21,Control!$L$2:$M$677,2,FALSE),Control!$O$2:$P$11,2,FALSE),"")</f>
        <v/>
      </c>
      <c r="CV21" s="95" t="str">
        <f>IFERROR(VLOOKUP(CT21,Control!$R$2:$T$13,3,FALSE),"")</f>
        <v/>
      </c>
      <c r="CW21" s="9">
        <f t="shared" si="50"/>
        <v>0</v>
      </c>
      <c r="CX21" s="10">
        <f t="shared" si="51"/>
        <v>0</v>
      </c>
      <c r="CY21" s="5">
        <f t="shared" si="169"/>
        <v>16</v>
      </c>
      <c r="CZ21" s="8" t="str">
        <f t="shared" si="52"/>
        <v/>
      </c>
      <c r="DA21" s="8" t="str">
        <f t="shared" si="53"/>
        <v/>
      </c>
      <c r="DB21" s="95" t="str">
        <f>IFERROR(VLOOKUP(VLOOKUP(DA21,Control!$L$2:$M$677,2,FALSE),Control!$O$2:$P$11,2,FALSE),"")</f>
        <v/>
      </c>
      <c r="DC21" s="95" t="str">
        <f>IFERROR(VLOOKUP(DA21,Control!$R$2:$T$13,3,FALSE),"")</f>
        <v/>
      </c>
      <c r="DD21" s="9">
        <f t="shared" si="54"/>
        <v>0</v>
      </c>
      <c r="DE21" s="10">
        <f t="shared" si="55"/>
        <v>0</v>
      </c>
      <c r="DF21" s="5">
        <f t="shared" si="170"/>
        <v>16</v>
      </c>
      <c r="DG21" s="8" t="str">
        <f t="shared" si="56"/>
        <v/>
      </c>
      <c r="DH21" s="8" t="str">
        <f t="shared" si="57"/>
        <v/>
      </c>
      <c r="DI21" s="95" t="str">
        <f>IFERROR(VLOOKUP(VLOOKUP(DH21,Control!$L$2:$M$677,2,FALSE),Control!$O$2:$P$11,2,FALSE),"")</f>
        <v/>
      </c>
      <c r="DJ21" s="95" t="str">
        <f>IFERROR(VLOOKUP(DH21,Control!$R$2:$T$13,3,FALSE),"")</f>
        <v/>
      </c>
      <c r="DK21" s="9">
        <f t="shared" si="58"/>
        <v>0</v>
      </c>
      <c r="DL21" s="10">
        <f t="shared" si="59"/>
        <v>0</v>
      </c>
      <c r="DM21" s="5">
        <f t="shared" si="171"/>
        <v>16</v>
      </c>
      <c r="DN21" s="8" t="str">
        <f t="shared" si="60"/>
        <v/>
      </c>
      <c r="DO21" s="8" t="str">
        <f t="shared" si="61"/>
        <v/>
      </c>
      <c r="DP21" s="95" t="str">
        <f>IFERROR(VLOOKUP(VLOOKUP(DO21,Control!$L$2:$M$677,2,FALSE),Control!$O$2:$P$11,2,FALSE),"")</f>
        <v/>
      </c>
      <c r="DQ21" s="95" t="str">
        <f>IFERROR(VLOOKUP(DO21,Control!$R$2:$T$13,3,FALSE),"")</f>
        <v/>
      </c>
      <c r="DR21" s="9">
        <f t="shared" si="62"/>
        <v>0</v>
      </c>
      <c r="DS21" s="10">
        <f t="shared" si="63"/>
        <v>0</v>
      </c>
      <c r="DT21" s="5">
        <f t="shared" si="172"/>
        <v>16</v>
      </c>
      <c r="DU21" s="8" t="str">
        <f t="shared" si="64"/>
        <v/>
      </c>
      <c r="DV21" s="8" t="str">
        <f t="shared" si="65"/>
        <v/>
      </c>
      <c r="DW21" s="95" t="str">
        <f>IFERROR(VLOOKUP(VLOOKUP(DV21,Control!$L$2:$M$677,2,FALSE),Control!$O$2:$P$11,2,FALSE),"")</f>
        <v/>
      </c>
      <c r="DX21" s="95" t="str">
        <f>IFERROR(VLOOKUP(DV21,Control!$R$2:$T$13,3,FALSE),"")</f>
        <v/>
      </c>
      <c r="DY21" s="9">
        <f t="shared" si="66"/>
        <v>0</v>
      </c>
      <c r="DZ21" s="10">
        <f t="shared" si="67"/>
        <v>0</v>
      </c>
      <c r="EA21" s="5">
        <f t="shared" si="173"/>
        <v>16</v>
      </c>
      <c r="EB21" s="8" t="str">
        <f t="shared" si="68"/>
        <v/>
      </c>
      <c r="EC21" s="8" t="str">
        <f t="shared" si="69"/>
        <v/>
      </c>
      <c r="ED21" s="95" t="str">
        <f>IFERROR(VLOOKUP(VLOOKUP(EC21,Control!$L$2:$M$677,2,FALSE),Control!$O$2:$P$11,2,FALSE),"")</f>
        <v/>
      </c>
      <c r="EE21" s="95" t="str">
        <f>IFERROR(VLOOKUP(EC21,Control!$R$2:$T$13,3,FALSE),"")</f>
        <v/>
      </c>
      <c r="EF21" s="9">
        <f t="shared" si="70"/>
        <v>0</v>
      </c>
      <c r="EG21" s="10">
        <f t="shared" si="71"/>
        <v>0</v>
      </c>
      <c r="EH21" s="5">
        <f t="shared" si="174"/>
        <v>16</v>
      </c>
      <c r="EI21" s="8" t="str">
        <f t="shared" si="72"/>
        <v/>
      </c>
      <c r="EJ21" s="8" t="str">
        <f t="shared" si="73"/>
        <v/>
      </c>
      <c r="EK21" s="95" t="str">
        <f>IFERROR(VLOOKUP(VLOOKUP(EJ21,Control!$L$2:$M$677,2,FALSE),Control!$O$2:$P$11,2,FALSE),"")</f>
        <v/>
      </c>
      <c r="EL21" s="95" t="str">
        <f>IFERROR(VLOOKUP(EJ21,Control!$R$2:$T$13,3,FALSE),"")</f>
        <v/>
      </c>
      <c r="EM21" s="9">
        <f t="shared" si="74"/>
        <v>0</v>
      </c>
      <c r="EN21" s="10">
        <f t="shared" si="75"/>
        <v>0</v>
      </c>
      <c r="EO21" s="5">
        <f t="shared" si="175"/>
        <v>16</v>
      </c>
      <c r="EP21" s="8" t="str">
        <f t="shared" si="76"/>
        <v/>
      </c>
      <c r="EQ21" s="8" t="str">
        <f t="shared" si="77"/>
        <v/>
      </c>
      <c r="ER21" s="95" t="str">
        <f>IFERROR(VLOOKUP(VLOOKUP(EQ21,Control!$L$2:$M$677,2,FALSE),Control!$O$2:$P$11,2,FALSE),"")</f>
        <v/>
      </c>
      <c r="ES21" s="95" t="str">
        <f>IFERROR(VLOOKUP(EQ21,Control!$R$2:$T$13,3,FALSE),"")</f>
        <v/>
      </c>
      <c r="ET21" s="9">
        <f t="shared" si="78"/>
        <v>0</v>
      </c>
      <c r="EU21" s="10">
        <f t="shared" si="79"/>
        <v>0</v>
      </c>
      <c r="EV21" s="5">
        <f t="shared" si="176"/>
        <v>16</v>
      </c>
      <c r="EW21" s="8" t="str">
        <f t="shared" si="80"/>
        <v/>
      </c>
      <c r="EX21" s="8" t="str">
        <f t="shared" si="81"/>
        <v/>
      </c>
      <c r="EY21" s="95" t="str">
        <f>IFERROR(VLOOKUP(VLOOKUP(EX21,Control!$L$2:$M$677,2,FALSE),Control!$O$2:$P$11,2,FALSE),"")</f>
        <v/>
      </c>
      <c r="EZ21" s="95" t="str">
        <f>IFERROR(VLOOKUP(EX21,Control!$R$2:$T$13,3,FALSE),"")</f>
        <v/>
      </c>
      <c r="FA21" s="9">
        <f t="shared" si="82"/>
        <v>0</v>
      </c>
      <c r="FB21" s="10">
        <f t="shared" si="83"/>
        <v>0</v>
      </c>
      <c r="FC21" s="5">
        <f t="shared" si="177"/>
        <v>16</v>
      </c>
      <c r="FD21" s="8" t="str">
        <f t="shared" si="84"/>
        <v/>
      </c>
      <c r="FE21" s="8" t="str">
        <f t="shared" si="85"/>
        <v/>
      </c>
      <c r="FF21" s="95" t="str">
        <f>IFERROR(VLOOKUP(VLOOKUP(FE21,Control!$L$2:$M$677,2,FALSE),Control!$O$2:$P$11,2,FALSE),"")</f>
        <v/>
      </c>
      <c r="FG21" s="95" t="str">
        <f>IFERROR(VLOOKUP(FE21,Control!$R$2:$T$13,3,FALSE),"")</f>
        <v/>
      </c>
      <c r="FH21" s="9">
        <f t="shared" si="86"/>
        <v>0</v>
      </c>
      <c r="FI21" s="10">
        <f t="shared" si="87"/>
        <v>0</v>
      </c>
      <c r="FJ21" s="5">
        <f t="shared" si="178"/>
        <v>16</v>
      </c>
      <c r="FK21" s="8" t="str">
        <f t="shared" si="88"/>
        <v/>
      </c>
      <c r="FL21" s="8" t="str">
        <f t="shared" si="89"/>
        <v/>
      </c>
      <c r="FM21" s="95" t="str">
        <f>IFERROR(VLOOKUP(VLOOKUP(FL21,Control!$L$2:$M$677,2,FALSE),Control!$O$2:$P$11,2,FALSE),"")</f>
        <v/>
      </c>
      <c r="FN21" s="95" t="str">
        <f>IFERROR(VLOOKUP(FL21,Control!$R$2:$T$13,3,FALSE),"")</f>
        <v/>
      </c>
      <c r="FO21" s="9">
        <f t="shared" si="90"/>
        <v>0</v>
      </c>
      <c r="FP21" s="10">
        <f t="shared" si="91"/>
        <v>0</v>
      </c>
      <c r="FQ21" s="5">
        <f t="shared" si="179"/>
        <v>16</v>
      </c>
      <c r="FR21" s="8" t="str">
        <f t="shared" si="92"/>
        <v/>
      </c>
      <c r="FS21" s="8" t="str">
        <f t="shared" si="93"/>
        <v/>
      </c>
      <c r="FT21" s="95" t="str">
        <f>IFERROR(VLOOKUP(VLOOKUP(FS21,Control!$L$2:$M$677,2,FALSE),Control!$O$2:$P$11,2,FALSE),"")</f>
        <v/>
      </c>
      <c r="FU21" s="95" t="str">
        <f>IFERROR(VLOOKUP(FS21,Control!$R$2:$T$13,3,FALSE),"")</f>
        <v/>
      </c>
      <c r="FV21" s="9">
        <f t="shared" si="94"/>
        <v>0</v>
      </c>
      <c r="FW21" s="10">
        <f t="shared" si="95"/>
        <v>0</v>
      </c>
      <c r="FX21" s="5">
        <f t="shared" si="180"/>
        <v>16</v>
      </c>
      <c r="FY21" s="8" t="str">
        <f t="shared" si="96"/>
        <v/>
      </c>
      <c r="FZ21" s="8" t="str">
        <f t="shared" si="97"/>
        <v/>
      </c>
      <c r="GA21" s="95" t="str">
        <f>IFERROR(VLOOKUP(VLOOKUP(FZ21,Control!$L$2:$M$677,2,FALSE),Control!$O$2:$P$11,2,FALSE),"")</f>
        <v/>
      </c>
      <c r="GB21" s="95" t="str">
        <f>IFERROR(VLOOKUP(FZ21,Control!$R$2:$T$13,3,FALSE),"")</f>
        <v/>
      </c>
      <c r="GC21" s="9">
        <f t="shared" si="98"/>
        <v>0</v>
      </c>
      <c r="GD21" s="10">
        <f t="shared" si="99"/>
        <v>0</v>
      </c>
      <c r="GE21" s="5">
        <f t="shared" si="181"/>
        <v>16</v>
      </c>
      <c r="GF21" s="8" t="str">
        <f t="shared" si="100"/>
        <v/>
      </c>
      <c r="GG21" s="8" t="str">
        <f t="shared" si="101"/>
        <v/>
      </c>
      <c r="GH21" s="95" t="str">
        <f>IFERROR(VLOOKUP(VLOOKUP(GG21,Control!$L$2:$M$677,2,FALSE),Control!$O$2:$P$11,2,FALSE),"")</f>
        <v/>
      </c>
      <c r="GI21" s="95" t="str">
        <f>IFERROR(VLOOKUP(GG21,Control!$R$2:$T$13,3,FALSE),"")</f>
        <v/>
      </c>
      <c r="GJ21" s="9">
        <f t="shared" si="102"/>
        <v>0</v>
      </c>
      <c r="GK21" s="10">
        <f t="shared" si="103"/>
        <v>0</v>
      </c>
      <c r="GL21" s="5">
        <f t="shared" si="182"/>
        <v>16</v>
      </c>
      <c r="GM21" s="8" t="str">
        <f t="shared" si="104"/>
        <v/>
      </c>
      <c r="GN21" s="8" t="str">
        <f t="shared" si="105"/>
        <v/>
      </c>
      <c r="GO21" s="95" t="str">
        <f>IFERROR(VLOOKUP(VLOOKUP(GN21,Control!$L$2:$M$677,2,FALSE),Control!$O$2:$P$11,2,FALSE),"")</f>
        <v/>
      </c>
      <c r="GP21" s="95" t="str">
        <f>IFERROR(VLOOKUP(GN21,Control!$R$2:$T$13,3,FALSE),"")</f>
        <v/>
      </c>
      <c r="GQ21" s="9">
        <f t="shared" si="106"/>
        <v>0</v>
      </c>
      <c r="GR21" s="10">
        <f t="shared" si="107"/>
        <v>0</v>
      </c>
      <c r="GS21" s="5">
        <f t="shared" si="183"/>
        <v>16</v>
      </c>
      <c r="GT21" s="8" t="str">
        <f t="shared" si="108"/>
        <v/>
      </c>
      <c r="GU21" s="8" t="str">
        <f t="shared" si="109"/>
        <v/>
      </c>
      <c r="GV21" s="95" t="str">
        <f>IFERROR(VLOOKUP(VLOOKUP(GU21,Control!$L$2:$M$677,2,FALSE),Control!$O$2:$P$11,2,FALSE),"")</f>
        <v/>
      </c>
      <c r="GW21" s="95" t="str">
        <f>IFERROR(VLOOKUP(GU21,Control!$R$2:$T$13,3,FALSE),"")</f>
        <v/>
      </c>
      <c r="GX21" s="9">
        <f t="shared" si="110"/>
        <v>0</v>
      </c>
      <c r="GY21" s="10">
        <f t="shared" si="111"/>
        <v>0</v>
      </c>
      <c r="GZ21" s="5">
        <f t="shared" si="184"/>
        <v>16</v>
      </c>
      <c r="HA21" s="8" t="str">
        <f t="shared" si="112"/>
        <v/>
      </c>
      <c r="HB21" s="8" t="str">
        <f t="shared" si="113"/>
        <v/>
      </c>
      <c r="HC21" s="95" t="str">
        <f>IFERROR(VLOOKUP(VLOOKUP(HB21,Control!$L$2:$M$677,2,FALSE),Control!$O$2:$P$11,2,FALSE),"")</f>
        <v/>
      </c>
      <c r="HD21" s="95" t="str">
        <f>IFERROR(VLOOKUP(HB21,Control!$R$2:$T$13,3,FALSE),"")</f>
        <v/>
      </c>
      <c r="HE21" s="9">
        <f t="shared" si="114"/>
        <v>0</v>
      </c>
      <c r="HF21" s="10">
        <f t="shared" si="115"/>
        <v>0</v>
      </c>
      <c r="HG21" s="5">
        <f t="shared" si="185"/>
        <v>16</v>
      </c>
      <c r="HH21" s="8" t="str">
        <f t="shared" si="116"/>
        <v/>
      </c>
      <c r="HI21" s="8" t="str">
        <f t="shared" si="117"/>
        <v/>
      </c>
      <c r="HJ21" s="95" t="str">
        <f>IFERROR(VLOOKUP(VLOOKUP(HI21,Control!$L$2:$M$677,2,FALSE),Control!$O$2:$P$11,2,FALSE),"")</f>
        <v/>
      </c>
      <c r="HK21" s="95" t="str">
        <f>IFERROR(VLOOKUP(HI21,Control!$R$2:$T$13,3,FALSE),"")</f>
        <v/>
      </c>
      <c r="HL21" s="9">
        <f t="shared" si="118"/>
        <v>0</v>
      </c>
      <c r="HM21" s="10">
        <f t="shared" si="119"/>
        <v>0</v>
      </c>
      <c r="HN21" s="5">
        <f t="shared" si="186"/>
        <v>16</v>
      </c>
      <c r="HO21" s="8" t="str">
        <f t="shared" si="120"/>
        <v/>
      </c>
      <c r="HP21" s="8" t="str">
        <f t="shared" si="121"/>
        <v/>
      </c>
      <c r="HQ21" s="95" t="str">
        <f>IFERROR(VLOOKUP(VLOOKUP(HP21,Control!$L$2:$M$677,2,FALSE),Control!$O$2:$P$11,2,FALSE),"")</f>
        <v/>
      </c>
      <c r="HR21" s="95" t="str">
        <f>IFERROR(VLOOKUP(HP21,Control!$R$2:$T$13,3,FALSE),"")</f>
        <v/>
      </c>
      <c r="HS21" s="9">
        <f t="shared" si="122"/>
        <v>0</v>
      </c>
      <c r="HT21" s="10">
        <f t="shared" si="123"/>
        <v>0</v>
      </c>
      <c r="HU21" s="5">
        <f t="shared" si="187"/>
        <v>16</v>
      </c>
      <c r="HV21" s="8" t="str">
        <f t="shared" si="124"/>
        <v/>
      </c>
      <c r="HW21" s="8" t="str">
        <f t="shared" si="125"/>
        <v/>
      </c>
      <c r="HX21" s="95" t="str">
        <f>IFERROR(VLOOKUP(VLOOKUP(HW21,Control!$L$2:$M$677,2,FALSE),Control!$O$2:$P$11,2,FALSE),"")</f>
        <v/>
      </c>
      <c r="HY21" s="95" t="str">
        <f>IFERROR(VLOOKUP(HW21,Control!$R$2:$T$13,3,FALSE),"")</f>
        <v/>
      </c>
      <c r="HZ21" s="9">
        <f t="shared" si="126"/>
        <v>0</v>
      </c>
      <c r="IA21" s="10">
        <f t="shared" si="127"/>
        <v>0</v>
      </c>
      <c r="IB21" s="5">
        <f t="shared" si="188"/>
        <v>16</v>
      </c>
      <c r="IC21" s="8" t="str">
        <f t="shared" si="128"/>
        <v/>
      </c>
      <c r="ID21" s="8" t="str">
        <f t="shared" si="129"/>
        <v/>
      </c>
      <c r="IE21" s="95" t="str">
        <f>IFERROR(VLOOKUP(VLOOKUP(ID21,Control!$L$2:$M$677,2,FALSE),Control!$O$2:$P$11,2,FALSE),"")</f>
        <v/>
      </c>
      <c r="IF21" s="95" t="str">
        <f>IFERROR(VLOOKUP(ID21,Control!$R$2:$T$13,3,FALSE),"")</f>
        <v/>
      </c>
      <c r="IG21" s="9">
        <f t="shared" si="130"/>
        <v>0</v>
      </c>
      <c r="IH21" s="10">
        <f t="shared" si="131"/>
        <v>0</v>
      </c>
      <c r="II21" s="5">
        <f t="shared" si="189"/>
        <v>16</v>
      </c>
      <c r="IJ21" s="8" t="str">
        <f t="shared" si="132"/>
        <v/>
      </c>
      <c r="IK21" s="8" t="str">
        <f t="shared" si="133"/>
        <v/>
      </c>
      <c r="IL21" s="95" t="str">
        <f>IFERROR(VLOOKUP(VLOOKUP(IK21,Control!$L$2:$M$677,2,FALSE),Control!$O$2:$P$11,2,FALSE),"")</f>
        <v/>
      </c>
      <c r="IM21" s="95" t="str">
        <f>IFERROR(VLOOKUP(IK21,Control!$R$2:$T$13,3,FALSE),"")</f>
        <v/>
      </c>
      <c r="IN21" s="9">
        <f t="shared" si="134"/>
        <v>0</v>
      </c>
      <c r="IO21" s="10">
        <f t="shared" si="135"/>
        <v>0</v>
      </c>
      <c r="IP21" s="5">
        <f t="shared" si="190"/>
        <v>16</v>
      </c>
      <c r="IQ21" s="8" t="str">
        <f t="shared" si="136"/>
        <v/>
      </c>
      <c r="IR21" s="8" t="str">
        <f t="shared" si="137"/>
        <v/>
      </c>
      <c r="IS21" s="95" t="str">
        <f>IFERROR(VLOOKUP(VLOOKUP(IR21,Control!$L$2:$M$677,2,FALSE),Control!$O$2:$P$11,2,FALSE),"")</f>
        <v/>
      </c>
      <c r="IT21" s="95" t="str">
        <f>IFERROR(VLOOKUP(IR21,Control!$R$2:$T$13,3,FALSE),"")</f>
        <v/>
      </c>
      <c r="IU21" s="9">
        <f t="shared" si="138"/>
        <v>0</v>
      </c>
      <c r="IV21" s="10">
        <f t="shared" si="139"/>
        <v>0</v>
      </c>
      <c r="IW21" s="5">
        <f t="shared" si="191"/>
        <v>16</v>
      </c>
      <c r="IX21" s="8" t="str">
        <f t="shared" si="140"/>
        <v/>
      </c>
      <c r="IY21" s="8" t="str">
        <f t="shared" si="141"/>
        <v/>
      </c>
      <c r="IZ21" s="95" t="str">
        <f>IFERROR(VLOOKUP(VLOOKUP(IY21,Control!$L$2:$M$677,2,FALSE),Control!$O$2:$P$11,2,FALSE),"")</f>
        <v/>
      </c>
      <c r="JA21" s="95" t="str">
        <f>IFERROR(VLOOKUP(IY21,Control!$R$2:$T$13,3,FALSE),"")</f>
        <v/>
      </c>
      <c r="JB21" s="9">
        <f t="shared" si="142"/>
        <v>0</v>
      </c>
      <c r="JC21" s="10">
        <f t="shared" si="143"/>
        <v>0</v>
      </c>
      <c r="JD21" s="5">
        <f t="shared" si="192"/>
        <v>16</v>
      </c>
      <c r="JE21" s="8" t="str">
        <f t="shared" si="144"/>
        <v/>
      </c>
      <c r="JF21" s="8" t="str">
        <f t="shared" si="145"/>
        <v/>
      </c>
      <c r="JG21" s="95" t="str">
        <f>IFERROR(VLOOKUP(VLOOKUP(JF21,Control!$L$2:$M$677,2,FALSE),Control!$O$2:$P$11,2,FALSE),"")</f>
        <v/>
      </c>
      <c r="JH21" s="95" t="str">
        <f>IFERROR(VLOOKUP(JF21,Control!$R$2:$T$13,3,FALSE),"")</f>
        <v/>
      </c>
      <c r="JI21" s="9">
        <f t="shared" si="146"/>
        <v>0</v>
      </c>
      <c r="JJ21" s="10">
        <f t="shared" si="147"/>
        <v>0</v>
      </c>
      <c r="JK21" s="5">
        <f t="shared" si="193"/>
        <v>16</v>
      </c>
      <c r="JL21" s="8" t="str">
        <f t="shared" si="148"/>
        <v/>
      </c>
      <c r="JM21" s="8" t="str">
        <f t="shared" si="149"/>
        <v/>
      </c>
      <c r="JN21" s="95" t="str">
        <f>IFERROR(VLOOKUP(VLOOKUP(JM21,Control!$L$2:$M$677,2,FALSE),Control!$O$2:$P$11,2,FALSE),"")</f>
        <v/>
      </c>
      <c r="JO21" s="95" t="str">
        <f>IFERROR(VLOOKUP(JM21,Control!$R$2:$T$13,3,FALSE),"")</f>
        <v/>
      </c>
      <c r="JP21" s="9">
        <f t="shared" si="150"/>
        <v>0</v>
      </c>
      <c r="JQ21" s="10">
        <f t="shared" si="151"/>
        <v>0</v>
      </c>
      <c r="JR21" s="5">
        <f t="shared" si="194"/>
        <v>16</v>
      </c>
      <c r="JS21" s="8" t="str">
        <f t="shared" si="152"/>
        <v/>
      </c>
      <c r="JT21" s="8" t="str">
        <f t="shared" si="153"/>
        <v/>
      </c>
      <c r="JU21" s="95" t="str">
        <f>IFERROR(VLOOKUP(VLOOKUP(JT21,Control!$L$2:$M$677,2,FALSE),Control!$O$2:$P$11,2,FALSE),"")</f>
        <v/>
      </c>
      <c r="JV21" s="95" t="str">
        <f>IFERROR(VLOOKUP(JT21,Control!$R$2:$T$13,3,FALSE),"")</f>
        <v/>
      </c>
      <c r="JW21" s="9">
        <f t="shared" si="154"/>
        <v>0</v>
      </c>
      <c r="JX21" s="10">
        <f t="shared" si="155"/>
        <v>0</v>
      </c>
    </row>
    <row r="22" spans="1:284" x14ac:dyDescent="0.25">
      <c r="A22" s="88" t="s">
        <v>64</v>
      </c>
      <c r="E22" s="5">
        <f t="shared" si="195"/>
        <v>17</v>
      </c>
      <c r="F22" s="8"/>
      <c r="G22" s="6"/>
      <c r="H22" s="95" t="str">
        <f>IFERROR(VLOOKUP(VLOOKUP(G22,Control!$L$2:$M$677,2,FALSE),Control!$O$2:$P$11,2,FALSE),"")</f>
        <v/>
      </c>
      <c r="I22" s="95" t="str">
        <f>IFERROR(VLOOKUP(G22,Control!$R$2:$T$13,3,FALSE),"")</f>
        <v/>
      </c>
      <c r="J22" s="9">
        <v>0</v>
      </c>
      <c r="K22" s="10">
        <v>0</v>
      </c>
      <c r="L22" s="5">
        <f t="shared" si="156"/>
        <v>17</v>
      </c>
      <c r="M22" s="8" t="str">
        <f t="shared" si="0"/>
        <v/>
      </c>
      <c r="N22" s="8" t="str">
        <f t="shared" si="1"/>
        <v/>
      </c>
      <c r="O22" s="95" t="str">
        <f>IFERROR(VLOOKUP(VLOOKUP(N22,Control!$L$2:$M$677,2,FALSE),Control!$O$2:$P$11,2,FALSE),"")</f>
        <v/>
      </c>
      <c r="P22" s="95" t="str">
        <f>IFERROR(VLOOKUP(N22,Control!$R$2:$T$13,3,FALSE),"")</f>
        <v/>
      </c>
      <c r="Q22" s="9">
        <f t="shared" si="2"/>
        <v>0</v>
      </c>
      <c r="R22" s="10">
        <f t="shared" si="3"/>
        <v>0</v>
      </c>
      <c r="S22" s="5">
        <f t="shared" si="157"/>
        <v>17</v>
      </c>
      <c r="T22" s="8" t="str">
        <f t="shared" si="4"/>
        <v/>
      </c>
      <c r="U22" s="8" t="str">
        <f t="shared" si="5"/>
        <v/>
      </c>
      <c r="V22" s="95" t="str">
        <f>IFERROR(VLOOKUP(VLOOKUP(U22,Control!$L$2:$M$677,2,FALSE),Control!$O$2:$P$11,2,FALSE),"")</f>
        <v/>
      </c>
      <c r="W22" s="95" t="str">
        <f>IFERROR(VLOOKUP(U22,Control!$R$2:$T$13,3,FALSE),"")</f>
        <v/>
      </c>
      <c r="X22" s="9">
        <f t="shared" si="6"/>
        <v>0</v>
      </c>
      <c r="Y22" s="10">
        <f t="shared" si="7"/>
        <v>0</v>
      </c>
      <c r="Z22" s="5">
        <f t="shared" si="158"/>
        <v>17</v>
      </c>
      <c r="AA22" s="8" t="str">
        <f t="shared" si="8"/>
        <v/>
      </c>
      <c r="AB22" s="8" t="str">
        <f t="shared" si="9"/>
        <v/>
      </c>
      <c r="AC22" s="95" t="str">
        <f>IFERROR(VLOOKUP(VLOOKUP(AB22,Control!$L$2:$M$677,2,FALSE),Control!$O$2:$P$11,2,FALSE),"")</f>
        <v/>
      </c>
      <c r="AD22" s="95" t="str">
        <f>IFERROR(VLOOKUP(AB22,Control!$R$2:$T$13,3,FALSE),"")</f>
        <v/>
      </c>
      <c r="AE22" s="9">
        <f t="shared" si="10"/>
        <v>0</v>
      </c>
      <c r="AF22" s="10">
        <f t="shared" si="11"/>
        <v>0</v>
      </c>
      <c r="AG22" s="5">
        <f t="shared" si="159"/>
        <v>17</v>
      </c>
      <c r="AH22" s="8" t="str">
        <f t="shared" si="12"/>
        <v/>
      </c>
      <c r="AI22" s="8" t="str">
        <f t="shared" si="13"/>
        <v/>
      </c>
      <c r="AJ22" s="95" t="str">
        <f>IFERROR(VLOOKUP(VLOOKUP(AI22,Control!$L$2:$M$677,2,FALSE),Control!$O$2:$P$11,2,FALSE),"")</f>
        <v/>
      </c>
      <c r="AK22" s="95" t="str">
        <f>IFERROR(VLOOKUP(AI22,Control!$R$2:$T$13,3,FALSE),"")</f>
        <v/>
      </c>
      <c r="AL22" s="9">
        <f t="shared" si="14"/>
        <v>0</v>
      </c>
      <c r="AM22" s="10">
        <f t="shared" si="15"/>
        <v>0</v>
      </c>
      <c r="AN22" s="5">
        <f t="shared" si="160"/>
        <v>17</v>
      </c>
      <c r="AO22" s="8" t="str">
        <f t="shared" si="16"/>
        <v/>
      </c>
      <c r="AP22" s="8" t="str">
        <f t="shared" si="17"/>
        <v/>
      </c>
      <c r="AQ22" s="95" t="str">
        <f>IFERROR(VLOOKUP(VLOOKUP(AP22,Control!$L$2:$M$677,2,FALSE),Control!$O$2:$P$11,2,FALSE),"")</f>
        <v/>
      </c>
      <c r="AR22" s="95" t="str">
        <f>IFERROR(VLOOKUP(AP22,Control!$R$2:$T$13,3,FALSE),"")</f>
        <v/>
      </c>
      <c r="AS22" s="9">
        <f t="shared" si="18"/>
        <v>0</v>
      </c>
      <c r="AT22" s="10">
        <f t="shared" si="19"/>
        <v>0</v>
      </c>
      <c r="AU22" s="5">
        <f t="shared" si="161"/>
        <v>17</v>
      </c>
      <c r="AV22" s="8" t="str">
        <f t="shared" si="20"/>
        <v/>
      </c>
      <c r="AW22" s="8" t="str">
        <f t="shared" si="21"/>
        <v/>
      </c>
      <c r="AX22" s="95" t="str">
        <f>IFERROR(VLOOKUP(VLOOKUP(AW22,Control!$L$2:$M$677,2,FALSE),Control!$O$2:$P$11,2,FALSE),"")</f>
        <v/>
      </c>
      <c r="AY22" s="95" t="str">
        <f>IFERROR(VLOOKUP(AW22,Control!$R$2:$T$13,3,FALSE),"")</f>
        <v/>
      </c>
      <c r="AZ22" s="9">
        <f t="shared" si="22"/>
        <v>0</v>
      </c>
      <c r="BA22" s="10">
        <f t="shared" si="23"/>
        <v>0</v>
      </c>
      <c r="BB22" s="5">
        <f t="shared" si="162"/>
        <v>17</v>
      </c>
      <c r="BC22" s="8" t="str">
        <f t="shared" si="24"/>
        <v/>
      </c>
      <c r="BD22" s="8" t="str">
        <f t="shared" si="25"/>
        <v/>
      </c>
      <c r="BE22" s="95" t="str">
        <f>IFERROR(VLOOKUP(VLOOKUP(BD22,Control!$L$2:$M$677,2,FALSE),Control!$O$2:$P$11,2,FALSE),"")</f>
        <v/>
      </c>
      <c r="BF22" s="95" t="str">
        <f>IFERROR(VLOOKUP(BD22,Control!$R$2:$T$13,3,FALSE),"")</f>
        <v/>
      </c>
      <c r="BG22" s="9">
        <f t="shared" si="26"/>
        <v>0</v>
      </c>
      <c r="BH22" s="10">
        <f t="shared" si="27"/>
        <v>0</v>
      </c>
      <c r="BI22" s="5">
        <f t="shared" si="163"/>
        <v>17</v>
      </c>
      <c r="BJ22" s="8" t="str">
        <f t="shared" si="28"/>
        <v/>
      </c>
      <c r="BK22" s="8" t="str">
        <f t="shared" si="29"/>
        <v/>
      </c>
      <c r="BL22" s="95" t="str">
        <f>IFERROR(VLOOKUP(VLOOKUP(BK22,Control!$L$2:$M$677,2,FALSE),Control!$O$2:$P$11,2,FALSE),"")</f>
        <v/>
      </c>
      <c r="BM22" s="95" t="str">
        <f>IFERROR(VLOOKUP(BK22,Control!$R$2:$T$13,3,FALSE),"")</f>
        <v/>
      </c>
      <c r="BN22" s="9">
        <f t="shared" si="30"/>
        <v>0</v>
      </c>
      <c r="BO22" s="10">
        <f t="shared" si="31"/>
        <v>0</v>
      </c>
      <c r="BP22" s="5">
        <f t="shared" si="164"/>
        <v>17</v>
      </c>
      <c r="BQ22" s="8" t="str">
        <f t="shared" si="32"/>
        <v/>
      </c>
      <c r="BR22" s="8" t="str">
        <f t="shared" si="33"/>
        <v/>
      </c>
      <c r="BS22" s="95" t="str">
        <f>IFERROR(VLOOKUP(VLOOKUP(BR22,Control!$L$2:$M$677,2,FALSE),Control!$O$2:$P$11,2,FALSE),"")</f>
        <v/>
      </c>
      <c r="BT22" s="95" t="str">
        <f>IFERROR(VLOOKUP(BR22,Control!$R$2:$T$13,3,FALSE),"")</f>
        <v/>
      </c>
      <c r="BU22" s="9">
        <f t="shared" si="34"/>
        <v>0</v>
      </c>
      <c r="BV22" s="10">
        <f t="shared" si="35"/>
        <v>0</v>
      </c>
      <c r="BW22" s="5">
        <f t="shared" si="165"/>
        <v>17</v>
      </c>
      <c r="BX22" s="8" t="str">
        <f t="shared" si="36"/>
        <v/>
      </c>
      <c r="BY22" s="8" t="str">
        <f t="shared" si="37"/>
        <v/>
      </c>
      <c r="BZ22" s="95" t="str">
        <f>IFERROR(VLOOKUP(VLOOKUP(BY22,Control!$L$2:$M$677,2,FALSE),Control!$O$2:$P$11,2,FALSE),"")</f>
        <v/>
      </c>
      <c r="CA22" s="95" t="str">
        <f>IFERROR(VLOOKUP(BY22,Control!$R$2:$T$13,3,FALSE),"")</f>
        <v/>
      </c>
      <c r="CB22" s="9">
        <f t="shared" si="38"/>
        <v>0</v>
      </c>
      <c r="CC22" s="10">
        <f t="shared" si="39"/>
        <v>0</v>
      </c>
      <c r="CD22" s="5">
        <f t="shared" si="166"/>
        <v>17</v>
      </c>
      <c r="CE22" s="8" t="str">
        <f t="shared" si="40"/>
        <v/>
      </c>
      <c r="CF22" s="8" t="str">
        <f t="shared" si="41"/>
        <v/>
      </c>
      <c r="CG22" s="95" t="str">
        <f>IFERROR(VLOOKUP(VLOOKUP(CF22,Control!$L$2:$M$677,2,FALSE),Control!$O$2:$P$11,2,FALSE),"")</f>
        <v/>
      </c>
      <c r="CH22" s="95" t="str">
        <f>IFERROR(VLOOKUP(CF22,Control!$R$2:$T$13,3,FALSE),"")</f>
        <v/>
      </c>
      <c r="CI22" s="9">
        <f t="shared" si="42"/>
        <v>0</v>
      </c>
      <c r="CJ22" s="10">
        <f t="shared" si="43"/>
        <v>0</v>
      </c>
      <c r="CK22" s="5">
        <f t="shared" si="167"/>
        <v>17</v>
      </c>
      <c r="CL22" s="8" t="str">
        <f t="shared" si="44"/>
        <v/>
      </c>
      <c r="CM22" s="8" t="str">
        <f t="shared" si="45"/>
        <v/>
      </c>
      <c r="CN22" s="95" t="str">
        <f>IFERROR(VLOOKUP(VLOOKUP(CM22,Control!$L$2:$M$677,2,FALSE),Control!$O$2:$P$11,2,FALSE),"")</f>
        <v/>
      </c>
      <c r="CO22" s="95" t="str">
        <f>IFERROR(VLOOKUP(CM22,Control!$R$2:$T$13,3,FALSE),"")</f>
        <v/>
      </c>
      <c r="CP22" s="9">
        <f t="shared" si="46"/>
        <v>0</v>
      </c>
      <c r="CQ22" s="10">
        <f t="shared" si="47"/>
        <v>0</v>
      </c>
      <c r="CR22" s="5">
        <f t="shared" si="168"/>
        <v>17</v>
      </c>
      <c r="CS22" s="8" t="str">
        <f t="shared" si="48"/>
        <v/>
      </c>
      <c r="CT22" s="8" t="str">
        <f t="shared" si="49"/>
        <v/>
      </c>
      <c r="CU22" s="95" t="str">
        <f>IFERROR(VLOOKUP(VLOOKUP(CT22,Control!$L$2:$M$677,2,FALSE),Control!$O$2:$P$11,2,FALSE),"")</f>
        <v/>
      </c>
      <c r="CV22" s="95" t="str">
        <f>IFERROR(VLOOKUP(CT22,Control!$R$2:$T$13,3,FALSE),"")</f>
        <v/>
      </c>
      <c r="CW22" s="9">
        <f t="shared" si="50"/>
        <v>0</v>
      </c>
      <c r="CX22" s="10">
        <f t="shared" si="51"/>
        <v>0</v>
      </c>
      <c r="CY22" s="5">
        <f t="shared" si="169"/>
        <v>17</v>
      </c>
      <c r="CZ22" s="8" t="str">
        <f t="shared" si="52"/>
        <v/>
      </c>
      <c r="DA22" s="8" t="str">
        <f t="shared" si="53"/>
        <v/>
      </c>
      <c r="DB22" s="95" t="str">
        <f>IFERROR(VLOOKUP(VLOOKUP(DA22,Control!$L$2:$M$677,2,FALSE),Control!$O$2:$P$11,2,FALSE),"")</f>
        <v/>
      </c>
      <c r="DC22" s="95" t="str">
        <f>IFERROR(VLOOKUP(DA22,Control!$R$2:$T$13,3,FALSE),"")</f>
        <v/>
      </c>
      <c r="DD22" s="9">
        <f t="shared" si="54"/>
        <v>0</v>
      </c>
      <c r="DE22" s="10">
        <f t="shared" si="55"/>
        <v>0</v>
      </c>
      <c r="DF22" s="5">
        <f t="shared" si="170"/>
        <v>17</v>
      </c>
      <c r="DG22" s="8" t="str">
        <f t="shared" si="56"/>
        <v/>
      </c>
      <c r="DH22" s="8" t="str">
        <f t="shared" si="57"/>
        <v/>
      </c>
      <c r="DI22" s="95" t="str">
        <f>IFERROR(VLOOKUP(VLOOKUP(DH22,Control!$L$2:$M$677,2,FALSE),Control!$O$2:$P$11,2,FALSE),"")</f>
        <v/>
      </c>
      <c r="DJ22" s="95" t="str">
        <f>IFERROR(VLOOKUP(DH22,Control!$R$2:$T$13,3,FALSE),"")</f>
        <v/>
      </c>
      <c r="DK22" s="9">
        <f t="shared" si="58"/>
        <v>0</v>
      </c>
      <c r="DL22" s="10">
        <f t="shared" si="59"/>
        <v>0</v>
      </c>
      <c r="DM22" s="5">
        <f t="shared" si="171"/>
        <v>17</v>
      </c>
      <c r="DN22" s="8" t="str">
        <f t="shared" si="60"/>
        <v/>
      </c>
      <c r="DO22" s="8" t="str">
        <f t="shared" si="61"/>
        <v/>
      </c>
      <c r="DP22" s="95" t="str">
        <f>IFERROR(VLOOKUP(VLOOKUP(DO22,Control!$L$2:$M$677,2,FALSE),Control!$O$2:$P$11,2,FALSE),"")</f>
        <v/>
      </c>
      <c r="DQ22" s="95" t="str">
        <f>IFERROR(VLOOKUP(DO22,Control!$R$2:$T$13,3,FALSE),"")</f>
        <v/>
      </c>
      <c r="DR22" s="9">
        <f t="shared" si="62"/>
        <v>0</v>
      </c>
      <c r="DS22" s="10">
        <f t="shared" si="63"/>
        <v>0</v>
      </c>
      <c r="DT22" s="5">
        <f t="shared" si="172"/>
        <v>17</v>
      </c>
      <c r="DU22" s="8" t="str">
        <f t="shared" si="64"/>
        <v/>
      </c>
      <c r="DV22" s="8" t="str">
        <f t="shared" si="65"/>
        <v/>
      </c>
      <c r="DW22" s="95" t="str">
        <f>IFERROR(VLOOKUP(VLOOKUP(DV22,Control!$L$2:$M$677,2,FALSE),Control!$O$2:$P$11,2,FALSE),"")</f>
        <v/>
      </c>
      <c r="DX22" s="95" t="str">
        <f>IFERROR(VLOOKUP(DV22,Control!$R$2:$T$13,3,FALSE),"")</f>
        <v/>
      </c>
      <c r="DY22" s="9">
        <f t="shared" si="66"/>
        <v>0</v>
      </c>
      <c r="DZ22" s="10">
        <f t="shared" si="67"/>
        <v>0</v>
      </c>
      <c r="EA22" s="5">
        <f t="shared" si="173"/>
        <v>17</v>
      </c>
      <c r="EB22" s="8" t="str">
        <f t="shared" si="68"/>
        <v/>
      </c>
      <c r="EC22" s="8" t="str">
        <f t="shared" si="69"/>
        <v/>
      </c>
      <c r="ED22" s="95" t="str">
        <f>IFERROR(VLOOKUP(VLOOKUP(EC22,Control!$L$2:$M$677,2,FALSE),Control!$O$2:$P$11,2,FALSE),"")</f>
        <v/>
      </c>
      <c r="EE22" s="95" t="str">
        <f>IFERROR(VLOOKUP(EC22,Control!$R$2:$T$13,3,FALSE),"")</f>
        <v/>
      </c>
      <c r="EF22" s="9">
        <f t="shared" si="70"/>
        <v>0</v>
      </c>
      <c r="EG22" s="10">
        <f t="shared" si="71"/>
        <v>0</v>
      </c>
      <c r="EH22" s="5">
        <f t="shared" si="174"/>
        <v>17</v>
      </c>
      <c r="EI22" s="8" t="str">
        <f t="shared" si="72"/>
        <v/>
      </c>
      <c r="EJ22" s="8" t="str">
        <f t="shared" si="73"/>
        <v/>
      </c>
      <c r="EK22" s="95" t="str">
        <f>IFERROR(VLOOKUP(VLOOKUP(EJ22,Control!$L$2:$M$677,2,FALSE),Control!$O$2:$P$11,2,FALSE),"")</f>
        <v/>
      </c>
      <c r="EL22" s="95" t="str">
        <f>IFERROR(VLOOKUP(EJ22,Control!$R$2:$T$13,3,FALSE),"")</f>
        <v/>
      </c>
      <c r="EM22" s="9">
        <f t="shared" si="74"/>
        <v>0</v>
      </c>
      <c r="EN22" s="10">
        <f t="shared" si="75"/>
        <v>0</v>
      </c>
      <c r="EO22" s="5">
        <f t="shared" si="175"/>
        <v>17</v>
      </c>
      <c r="EP22" s="8" t="str">
        <f t="shared" si="76"/>
        <v/>
      </c>
      <c r="EQ22" s="8" t="str">
        <f t="shared" si="77"/>
        <v/>
      </c>
      <c r="ER22" s="95" t="str">
        <f>IFERROR(VLOOKUP(VLOOKUP(EQ22,Control!$L$2:$M$677,2,FALSE),Control!$O$2:$P$11,2,FALSE),"")</f>
        <v/>
      </c>
      <c r="ES22" s="95" t="str">
        <f>IFERROR(VLOOKUP(EQ22,Control!$R$2:$T$13,3,FALSE),"")</f>
        <v/>
      </c>
      <c r="ET22" s="9">
        <f t="shared" si="78"/>
        <v>0</v>
      </c>
      <c r="EU22" s="10">
        <f t="shared" si="79"/>
        <v>0</v>
      </c>
      <c r="EV22" s="5">
        <f t="shared" si="176"/>
        <v>17</v>
      </c>
      <c r="EW22" s="8" t="str">
        <f t="shared" si="80"/>
        <v/>
      </c>
      <c r="EX22" s="8" t="str">
        <f t="shared" si="81"/>
        <v/>
      </c>
      <c r="EY22" s="95" t="str">
        <f>IFERROR(VLOOKUP(VLOOKUP(EX22,Control!$L$2:$M$677,2,FALSE),Control!$O$2:$P$11,2,FALSE),"")</f>
        <v/>
      </c>
      <c r="EZ22" s="95" t="str">
        <f>IFERROR(VLOOKUP(EX22,Control!$R$2:$T$13,3,FALSE),"")</f>
        <v/>
      </c>
      <c r="FA22" s="9">
        <f t="shared" si="82"/>
        <v>0</v>
      </c>
      <c r="FB22" s="10">
        <f t="shared" si="83"/>
        <v>0</v>
      </c>
      <c r="FC22" s="5">
        <f t="shared" si="177"/>
        <v>17</v>
      </c>
      <c r="FD22" s="8" t="str">
        <f t="shared" si="84"/>
        <v/>
      </c>
      <c r="FE22" s="8" t="str">
        <f t="shared" si="85"/>
        <v/>
      </c>
      <c r="FF22" s="95" t="str">
        <f>IFERROR(VLOOKUP(VLOOKUP(FE22,Control!$L$2:$M$677,2,FALSE),Control!$O$2:$P$11,2,FALSE),"")</f>
        <v/>
      </c>
      <c r="FG22" s="95" t="str">
        <f>IFERROR(VLOOKUP(FE22,Control!$R$2:$T$13,3,FALSE),"")</f>
        <v/>
      </c>
      <c r="FH22" s="9">
        <f t="shared" si="86"/>
        <v>0</v>
      </c>
      <c r="FI22" s="10">
        <f t="shared" si="87"/>
        <v>0</v>
      </c>
      <c r="FJ22" s="5">
        <f t="shared" si="178"/>
        <v>17</v>
      </c>
      <c r="FK22" s="8" t="str">
        <f t="shared" si="88"/>
        <v/>
      </c>
      <c r="FL22" s="8" t="str">
        <f t="shared" si="89"/>
        <v/>
      </c>
      <c r="FM22" s="95" t="str">
        <f>IFERROR(VLOOKUP(VLOOKUP(FL22,Control!$L$2:$M$677,2,FALSE),Control!$O$2:$P$11,2,FALSE),"")</f>
        <v/>
      </c>
      <c r="FN22" s="95" t="str">
        <f>IFERROR(VLOOKUP(FL22,Control!$R$2:$T$13,3,FALSE),"")</f>
        <v/>
      </c>
      <c r="FO22" s="9">
        <f t="shared" si="90"/>
        <v>0</v>
      </c>
      <c r="FP22" s="10">
        <f t="shared" si="91"/>
        <v>0</v>
      </c>
      <c r="FQ22" s="5">
        <f t="shared" si="179"/>
        <v>17</v>
      </c>
      <c r="FR22" s="8" t="str">
        <f t="shared" si="92"/>
        <v/>
      </c>
      <c r="FS22" s="8" t="str">
        <f t="shared" si="93"/>
        <v/>
      </c>
      <c r="FT22" s="95" t="str">
        <f>IFERROR(VLOOKUP(VLOOKUP(FS22,Control!$L$2:$M$677,2,FALSE),Control!$O$2:$P$11,2,FALSE),"")</f>
        <v/>
      </c>
      <c r="FU22" s="95" t="str">
        <f>IFERROR(VLOOKUP(FS22,Control!$R$2:$T$13,3,FALSE),"")</f>
        <v/>
      </c>
      <c r="FV22" s="9">
        <f t="shared" si="94"/>
        <v>0</v>
      </c>
      <c r="FW22" s="10">
        <f t="shared" si="95"/>
        <v>0</v>
      </c>
      <c r="FX22" s="5">
        <f t="shared" si="180"/>
        <v>17</v>
      </c>
      <c r="FY22" s="8" t="str">
        <f t="shared" si="96"/>
        <v/>
      </c>
      <c r="FZ22" s="8" t="str">
        <f t="shared" si="97"/>
        <v/>
      </c>
      <c r="GA22" s="95" t="str">
        <f>IFERROR(VLOOKUP(VLOOKUP(FZ22,Control!$L$2:$M$677,2,FALSE),Control!$O$2:$P$11,2,FALSE),"")</f>
        <v/>
      </c>
      <c r="GB22" s="95" t="str">
        <f>IFERROR(VLOOKUP(FZ22,Control!$R$2:$T$13,3,FALSE),"")</f>
        <v/>
      </c>
      <c r="GC22" s="9">
        <f t="shared" si="98"/>
        <v>0</v>
      </c>
      <c r="GD22" s="10">
        <f t="shared" si="99"/>
        <v>0</v>
      </c>
      <c r="GE22" s="5">
        <f t="shared" si="181"/>
        <v>17</v>
      </c>
      <c r="GF22" s="8" t="str">
        <f t="shared" si="100"/>
        <v/>
      </c>
      <c r="GG22" s="8" t="str">
        <f t="shared" si="101"/>
        <v/>
      </c>
      <c r="GH22" s="95" t="str">
        <f>IFERROR(VLOOKUP(VLOOKUP(GG22,Control!$L$2:$M$677,2,FALSE),Control!$O$2:$P$11,2,FALSE),"")</f>
        <v/>
      </c>
      <c r="GI22" s="95" t="str">
        <f>IFERROR(VLOOKUP(GG22,Control!$R$2:$T$13,3,FALSE),"")</f>
        <v/>
      </c>
      <c r="GJ22" s="9">
        <f t="shared" si="102"/>
        <v>0</v>
      </c>
      <c r="GK22" s="10">
        <f t="shared" si="103"/>
        <v>0</v>
      </c>
      <c r="GL22" s="5">
        <f t="shared" si="182"/>
        <v>17</v>
      </c>
      <c r="GM22" s="8" t="str">
        <f t="shared" si="104"/>
        <v/>
      </c>
      <c r="GN22" s="8" t="str">
        <f t="shared" si="105"/>
        <v/>
      </c>
      <c r="GO22" s="95" t="str">
        <f>IFERROR(VLOOKUP(VLOOKUP(GN22,Control!$L$2:$M$677,2,FALSE),Control!$O$2:$P$11,2,FALSE),"")</f>
        <v/>
      </c>
      <c r="GP22" s="95" t="str">
        <f>IFERROR(VLOOKUP(GN22,Control!$R$2:$T$13,3,FALSE),"")</f>
        <v/>
      </c>
      <c r="GQ22" s="9">
        <f t="shared" si="106"/>
        <v>0</v>
      </c>
      <c r="GR22" s="10">
        <f t="shared" si="107"/>
        <v>0</v>
      </c>
      <c r="GS22" s="5">
        <f t="shared" si="183"/>
        <v>17</v>
      </c>
      <c r="GT22" s="8" t="str">
        <f t="shared" si="108"/>
        <v/>
      </c>
      <c r="GU22" s="8" t="str">
        <f t="shared" si="109"/>
        <v/>
      </c>
      <c r="GV22" s="95" t="str">
        <f>IFERROR(VLOOKUP(VLOOKUP(GU22,Control!$L$2:$M$677,2,FALSE),Control!$O$2:$P$11,2,FALSE),"")</f>
        <v/>
      </c>
      <c r="GW22" s="95" t="str">
        <f>IFERROR(VLOOKUP(GU22,Control!$R$2:$T$13,3,FALSE),"")</f>
        <v/>
      </c>
      <c r="GX22" s="9">
        <f t="shared" si="110"/>
        <v>0</v>
      </c>
      <c r="GY22" s="10">
        <f t="shared" si="111"/>
        <v>0</v>
      </c>
      <c r="GZ22" s="5">
        <f t="shared" si="184"/>
        <v>17</v>
      </c>
      <c r="HA22" s="8" t="str">
        <f t="shared" si="112"/>
        <v/>
      </c>
      <c r="HB22" s="8" t="str">
        <f t="shared" si="113"/>
        <v/>
      </c>
      <c r="HC22" s="95" t="str">
        <f>IFERROR(VLOOKUP(VLOOKUP(HB22,Control!$L$2:$M$677,2,FALSE),Control!$O$2:$P$11,2,FALSE),"")</f>
        <v/>
      </c>
      <c r="HD22" s="95" t="str">
        <f>IFERROR(VLOOKUP(HB22,Control!$R$2:$T$13,3,FALSE),"")</f>
        <v/>
      </c>
      <c r="HE22" s="9">
        <f t="shared" si="114"/>
        <v>0</v>
      </c>
      <c r="HF22" s="10">
        <f t="shared" si="115"/>
        <v>0</v>
      </c>
      <c r="HG22" s="5">
        <f t="shared" si="185"/>
        <v>17</v>
      </c>
      <c r="HH22" s="8" t="str">
        <f t="shared" si="116"/>
        <v/>
      </c>
      <c r="HI22" s="8" t="str">
        <f t="shared" si="117"/>
        <v/>
      </c>
      <c r="HJ22" s="95" t="str">
        <f>IFERROR(VLOOKUP(VLOOKUP(HI22,Control!$L$2:$M$677,2,FALSE),Control!$O$2:$P$11,2,FALSE),"")</f>
        <v/>
      </c>
      <c r="HK22" s="95" t="str">
        <f>IFERROR(VLOOKUP(HI22,Control!$R$2:$T$13,3,FALSE),"")</f>
        <v/>
      </c>
      <c r="HL22" s="9">
        <f t="shared" si="118"/>
        <v>0</v>
      </c>
      <c r="HM22" s="10">
        <f t="shared" si="119"/>
        <v>0</v>
      </c>
      <c r="HN22" s="5">
        <f t="shared" si="186"/>
        <v>17</v>
      </c>
      <c r="HO22" s="8" t="str">
        <f t="shared" si="120"/>
        <v/>
      </c>
      <c r="HP22" s="8" t="str">
        <f t="shared" si="121"/>
        <v/>
      </c>
      <c r="HQ22" s="95" t="str">
        <f>IFERROR(VLOOKUP(VLOOKUP(HP22,Control!$L$2:$M$677,2,FALSE),Control!$O$2:$P$11,2,FALSE),"")</f>
        <v/>
      </c>
      <c r="HR22" s="95" t="str">
        <f>IFERROR(VLOOKUP(HP22,Control!$R$2:$T$13,3,FALSE),"")</f>
        <v/>
      </c>
      <c r="HS22" s="9">
        <f t="shared" si="122"/>
        <v>0</v>
      </c>
      <c r="HT22" s="10">
        <f t="shared" si="123"/>
        <v>0</v>
      </c>
      <c r="HU22" s="5">
        <f t="shared" si="187"/>
        <v>17</v>
      </c>
      <c r="HV22" s="8" t="str">
        <f t="shared" si="124"/>
        <v/>
      </c>
      <c r="HW22" s="8" t="str">
        <f t="shared" si="125"/>
        <v/>
      </c>
      <c r="HX22" s="95" t="str">
        <f>IFERROR(VLOOKUP(VLOOKUP(HW22,Control!$L$2:$M$677,2,FALSE),Control!$O$2:$P$11,2,FALSE),"")</f>
        <v/>
      </c>
      <c r="HY22" s="95" t="str">
        <f>IFERROR(VLOOKUP(HW22,Control!$R$2:$T$13,3,FALSE),"")</f>
        <v/>
      </c>
      <c r="HZ22" s="9">
        <f t="shared" si="126"/>
        <v>0</v>
      </c>
      <c r="IA22" s="10">
        <f t="shared" si="127"/>
        <v>0</v>
      </c>
      <c r="IB22" s="5">
        <f t="shared" si="188"/>
        <v>17</v>
      </c>
      <c r="IC22" s="8" t="str">
        <f t="shared" si="128"/>
        <v/>
      </c>
      <c r="ID22" s="8" t="str">
        <f t="shared" si="129"/>
        <v/>
      </c>
      <c r="IE22" s="95" t="str">
        <f>IFERROR(VLOOKUP(VLOOKUP(ID22,Control!$L$2:$M$677,2,FALSE),Control!$O$2:$P$11,2,FALSE),"")</f>
        <v/>
      </c>
      <c r="IF22" s="95" t="str">
        <f>IFERROR(VLOOKUP(ID22,Control!$R$2:$T$13,3,FALSE),"")</f>
        <v/>
      </c>
      <c r="IG22" s="9">
        <f t="shared" si="130"/>
        <v>0</v>
      </c>
      <c r="IH22" s="10">
        <f t="shared" si="131"/>
        <v>0</v>
      </c>
      <c r="II22" s="5">
        <f t="shared" si="189"/>
        <v>17</v>
      </c>
      <c r="IJ22" s="8" t="str">
        <f t="shared" si="132"/>
        <v/>
      </c>
      <c r="IK22" s="8" t="str">
        <f t="shared" si="133"/>
        <v/>
      </c>
      <c r="IL22" s="95" t="str">
        <f>IFERROR(VLOOKUP(VLOOKUP(IK22,Control!$L$2:$M$677,2,FALSE),Control!$O$2:$P$11,2,FALSE),"")</f>
        <v/>
      </c>
      <c r="IM22" s="95" t="str">
        <f>IFERROR(VLOOKUP(IK22,Control!$R$2:$T$13,3,FALSE),"")</f>
        <v/>
      </c>
      <c r="IN22" s="9">
        <f t="shared" si="134"/>
        <v>0</v>
      </c>
      <c r="IO22" s="10">
        <f t="shared" si="135"/>
        <v>0</v>
      </c>
      <c r="IP22" s="5">
        <f t="shared" si="190"/>
        <v>17</v>
      </c>
      <c r="IQ22" s="8" t="str">
        <f t="shared" si="136"/>
        <v/>
      </c>
      <c r="IR22" s="8" t="str">
        <f t="shared" si="137"/>
        <v/>
      </c>
      <c r="IS22" s="95" t="str">
        <f>IFERROR(VLOOKUP(VLOOKUP(IR22,Control!$L$2:$M$677,2,FALSE),Control!$O$2:$P$11,2,FALSE),"")</f>
        <v/>
      </c>
      <c r="IT22" s="95" t="str">
        <f>IFERROR(VLOOKUP(IR22,Control!$R$2:$T$13,3,FALSE),"")</f>
        <v/>
      </c>
      <c r="IU22" s="9">
        <f t="shared" si="138"/>
        <v>0</v>
      </c>
      <c r="IV22" s="10">
        <f t="shared" si="139"/>
        <v>0</v>
      </c>
      <c r="IW22" s="5">
        <f t="shared" si="191"/>
        <v>17</v>
      </c>
      <c r="IX22" s="8" t="str">
        <f t="shared" si="140"/>
        <v/>
      </c>
      <c r="IY22" s="8" t="str">
        <f t="shared" si="141"/>
        <v/>
      </c>
      <c r="IZ22" s="95" t="str">
        <f>IFERROR(VLOOKUP(VLOOKUP(IY22,Control!$L$2:$M$677,2,FALSE),Control!$O$2:$P$11,2,FALSE),"")</f>
        <v/>
      </c>
      <c r="JA22" s="95" t="str">
        <f>IFERROR(VLOOKUP(IY22,Control!$R$2:$T$13,3,FALSE),"")</f>
        <v/>
      </c>
      <c r="JB22" s="9">
        <f t="shared" si="142"/>
        <v>0</v>
      </c>
      <c r="JC22" s="10">
        <f t="shared" si="143"/>
        <v>0</v>
      </c>
      <c r="JD22" s="5">
        <f t="shared" si="192"/>
        <v>17</v>
      </c>
      <c r="JE22" s="8" t="str">
        <f t="shared" si="144"/>
        <v/>
      </c>
      <c r="JF22" s="8" t="str">
        <f t="shared" si="145"/>
        <v/>
      </c>
      <c r="JG22" s="95" t="str">
        <f>IFERROR(VLOOKUP(VLOOKUP(JF22,Control!$L$2:$M$677,2,FALSE),Control!$O$2:$P$11,2,FALSE),"")</f>
        <v/>
      </c>
      <c r="JH22" s="95" t="str">
        <f>IFERROR(VLOOKUP(JF22,Control!$R$2:$T$13,3,FALSE),"")</f>
        <v/>
      </c>
      <c r="JI22" s="9">
        <f t="shared" si="146"/>
        <v>0</v>
      </c>
      <c r="JJ22" s="10">
        <f t="shared" si="147"/>
        <v>0</v>
      </c>
      <c r="JK22" s="5">
        <f t="shared" si="193"/>
        <v>17</v>
      </c>
      <c r="JL22" s="8" t="str">
        <f t="shared" si="148"/>
        <v/>
      </c>
      <c r="JM22" s="8" t="str">
        <f t="shared" si="149"/>
        <v/>
      </c>
      <c r="JN22" s="95" t="str">
        <f>IFERROR(VLOOKUP(VLOOKUP(JM22,Control!$L$2:$M$677,2,FALSE),Control!$O$2:$P$11,2,FALSE),"")</f>
        <v/>
      </c>
      <c r="JO22" s="95" t="str">
        <f>IFERROR(VLOOKUP(JM22,Control!$R$2:$T$13,3,FALSE),"")</f>
        <v/>
      </c>
      <c r="JP22" s="9">
        <f t="shared" si="150"/>
        <v>0</v>
      </c>
      <c r="JQ22" s="10">
        <f t="shared" si="151"/>
        <v>0</v>
      </c>
      <c r="JR22" s="5">
        <f t="shared" si="194"/>
        <v>17</v>
      </c>
      <c r="JS22" s="8" t="str">
        <f t="shared" si="152"/>
        <v/>
      </c>
      <c r="JT22" s="8" t="str">
        <f t="shared" si="153"/>
        <v/>
      </c>
      <c r="JU22" s="95" t="str">
        <f>IFERROR(VLOOKUP(VLOOKUP(JT22,Control!$L$2:$M$677,2,FALSE),Control!$O$2:$P$11,2,FALSE),"")</f>
        <v/>
      </c>
      <c r="JV22" s="95" t="str">
        <f>IFERROR(VLOOKUP(JT22,Control!$R$2:$T$13,3,FALSE),"")</f>
        <v/>
      </c>
      <c r="JW22" s="9">
        <f t="shared" si="154"/>
        <v>0</v>
      </c>
      <c r="JX22" s="10">
        <f t="shared" si="155"/>
        <v>0</v>
      </c>
    </row>
    <row r="23" spans="1:284" x14ac:dyDescent="0.25">
      <c r="A23" s="137" t="s">
        <v>885</v>
      </c>
      <c r="B23" s="137"/>
      <c r="C23" s="137"/>
      <c r="D23" s="138"/>
      <c r="E23" s="5">
        <f t="shared" si="195"/>
        <v>18</v>
      </c>
      <c r="F23" s="8"/>
      <c r="G23" s="6"/>
      <c r="H23" s="95" t="str">
        <f>IFERROR(VLOOKUP(VLOOKUP(G23,Control!$L$2:$M$677,2,FALSE),Control!$O$2:$P$11,2,FALSE),"")</f>
        <v/>
      </c>
      <c r="I23" s="95" t="str">
        <f>IFERROR(VLOOKUP(G23,Control!$R$2:$T$13,3,FALSE),"")</f>
        <v/>
      </c>
      <c r="J23" s="9">
        <v>0</v>
      </c>
      <c r="K23" s="10">
        <v>0</v>
      </c>
      <c r="L23" s="5">
        <f t="shared" si="156"/>
        <v>18</v>
      </c>
      <c r="M23" s="8" t="str">
        <f t="shared" si="0"/>
        <v/>
      </c>
      <c r="N23" s="8" t="str">
        <f t="shared" si="1"/>
        <v/>
      </c>
      <c r="O23" s="95" t="str">
        <f>IFERROR(VLOOKUP(VLOOKUP(N23,Control!$L$2:$M$677,2,FALSE),Control!$O$2:$P$11,2,FALSE),"")</f>
        <v/>
      </c>
      <c r="P23" s="95" t="str">
        <f>IFERROR(VLOOKUP(N23,Control!$R$2:$T$13,3,FALSE),"")</f>
        <v/>
      </c>
      <c r="Q23" s="9">
        <f t="shared" si="2"/>
        <v>0</v>
      </c>
      <c r="R23" s="10">
        <f t="shared" si="3"/>
        <v>0</v>
      </c>
      <c r="S23" s="5">
        <f t="shared" si="157"/>
        <v>18</v>
      </c>
      <c r="T23" s="8" t="str">
        <f t="shared" si="4"/>
        <v/>
      </c>
      <c r="U23" s="8" t="str">
        <f t="shared" si="5"/>
        <v/>
      </c>
      <c r="V23" s="95" t="str">
        <f>IFERROR(VLOOKUP(VLOOKUP(U23,Control!$L$2:$M$677,2,FALSE),Control!$O$2:$P$11,2,FALSE),"")</f>
        <v/>
      </c>
      <c r="W23" s="95" t="str">
        <f>IFERROR(VLOOKUP(U23,Control!$R$2:$T$13,3,FALSE),"")</f>
        <v/>
      </c>
      <c r="X23" s="9">
        <f t="shared" si="6"/>
        <v>0</v>
      </c>
      <c r="Y23" s="10">
        <f t="shared" si="7"/>
        <v>0</v>
      </c>
      <c r="Z23" s="5">
        <f t="shared" si="158"/>
        <v>18</v>
      </c>
      <c r="AA23" s="8" t="str">
        <f t="shared" si="8"/>
        <v/>
      </c>
      <c r="AB23" s="8" t="str">
        <f t="shared" si="9"/>
        <v/>
      </c>
      <c r="AC23" s="95" t="str">
        <f>IFERROR(VLOOKUP(VLOOKUP(AB23,Control!$L$2:$M$677,2,FALSE),Control!$O$2:$P$11,2,FALSE),"")</f>
        <v/>
      </c>
      <c r="AD23" s="95" t="str">
        <f>IFERROR(VLOOKUP(AB23,Control!$R$2:$T$13,3,FALSE),"")</f>
        <v/>
      </c>
      <c r="AE23" s="9">
        <f t="shared" si="10"/>
        <v>0</v>
      </c>
      <c r="AF23" s="10">
        <f t="shared" si="11"/>
        <v>0</v>
      </c>
      <c r="AG23" s="5">
        <f t="shared" si="159"/>
        <v>18</v>
      </c>
      <c r="AH23" s="8" t="str">
        <f t="shared" si="12"/>
        <v/>
      </c>
      <c r="AI23" s="8" t="str">
        <f t="shared" si="13"/>
        <v/>
      </c>
      <c r="AJ23" s="95" t="str">
        <f>IFERROR(VLOOKUP(VLOOKUP(AI23,Control!$L$2:$M$677,2,FALSE),Control!$O$2:$P$11,2,FALSE),"")</f>
        <v/>
      </c>
      <c r="AK23" s="95" t="str">
        <f>IFERROR(VLOOKUP(AI23,Control!$R$2:$T$13,3,FALSE),"")</f>
        <v/>
      </c>
      <c r="AL23" s="9">
        <f t="shared" si="14"/>
        <v>0</v>
      </c>
      <c r="AM23" s="10">
        <f t="shared" si="15"/>
        <v>0</v>
      </c>
      <c r="AN23" s="5">
        <f t="shared" si="160"/>
        <v>18</v>
      </c>
      <c r="AO23" s="8" t="str">
        <f t="shared" si="16"/>
        <v/>
      </c>
      <c r="AP23" s="8" t="str">
        <f t="shared" si="17"/>
        <v/>
      </c>
      <c r="AQ23" s="95" t="str">
        <f>IFERROR(VLOOKUP(VLOOKUP(AP23,Control!$L$2:$M$677,2,FALSE),Control!$O$2:$P$11,2,FALSE),"")</f>
        <v/>
      </c>
      <c r="AR23" s="95" t="str">
        <f>IFERROR(VLOOKUP(AP23,Control!$R$2:$T$13,3,FALSE),"")</f>
        <v/>
      </c>
      <c r="AS23" s="9">
        <f t="shared" si="18"/>
        <v>0</v>
      </c>
      <c r="AT23" s="10">
        <f t="shared" si="19"/>
        <v>0</v>
      </c>
      <c r="AU23" s="5">
        <f t="shared" si="161"/>
        <v>18</v>
      </c>
      <c r="AV23" s="8" t="str">
        <f t="shared" si="20"/>
        <v/>
      </c>
      <c r="AW23" s="8" t="str">
        <f t="shared" si="21"/>
        <v/>
      </c>
      <c r="AX23" s="95" t="str">
        <f>IFERROR(VLOOKUP(VLOOKUP(AW23,Control!$L$2:$M$677,2,FALSE),Control!$O$2:$P$11,2,FALSE),"")</f>
        <v/>
      </c>
      <c r="AY23" s="95" t="str">
        <f>IFERROR(VLOOKUP(AW23,Control!$R$2:$T$13,3,FALSE),"")</f>
        <v/>
      </c>
      <c r="AZ23" s="9">
        <f t="shared" si="22"/>
        <v>0</v>
      </c>
      <c r="BA23" s="10">
        <f t="shared" si="23"/>
        <v>0</v>
      </c>
      <c r="BB23" s="5">
        <f t="shared" si="162"/>
        <v>18</v>
      </c>
      <c r="BC23" s="8" t="str">
        <f t="shared" si="24"/>
        <v/>
      </c>
      <c r="BD23" s="8" t="str">
        <f t="shared" si="25"/>
        <v/>
      </c>
      <c r="BE23" s="95" t="str">
        <f>IFERROR(VLOOKUP(VLOOKUP(BD23,Control!$L$2:$M$677,2,FALSE),Control!$O$2:$P$11,2,FALSE),"")</f>
        <v/>
      </c>
      <c r="BF23" s="95" t="str">
        <f>IFERROR(VLOOKUP(BD23,Control!$R$2:$T$13,3,FALSE),"")</f>
        <v/>
      </c>
      <c r="BG23" s="9">
        <f t="shared" si="26"/>
        <v>0</v>
      </c>
      <c r="BH23" s="10">
        <f t="shared" si="27"/>
        <v>0</v>
      </c>
      <c r="BI23" s="5">
        <f t="shared" si="163"/>
        <v>18</v>
      </c>
      <c r="BJ23" s="8" t="str">
        <f t="shared" si="28"/>
        <v/>
      </c>
      <c r="BK23" s="8" t="str">
        <f t="shared" si="29"/>
        <v/>
      </c>
      <c r="BL23" s="95" t="str">
        <f>IFERROR(VLOOKUP(VLOOKUP(BK23,Control!$L$2:$M$677,2,FALSE),Control!$O$2:$P$11,2,FALSE),"")</f>
        <v/>
      </c>
      <c r="BM23" s="95" t="str">
        <f>IFERROR(VLOOKUP(BK23,Control!$R$2:$T$13,3,FALSE),"")</f>
        <v/>
      </c>
      <c r="BN23" s="9">
        <f t="shared" si="30"/>
        <v>0</v>
      </c>
      <c r="BO23" s="10">
        <f t="shared" si="31"/>
        <v>0</v>
      </c>
      <c r="BP23" s="5">
        <f t="shared" si="164"/>
        <v>18</v>
      </c>
      <c r="BQ23" s="8" t="str">
        <f t="shared" si="32"/>
        <v/>
      </c>
      <c r="BR23" s="8" t="str">
        <f t="shared" si="33"/>
        <v/>
      </c>
      <c r="BS23" s="95" t="str">
        <f>IFERROR(VLOOKUP(VLOOKUP(BR23,Control!$L$2:$M$677,2,FALSE),Control!$O$2:$P$11,2,FALSE),"")</f>
        <v/>
      </c>
      <c r="BT23" s="95" t="str">
        <f>IFERROR(VLOOKUP(BR23,Control!$R$2:$T$13,3,FALSE),"")</f>
        <v/>
      </c>
      <c r="BU23" s="9">
        <f t="shared" si="34"/>
        <v>0</v>
      </c>
      <c r="BV23" s="10">
        <f t="shared" si="35"/>
        <v>0</v>
      </c>
      <c r="BW23" s="5">
        <f t="shared" si="165"/>
        <v>18</v>
      </c>
      <c r="BX23" s="8" t="str">
        <f t="shared" si="36"/>
        <v/>
      </c>
      <c r="BY23" s="8" t="str">
        <f t="shared" si="37"/>
        <v/>
      </c>
      <c r="BZ23" s="95" t="str">
        <f>IFERROR(VLOOKUP(VLOOKUP(BY23,Control!$L$2:$M$677,2,FALSE),Control!$O$2:$P$11,2,FALSE),"")</f>
        <v/>
      </c>
      <c r="CA23" s="95" t="str">
        <f>IFERROR(VLOOKUP(BY23,Control!$R$2:$T$13,3,FALSE),"")</f>
        <v/>
      </c>
      <c r="CB23" s="9">
        <f t="shared" si="38"/>
        <v>0</v>
      </c>
      <c r="CC23" s="10">
        <f t="shared" si="39"/>
        <v>0</v>
      </c>
      <c r="CD23" s="5">
        <f t="shared" si="166"/>
        <v>18</v>
      </c>
      <c r="CE23" s="8" t="str">
        <f t="shared" si="40"/>
        <v/>
      </c>
      <c r="CF23" s="8" t="str">
        <f t="shared" si="41"/>
        <v/>
      </c>
      <c r="CG23" s="95" t="str">
        <f>IFERROR(VLOOKUP(VLOOKUP(CF23,Control!$L$2:$M$677,2,FALSE),Control!$O$2:$P$11,2,FALSE),"")</f>
        <v/>
      </c>
      <c r="CH23" s="95" t="str">
        <f>IFERROR(VLOOKUP(CF23,Control!$R$2:$T$13,3,FALSE),"")</f>
        <v/>
      </c>
      <c r="CI23" s="9">
        <f t="shared" si="42"/>
        <v>0</v>
      </c>
      <c r="CJ23" s="10">
        <f t="shared" si="43"/>
        <v>0</v>
      </c>
      <c r="CK23" s="5">
        <f t="shared" si="167"/>
        <v>18</v>
      </c>
      <c r="CL23" s="8" t="str">
        <f t="shared" si="44"/>
        <v/>
      </c>
      <c r="CM23" s="8" t="str">
        <f t="shared" si="45"/>
        <v/>
      </c>
      <c r="CN23" s="95" t="str">
        <f>IFERROR(VLOOKUP(VLOOKUP(CM23,Control!$L$2:$M$677,2,FALSE),Control!$O$2:$P$11,2,FALSE),"")</f>
        <v/>
      </c>
      <c r="CO23" s="95" t="str">
        <f>IFERROR(VLOOKUP(CM23,Control!$R$2:$T$13,3,FALSE),"")</f>
        <v/>
      </c>
      <c r="CP23" s="9">
        <f t="shared" si="46"/>
        <v>0</v>
      </c>
      <c r="CQ23" s="10">
        <f t="shared" si="47"/>
        <v>0</v>
      </c>
      <c r="CR23" s="5">
        <f t="shared" si="168"/>
        <v>18</v>
      </c>
      <c r="CS23" s="8" t="str">
        <f t="shared" si="48"/>
        <v/>
      </c>
      <c r="CT23" s="8" t="str">
        <f t="shared" si="49"/>
        <v/>
      </c>
      <c r="CU23" s="95" t="str">
        <f>IFERROR(VLOOKUP(VLOOKUP(CT23,Control!$L$2:$M$677,2,FALSE),Control!$O$2:$P$11,2,FALSE),"")</f>
        <v/>
      </c>
      <c r="CV23" s="95" t="str">
        <f>IFERROR(VLOOKUP(CT23,Control!$R$2:$T$13,3,FALSE),"")</f>
        <v/>
      </c>
      <c r="CW23" s="9">
        <f t="shared" si="50"/>
        <v>0</v>
      </c>
      <c r="CX23" s="10">
        <f t="shared" si="51"/>
        <v>0</v>
      </c>
      <c r="CY23" s="5">
        <f t="shared" si="169"/>
        <v>18</v>
      </c>
      <c r="CZ23" s="8" t="str">
        <f t="shared" si="52"/>
        <v/>
      </c>
      <c r="DA23" s="8" t="str">
        <f t="shared" si="53"/>
        <v/>
      </c>
      <c r="DB23" s="95" t="str">
        <f>IFERROR(VLOOKUP(VLOOKUP(DA23,Control!$L$2:$M$677,2,FALSE),Control!$O$2:$P$11,2,FALSE),"")</f>
        <v/>
      </c>
      <c r="DC23" s="95" t="str">
        <f>IFERROR(VLOOKUP(DA23,Control!$R$2:$T$13,3,FALSE),"")</f>
        <v/>
      </c>
      <c r="DD23" s="9">
        <f t="shared" si="54"/>
        <v>0</v>
      </c>
      <c r="DE23" s="10">
        <f t="shared" si="55"/>
        <v>0</v>
      </c>
      <c r="DF23" s="5">
        <f t="shared" si="170"/>
        <v>18</v>
      </c>
      <c r="DG23" s="8" t="str">
        <f t="shared" si="56"/>
        <v/>
      </c>
      <c r="DH23" s="8" t="str">
        <f t="shared" si="57"/>
        <v/>
      </c>
      <c r="DI23" s="95" t="str">
        <f>IFERROR(VLOOKUP(VLOOKUP(DH23,Control!$L$2:$M$677,2,FALSE),Control!$O$2:$P$11,2,FALSE),"")</f>
        <v/>
      </c>
      <c r="DJ23" s="95" t="str">
        <f>IFERROR(VLOOKUP(DH23,Control!$R$2:$T$13,3,FALSE),"")</f>
        <v/>
      </c>
      <c r="DK23" s="9">
        <f t="shared" si="58"/>
        <v>0</v>
      </c>
      <c r="DL23" s="10">
        <f t="shared" si="59"/>
        <v>0</v>
      </c>
      <c r="DM23" s="5">
        <f t="shared" si="171"/>
        <v>18</v>
      </c>
      <c r="DN23" s="8" t="str">
        <f t="shared" si="60"/>
        <v/>
      </c>
      <c r="DO23" s="8" t="str">
        <f t="shared" si="61"/>
        <v/>
      </c>
      <c r="DP23" s="95" t="str">
        <f>IFERROR(VLOOKUP(VLOOKUP(DO23,Control!$L$2:$M$677,2,FALSE),Control!$O$2:$P$11,2,FALSE),"")</f>
        <v/>
      </c>
      <c r="DQ23" s="95" t="str">
        <f>IFERROR(VLOOKUP(DO23,Control!$R$2:$T$13,3,FALSE),"")</f>
        <v/>
      </c>
      <c r="DR23" s="9">
        <f t="shared" si="62"/>
        <v>0</v>
      </c>
      <c r="DS23" s="10">
        <f t="shared" si="63"/>
        <v>0</v>
      </c>
      <c r="DT23" s="5">
        <f t="shared" si="172"/>
        <v>18</v>
      </c>
      <c r="DU23" s="8" t="str">
        <f t="shared" si="64"/>
        <v/>
      </c>
      <c r="DV23" s="8" t="str">
        <f t="shared" si="65"/>
        <v/>
      </c>
      <c r="DW23" s="95" t="str">
        <f>IFERROR(VLOOKUP(VLOOKUP(DV23,Control!$L$2:$M$677,2,FALSE),Control!$O$2:$P$11,2,FALSE),"")</f>
        <v/>
      </c>
      <c r="DX23" s="95" t="str">
        <f>IFERROR(VLOOKUP(DV23,Control!$R$2:$T$13,3,FALSE),"")</f>
        <v/>
      </c>
      <c r="DY23" s="9">
        <f t="shared" si="66"/>
        <v>0</v>
      </c>
      <c r="DZ23" s="10">
        <f t="shared" si="67"/>
        <v>0</v>
      </c>
      <c r="EA23" s="5">
        <f t="shared" si="173"/>
        <v>18</v>
      </c>
      <c r="EB23" s="8" t="str">
        <f t="shared" si="68"/>
        <v/>
      </c>
      <c r="EC23" s="8" t="str">
        <f t="shared" si="69"/>
        <v/>
      </c>
      <c r="ED23" s="95" t="str">
        <f>IFERROR(VLOOKUP(VLOOKUP(EC23,Control!$L$2:$M$677,2,FALSE),Control!$O$2:$P$11,2,FALSE),"")</f>
        <v/>
      </c>
      <c r="EE23" s="95" t="str">
        <f>IFERROR(VLOOKUP(EC23,Control!$R$2:$T$13,3,FALSE),"")</f>
        <v/>
      </c>
      <c r="EF23" s="9">
        <f t="shared" si="70"/>
        <v>0</v>
      </c>
      <c r="EG23" s="10">
        <f t="shared" si="71"/>
        <v>0</v>
      </c>
      <c r="EH23" s="5">
        <f t="shared" si="174"/>
        <v>18</v>
      </c>
      <c r="EI23" s="8" t="str">
        <f t="shared" si="72"/>
        <v/>
      </c>
      <c r="EJ23" s="8" t="str">
        <f t="shared" si="73"/>
        <v/>
      </c>
      <c r="EK23" s="95" t="str">
        <f>IFERROR(VLOOKUP(VLOOKUP(EJ23,Control!$L$2:$M$677,2,FALSE),Control!$O$2:$P$11,2,FALSE),"")</f>
        <v/>
      </c>
      <c r="EL23" s="95" t="str">
        <f>IFERROR(VLOOKUP(EJ23,Control!$R$2:$T$13,3,FALSE),"")</f>
        <v/>
      </c>
      <c r="EM23" s="9">
        <f t="shared" si="74"/>
        <v>0</v>
      </c>
      <c r="EN23" s="10">
        <f t="shared" si="75"/>
        <v>0</v>
      </c>
      <c r="EO23" s="5">
        <f t="shared" si="175"/>
        <v>18</v>
      </c>
      <c r="EP23" s="8" t="str">
        <f t="shared" si="76"/>
        <v/>
      </c>
      <c r="EQ23" s="8" t="str">
        <f t="shared" si="77"/>
        <v/>
      </c>
      <c r="ER23" s="95" t="str">
        <f>IFERROR(VLOOKUP(VLOOKUP(EQ23,Control!$L$2:$M$677,2,FALSE),Control!$O$2:$P$11,2,FALSE),"")</f>
        <v/>
      </c>
      <c r="ES23" s="95" t="str">
        <f>IFERROR(VLOOKUP(EQ23,Control!$R$2:$T$13,3,FALSE),"")</f>
        <v/>
      </c>
      <c r="ET23" s="9">
        <f t="shared" si="78"/>
        <v>0</v>
      </c>
      <c r="EU23" s="10">
        <f t="shared" si="79"/>
        <v>0</v>
      </c>
      <c r="EV23" s="5">
        <f t="shared" si="176"/>
        <v>18</v>
      </c>
      <c r="EW23" s="8" t="str">
        <f t="shared" si="80"/>
        <v/>
      </c>
      <c r="EX23" s="8" t="str">
        <f t="shared" si="81"/>
        <v/>
      </c>
      <c r="EY23" s="95" t="str">
        <f>IFERROR(VLOOKUP(VLOOKUP(EX23,Control!$L$2:$M$677,2,FALSE),Control!$O$2:$P$11,2,FALSE),"")</f>
        <v/>
      </c>
      <c r="EZ23" s="95" t="str">
        <f>IFERROR(VLOOKUP(EX23,Control!$R$2:$T$13,3,FALSE),"")</f>
        <v/>
      </c>
      <c r="FA23" s="9">
        <f t="shared" si="82"/>
        <v>0</v>
      </c>
      <c r="FB23" s="10">
        <f t="shared" si="83"/>
        <v>0</v>
      </c>
      <c r="FC23" s="5">
        <f t="shared" si="177"/>
        <v>18</v>
      </c>
      <c r="FD23" s="8" t="str">
        <f t="shared" si="84"/>
        <v/>
      </c>
      <c r="FE23" s="8" t="str">
        <f t="shared" si="85"/>
        <v/>
      </c>
      <c r="FF23" s="95" t="str">
        <f>IFERROR(VLOOKUP(VLOOKUP(FE23,Control!$L$2:$M$677,2,FALSE),Control!$O$2:$P$11,2,FALSE),"")</f>
        <v/>
      </c>
      <c r="FG23" s="95" t="str">
        <f>IFERROR(VLOOKUP(FE23,Control!$R$2:$T$13,3,FALSE),"")</f>
        <v/>
      </c>
      <c r="FH23" s="9">
        <f t="shared" si="86"/>
        <v>0</v>
      </c>
      <c r="FI23" s="10">
        <f t="shared" si="87"/>
        <v>0</v>
      </c>
      <c r="FJ23" s="5">
        <f t="shared" si="178"/>
        <v>18</v>
      </c>
      <c r="FK23" s="8" t="str">
        <f t="shared" si="88"/>
        <v/>
      </c>
      <c r="FL23" s="8" t="str">
        <f t="shared" si="89"/>
        <v/>
      </c>
      <c r="FM23" s="95" t="str">
        <f>IFERROR(VLOOKUP(VLOOKUP(FL23,Control!$L$2:$M$677,2,FALSE),Control!$O$2:$P$11,2,FALSE),"")</f>
        <v/>
      </c>
      <c r="FN23" s="95" t="str">
        <f>IFERROR(VLOOKUP(FL23,Control!$R$2:$T$13,3,FALSE),"")</f>
        <v/>
      </c>
      <c r="FO23" s="9">
        <f t="shared" si="90"/>
        <v>0</v>
      </c>
      <c r="FP23" s="10">
        <f t="shared" si="91"/>
        <v>0</v>
      </c>
      <c r="FQ23" s="5">
        <f t="shared" si="179"/>
        <v>18</v>
      </c>
      <c r="FR23" s="8" t="str">
        <f t="shared" si="92"/>
        <v/>
      </c>
      <c r="FS23" s="8" t="str">
        <f t="shared" si="93"/>
        <v/>
      </c>
      <c r="FT23" s="95" t="str">
        <f>IFERROR(VLOOKUP(VLOOKUP(FS23,Control!$L$2:$M$677,2,FALSE),Control!$O$2:$P$11,2,FALSE),"")</f>
        <v/>
      </c>
      <c r="FU23" s="95" t="str">
        <f>IFERROR(VLOOKUP(FS23,Control!$R$2:$T$13,3,FALSE),"")</f>
        <v/>
      </c>
      <c r="FV23" s="9">
        <f t="shared" si="94"/>
        <v>0</v>
      </c>
      <c r="FW23" s="10">
        <f t="shared" si="95"/>
        <v>0</v>
      </c>
      <c r="FX23" s="5">
        <f t="shared" si="180"/>
        <v>18</v>
      </c>
      <c r="FY23" s="8" t="str">
        <f t="shared" si="96"/>
        <v/>
      </c>
      <c r="FZ23" s="8" t="str">
        <f t="shared" si="97"/>
        <v/>
      </c>
      <c r="GA23" s="95" t="str">
        <f>IFERROR(VLOOKUP(VLOOKUP(FZ23,Control!$L$2:$M$677,2,FALSE),Control!$O$2:$P$11,2,FALSE),"")</f>
        <v/>
      </c>
      <c r="GB23" s="95" t="str">
        <f>IFERROR(VLOOKUP(FZ23,Control!$R$2:$T$13,3,FALSE),"")</f>
        <v/>
      </c>
      <c r="GC23" s="9">
        <f t="shared" si="98"/>
        <v>0</v>
      </c>
      <c r="GD23" s="10">
        <f t="shared" si="99"/>
        <v>0</v>
      </c>
      <c r="GE23" s="5">
        <f t="shared" si="181"/>
        <v>18</v>
      </c>
      <c r="GF23" s="8" t="str">
        <f t="shared" si="100"/>
        <v/>
      </c>
      <c r="GG23" s="8" t="str">
        <f t="shared" si="101"/>
        <v/>
      </c>
      <c r="GH23" s="95" t="str">
        <f>IFERROR(VLOOKUP(VLOOKUP(GG23,Control!$L$2:$M$677,2,FALSE),Control!$O$2:$P$11,2,FALSE),"")</f>
        <v/>
      </c>
      <c r="GI23" s="95" t="str">
        <f>IFERROR(VLOOKUP(GG23,Control!$R$2:$T$13,3,FALSE),"")</f>
        <v/>
      </c>
      <c r="GJ23" s="9">
        <f t="shared" si="102"/>
        <v>0</v>
      </c>
      <c r="GK23" s="10">
        <f t="shared" si="103"/>
        <v>0</v>
      </c>
      <c r="GL23" s="5">
        <f t="shared" si="182"/>
        <v>18</v>
      </c>
      <c r="GM23" s="8" t="str">
        <f t="shared" si="104"/>
        <v/>
      </c>
      <c r="GN23" s="8" t="str">
        <f t="shared" si="105"/>
        <v/>
      </c>
      <c r="GO23" s="95" t="str">
        <f>IFERROR(VLOOKUP(VLOOKUP(GN23,Control!$L$2:$M$677,2,FALSE),Control!$O$2:$P$11,2,FALSE),"")</f>
        <v/>
      </c>
      <c r="GP23" s="95" t="str">
        <f>IFERROR(VLOOKUP(GN23,Control!$R$2:$T$13,3,FALSE),"")</f>
        <v/>
      </c>
      <c r="GQ23" s="9">
        <f t="shared" si="106"/>
        <v>0</v>
      </c>
      <c r="GR23" s="10">
        <f t="shared" si="107"/>
        <v>0</v>
      </c>
      <c r="GS23" s="5">
        <f t="shared" si="183"/>
        <v>18</v>
      </c>
      <c r="GT23" s="8" t="str">
        <f t="shared" si="108"/>
        <v/>
      </c>
      <c r="GU23" s="8" t="str">
        <f t="shared" si="109"/>
        <v/>
      </c>
      <c r="GV23" s="95" t="str">
        <f>IFERROR(VLOOKUP(VLOOKUP(GU23,Control!$L$2:$M$677,2,FALSE),Control!$O$2:$P$11,2,FALSE),"")</f>
        <v/>
      </c>
      <c r="GW23" s="95" t="str">
        <f>IFERROR(VLOOKUP(GU23,Control!$R$2:$T$13,3,FALSE),"")</f>
        <v/>
      </c>
      <c r="GX23" s="9">
        <f t="shared" si="110"/>
        <v>0</v>
      </c>
      <c r="GY23" s="10">
        <f t="shared" si="111"/>
        <v>0</v>
      </c>
      <c r="GZ23" s="5">
        <f t="shared" si="184"/>
        <v>18</v>
      </c>
      <c r="HA23" s="8" t="str">
        <f t="shared" si="112"/>
        <v/>
      </c>
      <c r="HB23" s="8" t="str">
        <f t="shared" si="113"/>
        <v/>
      </c>
      <c r="HC23" s="95" t="str">
        <f>IFERROR(VLOOKUP(VLOOKUP(HB23,Control!$L$2:$M$677,2,FALSE),Control!$O$2:$P$11,2,FALSE),"")</f>
        <v/>
      </c>
      <c r="HD23" s="95" t="str">
        <f>IFERROR(VLOOKUP(HB23,Control!$R$2:$T$13,3,FALSE),"")</f>
        <v/>
      </c>
      <c r="HE23" s="9">
        <f t="shared" si="114"/>
        <v>0</v>
      </c>
      <c r="HF23" s="10">
        <f t="shared" si="115"/>
        <v>0</v>
      </c>
      <c r="HG23" s="5">
        <f t="shared" si="185"/>
        <v>18</v>
      </c>
      <c r="HH23" s="8" t="str">
        <f t="shared" si="116"/>
        <v/>
      </c>
      <c r="HI23" s="8" t="str">
        <f t="shared" si="117"/>
        <v/>
      </c>
      <c r="HJ23" s="95" t="str">
        <f>IFERROR(VLOOKUP(VLOOKUP(HI23,Control!$L$2:$M$677,2,FALSE),Control!$O$2:$P$11,2,FALSE),"")</f>
        <v/>
      </c>
      <c r="HK23" s="95" t="str">
        <f>IFERROR(VLOOKUP(HI23,Control!$R$2:$T$13,3,FALSE),"")</f>
        <v/>
      </c>
      <c r="HL23" s="9">
        <f t="shared" si="118"/>
        <v>0</v>
      </c>
      <c r="HM23" s="10">
        <f t="shared" si="119"/>
        <v>0</v>
      </c>
      <c r="HN23" s="5">
        <f t="shared" si="186"/>
        <v>18</v>
      </c>
      <c r="HO23" s="8" t="str">
        <f t="shared" si="120"/>
        <v/>
      </c>
      <c r="HP23" s="8" t="str">
        <f t="shared" si="121"/>
        <v/>
      </c>
      <c r="HQ23" s="95" t="str">
        <f>IFERROR(VLOOKUP(VLOOKUP(HP23,Control!$L$2:$M$677,2,FALSE),Control!$O$2:$P$11,2,FALSE),"")</f>
        <v/>
      </c>
      <c r="HR23" s="95" t="str">
        <f>IFERROR(VLOOKUP(HP23,Control!$R$2:$T$13,3,FALSE),"")</f>
        <v/>
      </c>
      <c r="HS23" s="9">
        <f t="shared" si="122"/>
        <v>0</v>
      </c>
      <c r="HT23" s="10">
        <f t="shared" si="123"/>
        <v>0</v>
      </c>
      <c r="HU23" s="5">
        <f t="shared" si="187"/>
        <v>18</v>
      </c>
      <c r="HV23" s="8" t="str">
        <f t="shared" si="124"/>
        <v/>
      </c>
      <c r="HW23" s="8" t="str">
        <f t="shared" si="125"/>
        <v/>
      </c>
      <c r="HX23" s="95" t="str">
        <f>IFERROR(VLOOKUP(VLOOKUP(HW23,Control!$L$2:$M$677,2,FALSE),Control!$O$2:$P$11,2,FALSE),"")</f>
        <v/>
      </c>
      <c r="HY23" s="95" t="str">
        <f>IFERROR(VLOOKUP(HW23,Control!$R$2:$T$13,3,FALSE),"")</f>
        <v/>
      </c>
      <c r="HZ23" s="9">
        <f t="shared" si="126"/>
        <v>0</v>
      </c>
      <c r="IA23" s="10">
        <f t="shared" si="127"/>
        <v>0</v>
      </c>
      <c r="IB23" s="5">
        <f t="shared" si="188"/>
        <v>18</v>
      </c>
      <c r="IC23" s="8" t="str">
        <f t="shared" si="128"/>
        <v/>
      </c>
      <c r="ID23" s="8" t="str">
        <f t="shared" si="129"/>
        <v/>
      </c>
      <c r="IE23" s="95" t="str">
        <f>IFERROR(VLOOKUP(VLOOKUP(ID23,Control!$L$2:$M$677,2,FALSE),Control!$O$2:$P$11,2,FALSE),"")</f>
        <v/>
      </c>
      <c r="IF23" s="95" t="str">
        <f>IFERROR(VLOOKUP(ID23,Control!$R$2:$T$13,3,FALSE),"")</f>
        <v/>
      </c>
      <c r="IG23" s="9">
        <f t="shared" si="130"/>
        <v>0</v>
      </c>
      <c r="IH23" s="10">
        <f t="shared" si="131"/>
        <v>0</v>
      </c>
      <c r="II23" s="5">
        <f t="shared" si="189"/>
        <v>18</v>
      </c>
      <c r="IJ23" s="8" t="str">
        <f t="shared" si="132"/>
        <v/>
      </c>
      <c r="IK23" s="8" t="str">
        <f t="shared" si="133"/>
        <v/>
      </c>
      <c r="IL23" s="95" t="str">
        <f>IFERROR(VLOOKUP(VLOOKUP(IK23,Control!$L$2:$M$677,2,FALSE),Control!$O$2:$P$11,2,FALSE),"")</f>
        <v/>
      </c>
      <c r="IM23" s="95" t="str">
        <f>IFERROR(VLOOKUP(IK23,Control!$R$2:$T$13,3,FALSE),"")</f>
        <v/>
      </c>
      <c r="IN23" s="9">
        <f t="shared" si="134"/>
        <v>0</v>
      </c>
      <c r="IO23" s="10">
        <f t="shared" si="135"/>
        <v>0</v>
      </c>
      <c r="IP23" s="5">
        <f t="shared" si="190"/>
        <v>18</v>
      </c>
      <c r="IQ23" s="8" t="str">
        <f t="shared" si="136"/>
        <v/>
      </c>
      <c r="IR23" s="8" t="str">
        <f t="shared" si="137"/>
        <v/>
      </c>
      <c r="IS23" s="95" t="str">
        <f>IFERROR(VLOOKUP(VLOOKUP(IR23,Control!$L$2:$M$677,2,FALSE),Control!$O$2:$P$11,2,FALSE),"")</f>
        <v/>
      </c>
      <c r="IT23" s="95" t="str">
        <f>IFERROR(VLOOKUP(IR23,Control!$R$2:$T$13,3,FALSE),"")</f>
        <v/>
      </c>
      <c r="IU23" s="9">
        <f t="shared" si="138"/>
        <v>0</v>
      </c>
      <c r="IV23" s="10">
        <f t="shared" si="139"/>
        <v>0</v>
      </c>
      <c r="IW23" s="5">
        <f t="shared" si="191"/>
        <v>18</v>
      </c>
      <c r="IX23" s="8" t="str">
        <f t="shared" si="140"/>
        <v/>
      </c>
      <c r="IY23" s="8" t="str">
        <f t="shared" si="141"/>
        <v/>
      </c>
      <c r="IZ23" s="95" t="str">
        <f>IFERROR(VLOOKUP(VLOOKUP(IY23,Control!$L$2:$M$677,2,FALSE),Control!$O$2:$P$11,2,FALSE),"")</f>
        <v/>
      </c>
      <c r="JA23" s="95" t="str">
        <f>IFERROR(VLOOKUP(IY23,Control!$R$2:$T$13,3,FALSE),"")</f>
        <v/>
      </c>
      <c r="JB23" s="9">
        <f t="shared" si="142"/>
        <v>0</v>
      </c>
      <c r="JC23" s="10">
        <f t="shared" si="143"/>
        <v>0</v>
      </c>
      <c r="JD23" s="5">
        <f t="shared" si="192"/>
        <v>18</v>
      </c>
      <c r="JE23" s="8" t="str">
        <f t="shared" si="144"/>
        <v/>
      </c>
      <c r="JF23" s="8" t="str">
        <f t="shared" si="145"/>
        <v/>
      </c>
      <c r="JG23" s="95" t="str">
        <f>IFERROR(VLOOKUP(VLOOKUP(JF23,Control!$L$2:$M$677,2,FALSE),Control!$O$2:$P$11,2,FALSE),"")</f>
        <v/>
      </c>
      <c r="JH23" s="95" t="str">
        <f>IFERROR(VLOOKUP(JF23,Control!$R$2:$T$13,3,FALSE),"")</f>
        <v/>
      </c>
      <c r="JI23" s="9">
        <f t="shared" si="146"/>
        <v>0</v>
      </c>
      <c r="JJ23" s="10">
        <f t="shared" si="147"/>
        <v>0</v>
      </c>
      <c r="JK23" s="5">
        <f t="shared" si="193"/>
        <v>18</v>
      </c>
      <c r="JL23" s="8" t="str">
        <f t="shared" si="148"/>
        <v/>
      </c>
      <c r="JM23" s="8" t="str">
        <f t="shared" si="149"/>
        <v/>
      </c>
      <c r="JN23" s="95" t="str">
        <f>IFERROR(VLOOKUP(VLOOKUP(JM23,Control!$L$2:$M$677,2,FALSE),Control!$O$2:$P$11,2,FALSE),"")</f>
        <v/>
      </c>
      <c r="JO23" s="95" t="str">
        <f>IFERROR(VLOOKUP(JM23,Control!$R$2:$T$13,3,FALSE),"")</f>
        <v/>
      </c>
      <c r="JP23" s="9">
        <f t="shared" si="150"/>
        <v>0</v>
      </c>
      <c r="JQ23" s="10">
        <f t="shared" si="151"/>
        <v>0</v>
      </c>
      <c r="JR23" s="5">
        <f t="shared" si="194"/>
        <v>18</v>
      </c>
      <c r="JS23" s="8" t="str">
        <f t="shared" si="152"/>
        <v/>
      </c>
      <c r="JT23" s="8" t="str">
        <f t="shared" si="153"/>
        <v/>
      </c>
      <c r="JU23" s="95" t="str">
        <f>IFERROR(VLOOKUP(VLOOKUP(JT23,Control!$L$2:$M$677,2,FALSE),Control!$O$2:$P$11,2,FALSE),"")</f>
        <v/>
      </c>
      <c r="JV23" s="95" t="str">
        <f>IFERROR(VLOOKUP(JT23,Control!$R$2:$T$13,3,FALSE),"")</f>
        <v/>
      </c>
      <c r="JW23" s="9">
        <f t="shared" si="154"/>
        <v>0</v>
      </c>
      <c r="JX23" s="10">
        <f t="shared" si="155"/>
        <v>0</v>
      </c>
    </row>
    <row r="24" spans="1:284" x14ac:dyDescent="0.25">
      <c r="A24" s="137"/>
      <c r="B24" s="137"/>
      <c r="C24" s="137"/>
      <c r="D24" s="138"/>
      <c r="E24" s="5">
        <f t="shared" si="195"/>
        <v>19</v>
      </c>
      <c r="F24" s="8"/>
      <c r="G24" s="6"/>
      <c r="H24" s="95" t="str">
        <f>IFERROR(VLOOKUP(VLOOKUP(G24,Control!$L$2:$M$677,2,FALSE),Control!$O$2:$P$11,2,FALSE),"")</f>
        <v/>
      </c>
      <c r="I24" s="95" t="str">
        <f>IFERROR(VLOOKUP(G24,Control!$R$2:$T$13,3,FALSE),"")</f>
        <v/>
      </c>
      <c r="J24" s="9">
        <v>0</v>
      </c>
      <c r="K24" s="10">
        <v>0</v>
      </c>
      <c r="L24" s="5">
        <f t="shared" si="156"/>
        <v>19</v>
      </c>
      <c r="M24" s="8" t="str">
        <f t="shared" si="0"/>
        <v/>
      </c>
      <c r="N24" s="8" t="str">
        <f t="shared" si="1"/>
        <v/>
      </c>
      <c r="O24" s="95" t="str">
        <f>IFERROR(VLOOKUP(VLOOKUP(N24,Control!$L$2:$M$677,2,FALSE),Control!$O$2:$P$11,2,FALSE),"")</f>
        <v/>
      </c>
      <c r="P24" s="95" t="str">
        <f>IFERROR(VLOOKUP(N24,Control!$R$2:$T$13,3,FALSE),"")</f>
        <v/>
      </c>
      <c r="Q24" s="9">
        <f t="shared" si="2"/>
        <v>0</v>
      </c>
      <c r="R24" s="10">
        <f t="shared" si="3"/>
        <v>0</v>
      </c>
      <c r="S24" s="5">
        <f t="shared" si="157"/>
        <v>19</v>
      </c>
      <c r="T24" s="8" t="str">
        <f t="shared" si="4"/>
        <v/>
      </c>
      <c r="U24" s="8" t="str">
        <f t="shared" si="5"/>
        <v/>
      </c>
      <c r="V24" s="95" t="str">
        <f>IFERROR(VLOOKUP(VLOOKUP(U24,Control!$L$2:$M$677,2,FALSE),Control!$O$2:$P$11,2,FALSE),"")</f>
        <v/>
      </c>
      <c r="W24" s="95" t="str">
        <f>IFERROR(VLOOKUP(U24,Control!$R$2:$T$13,3,FALSE),"")</f>
        <v/>
      </c>
      <c r="X24" s="9">
        <f t="shared" si="6"/>
        <v>0</v>
      </c>
      <c r="Y24" s="10">
        <f t="shared" si="7"/>
        <v>0</v>
      </c>
      <c r="Z24" s="5">
        <f t="shared" si="158"/>
        <v>19</v>
      </c>
      <c r="AA24" s="8" t="str">
        <f t="shared" si="8"/>
        <v/>
      </c>
      <c r="AB24" s="8" t="str">
        <f t="shared" si="9"/>
        <v/>
      </c>
      <c r="AC24" s="95" t="str">
        <f>IFERROR(VLOOKUP(VLOOKUP(AB24,Control!$L$2:$M$677,2,FALSE),Control!$O$2:$P$11,2,FALSE),"")</f>
        <v/>
      </c>
      <c r="AD24" s="95" t="str">
        <f>IFERROR(VLOOKUP(AB24,Control!$R$2:$T$13,3,FALSE),"")</f>
        <v/>
      </c>
      <c r="AE24" s="9">
        <f t="shared" si="10"/>
        <v>0</v>
      </c>
      <c r="AF24" s="10">
        <f t="shared" si="11"/>
        <v>0</v>
      </c>
      <c r="AG24" s="5">
        <f t="shared" si="159"/>
        <v>19</v>
      </c>
      <c r="AH24" s="8" t="str">
        <f t="shared" si="12"/>
        <v/>
      </c>
      <c r="AI24" s="8" t="str">
        <f t="shared" si="13"/>
        <v/>
      </c>
      <c r="AJ24" s="95" t="str">
        <f>IFERROR(VLOOKUP(VLOOKUP(AI24,Control!$L$2:$M$677,2,FALSE),Control!$O$2:$P$11,2,FALSE),"")</f>
        <v/>
      </c>
      <c r="AK24" s="95" t="str">
        <f>IFERROR(VLOOKUP(AI24,Control!$R$2:$T$13,3,FALSE),"")</f>
        <v/>
      </c>
      <c r="AL24" s="9">
        <f t="shared" si="14"/>
        <v>0</v>
      </c>
      <c r="AM24" s="10">
        <f t="shared" si="15"/>
        <v>0</v>
      </c>
      <c r="AN24" s="5">
        <f t="shared" si="160"/>
        <v>19</v>
      </c>
      <c r="AO24" s="8" t="str">
        <f t="shared" si="16"/>
        <v/>
      </c>
      <c r="AP24" s="8" t="str">
        <f t="shared" si="17"/>
        <v/>
      </c>
      <c r="AQ24" s="95" t="str">
        <f>IFERROR(VLOOKUP(VLOOKUP(AP24,Control!$L$2:$M$677,2,FALSE),Control!$O$2:$P$11,2,FALSE),"")</f>
        <v/>
      </c>
      <c r="AR24" s="95" t="str">
        <f>IFERROR(VLOOKUP(AP24,Control!$R$2:$T$13,3,FALSE),"")</f>
        <v/>
      </c>
      <c r="AS24" s="9">
        <f t="shared" si="18"/>
        <v>0</v>
      </c>
      <c r="AT24" s="10">
        <f t="shared" si="19"/>
        <v>0</v>
      </c>
      <c r="AU24" s="5">
        <f t="shared" si="161"/>
        <v>19</v>
      </c>
      <c r="AV24" s="8" t="str">
        <f t="shared" si="20"/>
        <v/>
      </c>
      <c r="AW24" s="8" t="str">
        <f t="shared" si="21"/>
        <v/>
      </c>
      <c r="AX24" s="95" t="str">
        <f>IFERROR(VLOOKUP(VLOOKUP(AW24,Control!$L$2:$M$677,2,FALSE),Control!$O$2:$P$11,2,FALSE),"")</f>
        <v/>
      </c>
      <c r="AY24" s="95" t="str">
        <f>IFERROR(VLOOKUP(AW24,Control!$R$2:$T$13,3,FALSE),"")</f>
        <v/>
      </c>
      <c r="AZ24" s="9">
        <f t="shared" si="22"/>
        <v>0</v>
      </c>
      <c r="BA24" s="10">
        <f t="shared" si="23"/>
        <v>0</v>
      </c>
      <c r="BB24" s="5">
        <f t="shared" si="162"/>
        <v>19</v>
      </c>
      <c r="BC24" s="8" t="str">
        <f t="shared" si="24"/>
        <v/>
      </c>
      <c r="BD24" s="8" t="str">
        <f t="shared" si="25"/>
        <v/>
      </c>
      <c r="BE24" s="95" t="str">
        <f>IFERROR(VLOOKUP(VLOOKUP(BD24,Control!$L$2:$M$677,2,FALSE),Control!$O$2:$P$11,2,FALSE),"")</f>
        <v/>
      </c>
      <c r="BF24" s="95" t="str">
        <f>IFERROR(VLOOKUP(BD24,Control!$R$2:$T$13,3,FALSE),"")</f>
        <v/>
      </c>
      <c r="BG24" s="9">
        <f t="shared" si="26"/>
        <v>0</v>
      </c>
      <c r="BH24" s="10">
        <f t="shared" si="27"/>
        <v>0</v>
      </c>
      <c r="BI24" s="5">
        <f t="shared" si="163"/>
        <v>19</v>
      </c>
      <c r="BJ24" s="8" t="str">
        <f t="shared" si="28"/>
        <v/>
      </c>
      <c r="BK24" s="8" t="str">
        <f t="shared" si="29"/>
        <v/>
      </c>
      <c r="BL24" s="95" t="str">
        <f>IFERROR(VLOOKUP(VLOOKUP(BK24,Control!$L$2:$M$677,2,FALSE),Control!$O$2:$P$11,2,FALSE),"")</f>
        <v/>
      </c>
      <c r="BM24" s="95" t="str">
        <f>IFERROR(VLOOKUP(BK24,Control!$R$2:$T$13,3,FALSE),"")</f>
        <v/>
      </c>
      <c r="BN24" s="9">
        <f t="shared" si="30"/>
        <v>0</v>
      </c>
      <c r="BO24" s="10">
        <f t="shared" si="31"/>
        <v>0</v>
      </c>
      <c r="BP24" s="5">
        <f t="shared" si="164"/>
        <v>19</v>
      </c>
      <c r="BQ24" s="8" t="str">
        <f t="shared" si="32"/>
        <v/>
      </c>
      <c r="BR24" s="8" t="str">
        <f t="shared" si="33"/>
        <v/>
      </c>
      <c r="BS24" s="95" t="str">
        <f>IFERROR(VLOOKUP(VLOOKUP(BR24,Control!$L$2:$M$677,2,FALSE),Control!$O$2:$P$11,2,FALSE),"")</f>
        <v/>
      </c>
      <c r="BT24" s="95" t="str">
        <f>IFERROR(VLOOKUP(BR24,Control!$R$2:$T$13,3,FALSE),"")</f>
        <v/>
      </c>
      <c r="BU24" s="9">
        <f t="shared" si="34"/>
        <v>0</v>
      </c>
      <c r="BV24" s="10">
        <f t="shared" si="35"/>
        <v>0</v>
      </c>
      <c r="BW24" s="5">
        <f t="shared" si="165"/>
        <v>19</v>
      </c>
      <c r="BX24" s="8" t="str">
        <f t="shared" si="36"/>
        <v/>
      </c>
      <c r="BY24" s="8" t="str">
        <f t="shared" si="37"/>
        <v/>
      </c>
      <c r="BZ24" s="95" t="str">
        <f>IFERROR(VLOOKUP(VLOOKUP(BY24,Control!$L$2:$M$677,2,FALSE),Control!$O$2:$P$11,2,FALSE),"")</f>
        <v/>
      </c>
      <c r="CA24" s="95" t="str">
        <f>IFERROR(VLOOKUP(BY24,Control!$R$2:$T$13,3,FALSE),"")</f>
        <v/>
      </c>
      <c r="CB24" s="9">
        <f t="shared" si="38"/>
        <v>0</v>
      </c>
      <c r="CC24" s="10">
        <f t="shared" si="39"/>
        <v>0</v>
      </c>
      <c r="CD24" s="5">
        <f t="shared" si="166"/>
        <v>19</v>
      </c>
      <c r="CE24" s="8" t="str">
        <f t="shared" si="40"/>
        <v/>
      </c>
      <c r="CF24" s="8" t="str">
        <f t="shared" si="41"/>
        <v/>
      </c>
      <c r="CG24" s="95" t="str">
        <f>IFERROR(VLOOKUP(VLOOKUP(CF24,Control!$L$2:$M$677,2,FALSE),Control!$O$2:$P$11,2,FALSE),"")</f>
        <v/>
      </c>
      <c r="CH24" s="95" t="str">
        <f>IFERROR(VLOOKUP(CF24,Control!$R$2:$T$13,3,FALSE),"")</f>
        <v/>
      </c>
      <c r="CI24" s="9">
        <f t="shared" si="42"/>
        <v>0</v>
      </c>
      <c r="CJ24" s="10">
        <f t="shared" si="43"/>
        <v>0</v>
      </c>
      <c r="CK24" s="5">
        <f t="shared" si="167"/>
        <v>19</v>
      </c>
      <c r="CL24" s="8" t="str">
        <f t="shared" si="44"/>
        <v/>
      </c>
      <c r="CM24" s="8" t="str">
        <f t="shared" si="45"/>
        <v/>
      </c>
      <c r="CN24" s="95" t="str">
        <f>IFERROR(VLOOKUP(VLOOKUP(CM24,Control!$L$2:$M$677,2,FALSE),Control!$O$2:$P$11,2,FALSE),"")</f>
        <v/>
      </c>
      <c r="CO24" s="95" t="str">
        <f>IFERROR(VLOOKUP(CM24,Control!$R$2:$T$13,3,FALSE),"")</f>
        <v/>
      </c>
      <c r="CP24" s="9">
        <f t="shared" si="46"/>
        <v>0</v>
      </c>
      <c r="CQ24" s="10">
        <f t="shared" si="47"/>
        <v>0</v>
      </c>
      <c r="CR24" s="5">
        <f t="shared" si="168"/>
        <v>19</v>
      </c>
      <c r="CS24" s="8" t="str">
        <f t="shared" si="48"/>
        <v/>
      </c>
      <c r="CT24" s="8" t="str">
        <f t="shared" si="49"/>
        <v/>
      </c>
      <c r="CU24" s="95" t="str">
        <f>IFERROR(VLOOKUP(VLOOKUP(CT24,Control!$L$2:$M$677,2,FALSE),Control!$O$2:$P$11,2,FALSE),"")</f>
        <v/>
      </c>
      <c r="CV24" s="95" t="str">
        <f>IFERROR(VLOOKUP(CT24,Control!$R$2:$T$13,3,FALSE),"")</f>
        <v/>
      </c>
      <c r="CW24" s="9">
        <f t="shared" si="50"/>
        <v>0</v>
      </c>
      <c r="CX24" s="10">
        <f t="shared" si="51"/>
        <v>0</v>
      </c>
      <c r="CY24" s="5">
        <f t="shared" si="169"/>
        <v>19</v>
      </c>
      <c r="CZ24" s="8" t="str">
        <f t="shared" si="52"/>
        <v/>
      </c>
      <c r="DA24" s="8" t="str">
        <f t="shared" si="53"/>
        <v/>
      </c>
      <c r="DB24" s="95" t="str">
        <f>IFERROR(VLOOKUP(VLOOKUP(DA24,Control!$L$2:$M$677,2,FALSE),Control!$O$2:$P$11,2,FALSE),"")</f>
        <v/>
      </c>
      <c r="DC24" s="95" t="str">
        <f>IFERROR(VLOOKUP(DA24,Control!$R$2:$T$13,3,FALSE),"")</f>
        <v/>
      </c>
      <c r="DD24" s="9">
        <f t="shared" si="54"/>
        <v>0</v>
      </c>
      <c r="DE24" s="10">
        <f t="shared" si="55"/>
        <v>0</v>
      </c>
      <c r="DF24" s="5">
        <f t="shared" si="170"/>
        <v>19</v>
      </c>
      <c r="DG24" s="8" t="str">
        <f t="shared" si="56"/>
        <v/>
      </c>
      <c r="DH24" s="8" t="str">
        <f t="shared" si="57"/>
        <v/>
      </c>
      <c r="DI24" s="95" t="str">
        <f>IFERROR(VLOOKUP(VLOOKUP(DH24,Control!$L$2:$M$677,2,FALSE),Control!$O$2:$P$11,2,FALSE),"")</f>
        <v/>
      </c>
      <c r="DJ24" s="95" t="str">
        <f>IFERROR(VLOOKUP(DH24,Control!$R$2:$T$13,3,FALSE),"")</f>
        <v/>
      </c>
      <c r="DK24" s="9">
        <f t="shared" si="58"/>
        <v>0</v>
      </c>
      <c r="DL24" s="10">
        <f t="shared" si="59"/>
        <v>0</v>
      </c>
      <c r="DM24" s="5">
        <f t="shared" si="171"/>
        <v>19</v>
      </c>
      <c r="DN24" s="8" t="str">
        <f t="shared" si="60"/>
        <v/>
      </c>
      <c r="DO24" s="8" t="str">
        <f t="shared" si="61"/>
        <v/>
      </c>
      <c r="DP24" s="95" t="str">
        <f>IFERROR(VLOOKUP(VLOOKUP(DO24,Control!$L$2:$M$677,2,FALSE),Control!$O$2:$P$11,2,FALSE),"")</f>
        <v/>
      </c>
      <c r="DQ24" s="95" t="str">
        <f>IFERROR(VLOOKUP(DO24,Control!$R$2:$T$13,3,FALSE),"")</f>
        <v/>
      </c>
      <c r="DR24" s="9">
        <f t="shared" si="62"/>
        <v>0</v>
      </c>
      <c r="DS24" s="10">
        <f t="shared" si="63"/>
        <v>0</v>
      </c>
      <c r="DT24" s="5">
        <f t="shared" si="172"/>
        <v>19</v>
      </c>
      <c r="DU24" s="8" t="str">
        <f t="shared" si="64"/>
        <v/>
      </c>
      <c r="DV24" s="8" t="str">
        <f t="shared" si="65"/>
        <v/>
      </c>
      <c r="DW24" s="95" t="str">
        <f>IFERROR(VLOOKUP(VLOOKUP(DV24,Control!$L$2:$M$677,2,FALSE),Control!$O$2:$P$11,2,FALSE),"")</f>
        <v/>
      </c>
      <c r="DX24" s="95" t="str">
        <f>IFERROR(VLOOKUP(DV24,Control!$R$2:$T$13,3,FALSE),"")</f>
        <v/>
      </c>
      <c r="DY24" s="9">
        <f t="shared" si="66"/>
        <v>0</v>
      </c>
      <c r="DZ24" s="10">
        <f t="shared" si="67"/>
        <v>0</v>
      </c>
      <c r="EA24" s="5">
        <f t="shared" si="173"/>
        <v>19</v>
      </c>
      <c r="EB24" s="8" t="str">
        <f t="shared" si="68"/>
        <v/>
      </c>
      <c r="EC24" s="8" t="str">
        <f t="shared" si="69"/>
        <v/>
      </c>
      <c r="ED24" s="95" t="str">
        <f>IFERROR(VLOOKUP(VLOOKUP(EC24,Control!$L$2:$M$677,2,FALSE),Control!$O$2:$P$11,2,FALSE),"")</f>
        <v/>
      </c>
      <c r="EE24" s="95" t="str">
        <f>IFERROR(VLOOKUP(EC24,Control!$R$2:$T$13,3,FALSE),"")</f>
        <v/>
      </c>
      <c r="EF24" s="9">
        <f t="shared" si="70"/>
        <v>0</v>
      </c>
      <c r="EG24" s="10">
        <f t="shared" si="71"/>
        <v>0</v>
      </c>
      <c r="EH24" s="5">
        <f t="shared" si="174"/>
        <v>19</v>
      </c>
      <c r="EI24" s="8" t="str">
        <f t="shared" si="72"/>
        <v/>
      </c>
      <c r="EJ24" s="8" t="str">
        <f t="shared" si="73"/>
        <v/>
      </c>
      <c r="EK24" s="95" t="str">
        <f>IFERROR(VLOOKUP(VLOOKUP(EJ24,Control!$L$2:$M$677,2,FALSE),Control!$O$2:$P$11,2,FALSE),"")</f>
        <v/>
      </c>
      <c r="EL24" s="95" t="str">
        <f>IFERROR(VLOOKUP(EJ24,Control!$R$2:$T$13,3,FALSE),"")</f>
        <v/>
      </c>
      <c r="EM24" s="9">
        <f t="shared" si="74"/>
        <v>0</v>
      </c>
      <c r="EN24" s="10">
        <f t="shared" si="75"/>
        <v>0</v>
      </c>
      <c r="EO24" s="5">
        <f t="shared" si="175"/>
        <v>19</v>
      </c>
      <c r="EP24" s="8" t="str">
        <f t="shared" si="76"/>
        <v/>
      </c>
      <c r="EQ24" s="8" t="str">
        <f t="shared" si="77"/>
        <v/>
      </c>
      <c r="ER24" s="95" t="str">
        <f>IFERROR(VLOOKUP(VLOOKUP(EQ24,Control!$L$2:$M$677,2,FALSE),Control!$O$2:$P$11,2,FALSE),"")</f>
        <v/>
      </c>
      <c r="ES24" s="95" t="str">
        <f>IFERROR(VLOOKUP(EQ24,Control!$R$2:$T$13,3,FALSE),"")</f>
        <v/>
      </c>
      <c r="ET24" s="9">
        <f t="shared" si="78"/>
        <v>0</v>
      </c>
      <c r="EU24" s="10">
        <f t="shared" si="79"/>
        <v>0</v>
      </c>
      <c r="EV24" s="5">
        <f t="shared" si="176"/>
        <v>19</v>
      </c>
      <c r="EW24" s="8" t="str">
        <f t="shared" si="80"/>
        <v/>
      </c>
      <c r="EX24" s="8" t="str">
        <f t="shared" si="81"/>
        <v/>
      </c>
      <c r="EY24" s="95" t="str">
        <f>IFERROR(VLOOKUP(VLOOKUP(EX24,Control!$L$2:$M$677,2,FALSE),Control!$O$2:$P$11,2,FALSE),"")</f>
        <v/>
      </c>
      <c r="EZ24" s="95" t="str">
        <f>IFERROR(VLOOKUP(EX24,Control!$R$2:$T$13,3,FALSE),"")</f>
        <v/>
      </c>
      <c r="FA24" s="9">
        <f t="shared" si="82"/>
        <v>0</v>
      </c>
      <c r="FB24" s="10">
        <f t="shared" si="83"/>
        <v>0</v>
      </c>
      <c r="FC24" s="5">
        <f t="shared" si="177"/>
        <v>19</v>
      </c>
      <c r="FD24" s="8" t="str">
        <f t="shared" si="84"/>
        <v/>
      </c>
      <c r="FE24" s="8" t="str">
        <f t="shared" si="85"/>
        <v/>
      </c>
      <c r="FF24" s="95" t="str">
        <f>IFERROR(VLOOKUP(VLOOKUP(FE24,Control!$L$2:$M$677,2,FALSE),Control!$O$2:$P$11,2,FALSE),"")</f>
        <v/>
      </c>
      <c r="FG24" s="95" t="str">
        <f>IFERROR(VLOOKUP(FE24,Control!$R$2:$T$13,3,FALSE),"")</f>
        <v/>
      </c>
      <c r="FH24" s="9">
        <f t="shared" si="86"/>
        <v>0</v>
      </c>
      <c r="FI24" s="10">
        <f t="shared" si="87"/>
        <v>0</v>
      </c>
      <c r="FJ24" s="5">
        <f t="shared" si="178"/>
        <v>19</v>
      </c>
      <c r="FK24" s="8" t="str">
        <f t="shared" si="88"/>
        <v/>
      </c>
      <c r="FL24" s="8" t="str">
        <f t="shared" si="89"/>
        <v/>
      </c>
      <c r="FM24" s="95" t="str">
        <f>IFERROR(VLOOKUP(VLOOKUP(FL24,Control!$L$2:$M$677,2,FALSE),Control!$O$2:$P$11,2,FALSE),"")</f>
        <v/>
      </c>
      <c r="FN24" s="95" t="str">
        <f>IFERROR(VLOOKUP(FL24,Control!$R$2:$T$13,3,FALSE),"")</f>
        <v/>
      </c>
      <c r="FO24" s="9">
        <f t="shared" si="90"/>
        <v>0</v>
      </c>
      <c r="FP24" s="10">
        <f t="shared" si="91"/>
        <v>0</v>
      </c>
      <c r="FQ24" s="5">
        <f t="shared" si="179"/>
        <v>19</v>
      </c>
      <c r="FR24" s="8" t="str">
        <f t="shared" si="92"/>
        <v/>
      </c>
      <c r="FS24" s="8" t="str">
        <f t="shared" si="93"/>
        <v/>
      </c>
      <c r="FT24" s="95" t="str">
        <f>IFERROR(VLOOKUP(VLOOKUP(FS24,Control!$L$2:$M$677,2,FALSE),Control!$O$2:$P$11,2,FALSE),"")</f>
        <v/>
      </c>
      <c r="FU24" s="95" t="str">
        <f>IFERROR(VLOOKUP(FS24,Control!$R$2:$T$13,3,FALSE),"")</f>
        <v/>
      </c>
      <c r="FV24" s="9">
        <f t="shared" si="94"/>
        <v>0</v>
      </c>
      <c r="FW24" s="10">
        <f t="shared" si="95"/>
        <v>0</v>
      </c>
      <c r="FX24" s="5">
        <f t="shared" si="180"/>
        <v>19</v>
      </c>
      <c r="FY24" s="8" t="str">
        <f t="shared" si="96"/>
        <v/>
      </c>
      <c r="FZ24" s="8" t="str">
        <f t="shared" si="97"/>
        <v/>
      </c>
      <c r="GA24" s="95" t="str">
        <f>IFERROR(VLOOKUP(VLOOKUP(FZ24,Control!$L$2:$M$677,2,FALSE),Control!$O$2:$P$11,2,FALSE),"")</f>
        <v/>
      </c>
      <c r="GB24" s="95" t="str">
        <f>IFERROR(VLOOKUP(FZ24,Control!$R$2:$T$13,3,FALSE),"")</f>
        <v/>
      </c>
      <c r="GC24" s="9">
        <f t="shared" si="98"/>
        <v>0</v>
      </c>
      <c r="GD24" s="10">
        <f t="shared" si="99"/>
        <v>0</v>
      </c>
      <c r="GE24" s="5">
        <f t="shared" si="181"/>
        <v>19</v>
      </c>
      <c r="GF24" s="8" t="str">
        <f t="shared" si="100"/>
        <v/>
      </c>
      <c r="GG24" s="8" t="str">
        <f t="shared" si="101"/>
        <v/>
      </c>
      <c r="GH24" s="95" t="str">
        <f>IFERROR(VLOOKUP(VLOOKUP(GG24,Control!$L$2:$M$677,2,FALSE),Control!$O$2:$P$11,2,FALSE),"")</f>
        <v/>
      </c>
      <c r="GI24" s="95" t="str">
        <f>IFERROR(VLOOKUP(GG24,Control!$R$2:$T$13,3,FALSE),"")</f>
        <v/>
      </c>
      <c r="GJ24" s="9">
        <f t="shared" si="102"/>
        <v>0</v>
      </c>
      <c r="GK24" s="10">
        <f t="shared" si="103"/>
        <v>0</v>
      </c>
      <c r="GL24" s="5">
        <f t="shared" si="182"/>
        <v>19</v>
      </c>
      <c r="GM24" s="8" t="str">
        <f t="shared" si="104"/>
        <v/>
      </c>
      <c r="GN24" s="8" t="str">
        <f t="shared" si="105"/>
        <v/>
      </c>
      <c r="GO24" s="95" t="str">
        <f>IFERROR(VLOOKUP(VLOOKUP(GN24,Control!$L$2:$M$677,2,FALSE),Control!$O$2:$P$11,2,FALSE),"")</f>
        <v/>
      </c>
      <c r="GP24" s="95" t="str">
        <f>IFERROR(VLOOKUP(GN24,Control!$R$2:$T$13,3,FALSE),"")</f>
        <v/>
      </c>
      <c r="GQ24" s="9">
        <f t="shared" si="106"/>
        <v>0</v>
      </c>
      <c r="GR24" s="10">
        <f t="shared" si="107"/>
        <v>0</v>
      </c>
      <c r="GS24" s="5">
        <f t="shared" si="183"/>
        <v>19</v>
      </c>
      <c r="GT24" s="8" t="str">
        <f t="shared" si="108"/>
        <v/>
      </c>
      <c r="GU24" s="8" t="str">
        <f t="shared" si="109"/>
        <v/>
      </c>
      <c r="GV24" s="95" t="str">
        <f>IFERROR(VLOOKUP(VLOOKUP(GU24,Control!$L$2:$M$677,2,FALSE),Control!$O$2:$P$11,2,FALSE),"")</f>
        <v/>
      </c>
      <c r="GW24" s="95" t="str">
        <f>IFERROR(VLOOKUP(GU24,Control!$R$2:$T$13,3,FALSE),"")</f>
        <v/>
      </c>
      <c r="GX24" s="9">
        <f t="shared" si="110"/>
        <v>0</v>
      </c>
      <c r="GY24" s="10">
        <f t="shared" si="111"/>
        <v>0</v>
      </c>
      <c r="GZ24" s="5">
        <f t="shared" si="184"/>
        <v>19</v>
      </c>
      <c r="HA24" s="8" t="str">
        <f t="shared" si="112"/>
        <v/>
      </c>
      <c r="HB24" s="8" t="str">
        <f t="shared" si="113"/>
        <v/>
      </c>
      <c r="HC24" s="95" t="str">
        <f>IFERROR(VLOOKUP(VLOOKUP(HB24,Control!$L$2:$M$677,2,FALSE),Control!$O$2:$P$11,2,FALSE),"")</f>
        <v/>
      </c>
      <c r="HD24" s="95" t="str">
        <f>IFERROR(VLOOKUP(HB24,Control!$R$2:$T$13,3,FALSE),"")</f>
        <v/>
      </c>
      <c r="HE24" s="9">
        <f t="shared" si="114"/>
        <v>0</v>
      </c>
      <c r="HF24" s="10">
        <f t="shared" si="115"/>
        <v>0</v>
      </c>
      <c r="HG24" s="5">
        <f t="shared" si="185"/>
        <v>19</v>
      </c>
      <c r="HH24" s="8" t="str">
        <f t="shared" si="116"/>
        <v/>
      </c>
      <c r="HI24" s="8" t="str">
        <f t="shared" si="117"/>
        <v/>
      </c>
      <c r="HJ24" s="95" t="str">
        <f>IFERROR(VLOOKUP(VLOOKUP(HI24,Control!$L$2:$M$677,2,FALSE),Control!$O$2:$P$11,2,FALSE),"")</f>
        <v/>
      </c>
      <c r="HK24" s="95" t="str">
        <f>IFERROR(VLOOKUP(HI24,Control!$R$2:$T$13,3,FALSE),"")</f>
        <v/>
      </c>
      <c r="HL24" s="9">
        <f t="shared" si="118"/>
        <v>0</v>
      </c>
      <c r="HM24" s="10">
        <f t="shared" si="119"/>
        <v>0</v>
      </c>
      <c r="HN24" s="5">
        <f t="shared" si="186"/>
        <v>19</v>
      </c>
      <c r="HO24" s="8" t="str">
        <f t="shared" si="120"/>
        <v/>
      </c>
      <c r="HP24" s="8" t="str">
        <f t="shared" si="121"/>
        <v/>
      </c>
      <c r="HQ24" s="95" t="str">
        <f>IFERROR(VLOOKUP(VLOOKUP(HP24,Control!$L$2:$M$677,2,FALSE),Control!$O$2:$P$11,2,FALSE),"")</f>
        <v/>
      </c>
      <c r="HR24" s="95" t="str">
        <f>IFERROR(VLOOKUP(HP24,Control!$R$2:$T$13,3,FALSE),"")</f>
        <v/>
      </c>
      <c r="HS24" s="9">
        <f t="shared" si="122"/>
        <v>0</v>
      </c>
      <c r="HT24" s="10">
        <f t="shared" si="123"/>
        <v>0</v>
      </c>
      <c r="HU24" s="5">
        <f t="shared" si="187"/>
        <v>19</v>
      </c>
      <c r="HV24" s="8" t="str">
        <f t="shared" si="124"/>
        <v/>
      </c>
      <c r="HW24" s="8" t="str">
        <f t="shared" si="125"/>
        <v/>
      </c>
      <c r="HX24" s="95" t="str">
        <f>IFERROR(VLOOKUP(VLOOKUP(HW24,Control!$L$2:$M$677,2,FALSE),Control!$O$2:$P$11,2,FALSE),"")</f>
        <v/>
      </c>
      <c r="HY24" s="95" t="str">
        <f>IFERROR(VLOOKUP(HW24,Control!$R$2:$T$13,3,FALSE),"")</f>
        <v/>
      </c>
      <c r="HZ24" s="9">
        <f t="shared" si="126"/>
        <v>0</v>
      </c>
      <c r="IA24" s="10">
        <f t="shared" si="127"/>
        <v>0</v>
      </c>
      <c r="IB24" s="5">
        <f t="shared" si="188"/>
        <v>19</v>
      </c>
      <c r="IC24" s="8" t="str">
        <f t="shared" si="128"/>
        <v/>
      </c>
      <c r="ID24" s="8" t="str">
        <f t="shared" si="129"/>
        <v/>
      </c>
      <c r="IE24" s="95" t="str">
        <f>IFERROR(VLOOKUP(VLOOKUP(ID24,Control!$L$2:$M$677,2,FALSE),Control!$O$2:$P$11,2,FALSE),"")</f>
        <v/>
      </c>
      <c r="IF24" s="95" t="str">
        <f>IFERROR(VLOOKUP(ID24,Control!$R$2:$T$13,3,FALSE),"")</f>
        <v/>
      </c>
      <c r="IG24" s="9">
        <f t="shared" si="130"/>
        <v>0</v>
      </c>
      <c r="IH24" s="10">
        <f t="shared" si="131"/>
        <v>0</v>
      </c>
      <c r="II24" s="5">
        <f t="shared" si="189"/>
        <v>19</v>
      </c>
      <c r="IJ24" s="8" t="str">
        <f t="shared" si="132"/>
        <v/>
      </c>
      <c r="IK24" s="8" t="str">
        <f t="shared" si="133"/>
        <v/>
      </c>
      <c r="IL24" s="95" t="str">
        <f>IFERROR(VLOOKUP(VLOOKUP(IK24,Control!$L$2:$M$677,2,FALSE),Control!$O$2:$P$11,2,FALSE),"")</f>
        <v/>
      </c>
      <c r="IM24" s="95" t="str">
        <f>IFERROR(VLOOKUP(IK24,Control!$R$2:$T$13,3,FALSE),"")</f>
        <v/>
      </c>
      <c r="IN24" s="9">
        <f t="shared" si="134"/>
        <v>0</v>
      </c>
      <c r="IO24" s="10">
        <f t="shared" si="135"/>
        <v>0</v>
      </c>
      <c r="IP24" s="5">
        <f t="shared" si="190"/>
        <v>19</v>
      </c>
      <c r="IQ24" s="8" t="str">
        <f t="shared" si="136"/>
        <v/>
      </c>
      <c r="IR24" s="8" t="str">
        <f t="shared" si="137"/>
        <v/>
      </c>
      <c r="IS24" s="95" t="str">
        <f>IFERROR(VLOOKUP(VLOOKUP(IR24,Control!$L$2:$M$677,2,FALSE),Control!$O$2:$P$11,2,FALSE),"")</f>
        <v/>
      </c>
      <c r="IT24" s="95" t="str">
        <f>IFERROR(VLOOKUP(IR24,Control!$R$2:$T$13,3,FALSE),"")</f>
        <v/>
      </c>
      <c r="IU24" s="9">
        <f t="shared" si="138"/>
        <v>0</v>
      </c>
      <c r="IV24" s="10">
        <f t="shared" si="139"/>
        <v>0</v>
      </c>
      <c r="IW24" s="5">
        <f t="shared" si="191"/>
        <v>19</v>
      </c>
      <c r="IX24" s="8" t="str">
        <f t="shared" si="140"/>
        <v/>
      </c>
      <c r="IY24" s="8" t="str">
        <f t="shared" si="141"/>
        <v/>
      </c>
      <c r="IZ24" s="95" t="str">
        <f>IFERROR(VLOOKUP(VLOOKUP(IY24,Control!$L$2:$M$677,2,FALSE),Control!$O$2:$P$11,2,FALSE),"")</f>
        <v/>
      </c>
      <c r="JA24" s="95" t="str">
        <f>IFERROR(VLOOKUP(IY24,Control!$R$2:$T$13,3,FALSE),"")</f>
        <v/>
      </c>
      <c r="JB24" s="9">
        <f t="shared" si="142"/>
        <v>0</v>
      </c>
      <c r="JC24" s="10">
        <f t="shared" si="143"/>
        <v>0</v>
      </c>
      <c r="JD24" s="5">
        <f t="shared" si="192"/>
        <v>19</v>
      </c>
      <c r="JE24" s="8" t="str">
        <f t="shared" si="144"/>
        <v/>
      </c>
      <c r="JF24" s="8" t="str">
        <f t="shared" si="145"/>
        <v/>
      </c>
      <c r="JG24" s="95" t="str">
        <f>IFERROR(VLOOKUP(VLOOKUP(JF24,Control!$L$2:$M$677,2,FALSE),Control!$O$2:$P$11,2,FALSE),"")</f>
        <v/>
      </c>
      <c r="JH24" s="95" t="str">
        <f>IFERROR(VLOOKUP(JF24,Control!$R$2:$T$13,3,FALSE),"")</f>
        <v/>
      </c>
      <c r="JI24" s="9">
        <f t="shared" si="146"/>
        <v>0</v>
      </c>
      <c r="JJ24" s="10">
        <f t="shared" si="147"/>
        <v>0</v>
      </c>
      <c r="JK24" s="5">
        <f t="shared" si="193"/>
        <v>19</v>
      </c>
      <c r="JL24" s="8" t="str">
        <f t="shared" si="148"/>
        <v/>
      </c>
      <c r="JM24" s="8" t="str">
        <f t="shared" si="149"/>
        <v/>
      </c>
      <c r="JN24" s="95" t="str">
        <f>IFERROR(VLOOKUP(VLOOKUP(JM24,Control!$L$2:$M$677,2,FALSE),Control!$O$2:$P$11,2,FALSE),"")</f>
        <v/>
      </c>
      <c r="JO24" s="95" t="str">
        <f>IFERROR(VLOOKUP(JM24,Control!$R$2:$T$13,3,FALSE),"")</f>
        <v/>
      </c>
      <c r="JP24" s="9">
        <f t="shared" si="150"/>
        <v>0</v>
      </c>
      <c r="JQ24" s="10">
        <f t="shared" si="151"/>
        <v>0</v>
      </c>
      <c r="JR24" s="5">
        <f t="shared" si="194"/>
        <v>19</v>
      </c>
      <c r="JS24" s="8" t="str">
        <f t="shared" si="152"/>
        <v/>
      </c>
      <c r="JT24" s="8" t="str">
        <f t="shared" si="153"/>
        <v/>
      </c>
      <c r="JU24" s="95" t="str">
        <f>IFERROR(VLOOKUP(VLOOKUP(JT24,Control!$L$2:$M$677,2,FALSE),Control!$O$2:$P$11,2,FALSE),"")</f>
        <v/>
      </c>
      <c r="JV24" s="95" t="str">
        <f>IFERROR(VLOOKUP(JT24,Control!$R$2:$T$13,3,FALSE),"")</f>
        <v/>
      </c>
      <c r="JW24" s="9">
        <f t="shared" si="154"/>
        <v>0</v>
      </c>
      <c r="JX24" s="10">
        <f t="shared" si="155"/>
        <v>0</v>
      </c>
    </row>
    <row r="25" spans="1:284" x14ac:dyDescent="0.25">
      <c r="A25" s="137"/>
      <c r="B25" s="137"/>
      <c r="C25" s="137"/>
      <c r="D25" s="138"/>
      <c r="E25" s="5">
        <f t="shared" si="195"/>
        <v>20</v>
      </c>
      <c r="F25" s="8"/>
      <c r="G25" s="6"/>
      <c r="H25" s="95" t="str">
        <f>IFERROR(VLOOKUP(VLOOKUP(G25,Control!$L$2:$M$677,2,FALSE),Control!$O$2:$P$11,2,FALSE),"")</f>
        <v/>
      </c>
      <c r="I25" s="95" t="str">
        <f>IFERROR(VLOOKUP(G25,Control!$R$2:$T$13,3,FALSE),"")</f>
        <v/>
      </c>
      <c r="J25" s="9">
        <v>0</v>
      </c>
      <c r="K25" s="10">
        <v>0</v>
      </c>
      <c r="L25" s="5">
        <f t="shared" si="156"/>
        <v>20</v>
      </c>
      <c r="M25" s="8" t="str">
        <f t="shared" si="0"/>
        <v/>
      </c>
      <c r="N25" s="8" t="str">
        <f t="shared" si="1"/>
        <v/>
      </c>
      <c r="O25" s="95" t="str">
        <f>IFERROR(VLOOKUP(VLOOKUP(N25,Control!$L$2:$M$677,2,FALSE),Control!$O$2:$P$11,2,FALSE),"")</f>
        <v/>
      </c>
      <c r="P25" s="95" t="str">
        <f>IFERROR(VLOOKUP(N25,Control!$R$2:$T$13,3,FALSE),"")</f>
        <v/>
      </c>
      <c r="Q25" s="9">
        <f t="shared" si="2"/>
        <v>0</v>
      </c>
      <c r="R25" s="10">
        <f t="shared" si="3"/>
        <v>0</v>
      </c>
      <c r="S25" s="5">
        <f t="shared" si="157"/>
        <v>20</v>
      </c>
      <c r="T25" s="8" t="str">
        <f t="shared" si="4"/>
        <v/>
      </c>
      <c r="U25" s="8" t="str">
        <f t="shared" si="5"/>
        <v/>
      </c>
      <c r="V25" s="95" t="str">
        <f>IFERROR(VLOOKUP(VLOOKUP(U25,Control!$L$2:$M$677,2,FALSE),Control!$O$2:$P$11,2,FALSE),"")</f>
        <v/>
      </c>
      <c r="W25" s="95" t="str">
        <f>IFERROR(VLOOKUP(U25,Control!$R$2:$T$13,3,FALSE),"")</f>
        <v/>
      </c>
      <c r="X25" s="9">
        <f t="shared" si="6"/>
        <v>0</v>
      </c>
      <c r="Y25" s="10">
        <f t="shared" si="7"/>
        <v>0</v>
      </c>
      <c r="Z25" s="5">
        <f t="shared" si="158"/>
        <v>20</v>
      </c>
      <c r="AA25" s="8" t="str">
        <f t="shared" si="8"/>
        <v/>
      </c>
      <c r="AB25" s="8" t="str">
        <f t="shared" si="9"/>
        <v/>
      </c>
      <c r="AC25" s="95" t="str">
        <f>IFERROR(VLOOKUP(VLOOKUP(AB25,Control!$L$2:$M$677,2,FALSE),Control!$O$2:$P$11,2,FALSE),"")</f>
        <v/>
      </c>
      <c r="AD25" s="95" t="str">
        <f>IFERROR(VLOOKUP(AB25,Control!$R$2:$T$13,3,FALSE),"")</f>
        <v/>
      </c>
      <c r="AE25" s="9">
        <f t="shared" si="10"/>
        <v>0</v>
      </c>
      <c r="AF25" s="10">
        <f t="shared" si="11"/>
        <v>0</v>
      </c>
      <c r="AG25" s="5">
        <f t="shared" si="159"/>
        <v>20</v>
      </c>
      <c r="AH25" s="8" t="str">
        <f t="shared" si="12"/>
        <v/>
      </c>
      <c r="AI25" s="8" t="str">
        <f t="shared" si="13"/>
        <v/>
      </c>
      <c r="AJ25" s="95" t="str">
        <f>IFERROR(VLOOKUP(VLOOKUP(AI25,Control!$L$2:$M$677,2,FALSE),Control!$O$2:$P$11,2,FALSE),"")</f>
        <v/>
      </c>
      <c r="AK25" s="95" t="str">
        <f>IFERROR(VLOOKUP(AI25,Control!$R$2:$T$13,3,FALSE),"")</f>
        <v/>
      </c>
      <c r="AL25" s="9">
        <f t="shared" si="14"/>
        <v>0</v>
      </c>
      <c r="AM25" s="10">
        <f t="shared" si="15"/>
        <v>0</v>
      </c>
      <c r="AN25" s="5">
        <f t="shared" si="160"/>
        <v>20</v>
      </c>
      <c r="AO25" s="8" t="str">
        <f t="shared" si="16"/>
        <v/>
      </c>
      <c r="AP25" s="8" t="str">
        <f t="shared" si="17"/>
        <v/>
      </c>
      <c r="AQ25" s="95" t="str">
        <f>IFERROR(VLOOKUP(VLOOKUP(AP25,Control!$L$2:$M$677,2,FALSE),Control!$O$2:$P$11,2,FALSE),"")</f>
        <v/>
      </c>
      <c r="AR25" s="95" t="str">
        <f>IFERROR(VLOOKUP(AP25,Control!$R$2:$T$13,3,FALSE),"")</f>
        <v/>
      </c>
      <c r="AS25" s="9">
        <f t="shared" si="18"/>
        <v>0</v>
      </c>
      <c r="AT25" s="10">
        <f t="shared" si="19"/>
        <v>0</v>
      </c>
      <c r="AU25" s="5">
        <f t="shared" si="161"/>
        <v>20</v>
      </c>
      <c r="AV25" s="8" t="str">
        <f t="shared" si="20"/>
        <v/>
      </c>
      <c r="AW25" s="8" t="str">
        <f t="shared" si="21"/>
        <v/>
      </c>
      <c r="AX25" s="95" t="str">
        <f>IFERROR(VLOOKUP(VLOOKUP(AW25,Control!$L$2:$M$677,2,FALSE),Control!$O$2:$P$11,2,FALSE),"")</f>
        <v/>
      </c>
      <c r="AY25" s="95" t="str">
        <f>IFERROR(VLOOKUP(AW25,Control!$R$2:$T$13,3,FALSE),"")</f>
        <v/>
      </c>
      <c r="AZ25" s="9">
        <f t="shared" si="22"/>
        <v>0</v>
      </c>
      <c r="BA25" s="10">
        <f t="shared" si="23"/>
        <v>0</v>
      </c>
      <c r="BB25" s="5">
        <f t="shared" si="162"/>
        <v>20</v>
      </c>
      <c r="BC25" s="8" t="str">
        <f t="shared" si="24"/>
        <v/>
      </c>
      <c r="BD25" s="8" t="str">
        <f t="shared" si="25"/>
        <v/>
      </c>
      <c r="BE25" s="95" t="str">
        <f>IFERROR(VLOOKUP(VLOOKUP(BD25,Control!$L$2:$M$677,2,FALSE),Control!$O$2:$P$11,2,FALSE),"")</f>
        <v/>
      </c>
      <c r="BF25" s="95" t="str">
        <f>IFERROR(VLOOKUP(BD25,Control!$R$2:$T$13,3,FALSE),"")</f>
        <v/>
      </c>
      <c r="BG25" s="9">
        <f t="shared" si="26"/>
        <v>0</v>
      </c>
      <c r="BH25" s="10">
        <f t="shared" si="27"/>
        <v>0</v>
      </c>
      <c r="BI25" s="5">
        <f t="shared" si="163"/>
        <v>20</v>
      </c>
      <c r="BJ25" s="8" t="str">
        <f t="shared" si="28"/>
        <v/>
      </c>
      <c r="BK25" s="8" t="str">
        <f t="shared" si="29"/>
        <v/>
      </c>
      <c r="BL25" s="95" t="str">
        <f>IFERROR(VLOOKUP(VLOOKUP(BK25,Control!$L$2:$M$677,2,FALSE),Control!$O$2:$P$11,2,FALSE),"")</f>
        <v/>
      </c>
      <c r="BM25" s="95" t="str">
        <f>IFERROR(VLOOKUP(BK25,Control!$R$2:$T$13,3,FALSE),"")</f>
        <v/>
      </c>
      <c r="BN25" s="9">
        <f t="shared" si="30"/>
        <v>0</v>
      </c>
      <c r="BO25" s="10">
        <f t="shared" si="31"/>
        <v>0</v>
      </c>
      <c r="BP25" s="5">
        <f t="shared" si="164"/>
        <v>20</v>
      </c>
      <c r="BQ25" s="8" t="str">
        <f t="shared" si="32"/>
        <v/>
      </c>
      <c r="BR25" s="8" t="str">
        <f t="shared" si="33"/>
        <v/>
      </c>
      <c r="BS25" s="95" t="str">
        <f>IFERROR(VLOOKUP(VLOOKUP(BR25,Control!$L$2:$M$677,2,FALSE),Control!$O$2:$P$11,2,FALSE),"")</f>
        <v/>
      </c>
      <c r="BT25" s="95" t="str">
        <f>IFERROR(VLOOKUP(BR25,Control!$R$2:$T$13,3,FALSE),"")</f>
        <v/>
      </c>
      <c r="BU25" s="9">
        <f t="shared" si="34"/>
        <v>0</v>
      </c>
      <c r="BV25" s="10">
        <f t="shared" si="35"/>
        <v>0</v>
      </c>
      <c r="BW25" s="5">
        <f t="shared" si="165"/>
        <v>20</v>
      </c>
      <c r="BX25" s="8" t="str">
        <f t="shared" si="36"/>
        <v/>
      </c>
      <c r="BY25" s="8" t="str">
        <f t="shared" si="37"/>
        <v/>
      </c>
      <c r="BZ25" s="95" t="str">
        <f>IFERROR(VLOOKUP(VLOOKUP(BY25,Control!$L$2:$M$677,2,FALSE),Control!$O$2:$P$11,2,FALSE),"")</f>
        <v/>
      </c>
      <c r="CA25" s="95" t="str">
        <f>IFERROR(VLOOKUP(BY25,Control!$R$2:$T$13,3,FALSE),"")</f>
        <v/>
      </c>
      <c r="CB25" s="9">
        <f t="shared" si="38"/>
        <v>0</v>
      </c>
      <c r="CC25" s="10">
        <f t="shared" si="39"/>
        <v>0</v>
      </c>
      <c r="CD25" s="5">
        <f t="shared" si="166"/>
        <v>20</v>
      </c>
      <c r="CE25" s="8" t="str">
        <f t="shared" si="40"/>
        <v/>
      </c>
      <c r="CF25" s="8" t="str">
        <f t="shared" si="41"/>
        <v/>
      </c>
      <c r="CG25" s="95" t="str">
        <f>IFERROR(VLOOKUP(VLOOKUP(CF25,Control!$L$2:$M$677,2,FALSE),Control!$O$2:$P$11,2,FALSE),"")</f>
        <v/>
      </c>
      <c r="CH25" s="95" t="str">
        <f>IFERROR(VLOOKUP(CF25,Control!$R$2:$T$13,3,FALSE),"")</f>
        <v/>
      </c>
      <c r="CI25" s="9">
        <f t="shared" si="42"/>
        <v>0</v>
      </c>
      <c r="CJ25" s="10">
        <f t="shared" si="43"/>
        <v>0</v>
      </c>
      <c r="CK25" s="5">
        <f t="shared" si="167"/>
        <v>20</v>
      </c>
      <c r="CL25" s="8" t="str">
        <f t="shared" si="44"/>
        <v/>
      </c>
      <c r="CM25" s="8" t="str">
        <f t="shared" si="45"/>
        <v/>
      </c>
      <c r="CN25" s="95" t="str">
        <f>IFERROR(VLOOKUP(VLOOKUP(CM25,Control!$L$2:$M$677,2,FALSE),Control!$O$2:$P$11,2,FALSE),"")</f>
        <v/>
      </c>
      <c r="CO25" s="95" t="str">
        <f>IFERROR(VLOOKUP(CM25,Control!$R$2:$T$13,3,FALSE),"")</f>
        <v/>
      </c>
      <c r="CP25" s="9">
        <f t="shared" si="46"/>
        <v>0</v>
      </c>
      <c r="CQ25" s="10">
        <f t="shared" si="47"/>
        <v>0</v>
      </c>
      <c r="CR25" s="5">
        <f t="shared" si="168"/>
        <v>20</v>
      </c>
      <c r="CS25" s="8" t="str">
        <f t="shared" si="48"/>
        <v/>
      </c>
      <c r="CT25" s="8" t="str">
        <f t="shared" si="49"/>
        <v/>
      </c>
      <c r="CU25" s="95" t="str">
        <f>IFERROR(VLOOKUP(VLOOKUP(CT25,Control!$L$2:$M$677,2,FALSE),Control!$O$2:$P$11,2,FALSE),"")</f>
        <v/>
      </c>
      <c r="CV25" s="95" t="str">
        <f>IFERROR(VLOOKUP(CT25,Control!$R$2:$T$13,3,FALSE),"")</f>
        <v/>
      </c>
      <c r="CW25" s="9">
        <f t="shared" si="50"/>
        <v>0</v>
      </c>
      <c r="CX25" s="10">
        <f t="shared" si="51"/>
        <v>0</v>
      </c>
      <c r="CY25" s="5">
        <f t="shared" si="169"/>
        <v>20</v>
      </c>
      <c r="CZ25" s="8" t="str">
        <f t="shared" si="52"/>
        <v/>
      </c>
      <c r="DA25" s="8" t="str">
        <f t="shared" si="53"/>
        <v/>
      </c>
      <c r="DB25" s="95" t="str">
        <f>IFERROR(VLOOKUP(VLOOKUP(DA25,Control!$L$2:$M$677,2,FALSE),Control!$O$2:$P$11,2,FALSE),"")</f>
        <v/>
      </c>
      <c r="DC25" s="95" t="str">
        <f>IFERROR(VLOOKUP(DA25,Control!$R$2:$T$13,3,FALSE),"")</f>
        <v/>
      </c>
      <c r="DD25" s="9">
        <f t="shared" si="54"/>
        <v>0</v>
      </c>
      <c r="DE25" s="10">
        <f t="shared" si="55"/>
        <v>0</v>
      </c>
      <c r="DF25" s="5">
        <f t="shared" si="170"/>
        <v>20</v>
      </c>
      <c r="DG25" s="8" t="str">
        <f t="shared" si="56"/>
        <v/>
      </c>
      <c r="DH25" s="8" t="str">
        <f t="shared" si="57"/>
        <v/>
      </c>
      <c r="DI25" s="95" t="str">
        <f>IFERROR(VLOOKUP(VLOOKUP(DH25,Control!$L$2:$M$677,2,FALSE),Control!$O$2:$P$11,2,FALSE),"")</f>
        <v/>
      </c>
      <c r="DJ25" s="95" t="str">
        <f>IFERROR(VLOOKUP(DH25,Control!$R$2:$T$13,3,FALSE),"")</f>
        <v/>
      </c>
      <c r="DK25" s="9">
        <f t="shared" si="58"/>
        <v>0</v>
      </c>
      <c r="DL25" s="10">
        <f t="shared" si="59"/>
        <v>0</v>
      </c>
      <c r="DM25" s="5">
        <f t="shared" si="171"/>
        <v>20</v>
      </c>
      <c r="DN25" s="8" t="str">
        <f t="shared" si="60"/>
        <v/>
      </c>
      <c r="DO25" s="8" t="str">
        <f t="shared" si="61"/>
        <v/>
      </c>
      <c r="DP25" s="95" t="str">
        <f>IFERROR(VLOOKUP(VLOOKUP(DO25,Control!$L$2:$M$677,2,FALSE),Control!$O$2:$P$11,2,FALSE),"")</f>
        <v/>
      </c>
      <c r="DQ25" s="95" t="str">
        <f>IFERROR(VLOOKUP(DO25,Control!$R$2:$T$13,3,FALSE),"")</f>
        <v/>
      </c>
      <c r="DR25" s="9">
        <f t="shared" si="62"/>
        <v>0</v>
      </c>
      <c r="DS25" s="10">
        <f t="shared" si="63"/>
        <v>0</v>
      </c>
      <c r="DT25" s="5">
        <f t="shared" si="172"/>
        <v>20</v>
      </c>
      <c r="DU25" s="8" t="str">
        <f t="shared" si="64"/>
        <v/>
      </c>
      <c r="DV25" s="8" t="str">
        <f t="shared" si="65"/>
        <v/>
      </c>
      <c r="DW25" s="95" t="str">
        <f>IFERROR(VLOOKUP(VLOOKUP(DV25,Control!$L$2:$M$677,2,FALSE),Control!$O$2:$P$11,2,FALSE),"")</f>
        <v/>
      </c>
      <c r="DX25" s="95" t="str">
        <f>IFERROR(VLOOKUP(DV25,Control!$R$2:$T$13,3,FALSE),"")</f>
        <v/>
      </c>
      <c r="DY25" s="9">
        <f t="shared" si="66"/>
        <v>0</v>
      </c>
      <c r="DZ25" s="10">
        <f t="shared" si="67"/>
        <v>0</v>
      </c>
      <c r="EA25" s="5">
        <f t="shared" si="173"/>
        <v>20</v>
      </c>
      <c r="EB25" s="8" t="str">
        <f t="shared" si="68"/>
        <v/>
      </c>
      <c r="EC25" s="8" t="str">
        <f t="shared" si="69"/>
        <v/>
      </c>
      <c r="ED25" s="95" t="str">
        <f>IFERROR(VLOOKUP(VLOOKUP(EC25,Control!$L$2:$M$677,2,FALSE),Control!$O$2:$P$11,2,FALSE),"")</f>
        <v/>
      </c>
      <c r="EE25" s="95" t="str">
        <f>IFERROR(VLOOKUP(EC25,Control!$R$2:$T$13,3,FALSE),"")</f>
        <v/>
      </c>
      <c r="EF25" s="9">
        <f t="shared" si="70"/>
        <v>0</v>
      </c>
      <c r="EG25" s="10">
        <f t="shared" si="71"/>
        <v>0</v>
      </c>
      <c r="EH25" s="5">
        <f t="shared" si="174"/>
        <v>20</v>
      </c>
      <c r="EI25" s="8" t="str">
        <f t="shared" si="72"/>
        <v/>
      </c>
      <c r="EJ25" s="8" t="str">
        <f t="shared" si="73"/>
        <v/>
      </c>
      <c r="EK25" s="95" t="str">
        <f>IFERROR(VLOOKUP(VLOOKUP(EJ25,Control!$L$2:$M$677,2,FALSE),Control!$O$2:$P$11,2,FALSE),"")</f>
        <v/>
      </c>
      <c r="EL25" s="95" t="str">
        <f>IFERROR(VLOOKUP(EJ25,Control!$R$2:$T$13,3,FALSE),"")</f>
        <v/>
      </c>
      <c r="EM25" s="9">
        <f t="shared" si="74"/>
        <v>0</v>
      </c>
      <c r="EN25" s="10">
        <f t="shared" si="75"/>
        <v>0</v>
      </c>
      <c r="EO25" s="5">
        <f t="shared" si="175"/>
        <v>20</v>
      </c>
      <c r="EP25" s="8" t="str">
        <f t="shared" si="76"/>
        <v/>
      </c>
      <c r="EQ25" s="8" t="str">
        <f t="shared" si="77"/>
        <v/>
      </c>
      <c r="ER25" s="95" t="str">
        <f>IFERROR(VLOOKUP(VLOOKUP(EQ25,Control!$L$2:$M$677,2,FALSE),Control!$O$2:$P$11,2,FALSE),"")</f>
        <v/>
      </c>
      <c r="ES25" s="95" t="str">
        <f>IFERROR(VLOOKUP(EQ25,Control!$R$2:$T$13,3,FALSE),"")</f>
        <v/>
      </c>
      <c r="ET25" s="9">
        <f t="shared" si="78"/>
        <v>0</v>
      </c>
      <c r="EU25" s="10">
        <f t="shared" si="79"/>
        <v>0</v>
      </c>
      <c r="EV25" s="5">
        <f t="shared" si="176"/>
        <v>20</v>
      </c>
      <c r="EW25" s="8" t="str">
        <f t="shared" si="80"/>
        <v/>
      </c>
      <c r="EX25" s="8" t="str">
        <f t="shared" si="81"/>
        <v/>
      </c>
      <c r="EY25" s="95" t="str">
        <f>IFERROR(VLOOKUP(VLOOKUP(EX25,Control!$L$2:$M$677,2,FALSE),Control!$O$2:$P$11,2,FALSE),"")</f>
        <v/>
      </c>
      <c r="EZ25" s="95" t="str">
        <f>IFERROR(VLOOKUP(EX25,Control!$R$2:$T$13,3,FALSE),"")</f>
        <v/>
      </c>
      <c r="FA25" s="9">
        <f t="shared" si="82"/>
        <v>0</v>
      </c>
      <c r="FB25" s="10">
        <f t="shared" si="83"/>
        <v>0</v>
      </c>
      <c r="FC25" s="5">
        <f t="shared" si="177"/>
        <v>20</v>
      </c>
      <c r="FD25" s="8" t="str">
        <f t="shared" si="84"/>
        <v/>
      </c>
      <c r="FE25" s="8" t="str">
        <f t="shared" si="85"/>
        <v/>
      </c>
      <c r="FF25" s="95" t="str">
        <f>IFERROR(VLOOKUP(VLOOKUP(FE25,Control!$L$2:$M$677,2,FALSE),Control!$O$2:$P$11,2,FALSE),"")</f>
        <v/>
      </c>
      <c r="FG25" s="95" t="str">
        <f>IFERROR(VLOOKUP(FE25,Control!$R$2:$T$13,3,FALSE),"")</f>
        <v/>
      </c>
      <c r="FH25" s="9">
        <f t="shared" si="86"/>
        <v>0</v>
      </c>
      <c r="FI25" s="10">
        <f t="shared" si="87"/>
        <v>0</v>
      </c>
      <c r="FJ25" s="5">
        <f t="shared" si="178"/>
        <v>20</v>
      </c>
      <c r="FK25" s="8" t="str">
        <f t="shared" si="88"/>
        <v/>
      </c>
      <c r="FL25" s="8" t="str">
        <f t="shared" si="89"/>
        <v/>
      </c>
      <c r="FM25" s="95" t="str">
        <f>IFERROR(VLOOKUP(VLOOKUP(FL25,Control!$L$2:$M$677,2,FALSE),Control!$O$2:$P$11,2,FALSE),"")</f>
        <v/>
      </c>
      <c r="FN25" s="95" t="str">
        <f>IFERROR(VLOOKUP(FL25,Control!$R$2:$T$13,3,FALSE),"")</f>
        <v/>
      </c>
      <c r="FO25" s="9">
        <f t="shared" si="90"/>
        <v>0</v>
      </c>
      <c r="FP25" s="10">
        <f t="shared" si="91"/>
        <v>0</v>
      </c>
      <c r="FQ25" s="5">
        <f t="shared" si="179"/>
        <v>20</v>
      </c>
      <c r="FR25" s="8" t="str">
        <f t="shared" si="92"/>
        <v/>
      </c>
      <c r="FS25" s="8" t="str">
        <f t="shared" si="93"/>
        <v/>
      </c>
      <c r="FT25" s="95" t="str">
        <f>IFERROR(VLOOKUP(VLOOKUP(FS25,Control!$L$2:$M$677,2,FALSE),Control!$O$2:$P$11,2,FALSE),"")</f>
        <v/>
      </c>
      <c r="FU25" s="95" t="str">
        <f>IFERROR(VLOOKUP(FS25,Control!$R$2:$T$13,3,FALSE),"")</f>
        <v/>
      </c>
      <c r="FV25" s="9">
        <f t="shared" si="94"/>
        <v>0</v>
      </c>
      <c r="FW25" s="10">
        <f t="shared" si="95"/>
        <v>0</v>
      </c>
      <c r="FX25" s="5">
        <f t="shared" si="180"/>
        <v>20</v>
      </c>
      <c r="FY25" s="8" t="str">
        <f t="shared" si="96"/>
        <v/>
      </c>
      <c r="FZ25" s="8" t="str">
        <f t="shared" si="97"/>
        <v/>
      </c>
      <c r="GA25" s="95" t="str">
        <f>IFERROR(VLOOKUP(VLOOKUP(FZ25,Control!$L$2:$M$677,2,FALSE),Control!$O$2:$P$11,2,FALSE),"")</f>
        <v/>
      </c>
      <c r="GB25" s="95" t="str">
        <f>IFERROR(VLOOKUP(FZ25,Control!$R$2:$T$13,3,FALSE),"")</f>
        <v/>
      </c>
      <c r="GC25" s="9">
        <f t="shared" si="98"/>
        <v>0</v>
      </c>
      <c r="GD25" s="10">
        <f t="shared" si="99"/>
        <v>0</v>
      </c>
      <c r="GE25" s="5">
        <f t="shared" si="181"/>
        <v>20</v>
      </c>
      <c r="GF25" s="8" t="str">
        <f t="shared" si="100"/>
        <v/>
      </c>
      <c r="GG25" s="8" t="str">
        <f t="shared" si="101"/>
        <v/>
      </c>
      <c r="GH25" s="95" t="str">
        <f>IFERROR(VLOOKUP(VLOOKUP(GG25,Control!$L$2:$M$677,2,FALSE),Control!$O$2:$P$11,2,FALSE),"")</f>
        <v/>
      </c>
      <c r="GI25" s="95" t="str">
        <f>IFERROR(VLOOKUP(GG25,Control!$R$2:$T$13,3,FALSE),"")</f>
        <v/>
      </c>
      <c r="GJ25" s="9">
        <f t="shared" si="102"/>
        <v>0</v>
      </c>
      <c r="GK25" s="10">
        <f t="shared" si="103"/>
        <v>0</v>
      </c>
      <c r="GL25" s="5">
        <f t="shared" si="182"/>
        <v>20</v>
      </c>
      <c r="GM25" s="8" t="str">
        <f t="shared" si="104"/>
        <v/>
      </c>
      <c r="GN25" s="8" t="str">
        <f t="shared" si="105"/>
        <v/>
      </c>
      <c r="GO25" s="95" t="str">
        <f>IFERROR(VLOOKUP(VLOOKUP(GN25,Control!$L$2:$M$677,2,FALSE),Control!$O$2:$P$11,2,FALSE),"")</f>
        <v/>
      </c>
      <c r="GP25" s="95" t="str">
        <f>IFERROR(VLOOKUP(GN25,Control!$R$2:$T$13,3,FALSE),"")</f>
        <v/>
      </c>
      <c r="GQ25" s="9">
        <f t="shared" si="106"/>
        <v>0</v>
      </c>
      <c r="GR25" s="10">
        <f t="shared" si="107"/>
        <v>0</v>
      </c>
      <c r="GS25" s="5">
        <f t="shared" si="183"/>
        <v>20</v>
      </c>
      <c r="GT25" s="8" t="str">
        <f t="shared" si="108"/>
        <v/>
      </c>
      <c r="GU25" s="8" t="str">
        <f t="shared" si="109"/>
        <v/>
      </c>
      <c r="GV25" s="95" t="str">
        <f>IFERROR(VLOOKUP(VLOOKUP(GU25,Control!$L$2:$M$677,2,FALSE),Control!$O$2:$P$11,2,FALSE),"")</f>
        <v/>
      </c>
      <c r="GW25" s="95" t="str">
        <f>IFERROR(VLOOKUP(GU25,Control!$R$2:$T$13,3,FALSE),"")</f>
        <v/>
      </c>
      <c r="GX25" s="9">
        <f t="shared" si="110"/>
        <v>0</v>
      </c>
      <c r="GY25" s="10">
        <f t="shared" si="111"/>
        <v>0</v>
      </c>
      <c r="GZ25" s="5">
        <f t="shared" si="184"/>
        <v>20</v>
      </c>
      <c r="HA25" s="8" t="str">
        <f t="shared" si="112"/>
        <v/>
      </c>
      <c r="HB25" s="8" t="str">
        <f t="shared" si="113"/>
        <v/>
      </c>
      <c r="HC25" s="95" t="str">
        <f>IFERROR(VLOOKUP(VLOOKUP(HB25,Control!$L$2:$M$677,2,FALSE),Control!$O$2:$P$11,2,FALSE),"")</f>
        <v/>
      </c>
      <c r="HD25" s="95" t="str">
        <f>IFERROR(VLOOKUP(HB25,Control!$R$2:$T$13,3,FALSE),"")</f>
        <v/>
      </c>
      <c r="HE25" s="9">
        <f t="shared" si="114"/>
        <v>0</v>
      </c>
      <c r="HF25" s="10">
        <f t="shared" si="115"/>
        <v>0</v>
      </c>
      <c r="HG25" s="5">
        <f t="shared" si="185"/>
        <v>20</v>
      </c>
      <c r="HH25" s="8" t="str">
        <f t="shared" si="116"/>
        <v/>
      </c>
      <c r="HI25" s="8" t="str">
        <f t="shared" si="117"/>
        <v/>
      </c>
      <c r="HJ25" s="95" t="str">
        <f>IFERROR(VLOOKUP(VLOOKUP(HI25,Control!$L$2:$M$677,2,FALSE),Control!$O$2:$P$11,2,FALSE),"")</f>
        <v/>
      </c>
      <c r="HK25" s="95" t="str">
        <f>IFERROR(VLOOKUP(HI25,Control!$R$2:$T$13,3,FALSE),"")</f>
        <v/>
      </c>
      <c r="HL25" s="9">
        <f t="shared" si="118"/>
        <v>0</v>
      </c>
      <c r="HM25" s="10">
        <f t="shared" si="119"/>
        <v>0</v>
      </c>
      <c r="HN25" s="5">
        <f t="shared" si="186"/>
        <v>20</v>
      </c>
      <c r="HO25" s="8" t="str">
        <f t="shared" si="120"/>
        <v/>
      </c>
      <c r="HP25" s="8" t="str">
        <f t="shared" si="121"/>
        <v/>
      </c>
      <c r="HQ25" s="95" t="str">
        <f>IFERROR(VLOOKUP(VLOOKUP(HP25,Control!$L$2:$M$677,2,FALSE),Control!$O$2:$P$11,2,FALSE),"")</f>
        <v/>
      </c>
      <c r="HR25" s="95" t="str">
        <f>IFERROR(VLOOKUP(HP25,Control!$R$2:$T$13,3,FALSE),"")</f>
        <v/>
      </c>
      <c r="HS25" s="9">
        <f t="shared" si="122"/>
        <v>0</v>
      </c>
      <c r="HT25" s="10">
        <f t="shared" si="123"/>
        <v>0</v>
      </c>
      <c r="HU25" s="5">
        <f t="shared" si="187"/>
        <v>20</v>
      </c>
      <c r="HV25" s="8" t="str">
        <f t="shared" si="124"/>
        <v/>
      </c>
      <c r="HW25" s="8" t="str">
        <f t="shared" si="125"/>
        <v/>
      </c>
      <c r="HX25" s="95" t="str">
        <f>IFERROR(VLOOKUP(VLOOKUP(HW25,Control!$L$2:$M$677,2,FALSE),Control!$O$2:$P$11,2,FALSE),"")</f>
        <v/>
      </c>
      <c r="HY25" s="95" t="str">
        <f>IFERROR(VLOOKUP(HW25,Control!$R$2:$T$13,3,FALSE),"")</f>
        <v/>
      </c>
      <c r="HZ25" s="9">
        <f t="shared" si="126"/>
        <v>0</v>
      </c>
      <c r="IA25" s="10">
        <f t="shared" si="127"/>
        <v>0</v>
      </c>
      <c r="IB25" s="5">
        <f t="shared" si="188"/>
        <v>20</v>
      </c>
      <c r="IC25" s="8" t="str">
        <f t="shared" si="128"/>
        <v/>
      </c>
      <c r="ID25" s="8" t="str">
        <f t="shared" si="129"/>
        <v/>
      </c>
      <c r="IE25" s="95" t="str">
        <f>IFERROR(VLOOKUP(VLOOKUP(ID25,Control!$L$2:$M$677,2,FALSE),Control!$O$2:$P$11,2,FALSE),"")</f>
        <v/>
      </c>
      <c r="IF25" s="95" t="str">
        <f>IFERROR(VLOOKUP(ID25,Control!$R$2:$T$13,3,FALSE),"")</f>
        <v/>
      </c>
      <c r="IG25" s="9">
        <f t="shared" si="130"/>
        <v>0</v>
      </c>
      <c r="IH25" s="10">
        <f t="shared" si="131"/>
        <v>0</v>
      </c>
      <c r="II25" s="5">
        <f t="shared" si="189"/>
        <v>20</v>
      </c>
      <c r="IJ25" s="8" t="str">
        <f t="shared" si="132"/>
        <v/>
      </c>
      <c r="IK25" s="8" t="str">
        <f t="shared" si="133"/>
        <v/>
      </c>
      <c r="IL25" s="95" t="str">
        <f>IFERROR(VLOOKUP(VLOOKUP(IK25,Control!$L$2:$M$677,2,FALSE),Control!$O$2:$P$11,2,FALSE),"")</f>
        <v/>
      </c>
      <c r="IM25" s="95" t="str">
        <f>IFERROR(VLOOKUP(IK25,Control!$R$2:$T$13,3,FALSE),"")</f>
        <v/>
      </c>
      <c r="IN25" s="9">
        <f t="shared" si="134"/>
        <v>0</v>
      </c>
      <c r="IO25" s="10">
        <f t="shared" si="135"/>
        <v>0</v>
      </c>
      <c r="IP25" s="5">
        <f t="shared" si="190"/>
        <v>20</v>
      </c>
      <c r="IQ25" s="8" t="str">
        <f t="shared" si="136"/>
        <v/>
      </c>
      <c r="IR25" s="8" t="str">
        <f t="shared" si="137"/>
        <v/>
      </c>
      <c r="IS25" s="95" t="str">
        <f>IFERROR(VLOOKUP(VLOOKUP(IR25,Control!$L$2:$M$677,2,FALSE),Control!$O$2:$P$11,2,FALSE),"")</f>
        <v/>
      </c>
      <c r="IT25" s="95" t="str">
        <f>IFERROR(VLOOKUP(IR25,Control!$R$2:$T$13,3,FALSE),"")</f>
        <v/>
      </c>
      <c r="IU25" s="9">
        <f t="shared" si="138"/>
        <v>0</v>
      </c>
      <c r="IV25" s="10">
        <f t="shared" si="139"/>
        <v>0</v>
      </c>
      <c r="IW25" s="5">
        <f t="shared" si="191"/>
        <v>20</v>
      </c>
      <c r="IX25" s="8" t="str">
        <f t="shared" si="140"/>
        <v/>
      </c>
      <c r="IY25" s="8" t="str">
        <f t="shared" si="141"/>
        <v/>
      </c>
      <c r="IZ25" s="95" t="str">
        <f>IFERROR(VLOOKUP(VLOOKUP(IY25,Control!$L$2:$M$677,2,FALSE),Control!$O$2:$P$11,2,FALSE),"")</f>
        <v/>
      </c>
      <c r="JA25" s="95" t="str">
        <f>IFERROR(VLOOKUP(IY25,Control!$R$2:$T$13,3,FALSE),"")</f>
        <v/>
      </c>
      <c r="JB25" s="9">
        <f t="shared" si="142"/>
        <v>0</v>
      </c>
      <c r="JC25" s="10">
        <f t="shared" si="143"/>
        <v>0</v>
      </c>
      <c r="JD25" s="5">
        <f t="shared" si="192"/>
        <v>20</v>
      </c>
      <c r="JE25" s="8" t="str">
        <f t="shared" si="144"/>
        <v/>
      </c>
      <c r="JF25" s="8" t="str">
        <f t="shared" si="145"/>
        <v/>
      </c>
      <c r="JG25" s="95" t="str">
        <f>IFERROR(VLOOKUP(VLOOKUP(JF25,Control!$L$2:$M$677,2,FALSE),Control!$O$2:$P$11,2,FALSE),"")</f>
        <v/>
      </c>
      <c r="JH25" s="95" t="str">
        <f>IFERROR(VLOOKUP(JF25,Control!$R$2:$T$13,3,FALSE),"")</f>
        <v/>
      </c>
      <c r="JI25" s="9">
        <f t="shared" si="146"/>
        <v>0</v>
      </c>
      <c r="JJ25" s="10">
        <f t="shared" si="147"/>
        <v>0</v>
      </c>
      <c r="JK25" s="5">
        <f t="shared" si="193"/>
        <v>20</v>
      </c>
      <c r="JL25" s="8" t="str">
        <f t="shared" si="148"/>
        <v/>
      </c>
      <c r="JM25" s="8" t="str">
        <f t="shared" si="149"/>
        <v/>
      </c>
      <c r="JN25" s="95" t="str">
        <f>IFERROR(VLOOKUP(VLOOKUP(JM25,Control!$L$2:$M$677,2,FALSE),Control!$O$2:$P$11,2,FALSE),"")</f>
        <v/>
      </c>
      <c r="JO25" s="95" t="str">
        <f>IFERROR(VLOOKUP(JM25,Control!$R$2:$T$13,3,FALSE),"")</f>
        <v/>
      </c>
      <c r="JP25" s="9">
        <f t="shared" si="150"/>
        <v>0</v>
      </c>
      <c r="JQ25" s="10">
        <f t="shared" si="151"/>
        <v>0</v>
      </c>
      <c r="JR25" s="5">
        <f t="shared" si="194"/>
        <v>20</v>
      </c>
      <c r="JS25" s="8" t="str">
        <f t="shared" si="152"/>
        <v/>
      </c>
      <c r="JT25" s="8" t="str">
        <f t="shared" si="153"/>
        <v/>
      </c>
      <c r="JU25" s="95" t="str">
        <f>IFERROR(VLOOKUP(VLOOKUP(JT25,Control!$L$2:$M$677,2,FALSE),Control!$O$2:$P$11,2,FALSE),"")</f>
        <v/>
      </c>
      <c r="JV25" s="95" t="str">
        <f>IFERROR(VLOOKUP(JT25,Control!$R$2:$T$13,3,FALSE),"")</f>
        <v/>
      </c>
      <c r="JW25" s="9">
        <f t="shared" si="154"/>
        <v>0</v>
      </c>
      <c r="JX25" s="10">
        <f t="shared" si="155"/>
        <v>0</v>
      </c>
    </row>
    <row r="26" spans="1:284" x14ac:dyDescent="0.25">
      <c r="A26" s="114"/>
      <c r="B26" s="114"/>
      <c r="C26" s="114"/>
      <c r="D26" s="117"/>
      <c r="E26" s="5">
        <f t="shared" si="195"/>
        <v>21</v>
      </c>
      <c r="F26" s="8"/>
      <c r="G26" s="6"/>
      <c r="H26" s="95" t="str">
        <f>IFERROR(VLOOKUP(VLOOKUP(G26,Control!$L$2:$M$677,2,FALSE),Control!$O$2:$P$11,2,FALSE),"")</f>
        <v/>
      </c>
      <c r="I26" s="95" t="str">
        <f>IFERROR(VLOOKUP(G26,Control!$R$2:$T$13,3,FALSE),"")</f>
        <v/>
      </c>
      <c r="J26" s="9">
        <v>0</v>
      </c>
      <c r="K26" s="10">
        <v>0</v>
      </c>
      <c r="L26" s="5">
        <f t="shared" si="156"/>
        <v>21</v>
      </c>
      <c r="M26" s="8" t="str">
        <f t="shared" si="0"/>
        <v/>
      </c>
      <c r="N26" s="8" t="str">
        <f t="shared" si="1"/>
        <v/>
      </c>
      <c r="O26" s="95" t="str">
        <f>IFERROR(VLOOKUP(VLOOKUP(N26,Control!$L$2:$M$677,2,FALSE),Control!$O$2:$P$11,2,FALSE),"")</f>
        <v/>
      </c>
      <c r="P26" s="95" t="str">
        <f>IFERROR(VLOOKUP(N26,Control!$R$2:$T$13,3,FALSE),"")</f>
        <v/>
      </c>
      <c r="Q26" s="9">
        <f t="shared" si="2"/>
        <v>0</v>
      </c>
      <c r="R26" s="10">
        <f t="shared" si="3"/>
        <v>0</v>
      </c>
      <c r="S26" s="5">
        <f t="shared" si="157"/>
        <v>21</v>
      </c>
      <c r="T26" s="8" t="str">
        <f t="shared" si="4"/>
        <v/>
      </c>
      <c r="U26" s="8" t="str">
        <f t="shared" si="5"/>
        <v/>
      </c>
      <c r="V26" s="95" t="str">
        <f>IFERROR(VLOOKUP(VLOOKUP(U26,Control!$L$2:$M$677,2,FALSE),Control!$O$2:$P$11,2,FALSE),"")</f>
        <v/>
      </c>
      <c r="W26" s="95" t="str">
        <f>IFERROR(VLOOKUP(U26,Control!$R$2:$T$13,3,FALSE),"")</f>
        <v/>
      </c>
      <c r="X26" s="9">
        <f t="shared" si="6"/>
        <v>0</v>
      </c>
      <c r="Y26" s="10">
        <f t="shared" si="7"/>
        <v>0</v>
      </c>
      <c r="Z26" s="5">
        <f t="shared" si="158"/>
        <v>21</v>
      </c>
      <c r="AA26" s="8" t="str">
        <f t="shared" si="8"/>
        <v/>
      </c>
      <c r="AB26" s="8" t="str">
        <f t="shared" si="9"/>
        <v/>
      </c>
      <c r="AC26" s="95" t="str">
        <f>IFERROR(VLOOKUP(VLOOKUP(AB26,Control!$L$2:$M$677,2,FALSE),Control!$O$2:$P$11,2,FALSE),"")</f>
        <v/>
      </c>
      <c r="AD26" s="95" t="str">
        <f>IFERROR(VLOOKUP(AB26,Control!$R$2:$T$13,3,FALSE),"")</f>
        <v/>
      </c>
      <c r="AE26" s="9">
        <f t="shared" si="10"/>
        <v>0</v>
      </c>
      <c r="AF26" s="10">
        <f t="shared" si="11"/>
        <v>0</v>
      </c>
      <c r="AG26" s="5">
        <f t="shared" si="159"/>
        <v>21</v>
      </c>
      <c r="AH26" s="8" t="str">
        <f t="shared" si="12"/>
        <v/>
      </c>
      <c r="AI26" s="8" t="str">
        <f t="shared" si="13"/>
        <v/>
      </c>
      <c r="AJ26" s="95" t="str">
        <f>IFERROR(VLOOKUP(VLOOKUP(AI26,Control!$L$2:$M$677,2,FALSE),Control!$O$2:$P$11,2,FALSE),"")</f>
        <v/>
      </c>
      <c r="AK26" s="95" t="str">
        <f>IFERROR(VLOOKUP(AI26,Control!$R$2:$T$13,3,FALSE),"")</f>
        <v/>
      </c>
      <c r="AL26" s="9">
        <f t="shared" si="14"/>
        <v>0</v>
      </c>
      <c r="AM26" s="10">
        <f t="shared" si="15"/>
        <v>0</v>
      </c>
      <c r="AN26" s="5">
        <f t="shared" si="160"/>
        <v>21</v>
      </c>
      <c r="AO26" s="8" t="str">
        <f t="shared" si="16"/>
        <v/>
      </c>
      <c r="AP26" s="8" t="str">
        <f t="shared" si="17"/>
        <v/>
      </c>
      <c r="AQ26" s="95" t="str">
        <f>IFERROR(VLOOKUP(VLOOKUP(AP26,Control!$L$2:$M$677,2,FALSE),Control!$O$2:$P$11,2,FALSE),"")</f>
        <v/>
      </c>
      <c r="AR26" s="95" t="str">
        <f>IFERROR(VLOOKUP(AP26,Control!$R$2:$T$13,3,FALSE),"")</f>
        <v/>
      </c>
      <c r="AS26" s="9">
        <f t="shared" si="18"/>
        <v>0</v>
      </c>
      <c r="AT26" s="10">
        <f t="shared" si="19"/>
        <v>0</v>
      </c>
      <c r="AU26" s="5">
        <f t="shared" si="161"/>
        <v>21</v>
      </c>
      <c r="AV26" s="8" t="str">
        <f t="shared" si="20"/>
        <v/>
      </c>
      <c r="AW26" s="8" t="str">
        <f t="shared" si="21"/>
        <v/>
      </c>
      <c r="AX26" s="95" t="str">
        <f>IFERROR(VLOOKUP(VLOOKUP(AW26,Control!$L$2:$M$677,2,FALSE),Control!$O$2:$P$11,2,FALSE),"")</f>
        <v/>
      </c>
      <c r="AY26" s="95" t="str">
        <f>IFERROR(VLOOKUP(AW26,Control!$R$2:$T$13,3,FALSE),"")</f>
        <v/>
      </c>
      <c r="AZ26" s="9">
        <f t="shared" si="22"/>
        <v>0</v>
      </c>
      <c r="BA26" s="10">
        <f t="shared" si="23"/>
        <v>0</v>
      </c>
      <c r="BB26" s="5">
        <f t="shared" si="162"/>
        <v>21</v>
      </c>
      <c r="BC26" s="8" t="str">
        <f t="shared" si="24"/>
        <v/>
      </c>
      <c r="BD26" s="8" t="str">
        <f t="shared" si="25"/>
        <v/>
      </c>
      <c r="BE26" s="95" t="str">
        <f>IFERROR(VLOOKUP(VLOOKUP(BD26,Control!$L$2:$M$677,2,FALSE),Control!$O$2:$P$11,2,FALSE),"")</f>
        <v/>
      </c>
      <c r="BF26" s="95" t="str">
        <f>IFERROR(VLOOKUP(BD26,Control!$R$2:$T$13,3,FALSE),"")</f>
        <v/>
      </c>
      <c r="BG26" s="9">
        <f t="shared" si="26"/>
        <v>0</v>
      </c>
      <c r="BH26" s="10">
        <f t="shared" si="27"/>
        <v>0</v>
      </c>
      <c r="BI26" s="5">
        <f t="shared" si="163"/>
        <v>21</v>
      </c>
      <c r="BJ26" s="8" t="str">
        <f t="shared" si="28"/>
        <v/>
      </c>
      <c r="BK26" s="8" t="str">
        <f t="shared" si="29"/>
        <v/>
      </c>
      <c r="BL26" s="95" t="str">
        <f>IFERROR(VLOOKUP(VLOOKUP(BK26,Control!$L$2:$M$677,2,FALSE),Control!$O$2:$P$11,2,FALSE),"")</f>
        <v/>
      </c>
      <c r="BM26" s="95" t="str">
        <f>IFERROR(VLOOKUP(BK26,Control!$R$2:$T$13,3,FALSE),"")</f>
        <v/>
      </c>
      <c r="BN26" s="9">
        <f t="shared" si="30"/>
        <v>0</v>
      </c>
      <c r="BO26" s="10">
        <f t="shared" si="31"/>
        <v>0</v>
      </c>
      <c r="BP26" s="5">
        <f t="shared" si="164"/>
        <v>21</v>
      </c>
      <c r="BQ26" s="8" t="str">
        <f t="shared" si="32"/>
        <v/>
      </c>
      <c r="BR26" s="8" t="str">
        <f t="shared" si="33"/>
        <v/>
      </c>
      <c r="BS26" s="95" t="str">
        <f>IFERROR(VLOOKUP(VLOOKUP(BR26,Control!$L$2:$M$677,2,FALSE),Control!$O$2:$P$11,2,FALSE),"")</f>
        <v/>
      </c>
      <c r="BT26" s="95" t="str">
        <f>IFERROR(VLOOKUP(BR26,Control!$R$2:$T$13,3,FALSE),"")</f>
        <v/>
      </c>
      <c r="BU26" s="9">
        <f t="shared" si="34"/>
        <v>0</v>
      </c>
      <c r="BV26" s="10">
        <f t="shared" si="35"/>
        <v>0</v>
      </c>
      <c r="BW26" s="5">
        <f t="shared" si="165"/>
        <v>21</v>
      </c>
      <c r="BX26" s="8" t="str">
        <f t="shared" si="36"/>
        <v/>
      </c>
      <c r="BY26" s="8" t="str">
        <f t="shared" si="37"/>
        <v/>
      </c>
      <c r="BZ26" s="95" t="str">
        <f>IFERROR(VLOOKUP(VLOOKUP(BY26,Control!$L$2:$M$677,2,FALSE),Control!$O$2:$P$11,2,FALSE),"")</f>
        <v/>
      </c>
      <c r="CA26" s="95" t="str">
        <f>IFERROR(VLOOKUP(BY26,Control!$R$2:$T$13,3,FALSE),"")</f>
        <v/>
      </c>
      <c r="CB26" s="9">
        <f t="shared" si="38"/>
        <v>0</v>
      </c>
      <c r="CC26" s="10">
        <f t="shared" si="39"/>
        <v>0</v>
      </c>
      <c r="CD26" s="5">
        <f t="shared" si="166"/>
        <v>21</v>
      </c>
      <c r="CE26" s="8" t="str">
        <f t="shared" si="40"/>
        <v/>
      </c>
      <c r="CF26" s="8" t="str">
        <f t="shared" si="41"/>
        <v/>
      </c>
      <c r="CG26" s="95" t="str">
        <f>IFERROR(VLOOKUP(VLOOKUP(CF26,Control!$L$2:$M$677,2,FALSE),Control!$O$2:$P$11,2,FALSE),"")</f>
        <v/>
      </c>
      <c r="CH26" s="95" t="str">
        <f>IFERROR(VLOOKUP(CF26,Control!$R$2:$T$13,3,FALSE),"")</f>
        <v/>
      </c>
      <c r="CI26" s="9">
        <f t="shared" si="42"/>
        <v>0</v>
      </c>
      <c r="CJ26" s="10">
        <f t="shared" si="43"/>
        <v>0</v>
      </c>
      <c r="CK26" s="5">
        <f t="shared" si="167"/>
        <v>21</v>
      </c>
      <c r="CL26" s="8" t="str">
        <f t="shared" si="44"/>
        <v/>
      </c>
      <c r="CM26" s="8" t="str">
        <f t="shared" si="45"/>
        <v/>
      </c>
      <c r="CN26" s="95" t="str">
        <f>IFERROR(VLOOKUP(VLOOKUP(CM26,Control!$L$2:$M$677,2,FALSE),Control!$O$2:$P$11,2,FALSE),"")</f>
        <v/>
      </c>
      <c r="CO26" s="95" t="str">
        <f>IFERROR(VLOOKUP(CM26,Control!$R$2:$T$13,3,FALSE),"")</f>
        <v/>
      </c>
      <c r="CP26" s="9">
        <f t="shared" si="46"/>
        <v>0</v>
      </c>
      <c r="CQ26" s="10">
        <f t="shared" si="47"/>
        <v>0</v>
      </c>
      <c r="CR26" s="5">
        <f t="shared" si="168"/>
        <v>21</v>
      </c>
      <c r="CS26" s="8" t="str">
        <f t="shared" si="48"/>
        <v/>
      </c>
      <c r="CT26" s="8" t="str">
        <f t="shared" si="49"/>
        <v/>
      </c>
      <c r="CU26" s="95" t="str">
        <f>IFERROR(VLOOKUP(VLOOKUP(CT26,Control!$L$2:$M$677,2,FALSE),Control!$O$2:$P$11,2,FALSE),"")</f>
        <v/>
      </c>
      <c r="CV26" s="95" t="str">
        <f>IFERROR(VLOOKUP(CT26,Control!$R$2:$T$13,3,FALSE),"")</f>
        <v/>
      </c>
      <c r="CW26" s="9">
        <f t="shared" si="50"/>
        <v>0</v>
      </c>
      <c r="CX26" s="10">
        <f t="shared" si="51"/>
        <v>0</v>
      </c>
      <c r="CY26" s="5">
        <f t="shared" si="169"/>
        <v>21</v>
      </c>
      <c r="CZ26" s="8" t="str">
        <f t="shared" si="52"/>
        <v/>
      </c>
      <c r="DA26" s="8" t="str">
        <f t="shared" si="53"/>
        <v/>
      </c>
      <c r="DB26" s="95" t="str">
        <f>IFERROR(VLOOKUP(VLOOKUP(DA26,Control!$L$2:$M$677,2,FALSE),Control!$O$2:$P$11,2,FALSE),"")</f>
        <v/>
      </c>
      <c r="DC26" s="95" t="str">
        <f>IFERROR(VLOOKUP(DA26,Control!$R$2:$T$13,3,FALSE),"")</f>
        <v/>
      </c>
      <c r="DD26" s="9">
        <f t="shared" si="54"/>
        <v>0</v>
      </c>
      <c r="DE26" s="10">
        <f t="shared" si="55"/>
        <v>0</v>
      </c>
      <c r="DF26" s="5">
        <f t="shared" si="170"/>
        <v>21</v>
      </c>
      <c r="DG26" s="8" t="str">
        <f t="shared" si="56"/>
        <v/>
      </c>
      <c r="DH26" s="8" t="str">
        <f t="shared" si="57"/>
        <v/>
      </c>
      <c r="DI26" s="95" t="str">
        <f>IFERROR(VLOOKUP(VLOOKUP(DH26,Control!$L$2:$M$677,2,FALSE),Control!$O$2:$P$11,2,FALSE),"")</f>
        <v/>
      </c>
      <c r="DJ26" s="95" t="str">
        <f>IFERROR(VLOOKUP(DH26,Control!$R$2:$T$13,3,FALSE),"")</f>
        <v/>
      </c>
      <c r="DK26" s="9">
        <f t="shared" si="58"/>
        <v>0</v>
      </c>
      <c r="DL26" s="10">
        <f t="shared" si="59"/>
        <v>0</v>
      </c>
      <c r="DM26" s="5">
        <f t="shared" si="171"/>
        <v>21</v>
      </c>
      <c r="DN26" s="8" t="str">
        <f t="shared" si="60"/>
        <v/>
      </c>
      <c r="DO26" s="8" t="str">
        <f t="shared" si="61"/>
        <v/>
      </c>
      <c r="DP26" s="95" t="str">
        <f>IFERROR(VLOOKUP(VLOOKUP(DO26,Control!$L$2:$M$677,2,FALSE),Control!$O$2:$P$11,2,FALSE),"")</f>
        <v/>
      </c>
      <c r="DQ26" s="95" t="str">
        <f>IFERROR(VLOOKUP(DO26,Control!$R$2:$T$13,3,FALSE),"")</f>
        <v/>
      </c>
      <c r="DR26" s="9">
        <f t="shared" si="62"/>
        <v>0</v>
      </c>
      <c r="DS26" s="10">
        <f t="shared" si="63"/>
        <v>0</v>
      </c>
      <c r="DT26" s="5">
        <f t="shared" si="172"/>
        <v>21</v>
      </c>
      <c r="DU26" s="8" t="str">
        <f t="shared" si="64"/>
        <v/>
      </c>
      <c r="DV26" s="8" t="str">
        <f t="shared" si="65"/>
        <v/>
      </c>
      <c r="DW26" s="95" t="str">
        <f>IFERROR(VLOOKUP(VLOOKUP(DV26,Control!$L$2:$M$677,2,FALSE),Control!$O$2:$P$11,2,FALSE),"")</f>
        <v/>
      </c>
      <c r="DX26" s="95" t="str">
        <f>IFERROR(VLOOKUP(DV26,Control!$R$2:$T$13,3,FALSE),"")</f>
        <v/>
      </c>
      <c r="DY26" s="9">
        <f t="shared" si="66"/>
        <v>0</v>
      </c>
      <c r="DZ26" s="10">
        <f t="shared" si="67"/>
        <v>0</v>
      </c>
      <c r="EA26" s="5">
        <f t="shared" si="173"/>
        <v>21</v>
      </c>
      <c r="EB26" s="8" t="str">
        <f t="shared" si="68"/>
        <v/>
      </c>
      <c r="EC26" s="8" t="str">
        <f t="shared" si="69"/>
        <v/>
      </c>
      <c r="ED26" s="95" t="str">
        <f>IFERROR(VLOOKUP(VLOOKUP(EC26,Control!$L$2:$M$677,2,FALSE),Control!$O$2:$P$11,2,FALSE),"")</f>
        <v/>
      </c>
      <c r="EE26" s="95" t="str">
        <f>IFERROR(VLOOKUP(EC26,Control!$R$2:$T$13,3,FALSE),"")</f>
        <v/>
      </c>
      <c r="EF26" s="9">
        <f t="shared" si="70"/>
        <v>0</v>
      </c>
      <c r="EG26" s="10">
        <f t="shared" si="71"/>
        <v>0</v>
      </c>
      <c r="EH26" s="5">
        <f t="shared" si="174"/>
        <v>21</v>
      </c>
      <c r="EI26" s="8" t="str">
        <f t="shared" si="72"/>
        <v/>
      </c>
      <c r="EJ26" s="8" t="str">
        <f t="shared" si="73"/>
        <v/>
      </c>
      <c r="EK26" s="95" t="str">
        <f>IFERROR(VLOOKUP(VLOOKUP(EJ26,Control!$L$2:$M$677,2,FALSE),Control!$O$2:$P$11,2,FALSE),"")</f>
        <v/>
      </c>
      <c r="EL26" s="95" t="str">
        <f>IFERROR(VLOOKUP(EJ26,Control!$R$2:$T$13,3,FALSE),"")</f>
        <v/>
      </c>
      <c r="EM26" s="9">
        <f t="shared" si="74"/>
        <v>0</v>
      </c>
      <c r="EN26" s="10">
        <f t="shared" si="75"/>
        <v>0</v>
      </c>
      <c r="EO26" s="5">
        <f t="shared" si="175"/>
        <v>21</v>
      </c>
      <c r="EP26" s="8" t="str">
        <f t="shared" si="76"/>
        <v/>
      </c>
      <c r="EQ26" s="8" t="str">
        <f t="shared" si="77"/>
        <v/>
      </c>
      <c r="ER26" s="95" t="str">
        <f>IFERROR(VLOOKUP(VLOOKUP(EQ26,Control!$L$2:$M$677,2,FALSE),Control!$O$2:$P$11,2,FALSE),"")</f>
        <v/>
      </c>
      <c r="ES26" s="95" t="str">
        <f>IFERROR(VLOOKUP(EQ26,Control!$R$2:$T$13,3,FALSE),"")</f>
        <v/>
      </c>
      <c r="ET26" s="9">
        <f t="shared" si="78"/>
        <v>0</v>
      </c>
      <c r="EU26" s="10">
        <f t="shared" si="79"/>
        <v>0</v>
      </c>
      <c r="EV26" s="5">
        <f t="shared" si="176"/>
        <v>21</v>
      </c>
      <c r="EW26" s="8" t="str">
        <f t="shared" si="80"/>
        <v/>
      </c>
      <c r="EX26" s="8" t="str">
        <f t="shared" si="81"/>
        <v/>
      </c>
      <c r="EY26" s="95" t="str">
        <f>IFERROR(VLOOKUP(VLOOKUP(EX26,Control!$L$2:$M$677,2,FALSE),Control!$O$2:$P$11,2,FALSE),"")</f>
        <v/>
      </c>
      <c r="EZ26" s="95" t="str">
        <f>IFERROR(VLOOKUP(EX26,Control!$R$2:$T$13,3,FALSE),"")</f>
        <v/>
      </c>
      <c r="FA26" s="9">
        <f t="shared" si="82"/>
        <v>0</v>
      </c>
      <c r="FB26" s="10">
        <f t="shared" si="83"/>
        <v>0</v>
      </c>
      <c r="FC26" s="5">
        <f t="shared" si="177"/>
        <v>21</v>
      </c>
      <c r="FD26" s="8" t="str">
        <f t="shared" si="84"/>
        <v/>
      </c>
      <c r="FE26" s="8" t="str">
        <f t="shared" si="85"/>
        <v/>
      </c>
      <c r="FF26" s="95" t="str">
        <f>IFERROR(VLOOKUP(VLOOKUP(FE26,Control!$L$2:$M$677,2,FALSE),Control!$O$2:$P$11,2,FALSE),"")</f>
        <v/>
      </c>
      <c r="FG26" s="95" t="str">
        <f>IFERROR(VLOOKUP(FE26,Control!$R$2:$T$13,3,FALSE),"")</f>
        <v/>
      </c>
      <c r="FH26" s="9">
        <f t="shared" si="86"/>
        <v>0</v>
      </c>
      <c r="FI26" s="10">
        <f t="shared" si="87"/>
        <v>0</v>
      </c>
      <c r="FJ26" s="5">
        <f t="shared" si="178"/>
        <v>21</v>
      </c>
      <c r="FK26" s="8" t="str">
        <f t="shared" si="88"/>
        <v/>
      </c>
      <c r="FL26" s="8" t="str">
        <f t="shared" si="89"/>
        <v/>
      </c>
      <c r="FM26" s="95" t="str">
        <f>IFERROR(VLOOKUP(VLOOKUP(FL26,Control!$L$2:$M$677,2,FALSE),Control!$O$2:$P$11,2,FALSE),"")</f>
        <v/>
      </c>
      <c r="FN26" s="95" t="str">
        <f>IFERROR(VLOOKUP(FL26,Control!$R$2:$T$13,3,FALSE),"")</f>
        <v/>
      </c>
      <c r="FO26" s="9">
        <f t="shared" si="90"/>
        <v>0</v>
      </c>
      <c r="FP26" s="10">
        <f t="shared" si="91"/>
        <v>0</v>
      </c>
      <c r="FQ26" s="5">
        <f t="shared" si="179"/>
        <v>21</v>
      </c>
      <c r="FR26" s="8" t="str">
        <f t="shared" si="92"/>
        <v/>
      </c>
      <c r="FS26" s="8" t="str">
        <f t="shared" si="93"/>
        <v/>
      </c>
      <c r="FT26" s="95" t="str">
        <f>IFERROR(VLOOKUP(VLOOKUP(FS26,Control!$L$2:$M$677,2,FALSE),Control!$O$2:$P$11,2,FALSE),"")</f>
        <v/>
      </c>
      <c r="FU26" s="95" t="str">
        <f>IFERROR(VLOOKUP(FS26,Control!$R$2:$T$13,3,FALSE),"")</f>
        <v/>
      </c>
      <c r="FV26" s="9">
        <f t="shared" si="94"/>
        <v>0</v>
      </c>
      <c r="FW26" s="10">
        <f t="shared" si="95"/>
        <v>0</v>
      </c>
      <c r="FX26" s="5">
        <f t="shared" si="180"/>
        <v>21</v>
      </c>
      <c r="FY26" s="8" t="str">
        <f t="shared" si="96"/>
        <v/>
      </c>
      <c r="FZ26" s="8" t="str">
        <f t="shared" si="97"/>
        <v/>
      </c>
      <c r="GA26" s="95" t="str">
        <f>IFERROR(VLOOKUP(VLOOKUP(FZ26,Control!$L$2:$M$677,2,FALSE),Control!$O$2:$P$11,2,FALSE),"")</f>
        <v/>
      </c>
      <c r="GB26" s="95" t="str">
        <f>IFERROR(VLOOKUP(FZ26,Control!$R$2:$T$13,3,FALSE),"")</f>
        <v/>
      </c>
      <c r="GC26" s="9">
        <f t="shared" si="98"/>
        <v>0</v>
      </c>
      <c r="GD26" s="10">
        <f t="shared" si="99"/>
        <v>0</v>
      </c>
      <c r="GE26" s="5">
        <f t="shared" si="181"/>
        <v>21</v>
      </c>
      <c r="GF26" s="8" t="str">
        <f t="shared" si="100"/>
        <v/>
      </c>
      <c r="GG26" s="8" t="str">
        <f t="shared" si="101"/>
        <v/>
      </c>
      <c r="GH26" s="95" t="str">
        <f>IFERROR(VLOOKUP(VLOOKUP(GG26,Control!$L$2:$M$677,2,FALSE),Control!$O$2:$P$11,2,FALSE),"")</f>
        <v/>
      </c>
      <c r="GI26" s="95" t="str">
        <f>IFERROR(VLOOKUP(GG26,Control!$R$2:$T$13,3,FALSE),"")</f>
        <v/>
      </c>
      <c r="GJ26" s="9">
        <f t="shared" si="102"/>
        <v>0</v>
      </c>
      <c r="GK26" s="10">
        <f t="shared" si="103"/>
        <v>0</v>
      </c>
      <c r="GL26" s="5">
        <f t="shared" si="182"/>
        <v>21</v>
      </c>
      <c r="GM26" s="8" t="str">
        <f t="shared" si="104"/>
        <v/>
      </c>
      <c r="GN26" s="8" t="str">
        <f t="shared" si="105"/>
        <v/>
      </c>
      <c r="GO26" s="95" t="str">
        <f>IFERROR(VLOOKUP(VLOOKUP(GN26,Control!$L$2:$M$677,2,FALSE),Control!$O$2:$P$11,2,FALSE),"")</f>
        <v/>
      </c>
      <c r="GP26" s="95" t="str">
        <f>IFERROR(VLOOKUP(GN26,Control!$R$2:$T$13,3,FALSE),"")</f>
        <v/>
      </c>
      <c r="GQ26" s="9">
        <f t="shared" si="106"/>
        <v>0</v>
      </c>
      <c r="GR26" s="10">
        <f t="shared" si="107"/>
        <v>0</v>
      </c>
      <c r="GS26" s="5">
        <f t="shared" si="183"/>
        <v>21</v>
      </c>
      <c r="GT26" s="8" t="str">
        <f t="shared" si="108"/>
        <v/>
      </c>
      <c r="GU26" s="8" t="str">
        <f t="shared" si="109"/>
        <v/>
      </c>
      <c r="GV26" s="95" t="str">
        <f>IFERROR(VLOOKUP(VLOOKUP(GU26,Control!$L$2:$M$677,2,FALSE),Control!$O$2:$P$11,2,FALSE),"")</f>
        <v/>
      </c>
      <c r="GW26" s="95" t="str">
        <f>IFERROR(VLOOKUP(GU26,Control!$R$2:$T$13,3,FALSE),"")</f>
        <v/>
      </c>
      <c r="GX26" s="9">
        <f t="shared" si="110"/>
        <v>0</v>
      </c>
      <c r="GY26" s="10">
        <f t="shared" si="111"/>
        <v>0</v>
      </c>
      <c r="GZ26" s="5">
        <f t="shared" si="184"/>
        <v>21</v>
      </c>
      <c r="HA26" s="8" t="str">
        <f t="shared" si="112"/>
        <v/>
      </c>
      <c r="HB26" s="8" t="str">
        <f t="shared" si="113"/>
        <v/>
      </c>
      <c r="HC26" s="95" t="str">
        <f>IFERROR(VLOOKUP(VLOOKUP(HB26,Control!$L$2:$M$677,2,FALSE),Control!$O$2:$P$11,2,FALSE),"")</f>
        <v/>
      </c>
      <c r="HD26" s="95" t="str">
        <f>IFERROR(VLOOKUP(HB26,Control!$R$2:$T$13,3,FALSE),"")</f>
        <v/>
      </c>
      <c r="HE26" s="9">
        <f t="shared" si="114"/>
        <v>0</v>
      </c>
      <c r="HF26" s="10">
        <f t="shared" si="115"/>
        <v>0</v>
      </c>
      <c r="HG26" s="5">
        <f t="shared" si="185"/>
        <v>21</v>
      </c>
      <c r="HH26" s="8" t="str">
        <f t="shared" si="116"/>
        <v/>
      </c>
      <c r="HI26" s="8" t="str">
        <f t="shared" si="117"/>
        <v/>
      </c>
      <c r="HJ26" s="95" t="str">
        <f>IFERROR(VLOOKUP(VLOOKUP(HI26,Control!$L$2:$M$677,2,FALSE),Control!$O$2:$P$11,2,FALSE),"")</f>
        <v/>
      </c>
      <c r="HK26" s="95" t="str">
        <f>IFERROR(VLOOKUP(HI26,Control!$R$2:$T$13,3,FALSE),"")</f>
        <v/>
      </c>
      <c r="HL26" s="9">
        <f t="shared" si="118"/>
        <v>0</v>
      </c>
      <c r="HM26" s="10">
        <f t="shared" si="119"/>
        <v>0</v>
      </c>
      <c r="HN26" s="5">
        <f t="shared" si="186"/>
        <v>21</v>
      </c>
      <c r="HO26" s="8" t="str">
        <f t="shared" si="120"/>
        <v/>
      </c>
      <c r="HP26" s="8" t="str">
        <f t="shared" si="121"/>
        <v/>
      </c>
      <c r="HQ26" s="95" t="str">
        <f>IFERROR(VLOOKUP(VLOOKUP(HP26,Control!$L$2:$M$677,2,FALSE),Control!$O$2:$P$11,2,FALSE),"")</f>
        <v/>
      </c>
      <c r="HR26" s="95" t="str">
        <f>IFERROR(VLOOKUP(HP26,Control!$R$2:$T$13,3,FALSE),"")</f>
        <v/>
      </c>
      <c r="HS26" s="9">
        <f t="shared" si="122"/>
        <v>0</v>
      </c>
      <c r="HT26" s="10">
        <f t="shared" si="123"/>
        <v>0</v>
      </c>
      <c r="HU26" s="5">
        <f t="shared" si="187"/>
        <v>21</v>
      </c>
      <c r="HV26" s="8" t="str">
        <f t="shared" si="124"/>
        <v/>
      </c>
      <c r="HW26" s="8" t="str">
        <f t="shared" si="125"/>
        <v/>
      </c>
      <c r="HX26" s="95" t="str">
        <f>IFERROR(VLOOKUP(VLOOKUP(HW26,Control!$L$2:$M$677,2,FALSE),Control!$O$2:$P$11,2,FALSE),"")</f>
        <v/>
      </c>
      <c r="HY26" s="95" t="str">
        <f>IFERROR(VLOOKUP(HW26,Control!$R$2:$T$13,3,FALSE),"")</f>
        <v/>
      </c>
      <c r="HZ26" s="9">
        <f t="shared" si="126"/>
        <v>0</v>
      </c>
      <c r="IA26" s="10">
        <f t="shared" si="127"/>
        <v>0</v>
      </c>
      <c r="IB26" s="5">
        <f t="shared" si="188"/>
        <v>21</v>
      </c>
      <c r="IC26" s="8" t="str">
        <f t="shared" si="128"/>
        <v/>
      </c>
      <c r="ID26" s="8" t="str">
        <f t="shared" si="129"/>
        <v/>
      </c>
      <c r="IE26" s="95" t="str">
        <f>IFERROR(VLOOKUP(VLOOKUP(ID26,Control!$L$2:$M$677,2,FALSE),Control!$O$2:$P$11,2,FALSE),"")</f>
        <v/>
      </c>
      <c r="IF26" s="95" t="str">
        <f>IFERROR(VLOOKUP(ID26,Control!$R$2:$T$13,3,FALSE),"")</f>
        <v/>
      </c>
      <c r="IG26" s="9">
        <f t="shared" si="130"/>
        <v>0</v>
      </c>
      <c r="IH26" s="10">
        <f t="shared" si="131"/>
        <v>0</v>
      </c>
      <c r="II26" s="5">
        <f t="shared" si="189"/>
        <v>21</v>
      </c>
      <c r="IJ26" s="8" t="str">
        <f t="shared" si="132"/>
        <v/>
      </c>
      <c r="IK26" s="8" t="str">
        <f t="shared" si="133"/>
        <v/>
      </c>
      <c r="IL26" s="95" t="str">
        <f>IFERROR(VLOOKUP(VLOOKUP(IK26,Control!$L$2:$M$677,2,FALSE),Control!$O$2:$P$11,2,FALSE),"")</f>
        <v/>
      </c>
      <c r="IM26" s="95" t="str">
        <f>IFERROR(VLOOKUP(IK26,Control!$R$2:$T$13,3,FALSE),"")</f>
        <v/>
      </c>
      <c r="IN26" s="9">
        <f t="shared" si="134"/>
        <v>0</v>
      </c>
      <c r="IO26" s="10">
        <f t="shared" si="135"/>
        <v>0</v>
      </c>
      <c r="IP26" s="5">
        <f t="shared" si="190"/>
        <v>21</v>
      </c>
      <c r="IQ26" s="8" t="str">
        <f t="shared" si="136"/>
        <v/>
      </c>
      <c r="IR26" s="8" t="str">
        <f t="shared" si="137"/>
        <v/>
      </c>
      <c r="IS26" s="95" t="str">
        <f>IFERROR(VLOOKUP(VLOOKUP(IR26,Control!$L$2:$M$677,2,FALSE),Control!$O$2:$P$11,2,FALSE),"")</f>
        <v/>
      </c>
      <c r="IT26" s="95" t="str">
        <f>IFERROR(VLOOKUP(IR26,Control!$R$2:$T$13,3,FALSE),"")</f>
        <v/>
      </c>
      <c r="IU26" s="9">
        <f t="shared" si="138"/>
        <v>0</v>
      </c>
      <c r="IV26" s="10">
        <f t="shared" si="139"/>
        <v>0</v>
      </c>
      <c r="IW26" s="5">
        <f t="shared" si="191"/>
        <v>21</v>
      </c>
      <c r="IX26" s="8" t="str">
        <f t="shared" si="140"/>
        <v/>
      </c>
      <c r="IY26" s="8" t="str">
        <f t="shared" si="141"/>
        <v/>
      </c>
      <c r="IZ26" s="95" t="str">
        <f>IFERROR(VLOOKUP(VLOOKUP(IY26,Control!$L$2:$M$677,2,FALSE),Control!$O$2:$P$11,2,FALSE),"")</f>
        <v/>
      </c>
      <c r="JA26" s="95" t="str">
        <f>IFERROR(VLOOKUP(IY26,Control!$R$2:$T$13,3,FALSE),"")</f>
        <v/>
      </c>
      <c r="JB26" s="9">
        <f t="shared" si="142"/>
        <v>0</v>
      </c>
      <c r="JC26" s="10">
        <f t="shared" si="143"/>
        <v>0</v>
      </c>
      <c r="JD26" s="5">
        <f t="shared" si="192"/>
        <v>21</v>
      </c>
      <c r="JE26" s="8" t="str">
        <f t="shared" si="144"/>
        <v/>
      </c>
      <c r="JF26" s="8" t="str">
        <f t="shared" si="145"/>
        <v/>
      </c>
      <c r="JG26" s="95" t="str">
        <f>IFERROR(VLOOKUP(VLOOKUP(JF26,Control!$L$2:$M$677,2,FALSE),Control!$O$2:$P$11,2,FALSE),"")</f>
        <v/>
      </c>
      <c r="JH26" s="95" t="str">
        <f>IFERROR(VLOOKUP(JF26,Control!$R$2:$T$13,3,FALSE),"")</f>
        <v/>
      </c>
      <c r="JI26" s="9">
        <f t="shared" si="146"/>
        <v>0</v>
      </c>
      <c r="JJ26" s="10">
        <f t="shared" si="147"/>
        <v>0</v>
      </c>
      <c r="JK26" s="5">
        <f t="shared" si="193"/>
        <v>21</v>
      </c>
      <c r="JL26" s="8" t="str">
        <f t="shared" si="148"/>
        <v/>
      </c>
      <c r="JM26" s="8" t="str">
        <f t="shared" si="149"/>
        <v/>
      </c>
      <c r="JN26" s="95" t="str">
        <f>IFERROR(VLOOKUP(VLOOKUP(JM26,Control!$L$2:$M$677,2,FALSE),Control!$O$2:$P$11,2,FALSE),"")</f>
        <v/>
      </c>
      <c r="JO26" s="95" t="str">
        <f>IFERROR(VLOOKUP(JM26,Control!$R$2:$T$13,3,FALSE),"")</f>
        <v/>
      </c>
      <c r="JP26" s="9">
        <f t="shared" si="150"/>
        <v>0</v>
      </c>
      <c r="JQ26" s="10">
        <f t="shared" si="151"/>
        <v>0</v>
      </c>
      <c r="JR26" s="5">
        <f t="shared" si="194"/>
        <v>21</v>
      </c>
      <c r="JS26" s="8" t="str">
        <f t="shared" si="152"/>
        <v/>
      </c>
      <c r="JT26" s="8" t="str">
        <f t="shared" si="153"/>
        <v/>
      </c>
      <c r="JU26" s="95" t="str">
        <f>IFERROR(VLOOKUP(VLOOKUP(JT26,Control!$L$2:$M$677,2,FALSE),Control!$O$2:$P$11,2,FALSE),"")</f>
        <v/>
      </c>
      <c r="JV26" s="95" t="str">
        <f>IFERROR(VLOOKUP(JT26,Control!$R$2:$T$13,3,FALSE),"")</f>
        <v/>
      </c>
      <c r="JW26" s="9">
        <f t="shared" si="154"/>
        <v>0</v>
      </c>
      <c r="JX26" s="10">
        <f t="shared" si="155"/>
        <v>0</v>
      </c>
    </row>
    <row r="27" spans="1:284" x14ac:dyDescent="0.25">
      <c r="A27" s="114"/>
      <c r="B27" s="114"/>
      <c r="C27" s="114"/>
      <c r="D27" s="117"/>
      <c r="E27" s="5">
        <f t="shared" si="195"/>
        <v>22</v>
      </c>
      <c r="F27" s="8"/>
      <c r="G27" s="6"/>
      <c r="H27" s="95" t="str">
        <f>IFERROR(VLOOKUP(VLOOKUP(G27,Control!$L$2:$M$677,2,FALSE),Control!$O$2:$P$11,2,FALSE),"")</f>
        <v/>
      </c>
      <c r="I27" s="95" t="str">
        <f>IFERROR(VLOOKUP(G27,Control!$R$2:$T$13,3,FALSE),"")</f>
        <v/>
      </c>
      <c r="J27" s="9">
        <v>0</v>
      </c>
      <c r="K27" s="10">
        <v>0</v>
      </c>
      <c r="L27" s="5">
        <f t="shared" si="156"/>
        <v>22</v>
      </c>
      <c r="M27" s="8" t="str">
        <f t="shared" si="0"/>
        <v/>
      </c>
      <c r="N27" s="8" t="str">
        <f t="shared" si="1"/>
        <v/>
      </c>
      <c r="O27" s="95" t="str">
        <f>IFERROR(VLOOKUP(VLOOKUP(N27,Control!$L$2:$M$677,2,FALSE),Control!$O$2:$P$11,2,FALSE),"")</f>
        <v/>
      </c>
      <c r="P27" s="95" t="str">
        <f>IFERROR(VLOOKUP(N27,Control!$R$2:$T$13,3,FALSE),"")</f>
        <v/>
      </c>
      <c r="Q27" s="9">
        <f t="shared" si="2"/>
        <v>0</v>
      </c>
      <c r="R27" s="10">
        <f t="shared" si="3"/>
        <v>0</v>
      </c>
      <c r="S27" s="5">
        <f t="shared" si="157"/>
        <v>22</v>
      </c>
      <c r="T27" s="8" t="str">
        <f t="shared" si="4"/>
        <v/>
      </c>
      <c r="U27" s="8" t="str">
        <f t="shared" si="5"/>
        <v/>
      </c>
      <c r="V27" s="95" t="str">
        <f>IFERROR(VLOOKUP(VLOOKUP(U27,Control!$L$2:$M$677,2,FALSE),Control!$O$2:$P$11,2,FALSE),"")</f>
        <v/>
      </c>
      <c r="W27" s="95" t="str">
        <f>IFERROR(VLOOKUP(U27,Control!$R$2:$T$13,3,FALSE),"")</f>
        <v/>
      </c>
      <c r="X27" s="9">
        <f t="shared" si="6"/>
        <v>0</v>
      </c>
      <c r="Y27" s="10">
        <f t="shared" si="7"/>
        <v>0</v>
      </c>
      <c r="Z27" s="5">
        <f t="shared" si="158"/>
        <v>22</v>
      </c>
      <c r="AA27" s="8" t="str">
        <f t="shared" si="8"/>
        <v/>
      </c>
      <c r="AB27" s="8" t="str">
        <f t="shared" si="9"/>
        <v/>
      </c>
      <c r="AC27" s="95" t="str">
        <f>IFERROR(VLOOKUP(VLOOKUP(AB27,Control!$L$2:$M$677,2,FALSE),Control!$O$2:$P$11,2,FALSE),"")</f>
        <v/>
      </c>
      <c r="AD27" s="95" t="str">
        <f>IFERROR(VLOOKUP(AB27,Control!$R$2:$T$13,3,FALSE),"")</f>
        <v/>
      </c>
      <c r="AE27" s="9">
        <f t="shared" si="10"/>
        <v>0</v>
      </c>
      <c r="AF27" s="10">
        <f t="shared" si="11"/>
        <v>0</v>
      </c>
      <c r="AG27" s="5">
        <f t="shared" si="159"/>
        <v>22</v>
      </c>
      <c r="AH27" s="8" t="str">
        <f t="shared" si="12"/>
        <v/>
      </c>
      <c r="AI27" s="8" t="str">
        <f t="shared" si="13"/>
        <v/>
      </c>
      <c r="AJ27" s="95" t="str">
        <f>IFERROR(VLOOKUP(VLOOKUP(AI27,Control!$L$2:$M$677,2,FALSE),Control!$O$2:$P$11,2,FALSE),"")</f>
        <v/>
      </c>
      <c r="AK27" s="95" t="str">
        <f>IFERROR(VLOOKUP(AI27,Control!$R$2:$T$13,3,FALSE),"")</f>
        <v/>
      </c>
      <c r="AL27" s="9">
        <f t="shared" si="14"/>
        <v>0</v>
      </c>
      <c r="AM27" s="10">
        <f t="shared" si="15"/>
        <v>0</v>
      </c>
      <c r="AN27" s="5">
        <f t="shared" si="160"/>
        <v>22</v>
      </c>
      <c r="AO27" s="8" t="str">
        <f t="shared" si="16"/>
        <v/>
      </c>
      <c r="AP27" s="8" t="str">
        <f t="shared" si="17"/>
        <v/>
      </c>
      <c r="AQ27" s="95" t="str">
        <f>IFERROR(VLOOKUP(VLOOKUP(AP27,Control!$L$2:$M$677,2,FALSE),Control!$O$2:$P$11,2,FALSE),"")</f>
        <v/>
      </c>
      <c r="AR27" s="95" t="str">
        <f>IFERROR(VLOOKUP(AP27,Control!$R$2:$T$13,3,FALSE),"")</f>
        <v/>
      </c>
      <c r="AS27" s="9">
        <f t="shared" si="18"/>
        <v>0</v>
      </c>
      <c r="AT27" s="10">
        <f t="shared" si="19"/>
        <v>0</v>
      </c>
      <c r="AU27" s="5">
        <f t="shared" si="161"/>
        <v>22</v>
      </c>
      <c r="AV27" s="8" t="str">
        <f t="shared" si="20"/>
        <v/>
      </c>
      <c r="AW27" s="8" t="str">
        <f t="shared" si="21"/>
        <v/>
      </c>
      <c r="AX27" s="95" t="str">
        <f>IFERROR(VLOOKUP(VLOOKUP(AW27,Control!$L$2:$M$677,2,FALSE),Control!$O$2:$P$11,2,FALSE),"")</f>
        <v/>
      </c>
      <c r="AY27" s="95" t="str">
        <f>IFERROR(VLOOKUP(AW27,Control!$R$2:$T$13,3,FALSE),"")</f>
        <v/>
      </c>
      <c r="AZ27" s="9">
        <f t="shared" si="22"/>
        <v>0</v>
      </c>
      <c r="BA27" s="10">
        <f t="shared" si="23"/>
        <v>0</v>
      </c>
      <c r="BB27" s="5">
        <f t="shared" si="162"/>
        <v>22</v>
      </c>
      <c r="BC27" s="8" t="str">
        <f t="shared" si="24"/>
        <v/>
      </c>
      <c r="BD27" s="8" t="str">
        <f t="shared" si="25"/>
        <v/>
      </c>
      <c r="BE27" s="95" t="str">
        <f>IFERROR(VLOOKUP(VLOOKUP(BD27,Control!$L$2:$M$677,2,FALSE),Control!$O$2:$P$11,2,FALSE),"")</f>
        <v/>
      </c>
      <c r="BF27" s="95" t="str">
        <f>IFERROR(VLOOKUP(BD27,Control!$R$2:$T$13,3,FALSE),"")</f>
        <v/>
      </c>
      <c r="BG27" s="9">
        <f t="shared" si="26"/>
        <v>0</v>
      </c>
      <c r="BH27" s="10">
        <f t="shared" si="27"/>
        <v>0</v>
      </c>
      <c r="BI27" s="5">
        <f t="shared" si="163"/>
        <v>22</v>
      </c>
      <c r="BJ27" s="8" t="str">
        <f t="shared" si="28"/>
        <v/>
      </c>
      <c r="BK27" s="8" t="str">
        <f t="shared" si="29"/>
        <v/>
      </c>
      <c r="BL27" s="95" t="str">
        <f>IFERROR(VLOOKUP(VLOOKUP(BK27,Control!$L$2:$M$677,2,FALSE),Control!$O$2:$P$11,2,FALSE),"")</f>
        <v/>
      </c>
      <c r="BM27" s="95" t="str">
        <f>IFERROR(VLOOKUP(BK27,Control!$R$2:$T$13,3,FALSE),"")</f>
        <v/>
      </c>
      <c r="BN27" s="9">
        <f t="shared" si="30"/>
        <v>0</v>
      </c>
      <c r="BO27" s="10">
        <f t="shared" si="31"/>
        <v>0</v>
      </c>
      <c r="BP27" s="5">
        <f t="shared" si="164"/>
        <v>22</v>
      </c>
      <c r="BQ27" s="8" t="str">
        <f t="shared" si="32"/>
        <v/>
      </c>
      <c r="BR27" s="8" t="str">
        <f t="shared" si="33"/>
        <v/>
      </c>
      <c r="BS27" s="95" t="str">
        <f>IFERROR(VLOOKUP(VLOOKUP(BR27,Control!$L$2:$M$677,2,FALSE),Control!$O$2:$P$11,2,FALSE),"")</f>
        <v/>
      </c>
      <c r="BT27" s="95" t="str">
        <f>IFERROR(VLOOKUP(BR27,Control!$R$2:$T$13,3,FALSE),"")</f>
        <v/>
      </c>
      <c r="BU27" s="9">
        <f t="shared" si="34"/>
        <v>0</v>
      </c>
      <c r="BV27" s="10">
        <f t="shared" si="35"/>
        <v>0</v>
      </c>
      <c r="BW27" s="5">
        <f t="shared" si="165"/>
        <v>22</v>
      </c>
      <c r="BX27" s="8" t="str">
        <f t="shared" si="36"/>
        <v/>
      </c>
      <c r="BY27" s="8" t="str">
        <f t="shared" si="37"/>
        <v/>
      </c>
      <c r="BZ27" s="95" t="str">
        <f>IFERROR(VLOOKUP(VLOOKUP(BY27,Control!$L$2:$M$677,2,FALSE),Control!$O$2:$P$11,2,FALSE),"")</f>
        <v/>
      </c>
      <c r="CA27" s="95" t="str">
        <f>IFERROR(VLOOKUP(BY27,Control!$R$2:$T$13,3,FALSE),"")</f>
        <v/>
      </c>
      <c r="CB27" s="9">
        <f t="shared" si="38"/>
        <v>0</v>
      </c>
      <c r="CC27" s="10">
        <f t="shared" si="39"/>
        <v>0</v>
      </c>
      <c r="CD27" s="5">
        <f t="shared" si="166"/>
        <v>22</v>
      </c>
      <c r="CE27" s="8" t="str">
        <f t="shared" si="40"/>
        <v/>
      </c>
      <c r="CF27" s="8" t="str">
        <f t="shared" si="41"/>
        <v/>
      </c>
      <c r="CG27" s="95" t="str">
        <f>IFERROR(VLOOKUP(VLOOKUP(CF27,Control!$L$2:$M$677,2,FALSE),Control!$O$2:$P$11,2,FALSE),"")</f>
        <v/>
      </c>
      <c r="CH27" s="95" t="str">
        <f>IFERROR(VLOOKUP(CF27,Control!$R$2:$T$13,3,FALSE),"")</f>
        <v/>
      </c>
      <c r="CI27" s="9">
        <f t="shared" si="42"/>
        <v>0</v>
      </c>
      <c r="CJ27" s="10">
        <f t="shared" si="43"/>
        <v>0</v>
      </c>
      <c r="CK27" s="5">
        <f t="shared" si="167"/>
        <v>22</v>
      </c>
      <c r="CL27" s="8" t="str">
        <f t="shared" si="44"/>
        <v/>
      </c>
      <c r="CM27" s="8" t="str">
        <f t="shared" si="45"/>
        <v/>
      </c>
      <c r="CN27" s="95" t="str">
        <f>IFERROR(VLOOKUP(VLOOKUP(CM27,Control!$L$2:$M$677,2,FALSE),Control!$O$2:$P$11,2,FALSE),"")</f>
        <v/>
      </c>
      <c r="CO27" s="95" t="str">
        <f>IFERROR(VLOOKUP(CM27,Control!$R$2:$T$13,3,FALSE),"")</f>
        <v/>
      </c>
      <c r="CP27" s="9">
        <f t="shared" si="46"/>
        <v>0</v>
      </c>
      <c r="CQ27" s="10">
        <f t="shared" si="47"/>
        <v>0</v>
      </c>
      <c r="CR27" s="5">
        <f t="shared" si="168"/>
        <v>22</v>
      </c>
      <c r="CS27" s="8" t="str">
        <f t="shared" si="48"/>
        <v/>
      </c>
      <c r="CT27" s="8" t="str">
        <f t="shared" si="49"/>
        <v/>
      </c>
      <c r="CU27" s="95" t="str">
        <f>IFERROR(VLOOKUP(VLOOKUP(CT27,Control!$L$2:$M$677,2,FALSE),Control!$O$2:$P$11,2,FALSE),"")</f>
        <v/>
      </c>
      <c r="CV27" s="95" t="str">
        <f>IFERROR(VLOOKUP(CT27,Control!$R$2:$T$13,3,FALSE),"")</f>
        <v/>
      </c>
      <c r="CW27" s="9">
        <f t="shared" si="50"/>
        <v>0</v>
      </c>
      <c r="CX27" s="10">
        <f t="shared" si="51"/>
        <v>0</v>
      </c>
      <c r="CY27" s="5">
        <f t="shared" si="169"/>
        <v>22</v>
      </c>
      <c r="CZ27" s="8" t="str">
        <f t="shared" si="52"/>
        <v/>
      </c>
      <c r="DA27" s="8" t="str">
        <f t="shared" si="53"/>
        <v/>
      </c>
      <c r="DB27" s="95" t="str">
        <f>IFERROR(VLOOKUP(VLOOKUP(DA27,Control!$L$2:$M$677,2,FALSE),Control!$O$2:$P$11,2,FALSE),"")</f>
        <v/>
      </c>
      <c r="DC27" s="95" t="str">
        <f>IFERROR(VLOOKUP(DA27,Control!$R$2:$T$13,3,FALSE),"")</f>
        <v/>
      </c>
      <c r="DD27" s="9">
        <f t="shared" si="54"/>
        <v>0</v>
      </c>
      <c r="DE27" s="10">
        <f t="shared" si="55"/>
        <v>0</v>
      </c>
      <c r="DF27" s="5">
        <f t="shared" si="170"/>
        <v>22</v>
      </c>
      <c r="DG27" s="8" t="str">
        <f t="shared" si="56"/>
        <v/>
      </c>
      <c r="DH27" s="8" t="str">
        <f t="shared" si="57"/>
        <v/>
      </c>
      <c r="DI27" s="95" t="str">
        <f>IFERROR(VLOOKUP(VLOOKUP(DH27,Control!$L$2:$M$677,2,FALSE),Control!$O$2:$P$11,2,FALSE),"")</f>
        <v/>
      </c>
      <c r="DJ27" s="95" t="str">
        <f>IFERROR(VLOOKUP(DH27,Control!$R$2:$T$13,3,FALSE),"")</f>
        <v/>
      </c>
      <c r="DK27" s="9">
        <f t="shared" si="58"/>
        <v>0</v>
      </c>
      <c r="DL27" s="10">
        <f t="shared" si="59"/>
        <v>0</v>
      </c>
      <c r="DM27" s="5">
        <f t="shared" si="171"/>
        <v>22</v>
      </c>
      <c r="DN27" s="8" t="str">
        <f t="shared" si="60"/>
        <v/>
      </c>
      <c r="DO27" s="8" t="str">
        <f t="shared" si="61"/>
        <v/>
      </c>
      <c r="DP27" s="95" t="str">
        <f>IFERROR(VLOOKUP(VLOOKUP(DO27,Control!$L$2:$M$677,2,FALSE),Control!$O$2:$P$11,2,FALSE),"")</f>
        <v/>
      </c>
      <c r="DQ27" s="95" t="str">
        <f>IFERROR(VLOOKUP(DO27,Control!$R$2:$T$13,3,FALSE),"")</f>
        <v/>
      </c>
      <c r="DR27" s="9">
        <f t="shared" si="62"/>
        <v>0</v>
      </c>
      <c r="DS27" s="10">
        <f t="shared" si="63"/>
        <v>0</v>
      </c>
      <c r="DT27" s="5">
        <f t="shared" si="172"/>
        <v>22</v>
      </c>
      <c r="DU27" s="8" t="str">
        <f t="shared" si="64"/>
        <v/>
      </c>
      <c r="DV27" s="8" t="str">
        <f t="shared" si="65"/>
        <v/>
      </c>
      <c r="DW27" s="95" t="str">
        <f>IFERROR(VLOOKUP(VLOOKUP(DV27,Control!$L$2:$M$677,2,FALSE),Control!$O$2:$P$11,2,FALSE),"")</f>
        <v/>
      </c>
      <c r="DX27" s="95" t="str">
        <f>IFERROR(VLOOKUP(DV27,Control!$R$2:$T$13,3,FALSE),"")</f>
        <v/>
      </c>
      <c r="DY27" s="9">
        <f t="shared" si="66"/>
        <v>0</v>
      </c>
      <c r="DZ27" s="10">
        <f t="shared" si="67"/>
        <v>0</v>
      </c>
      <c r="EA27" s="5">
        <f t="shared" si="173"/>
        <v>22</v>
      </c>
      <c r="EB27" s="8" t="str">
        <f t="shared" si="68"/>
        <v/>
      </c>
      <c r="EC27" s="8" t="str">
        <f t="shared" si="69"/>
        <v/>
      </c>
      <c r="ED27" s="95" t="str">
        <f>IFERROR(VLOOKUP(VLOOKUP(EC27,Control!$L$2:$M$677,2,FALSE),Control!$O$2:$P$11,2,FALSE),"")</f>
        <v/>
      </c>
      <c r="EE27" s="95" t="str">
        <f>IFERROR(VLOOKUP(EC27,Control!$R$2:$T$13,3,FALSE),"")</f>
        <v/>
      </c>
      <c r="EF27" s="9">
        <f t="shared" si="70"/>
        <v>0</v>
      </c>
      <c r="EG27" s="10">
        <f t="shared" si="71"/>
        <v>0</v>
      </c>
      <c r="EH27" s="5">
        <f t="shared" si="174"/>
        <v>22</v>
      </c>
      <c r="EI27" s="8" t="str">
        <f t="shared" si="72"/>
        <v/>
      </c>
      <c r="EJ27" s="8" t="str">
        <f t="shared" si="73"/>
        <v/>
      </c>
      <c r="EK27" s="95" t="str">
        <f>IFERROR(VLOOKUP(VLOOKUP(EJ27,Control!$L$2:$M$677,2,FALSE),Control!$O$2:$P$11,2,FALSE),"")</f>
        <v/>
      </c>
      <c r="EL27" s="95" t="str">
        <f>IFERROR(VLOOKUP(EJ27,Control!$R$2:$T$13,3,FALSE),"")</f>
        <v/>
      </c>
      <c r="EM27" s="9">
        <f t="shared" si="74"/>
        <v>0</v>
      </c>
      <c r="EN27" s="10">
        <f t="shared" si="75"/>
        <v>0</v>
      </c>
      <c r="EO27" s="5">
        <f t="shared" si="175"/>
        <v>22</v>
      </c>
      <c r="EP27" s="8" t="str">
        <f t="shared" si="76"/>
        <v/>
      </c>
      <c r="EQ27" s="8" t="str">
        <f t="shared" si="77"/>
        <v/>
      </c>
      <c r="ER27" s="95" t="str">
        <f>IFERROR(VLOOKUP(VLOOKUP(EQ27,Control!$L$2:$M$677,2,FALSE),Control!$O$2:$P$11,2,FALSE),"")</f>
        <v/>
      </c>
      <c r="ES27" s="95" t="str">
        <f>IFERROR(VLOOKUP(EQ27,Control!$R$2:$T$13,3,FALSE),"")</f>
        <v/>
      </c>
      <c r="ET27" s="9">
        <f t="shared" si="78"/>
        <v>0</v>
      </c>
      <c r="EU27" s="10">
        <f t="shared" si="79"/>
        <v>0</v>
      </c>
      <c r="EV27" s="5">
        <f t="shared" si="176"/>
        <v>22</v>
      </c>
      <c r="EW27" s="8" t="str">
        <f t="shared" si="80"/>
        <v/>
      </c>
      <c r="EX27" s="8" t="str">
        <f t="shared" si="81"/>
        <v/>
      </c>
      <c r="EY27" s="95" t="str">
        <f>IFERROR(VLOOKUP(VLOOKUP(EX27,Control!$L$2:$M$677,2,FALSE),Control!$O$2:$P$11,2,FALSE),"")</f>
        <v/>
      </c>
      <c r="EZ27" s="95" t="str">
        <f>IFERROR(VLOOKUP(EX27,Control!$R$2:$T$13,3,FALSE),"")</f>
        <v/>
      </c>
      <c r="FA27" s="9">
        <f t="shared" si="82"/>
        <v>0</v>
      </c>
      <c r="FB27" s="10">
        <f t="shared" si="83"/>
        <v>0</v>
      </c>
      <c r="FC27" s="5">
        <f t="shared" si="177"/>
        <v>22</v>
      </c>
      <c r="FD27" s="8" t="str">
        <f t="shared" si="84"/>
        <v/>
      </c>
      <c r="FE27" s="8" t="str">
        <f t="shared" si="85"/>
        <v/>
      </c>
      <c r="FF27" s="95" t="str">
        <f>IFERROR(VLOOKUP(VLOOKUP(FE27,Control!$L$2:$M$677,2,FALSE),Control!$O$2:$P$11,2,FALSE),"")</f>
        <v/>
      </c>
      <c r="FG27" s="95" t="str">
        <f>IFERROR(VLOOKUP(FE27,Control!$R$2:$T$13,3,FALSE),"")</f>
        <v/>
      </c>
      <c r="FH27" s="9">
        <f t="shared" si="86"/>
        <v>0</v>
      </c>
      <c r="FI27" s="10">
        <f t="shared" si="87"/>
        <v>0</v>
      </c>
      <c r="FJ27" s="5">
        <f t="shared" si="178"/>
        <v>22</v>
      </c>
      <c r="FK27" s="8" t="str">
        <f t="shared" si="88"/>
        <v/>
      </c>
      <c r="FL27" s="8" t="str">
        <f t="shared" si="89"/>
        <v/>
      </c>
      <c r="FM27" s="95" t="str">
        <f>IFERROR(VLOOKUP(VLOOKUP(FL27,Control!$L$2:$M$677,2,FALSE),Control!$O$2:$P$11,2,FALSE),"")</f>
        <v/>
      </c>
      <c r="FN27" s="95" t="str">
        <f>IFERROR(VLOOKUP(FL27,Control!$R$2:$T$13,3,FALSE),"")</f>
        <v/>
      </c>
      <c r="FO27" s="9">
        <f t="shared" si="90"/>
        <v>0</v>
      </c>
      <c r="FP27" s="10">
        <f t="shared" si="91"/>
        <v>0</v>
      </c>
      <c r="FQ27" s="5">
        <f t="shared" si="179"/>
        <v>22</v>
      </c>
      <c r="FR27" s="8" t="str">
        <f t="shared" si="92"/>
        <v/>
      </c>
      <c r="FS27" s="8" t="str">
        <f t="shared" si="93"/>
        <v/>
      </c>
      <c r="FT27" s="95" t="str">
        <f>IFERROR(VLOOKUP(VLOOKUP(FS27,Control!$L$2:$M$677,2,FALSE),Control!$O$2:$P$11,2,FALSE),"")</f>
        <v/>
      </c>
      <c r="FU27" s="95" t="str">
        <f>IFERROR(VLOOKUP(FS27,Control!$R$2:$T$13,3,FALSE),"")</f>
        <v/>
      </c>
      <c r="FV27" s="9">
        <f t="shared" si="94"/>
        <v>0</v>
      </c>
      <c r="FW27" s="10">
        <f t="shared" si="95"/>
        <v>0</v>
      </c>
      <c r="FX27" s="5">
        <f t="shared" si="180"/>
        <v>22</v>
      </c>
      <c r="FY27" s="8" t="str">
        <f t="shared" si="96"/>
        <v/>
      </c>
      <c r="FZ27" s="8" t="str">
        <f t="shared" si="97"/>
        <v/>
      </c>
      <c r="GA27" s="95" t="str">
        <f>IFERROR(VLOOKUP(VLOOKUP(FZ27,Control!$L$2:$M$677,2,FALSE),Control!$O$2:$P$11,2,FALSE),"")</f>
        <v/>
      </c>
      <c r="GB27" s="95" t="str">
        <f>IFERROR(VLOOKUP(FZ27,Control!$R$2:$T$13,3,FALSE),"")</f>
        <v/>
      </c>
      <c r="GC27" s="9">
        <f t="shared" si="98"/>
        <v>0</v>
      </c>
      <c r="GD27" s="10">
        <f t="shared" si="99"/>
        <v>0</v>
      </c>
      <c r="GE27" s="5">
        <f t="shared" si="181"/>
        <v>22</v>
      </c>
      <c r="GF27" s="8" t="str">
        <f t="shared" si="100"/>
        <v/>
      </c>
      <c r="GG27" s="8" t="str">
        <f t="shared" si="101"/>
        <v/>
      </c>
      <c r="GH27" s="95" t="str">
        <f>IFERROR(VLOOKUP(VLOOKUP(GG27,Control!$L$2:$M$677,2,FALSE),Control!$O$2:$P$11,2,FALSE),"")</f>
        <v/>
      </c>
      <c r="GI27" s="95" t="str">
        <f>IFERROR(VLOOKUP(GG27,Control!$R$2:$T$13,3,FALSE),"")</f>
        <v/>
      </c>
      <c r="GJ27" s="9">
        <f t="shared" si="102"/>
        <v>0</v>
      </c>
      <c r="GK27" s="10">
        <f t="shared" si="103"/>
        <v>0</v>
      </c>
      <c r="GL27" s="5">
        <f t="shared" si="182"/>
        <v>22</v>
      </c>
      <c r="GM27" s="8" t="str">
        <f t="shared" si="104"/>
        <v/>
      </c>
      <c r="GN27" s="8" t="str">
        <f t="shared" si="105"/>
        <v/>
      </c>
      <c r="GO27" s="95" t="str">
        <f>IFERROR(VLOOKUP(VLOOKUP(GN27,Control!$L$2:$M$677,2,FALSE),Control!$O$2:$P$11,2,FALSE),"")</f>
        <v/>
      </c>
      <c r="GP27" s="95" t="str">
        <f>IFERROR(VLOOKUP(GN27,Control!$R$2:$T$13,3,FALSE),"")</f>
        <v/>
      </c>
      <c r="GQ27" s="9">
        <f t="shared" si="106"/>
        <v>0</v>
      </c>
      <c r="GR27" s="10">
        <f t="shared" si="107"/>
        <v>0</v>
      </c>
      <c r="GS27" s="5">
        <f t="shared" si="183"/>
        <v>22</v>
      </c>
      <c r="GT27" s="8" t="str">
        <f t="shared" si="108"/>
        <v/>
      </c>
      <c r="GU27" s="8" t="str">
        <f t="shared" si="109"/>
        <v/>
      </c>
      <c r="GV27" s="95" t="str">
        <f>IFERROR(VLOOKUP(VLOOKUP(GU27,Control!$L$2:$M$677,2,FALSE),Control!$O$2:$P$11,2,FALSE),"")</f>
        <v/>
      </c>
      <c r="GW27" s="95" t="str">
        <f>IFERROR(VLOOKUP(GU27,Control!$R$2:$T$13,3,FALSE),"")</f>
        <v/>
      </c>
      <c r="GX27" s="9">
        <f t="shared" si="110"/>
        <v>0</v>
      </c>
      <c r="GY27" s="10">
        <f t="shared" si="111"/>
        <v>0</v>
      </c>
      <c r="GZ27" s="5">
        <f t="shared" si="184"/>
        <v>22</v>
      </c>
      <c r="HA27" s="8" t="str">
        <f t="shared" si="112"/>
        <v/>
      </c>
      <c r="HB27" s="8" t="str">
        <f t="shared" si="113"/>
        <v/>
      </c>
      <c r="HC27" s="95" t="str">
        <f>IFERROR(VLOOKUP(VLOOKUP(HB27,Control!$L$2:$M$677,2,FALSE),Control!$O$2:$P$11,2,FALSE),"")</f>
        <v/>
      </c>
      <c r="HD27" s="95" t="str">
        <f>IFERROR(VLOOKUP(HB27,Control!$R$2:$T$13,3,FALSE),"")</f>
        <v/>
      </c>
      <c r="HE27" s="9">
        <f t="shared" si="114"/>
        <v>0</v>
      </c>
      <c r="HF27" s="10">
        <f t="shared" si="115"/>
        <v>0</v>
      </c>
      <c r="HG27" s="5">
        <f t="shared" si="185"/>
        <v>22</v>
      </c>
      <c r="HH27" s="8" t="str">
        <f t="shared" si="116"/>
        <v/>
      </c>
      <c r="HI27" s="8" t="str">
        <f t="shared" si="117"/>
        <v/>
      </c>
      <c r="HJ27" s="95" t="str">
        <f>IFERROR(VLOOKUP(VLOOKUP(HI27,Control!$L$2:$M$677,2,FALSE),Control!$O$2:$P$11,2,FALSE),"")</f>
        <v/>
      </c>
      <c r="HK27" s="95" t="str">
        <f>IFERROR(VLOOKUP(HI27,Control!$R$2:$T$13,3,FALSE),"")</f>
        <v/>
      </c>
      <c r="HL27" s="9">
        <f t="shared" si="118"/>
        <v>0</v>
      </c>
      <c r="HM27" s="10">
        <f t="shared" si="119"/>
        <v>0</v>
      </c>
      <c r="HN27" s="5">
        <f t="shared" si="186"/>
        <v>22</v>
      </c>
      <c r="HO27" s="8" t="str">
        <f t="shared" si="120"/>
        <v/>
      </c>
      <c r="HP27" s="8" t="str">
        <f t="shared" si="121"/>
        <v/>
      </c>
      <c r="HQ27" s="95" t="str">
        <f>IFERROR(VLOOKUP(VLOOKUP(HP27,Control!$L$2:$M$677,2,FALSE),Control!$O$2:$P$11,2,FALSE),"")</f>
        <v/>
      </c>
      <c r="HR27" s="95" t="str">
        <f>IFERROR(VLOOKUP(HP27,Control!$R$2:$T$13,3,FALSE),"")</f>
        <v/>
      </c>
      <c r="HS27" s="9">
        <f t="shared" si="122"/>
        <v>0</v>
      </c>
      <c r="HT27" s="10">
        <f t="shared" si="123"/>
        <v>0</v>
      </c>
      <c r="HU27" s="5">
        <f t="shared" si="187"/>
        <v>22</v>
      </c>
      <c r="HV27" s="8" t="str">
        <f t="shared" si="124"/>
        <v/>
      </c>
      <c r="HW27" s="8" t="str">
        <f t="shared" si="125"/>
        <v/>
      </c>
      <c r="HX27" s="95" t="str">
        <f>IFERROR(VLOOKUP(VLOOKUP(HW27,Control!$L$2:$M$677,2,FALSE),Control!$O$2:$P$11,2,FALSE),"")</f>
        <v/>
      </c>
      <c r="HY27" s="95" t="str">
        <f>IFERROR(VLOOKUP(HW27,Control!$R$2:$T$13,3,FALSE),"")</f>
        <v/>
      </c>
      <c r="HZ27" s="9">
        <f t="shared" si="126"/>
        <v>0</v>
      </c>
      <c r="IA27" s="10">
        <f t="shared" si="127"/>
        <v>0</v>
      </c>
      <c r="IB27" s="5">
        <f t="shared" si="188"/>
        <v>22</v>
      </c>
      <c r="IC27" s="8" t="str">
        <f t="shared" si="128"/>
        <v/>
      </c>
      <c r="ID27" s="8" t="str">
        <f t="shared" si="129"/>
        <v/>
      </c>
      <c r="IE27" s="95" t="str">
        <f>IFERROR(VLOOKUP(VLOOKUP(ID27,Control!$L$2:$M$677,2,FALSE),Control!$O$2:$P$11,2,FALSE),"")</f>
        <v/>
      </c>
      <c r="IF27" s="95" t="str">
        <f>IFERROR(VLOOKUP(ID27,Control!$R$2:$T$13,3,FALSE),"")</f>
        <v/>
      </c>
      <c r="IG27" s="9">
        <f t="shared" si="130"/>
        <v>0</v>
      </c>
      <c r="IH27" s="10">
        <f t="shared" si="131"/>
        <v>0</v>
      </c>
      <c r="II27" s="5">
        <f t="shared" si="189"/>
        <v>22</v>
      </c>
      <c r="IJ27" s="8" t="str">
        <f t="shared" si="132"/>
        <v/>
      </c>
      <c r="IK27" s="8" t="str">
        <f t="shared" si="133"/>
        <v/>
      </c>
      <c r="IL27" s="95" t="str">
        <f>IFERROR(VLOOKUP(VLOOKUP(IK27,Control!$L$2:$M$677,2,FALSE),Control!$O$2:$P$11,2,FALSE),"")</f>
        <v/>
      </c>
      <c r="IM27" s="95" t="str">
        <f>IFERROR(VLOOKUP(IK27,Control!$R$2:$T$13,3,FALSE),"")</f>
        <v/>
      </c>
      <c r="IN27" s="9">
        <f t="shared" si="134"/>
        <v>0</v>
      </c>
      <c r="IO27" s="10">
        <f t="shared" si="135"/>
        <v>0</v>
      </c>
      <c r="IP27" s="5">
        <f t="shared" si="190"/>
        <v>22</v>
      </c>
      <c r="IQ27" s="8" t="str">
        <f t="shared" si="136"/>
        <v/>
      </c>
      <c r="IR27" s="8" t="str">
        <f t="shared" si="137"/>
        <v/>
      </c>
      <c r="IS27" s="95" t="str">
        <f>IFERROR(VLOOKUP(VLOOKUP(IR27,Control!$L$2:$M$677,2,FALSE),Control!$O$2:$P$11,2,FALSE),"")</f>
        <v/>
      </c>
      <c r="IT27" s="95" t="str">
        <f>IFERROR(VLOOKUP(IR27,Control!$R$2:$T$13,3,FALSE),"")</f>
        <v/>
      </c>
      <c r="IU27" s="9">
        <f t="shared" si="138"/>
        <v>0</v>
      </c>
      <c r="IV27" s="10">
        <f t="shared" si="139"/>
        <v>0</v>
      </c>
      <c r="IW27" s="5">
        <f t="shared" si="191"/>
        <v>22</v>
      </c>
      <c r="IX27" s="8" t="str">
        <f t="shared" si="140"/>
        <v/>
      </c>
      <c r="IY27" s="8" t="str">
        <f t="shared" si="141"/>
        <v/>
      </c>
      <c r="IZ27" s="95" t="str">
        <f>IFERROR(VLOOKUP(VLOOKUP(IY27,Control!$L$2:$M$677,2,FALSE),Control!$O$2:$P$11,2,FALSE),"")</f>
        <v/>
      </c>
      <c r="JA27" s="95" t="str">
        <f>IFERROR(VLOOKUP(IY27,Control!$R$2:$T$13,3,FALSE),"")</f>
        <v/>
      </c>
      <c r="JB27" s="9">
        <f t="shared" si="142"/>
        <v>0</v>
      </c>
      <c r="JC27" s="10">
        <f t="shared" si="143"/>
        <v>0</v>
      </c>
      <c r="JD27" s="5">
        <f t="shared" si="192"/>
        <v>22</v>
      </c>
      <c r="JE27" s="8" t="str">
        <f t="shared" si="144"/>
        <v/>
      </c>
      <c r="JF27" s="8" t="str">
        <f t="shared" si="145"/>
        <v/>
      </c>
      <c r="JG27" s="95" t="str">
        <f>IFERROR(VLOOKUP(VLOOKUP(JF27,Control!$L$2:$M$677,2,FALSE),Control!$O$2:$P$11,2,FALSE),"")</f>
        <v/>
      </c>
      <c r="JH27" s="95" t="str">
        <f>IFERROR(VLOOKUP(JF27,Control!$R$2:$T$13,3,FALSE),"")</f>
        <v/>
      </c>
      <c r="JI27" s="9">
        <f t="shared" si="146"/>
        <v>0</v>
      </c>
      <c r="JJ27" s="10">
        <f t="shared" si="147"/>
        <v>0</v>
      </c>
      <c r="JK27" s="5">
        <f t="shared" si="193"/>
        <v>22</v>
      </c>
      <c r="JL27" s="8" t="str">
        <f t="shared" si="148"/>
        <v/>
      </c>
      <c r="JM27" s="8" t="str">
        <f t="shared" si="149"/>
        <v/>
      </c>
      <c r="JN27" s="95" t="str">
        <f>IFERROR(VLOOKUP(VLOOKUP(JM27,Control!$L$2:$M$677,2,FALSE),Control!$O$2:$P$11,2,FALSE),"")</f>
        <v/>
      </c>
      <c r="JO27" s="95" t="str">
        <f>IFERROR(VLOOKUP(JM27,Control!$R$2:$T$13,3,FALSE),"")</f>
        <v/>
      </c>
      <c r="JP27" s="9">
        <f t="shared" si="150"/>
        <v>0</v>
      </c>
      <c r="JQ27" s="10">
        <f t="shared" si="151"/>
        <v>0</v>
      </c>
      <c r="JR27" s="5">
        <f t="shared" si="194"/>
        <v>22</v>
      </c>
      <c r="JS27" s="8" t="str">
        <f t="shared" si="152"/>
        <v/>
      </c>
      <c r="JT27" s="8" t="str">
        <f t="shared" si="153"/>
        <v/>
      </c>
      <c r="JU27" s="95" t="str">
        <f>IFERROR(VLOOKUP(VLOOKUP(JT27,Control!$L$2:$M$677,2,FALSE),Control!$O$2:$P$11,2,FALSE),"")</f>
        <v/>
      </c>
      <c r="JV27" s="95" t="str">
        <f>IFERROR(VLOOKUP(JT27,Control!$R$2:$T$13,3,FALSE),"")</f>
        <v/>
      </c>
      <c r="JW27" s="9">
        <f t="shared" si="154"/>
        <v>0</v>
      </c>
      <c r="JX27" s="10">
        <f t="shared" si="155"/>
        <v>0</v>
      </c>
    </row>
    <row r="28" spans="1:284" x14ac:dyDescent="0.25">
      <c r="A28" s="114"/>
      <c r="B28" s="114"/>
      <c r="C28" s="114"/>
      <c r="D28" s="117"/>
      <c r="E28" s="5">
        <f t="shared" si="195"/>
        <v>23</v>
      </c>
      <c r="F28" s="8"/>
      <c r="G28" s="6"/>
      <c r="H28" s="95" t="str">
        <f>IFERROR(VLOOKUP(VLOOKUP(G28,Control!$L$2:$M$677,2,FALSE),Control!$O$2:$P$11,2,FALSE),"")</f>
        <v/>
      </c>
      <c r="I28" s="95" t="str">
        <f>IFERROR(VLOOKUP(G28,Control!$R$2:$T$13,3,FALSE),"")</f>
        <v/>
      </c>
      <c r="J28" s="9">
        <v>0</v>
      </c>
      <c r="K28" s="10">
        <v>0</v>
      </c>
      <c r="L28" s="5">
        <f t="shared" si="156"/>
        <v>23</v>
      </c>
      <c r="M28" s="8" t="str">
        <f t="shared" si="0"/>
        <v/>
      </c>
      <c r="N28" s="8" t="str">
        <f t="shared" si="1"/>
        <v/>
      </c>
      <c r="O28" s="95" t="str">
        <f>IFERROR(VLOOKUP(VLOOKUP(N28,Control!$L$2:$M$677,2,FALSE),Control!$O$2:$P$11,2,FALSE),"")</f>
        <v/>
      </c>
      <c r="P28" s="95" t="str">
        <f>IFERROR(VLOOKUP(N28,Control!$R$2:$T$13,3,FALSE),"")</f>
        <v/>
      </c>
      <c r="Q28" s="9">
        <f t="shared" si="2"/>
        <v>0</v>
      </c>
      <c r="R28" s="10">
        <f t="shared" si="3"/>
        <v>0</v>
      </c>
      <c r="S28" s="5">
        <f t="shared" si="157"/>
        <v>23</v>
      </c>
      <c r="T28" s="8" t="str">
        <f t="shared" si="4"/>
        <v/>
      </c>
      <c r="U28" s="8" t="str">
        <f t="shared" si="5"/>
        <v/>
      </c>
      <c r="V28" s="95" t="str">
        <f>IFERROR(VLOOKUP(VLOOKUP(U28,Control!$L$2:$M$677,2,FALSE),Control!$O$2:$P$11,2,FALSE),"")</f>
        <v/>
      </c>
      <c r="W28" s="95" t="str">
        <f>IFERROR(VLOOKUP(U28,Control!$R$2:$T$13,3,FALSE),"")</f>
        <v/>
      </c>
      <c r="X28" s="9">
        <f t="shared" si="6"/>
        <v>0</v>
      </c>
      <c r="Y28" s="10">
        <f t="shared" si="7"/>
        <v>0</v>
      </c>
      <c r="Z28" s="5">
        <f t="shared" si="158"/>
        <v>23</v>
      </c>
      <c r="AA28" s="8" t="str">
        <f t="shared" si="8"/>
        <v/>
      </c>
      <c r="AB28" s="8" t="str">
        <f t="shared" si="9"/>
        <v/>
      </c>
      <c r="AC28" s="95" t="str">
        <f>IFERROR(VLOOKUP(VLOOKUP(AB28,Control!$L$2:$M$677,2,FALSE),Control!$O$2:$P$11,2,FALSE),"")</f>
        <v/>
      </c>
      <c r="AD28" s="95" t="str">
        <f>IFERROR(VLOOKUP(AB28,Control!$R$2:$T$13,3,FALSE),"")</f>
        <v/>
      </c>
      <c r="AE28" s="9">
        <f t="shared" si="10"/>
        <v>0</v>
      </c>
      <c r="AF28" s="10">
        <f t="shared" si="11"/>
        <v>0</v>
      </c>
      <c r="AG28" s="5">
        <f t="shared" si="159"/>
        <v>23</v>
      </c>
      <c r="AH28" s="8" t="str">
        <f t="shared" si="12"/>
        <v/>
      </c>
      <c r="AI28" s="8" t="str">
        <f t="shared" si="13"/>
        <v/>
      </c>
      <c r="AJ28" s="95" t="str">
        <f>IFERROR(VLOOKUP(VLOOKUP(AI28,Control!$L$2:$M$677,2,FALSE),Control!$O$2:$P$11,2,FALSE),"")</f>
        <v/>
      </c>
      <c r="AK28" s="95" t="str">
        <f>IFERROR(VLOOKUP(AI28,Control!$R$2:$T$13,3,FALSE),"")</f>
        <v/>
      </c>
      <c r="AL28" s="9">
        <f t="shared" si="14"/>
        <v>0</v>
      </c>
      <c r="AM28" s="10">
        <f t="shared" si="15"/>
        <v>0</v>
      </c>
      <c r="AN28" s="5">
        <f t="shared" si="160"/>
        <v>23</v>
      </c>
      <c r="AO28" s="8" t="str">
        <f t="shared" si="16"/>
        <v/>
      </c>
      <c r="AP28" s="8" t="str">
        <f t="shared" si="17"/>
        <v/>
      </c>
      <c r="AQ28" s="95" t="str">
        <f>IFERROR(VLOOKUP(VLOOKUP(AP28,Control!$L$2:$M$677,2,FALSE),Control!$O$2:$P$11,2,FALSE),"")</f>
        <v/>
      </c>
      <c r="AR28" s="95" t="str">
        <f>IFERROR(VLOOKUP(AP28,Control!$R$2:$T$13,3,FALSE),"")</f>
        <v/>
      </c>
      <c r="AS28" s="9">
        <f t="shared" si="18"/>
        <v>0</v>
      </c>
      <c r="AT28" s="10">
        <f t="shared" si="19"/>
        <v>0</v>
      </c>
      <c r="AU28" s="5">
        <f t="shared" si="161"/>
        <v>23</v>
      </c>
      <c r="AV28" s="8" t="str">
        <f t="shared" si="20"/>
        <v/>
      </c>
      <c r="AW28" s="8" t="str">
        <f t="shared" si="21"/>
        <v/>
      </c>
      <c r="AX28" s="95" t="str">
        <f>IFERROR(VLOOKUP(VLOOKUP(AW28,Control!$L$2:$M$677,2,FALSE),Control!$O$2:$P$11,2,FALSE),"")</f>
        <v/>
      </c>
      <c r="AY28" s="95" t="str">
        <f>IFERROR(VLOOKUP(AW28,Control!$R$2:$T$13,3,FALSE),"")</f>
        <v/>
      </c>
      <c r="AZ28" s="9">
        <f t="shared" si="22"/>
        <v>0</v>
      </c>
      <c r="BA28" s="10">
        <f t="shared" si="23"/>
        <v>0</v>
      </c>
      <c r="BB28" s="5">
        <f t="shared" si="162"/>
        <v>23</v>
      </c>
      <c r="BC28" s="8" t="str">
        <f t="shared" si="24"/>
        <v/>
      </c>
      <c r="BD28" s="8" t="str">
        <f t="shared" si="25"/>
        <v/>
      </c>
      <c r="BE28" s="95" t="str">
        <f>IFERROR(VLOOKUP(VLOOKUP(BD28,Control!$L$2:$M$677,2,FALSE),Control!$O$2:$P$11,2,FALSE),"")</f>
        <v/>
      </c>
      <c r="BF28" s="95" t="str">
        <f>IFERROR(VLOOKUP(BD28,Control!$R$2:$T$13,3,FALSE),"")</f>
        <v/>
      </c>
      <c r="BG28" s="9">
        <f t="shared" si="26"/>
        <v>0</v>
      </c>
      <c r="BH28" s="10">
        <f t="shared" si="27"/>
        <v>0</v>
      </c>
      <c r="BI28" s="5">
        <f t="shared" si="163"/>
        <v>23</v>
      </c>
      <c r="BJ28" s="8" t="str">
        <f t="shared" si="28"/>
        <v/>
      </c>
      <c r="BK28" s="8" t="str">
        <f t="shared" si="29"/>
        <v/>
      </c>
      <c r="BL28" s="95" t="str">
        <f>IFERROR(VLOOKUP(VLOOKUP(BK28,Control!$L$2:$M$677,2,FALSE),Control!$O$2:$P$11,2,FALSE),"")</f>
        <v/>
      </c>
      <c r="BM28" s="95" t="str">
        <f>IFERROR(VLOOKUP(BK28,Control!$R$2:$T$13,3,FALSE),"")</f>
        <v/>
      </c>
      <c r="BN28" s="9">
        <f t="shared" si="30"/>
        <v>0</v>
      </c>
      <c r="BO28" s="10">
        <f t="shared" si="31"/>
        <v>0</v>
      </c>
      <c r="BP28" s="5">
        <f t="shared" si="164"/>
        <v>23</v>
      </c>
      <c r="BQ28" s="8" t="str">
        <f t="shared" si="32"/>
        <v/>
      </c>
      <c r="BR28" s="8" t="str">
        <f t="shared" si="33"/>
        <v/>
      </c>
      <c r="BS28" s="95" t="str">
        <f>IFERROR(VLOOKUP(VLOOKUP(BR28,Control!$L$2:$M$677,2,FALSE),Control!$O$2:$P$11,2,FALSE),"")</f>
        <v/>
      </c>
      <c r="BT28" s="95" t="str">
        <f>IFERROR(VLOOKUP(BR28,Control!$R$2:$T$13,3,FALSE),"")</f>
        <v/>
      </c>
      <c r="BU28" s="9">
        <f t="shared" si="34"/>
        <v>0</v>
      </c>
      <c r="BV28" s="10">
        <f t="shared" si="35"/>
        <v>0</v>
      </c>
      <c r="BW28" s="5">
        <f t="shared" si="165"/>
        <v>23</v>
      </c>
      <c r="BX28" s="8" t="str">
        <f t="shared" si="36"/>
        <v/>
      </c>
      <c r="BY28" s="8" t="str">
        <f t="shared" si="37"/>
        <v/>
      </c>
      <c r="BZ28" s="95" t="str">
        <f>IFERROR(VLOOKUP(VLOOKUP(BY28,Control!$L$2:$M$677,2,FALSE),Control!$O$2:$P$11,2,FALSE),"")</f>
        <v/>
      </c>
      <c r="CA28" s="95" t="str">
        <f>IFERROR(VLOOKUP(BY28,Control!$R$2:$T$13,3,FALSE),"")</f>
        <v/>
      </c>
      <c r="CB28" s="9">
        <f t="shared" si="38"/>
        <v>0</v>
      </c>
      <c r="CC28" s="10">
        <f t="shared" si="39"/>
        <v>0</v>
      </c>
      <c r="CD28" s="5">
        <f t="shared" si="166"/>
        <v>23</v>
      </c>
      <c r="CE28" s="8" t="str">
        <f t="shared" si="40"/>
        <v/>
      </c>
      <c r="CF28" s="8" t="str">
        <f t="shared" si="41"/>
        <v/>
      </c>
      <c r="CG28" s="95" t="str">
        <f>IFERROR(VLOOKUP(VLOOKUP(CF28,Control!$L$2:$M$677,2,FALSE),Control!$O$2:$P$11,2,FALSE),"")</f>
        <v/>
      </c>
      <c r="CH28" s="95" t="str">
        <f>IFERROR(VLOOKUP(CF28,Control!$R$2:$T$13,3,FALSE),"")</f>
        <v/>
      </c>
      <c r="CI28" s="9">
        <f t="shared" si="42"/>
        <v>0</v>
      </c>
      <c r="CJ28" s="10">
        <f t="shared" si="43"/>
        <v>0</v>
      </c>
      <c r="CK28" s="5">
        <f t="shared" si="167"/>
        <v>23</v>
      </c>
      <c r="CL28" s="8" t="str">
        <f t="shared" si="44"/>
        <v/>
      </c>
      <c r="CM28" s="8" t="str">
        <f t="shared" si="45"/>
        <v/>
      </c>
      <c r="CN28" s="95" t="str">
        <f>IFERROR(VLOOKUP(VLOOKUP(CM28,Control!$L$2:$M$677,2,FALSE),Control!$O$2:$P$11,2,FALSE),"")</f>
        <v/>
      </c>
      <c r="CO28" s="95" t="str">
        <f>IFERROR(VLOOKUP(CM28,Control!$R$2:$T$13,3,FALSE),"")</f>
        <v/>
      </c>
      <c r="CP28" s="9">
        <f t="shared" si="46"/>
        <v>0</v>
      </c>
      <c r="CQ28" s="10">
        <f t="shared" si="47"/>
        <v>0</v>
      </c>
      <c r="CR28" s="5">
        <f t="shared" si="168"/>
        <v>23</v>
      </c>
      <c r="CS28" s="8" t="str">
        <f t="shared" si="48"/>
        <v/>
      </c>
      <c r="CT28" s="8" t="str">
        <f t="shared" si="49"/>
        <v/>
      </c>
      <c r="CU28" s="95" t="str">
        <f>IFERROR(VLOOKUP(VLOOKUP(CT28,Control!$L$2:$M$677,2,FALSE),Control!$O$2:$P$11,2,FALSE),"")</f>
        <v/>
      </c>
      <c r="CV28" s="95" t="str">
        <f>IFERROR(VLOOKUP(CT28,Control!$R$2:$T$13,3,FALSE),"")</f>
        <v/>
      </c>
      <c r="CW28" s="9">
        <f t="shared" si="50"/>
        <v>0</v>
      </c>
      <c r="CX28" s="10">
        <f t="shared" si="51"/>
        <v>0</v>
      </c>
      <c r="CY28" s="5">
        <f t="shared" si="169"/>
        <v>23</v>
      </c>
      <c r="CZ28" s="8" t="str">
        <f t="shared" si="52"/>
        <v/>
      </c>
      <c r="DA28" s="8" t="str">
        <f t="shared" si="53"/>
        <v/>
      </c>
      <c r="DB28" s="95" t="str">
        <f>IFERROR(VLOOKUP(VLOOKUP(DA28,Control!$L$2:$M$677,2,FALSE),Control!$O$2:$P$11,2,FALSE),"")</f>
        <v/>
      </c>
      <c r="DC28" s="95" t="str">
        <f>IFERROR(VLOOKUP(DA28,Control!$R$2:$T$13,3,FALSE),"")</f>
        <v/>
      </c>
      <c r="DD28" s="9">
        <f t="shared" si="54"/>
        <v>0</v>
      </c>
      <c r="DE28" s="10">
        <f t="shared" si="55"/>
        <v>0</v>
      </c>
      <c r="DF28" s="5">
        <f t="shared" si="170"/>
        <v>23</v>
      </c>
      <c r="DG28" s="8" t="str">
        <f t="shared" si="56"/>
        <v/>
      </c>
      <c r="DH28" s="8" t="str">
        <f t="shared" si="57"/>
        <v/>
      </c>
      <c r="DI28" s="95" t="str">
        <f>IFERROR(VLOOKUP(VLOOKUP(DH28,Control!$L$2:$M$677,2,FALSE),Control!$O$2:$P$11,2,FALSE),"")</f>
        <v/>
      </c>
      <c r="DJ28" s="95" t="str">
        <f>IFERROR(VLOOKUP(DH28,Control!$R$2:$T$13,3,FALSE),"")</f>
        <v/>
      </c>
      <c r="DK28" s="9">
        <f t="shared" si="58"/>
        <v>0</v>
      </c>
      <c r="DL28" s="10">
        <f t="shared" si="59"/>
        <v>0</v>
      </c>
      <c r="DM28" s="5">
        <f t="shared" si="171"/>
        <v>23</v>
      </c>
      <c r="DN28" s="8" t="str">
        <f t="shared" si="60"/>
        <v/>
      </c>
      <c r="DO28" s="8" t="str">
        <f t="shared" si="61"/>
        <v/>
      </c>
      <c r="DP28" s="95" t="str">
        <f>IFERROR(VLOOKUP(VLOOKUP(DO28,Control!$L$2:$M$677,2,FALSE),Control!$O$2:$P$11,2,FALSE),"")</f>
        <v/>
      </c>
      <c r="DQ28" s="95" t="str">
        <f>IFERROR(VLOOKUP(DO28,Control!$R$2:$T$13,3,FALSE),"")</f>
        <v/>
      </c>
      <c r="DR28" s="9">
        <f t="shared" si="62"/>
        <v>0</v>
      </c>
      <c r="DS28" s="10">
        <f t="shared" si="63"/>
        <v>0</v>
      </c>
      <c r="DT28" s="5">
        <f t="shared" si="172"/>
        <v>23</v>
      </c>
      <c r="DU28" s="8" t="str">
        <f t="shared" si="64"/>
        <v/>
      </c>
      <c r="DV28" s="8" t="str">
        <f t="shared" si="65"/>
        <v/>
      </c>
      <c r="DW28" s="95" t="str">
        <f>IFERROR(VLOOKUP(VLOOKUP(DV28,Control!$L$2:$M$677,2,FALSE),Control!$O$2:$P$11,2,FALSE),"")</f>
        <v/>
      </c>
      <c r="DX28" s="95" t="str">
        <f>IFERROR(VLOOKUP(DV28,Control!$R$2:$T$13,3,FALSE),"")</f>
        <v/>
      </c>
      <c r="DY28" s="9">
        <f t="shared" si="66"/>
        <v>0</v>
      </c>
      <c r="DZ28" s="10">
        <f t="shared" si="67"/>
        <v>0</v>
      </c>
      <c r="EA28" s="5">
        <f t="shared" si="173"/>
        <v>23</v>
      </c>
      <c r="EB28" s="8" t="str">
        <f t="shared" si="68"/>
        <v/>
      </c>
      <c r="EC28" s="8" t="str">
        <f t="shared" si="69"/>
        <v/>
      </c>
      <c r="ED28" s="95" t="str">
        <f>IFERROR(VLOOKUP(VLOOKUP(EC28,Control!$L$2:$M$677,2,FALSE),Control!$O$2:$P$11,2,FALSE),"")</f>
        <v/>
      </c>
      <c r="EE28" s="95" t="str">
        <f>IFERROR(VLOOKUP(EC28,Control!$R$2:$T$13,3,FALSE),"")</f>
        <v/>
      </c>
      <c r="EF28" s="9">
        <f t="shared" si="70"/>
        <v>0</v>
      </c>
      <c r="EG28" s="10">
        <f t="shared" si="71"/>
        <v>0</v>
      </c>
      <c r="EH28" s="5">
        <f t="shared" si="174"/>
        <v>23</v>
      </c>
      <c r="EI28" s="8" t="str">
        <f t="shared" si="72"/>
        <v/>
      </c>
      <c r="EJ28" s="8" t="str">
        <f t="shared" si="73"/>
        <v/>
      </c>
      <c r="EK28" s="95" t="str">
        <f>IFERROR(VLOOKUP(VLOOKUP(EJ28,Control!$L$2:$M$677,2,FALSE),Control!$O$2:$P$11,2,FALSE),"")</f>
        <v/>
      </c>
      <c r="EL28" s="95" t="str">
        <f>IFERROR(VLOOKUP(EJ28,Control!$R$2:$T$13,3,FALSE),"")</f>
        <v/>
      </c>
      <c r="EM28" s="9">
        <f t="shared" si="74"/>
        <v>0</v>
      </c>
      <c r="EN28" s="10">
        <f t="shared" si="75"/>
        <v>0</v>
      </c>
      <c r="EO28" s="5">
        <f t="shared" si="175"/>
        <v>23</v>
      </c>
      <c r="EP28" s="8" t="str">
        <f t="shared" si="76"/>
        <v/>
      </c>
      <c r="EQ28" s="8" t="str">
        <f t="shared" si="77"/>
        <v/>
      </c>
      <c r="ER28" s="95" t="str">
        <f>IFERROR(VLOOKUP(VLOOKUP(EQ28,Control!$L$2:$M$677,2,FALSE),Control!$O$2:$P$11,2,FALSE),"")</f>
        <v/>
      </c>
      <c r="ES28" s="95" t="str">
        <f>IFERROR(VLOOKUP(EQ28,Control!$R$2:$T$13,3,FALSE),"")</f>
        <v/>
      </c>
      <c r="ET28" s="9">
        <f t="shared" si="78"/>
        <v>0</v>
      </c>
      <c r="EU28" s="10">
        <f t="shared" si="79"/>
        <v>0</v>
      </c>
      <c r="EV28" s="5">
        <f t="shared" si="176"/>
        <v>23</v>
      </c>
      <c r="EW28" s="8" t="str">
        <f t="shared" si="80"/>
        <v/>
      </c>
      <c r="EX28" s="8" t="str">
        <f t="shared" si="81"/>
        <v/>
      </c>
      <c r="EY28" s="95" t="str">
        <f>IFERROR(VLOOKUP(VLOOKUP(EX28,Control!$L$2:$M$677,2,FALSE),Control!$O$2:$P$11,2,FALSE),"")</f>
        <v/>
      </c>
      <c r="EZ28" s="95" t="str">
        <f>IFERROR(VLOOKUP(EX28,Control!$R$2:$T$13,3,FALSE),"")</f>
        <v/>
      </c>
      <c r="FA28" s="9">
        <f t="shared" si="82"/>
        <v>0</v>
      </c>
      <c r="FB28" s="10">
        <f t="shared" si="83"/>
        <v>0</v>
      </c>
      <c r="FC28" s="5">
        <f t="shared" si="177"/>
        <v>23</v>
      </c>
      <c r="FD28" s="8" t="str">
        <f t="shared" si="84"/>
        <v/>
      </c>
      <c r="FE28" s="8" t="str">
        <f t="shared" si="85"/>
        <v/>
      </c>
      <c r="FF28" s="95" t="str">
        <f>IFERROR(VLOOKUP(VLOOKUP(FE28,Control!$L$2:$M$677,2,FALSE),Control!$O$2:$P$11,2,FALSE),"")</f>
        <v/>
      </c>
      <c r="FG28" s="95" t="str">
        <f>IFERROR(VLOOKUP(FE28,Control!$R$2:$T$13,3,FALSE),"")</f>
        <v/>
      </c>
      <c r="FH28" s="9">
        <f t="shared" si="86"/>
        <v>0</v>
      </c>
      <c r="FI28" s="10">
        <f t="shared" si="87"/>
        <v>0</v>
      </c>
      <c r="FJ28" s="5">
        <f t="shared" si="178"/>
        <v>23</v>
      </c>
      <c r="FK28" s="8" t="str">
        <f t="shared" si="88"/>
        <v/>
      </c>
      <c r="FL28" s="8" t="str">
        <f t="shared" si="89"/>
        <v/>
      </c>
      <c r="FM28" s="95" t="str">
        <f>IFERROR(VLOOKUP(VLOOKUP(FL28,Control!$L$2:$M$677,2,FALSE),Control!$O$2:$P$11,2,FALSE),"")</f>
        <v/>
      </c>
      <c r="FN28" s="95" t="str">
        <f>IFERROR(VLOOKUP(FL28,Control!$R$2:$T$13,3,FALSE),"")</f>
        <v/>
      </c>
      <c r="FO28" s="9">
        <f t="shared" si="90"/>
        <v>0</v>
      </c>
      <c r="FP28" s="10">
        <f t="shared" si="91"/>
        <v>0</v>
      </c>
      <c r="FQ28" s="5">
        <f t="shared" si="179"/>
        <v>23</v>
      </c>
      <c r="FR28" s="8" t="str">
        <f t="shared" si="92"/>
        <v/>
      </c>
      <c r="FS28" s="8" t="str">
        <f t="shared" si="93"/>
        <v/>
      </c>
      <c r="FT28" s="95" t="str">
        <f>IFERROR(VLOOKUP(VLOOKUP(FS28,Control!$L$2:$M$677,2,FALSE),Control!$O$2:$P$11,2,FALSE),"")</f>
        <v/>
      </c>
      <c r="FU28" s="95" t="str">
        <f>IFERROR(VLOOKUP(FS28,Control!$R$2:$T$13,3,FALSE),"")</f>
        <v/>
      </c>
      <c r="FV28" s="9">
        <f t="shared" si="94"/>
        <v>0</v>
      </c>
      <c r="FW28" s="10">
        <f t="shared" si="95"/>
        <v>0</v>
      </c>
      <c r="FX28" s="5">
        <f t="shared" si="180"/>
        <v>23</v>
      </c>
      <c r="FY28" s="8" t="str">
        <f t="shared" si="96"/>
        <v/>
      </c>
      <c r="FZ28" s="8" t="str">
        <f t="shared" si="97"/>
        <v/>
      </c>
      <c r="GA28" s="95" t="str">
        <f>IFERROR(VLOOKUP(VLOOKUP(FZ28,Control!$L$2:$M$677,2,FALSE),Control!$O$2:$P$11,2,FALSE),"")</f>
        <v/>
      </c>
      <c r="GB28" s="95" t="str">
        <f>IFERROR(VLOOKUP(FZ28,Control!$R$2:$T$13,3,FALSE),"")</f>
        <v/>
      </c>
      <c r="GC28" s="9">
        <f t="shared" si="98"/>
        <v>0</v>
      </c>
      <c r="GD28" s="10">
        <f t="shared" si="99"/>
        <v>0</v>
      </c>
      <c r="GE28" s="5">
        <f t="shared" si="181"/>
        <v>23</v>
      </c>
      <c r="GF28" s="8" t="str">
        <f t="shared" si="100"/>
        <v/>
      </c>
      <c r="GG28" s="8" t="str">
        <f t="shared" si="101"/>
        <v/>
      </c>
      <c r="GH28" s="95" t="str">
        <f>IFERROR(VLOOKUP(VLOOKUP(GG28,Control!$L$2:$M$677,2,FALSE),Control!$O$2:$P$11,2,FALSE),"")</f>
        <v/>
      </c>
      <c r="GI28" s="95" t="str">
        <f>IFERROR(VLOOKUP(GG28,Control!$R$2:$T$13,3,FALSE),"")</f>
        <v/>
      </c>
      <c r="GJ28" s="9">
        <f t="shared" si="102"/>
        <v>0</v>
      </c>
      <c r="GK28" s="10">
        <f t="shared" si="103"/>
        <v>0</v>
      </c>
      <c r="GL28" s="5">
        <f t="shared" si="182"/>
        <v>23</v>
      </c>
      <c r="GM28" s="8" t="str">
        <f t="shared" si="104"/>
        <v/>
      </c>
      <c r="GN28" s="8" t="str">
        <f t="shared" si="105"/>
        <v/>
      </c>
      <c r="GO28" s="95" t="str">
        <f>IFERROR(VLOOKUP(VLOOKUP(GN28,Control!$L$2:$M$677,2,FALSE),Control!$O$2:$P$11,2,FALSE),"")</f>
        <v/>
      </c>
      <c r="GP28" s="95" t="str">
        <f>IFERROR(VLOOKUP(GN28,Control!$R$2:$T$13,3,FALSE),"")</f>
        <v/>
      </c>
      <c r="GQ28" s="9">
        <f t="shared" si="106"/>
        <v>0</v>
      </c>
      <c r="GR28" s="10">
        <f t="shared" si="107"/>
        <v>0</v>
      </c>
      <c r="GS28" s="5">
        <f t="shared" si="183"/>
        <v>23</v>
      </c>
      <c r="GT28" s="8" t="str">
        <f t="shared" si="108"/>
        <v/>
      </c>
      <c r="GU28" s="8" t="str">
        <f t="shared" si="109"/>
        <v/>
      </c>
      <c r="GV28" s="95" t="str">
        <f>IFERROR(VLOOKUP(VLOOKUP(GU28,Control!$L$2:$M$677,2,FALSE),Control!$O$2:$P$11,2,FALSE),"")</f>
        <v/>
      </c>
      <c r="GW28" s="95" t="str">
        <f>IFERROR(VLOOKUP(GU28,Control!$R$2:$T$13,3,FALSE),"")</f>
        <v/>
      </c>
      <c r="GX28" s="9">
        <f t="shared" si="110"/>
        <v>0</v>
      </c>
      <c r="GY28" s="10">
        <f t="shared" si="111"/>
        <v>0</v>
      </c>
      <c r="GZ28" s="5">
        <f t="shared" si="184"/>
        <v>23</v>
      </c>
      <c r="HA28" s="8" t="str">
        <f t="shared" si="112"/>
        <v/>
      </c>
      <c r="HB28" s="8" t="str">
        <f t="shared" si="113"/>
        <v/>
      </c>
      <c r="HC28" s="95" t="str">
        <f>IFERROR(VLOOKUP(VLOOKUP(HB28,Control!$L$2:$M$677,2,FALSE),Control!$O$2:$P$11,2,FALSE),"")</f>
        <v/>
      </c>
      <c r="HD28" s="95" t="str">
        <f>IFERROR(VLOOKUP(HB28,Control!$R$2:$T$13,3,FALSE),"")</f>
        <v/>
      </c>
      <c r="HE28" s="9">
        <f t="shared" si="114"/>
        <v>0</v>
      </c>
      <c r="HF28" s="10">
        <f t="shared" si="115"/>
        <v>0</v>
      </c>
      <c r="HG28" s="5">
        <f t="shared" si="185"/>
        <v>23</v>
      </c>
      <c r="HH28" s="8" t="str">
        <f t="shared" si="116"/>
        <v/>
      </c>
      <c r="HI28" s="8" t="str">
        <f t="shared" si="117"/>
        <v/>
      </c>
      <c r="HJ28" s="95" t="str">
        <f>IFERROR(VLOOKUP(VLOOKUP(HI28,Control!$L$2:$M$677,2,FALSE),Control!$O$2:$P$11,2,FALSE),"")</f>
        <v/>
      </c>
      <c r="HK28" s="95" t="str">
        <f>IFERROR(VLOOKUP(HI28,Control!$R$2:$T$13,3,FALSE),"")</f>
        <v/>
      </c>
      <c r="HL28" s="9">
        <f t="shared" si="118"/>
        <v>0</v>
      </c>
      <c r="HM28" s="10">
        <f t="shared" si="119"/>
        <v>0</v>
      </c>
      <c r="HN28" s="5">
        <f t="shared" si="186"/>
        <v>23</v>
      </c>
      <c r="HO28" s="8" t="str">
        <f t="shared" si="120"/>
        <v/>
      </c>
      <c r="HP28" s="8" t="str">
        <f t="shared" si="121"/>
        <v/>
      </c>
      <c r="HQ28" s="95" t="str">
        <f>IFERROR(VLOOKUP(VLOOKUP(HP28,Control!$L$2:$M$677,2,FALSE),Control!$O$2:$P$11,2,FALSE),"")</f>
        <v/>
      </c>
      <c r="HR28" s="95" t="str">
        <f>IFERROR(VLOOKUP(HP28,Control!$R$2:$T$13,3,FALSE),"")</f>
        <v/>
      </c>
      <c r="HS28" s="9">
        <f t="shared" si="122"/>
        <v>0</v>
      </c>
      <c r="HT28" s="10">
        <f t="shared" si="123"/>
        <v>0</v>
      </c>
      <c r="HU28" s="5">
        <f t="shared" si="187"/>
        <v>23</v>
      </c>
      <c r="HV28" s="8" t="str">
        <f t="shared" si="124"/>
        <v/>
      </c>
      <c r="HW28" s="8" t="str">
        <f t="shared" si="125"/>
        <v/>
      </c>
      <c r="HX28" s="95" t="str">
        <f>IFERROR(VLOOKUP(VLOOKUP(HW28,Control!$L$2:$M$677,2,FALSE),Control!$O$2:$P$11,2,FALSE),"")</f>
        <v/>
      </c>
      <c r="HY28" s="95" t="str">
        <f>IFERROR(VLOOKUP(HW28,Control!$R$2:$T$13,3,FALSE),"")</f>
        <v/>
      </c>
      <c r="HZ28" s="9">
        <f t="shared" si="126"/>
        <v>0</v>
      </c>
      <c r="IA28" s="10">
        <f t="shared" si="127"/>
        <v>0</v>
      </c>
      <c r="IB28" s="5">
        <f t="shared" si="188"/>
        <v>23</v>
      </c>
      <c r="IC28" s="8" t="str">
        <f t="shared" si="128"/>
        <v/>
      </c>
      <c r="ID28" s="8" t="str">
        <f t="shared" si="129"/>
        <v/>
      </c>
      <c r="IE28" s="95" t="str">
        <f>IFERROR(VLOOKUP(VLOOKUP(ID28,Control!$L$2:$M$677,2,FALSE),Control!$O$2:$P$11,2,FALSE),"")</f>
        <v/>
      </c>
      <c r="IF28" s="95" t="str">
        <f>IFERROR(VLOOKUP(ID28,Control!$R$2:$T$13,3,FALSE),"")</f>
        <v/>
      </c>
      <c r="IG28" s="9">
        <f t="shared" si="130"/>
        <v>0</v>
      </c>
      <c r="IH28" s="10">
        <f t="shared" si="131"/>
        <v>0</v>
      </c>
      <c r="II28" s="5">
        <f t="shared" si="189"/>
        <v>23</v>
      </c>
      <c r="IJ28" s="8" t="str">
        <f t="shared" si="132"/>
        <v/>
      </c>
      <c r="IK28" s="8" t="str">
        <f t="shared" si="133"/>
        <v/>
      </c>
      <c r="IL28" s="95" t="str">
        <f>IFERROR(VLOOKUP(VLOOKUP(IK28,Control!$L$2:$M$677,2,FALSE),Control!$O$2:$P$11,2,FALSE),"")</f>
        <v/>
      </c>
      <c r="IM28" s="95" t="str">
        <f>IFERROR(VLOOKUP(IK28,Control!$R$2:$T$13,3,FALSE),"")</f>
        <v/>
      </c>
      <c r="IN28" s="9">
        <f t="shared" si="134"/>
        <v>0</v>
      </c>
      <c r="IO28" s="10">
        <f t="shared" si="135"/>
        <v>0</v>
      </c>
      <c r="IP28" s="5">
        <f t="shared" si="190"/>
        <v>23</v>
      </c>
      <c r="IQ28" s="8" t="str">
        <f t="shared" si="136"/>
        <v/>
      </c>
      <c r="IR28" s="8" t="str">
        <f t="shared" si="137"/>
        <v/>
      </c>
      <c r="IS28" s="95" t="str">
        <f>IFERROR(VLOOKUP(VLOOKUP(IR28,Control!$L$2:$M$677,2,FALSE),Control!$O$2:$P$11,2,FALSE),"")</f>
        <v/>
      </c>
      <c r="IT28" s="95" t="str">
        <f>IFERROR(VLOOKUP(IR28,Control!$R$2:$T$13,3,FALSE),"")</f>
        <v/>
      </c>
      <c r="IU28" s="9">
        <f t="shared" si="138"/>
        <v>0</v>
      </c>
      <c r="IV28" s="10">
        <f t="shared" si="139"/>
        <v>0</v>
      </c>
      <c r="IW28" s="5">
        <f t="shared" si="191"/>
        <v>23</v>
      </c>
      <c r="IX28" s="8" t="str">
        <f t="shared" si="140"/>
        <v/>
      </c>
      <c r="IY28" s="8" t="str">
        <f t="shared" si="141"/>
        <v/>
      </c>
      <c r="IZ28" s="95" t="str">
        <f>IFERROR(VLOOKUP(VLOOKUP(IY28,Control!$L$2:$M$677,2,FALSE),Control!$O$2:$P$11,2,FALSE),"")</f>
        <v/>
      </c>
      <c r="JA28" s="95" t="str">
        <f>IFERROR(VLOOKUP(IY28,Control!$R$2:$T$13,3,FALSE),"")</f>
        <v/>
      </c>
      <c r="JB28" s="9">
        <f t="shared" si="142"/>
        <v>0</v>
      </c>
      <c r="JC28" s="10">
        <f t="shared" si="143"/>
        <v>0</v>
      </c>
      <c r="JD28" s="5">
        <f t="shared" si="192"/>
        <v>23</v>
      </c>
      <c r="JE28" s="8" t="str">
        <f t="shared" si="144"/>
        <v/>
      </c>
      <c r="JF28" s="8" t="str">
        <f t="shared" si="145"/>
        <v/>
      </c>
      <c r="JG28" s="95" t="str">
        <f>IFERROR(VLOOKUP(VLOOKUP(JF28,Control!$L$2:$M$677,2,FALSE),Control!$O$2:$P$11,2,FALSE),"")</f>
        <v/>
      </c>
      <c r="JH28" s="95" t="str">
        <f>IFERROR(VLOOKUP(JF28,Control!$R$2:$T$13,3,FALSE),"")</f>
        <v/>
      </c>
      <c r="JI28" s="9">
        <f t="shared" si="146"/>
        <v>0</v>
      </c>
      <c r="JJ28" s="10">
        <f t="shared" si="147"/>
        <v>0</v>
      </c>
      <c r="JK28" s="5">
        <f t="shared" si="193"/>
        <v>23</v>
      </c>
      <c r="JL28" s="8" t="str">
        <f t="shared" si="148"/>
        <v/>
      </c>
      <c r="JM28" s="8" t="str">
        <f t="shared" si="149"/>
        <v/>
      </c>
      <c r="JN28" s="95" t="str">
        <f>IFERROR(VLOOKUP(VLOOKUP(JM28,Control!$L$2:$M$677,2,FALSE),Control!$O$2:$P$11,2,FALSE),"")</f>
        <v/>
      </c>
      <c r="JO28" s="95" t="str">
        <f>IFERROR(VLOOKUP(JM28,Control!$R$2:$T$13,3,FALSE),"")</f>
        <v/>
      </c>
      <c r="JP28" s="9">
        <f t="shared" si="150"/>
        <v>0</v>
      </c>
      <c r="JQ28" s="10">
        <f t="shared" si="151"/>
        <v>0</v>
      </c>
      <c r="JR28" s="5">
        <f t="shared" si="194"/>
        <v>23</v>
      </c>
      <c r="JS28" s="8" t="str">
        <f t="shared" si="152"/>
        <v/>
      </c>
      <c r="JT28" s="8" t="str">
        <f t="shared" si="153"/>
        <v/>
      </c>
      <c r="JU28" s="95" t="str">
        <f>IFERROR(VLOOKUP(VLOOKUP(JT28,Control!$L$2:$M$677,2,FALSE),Control!$O$2:$P$11,2,FALSE),"")</f>
        <v/>
      </c>
      <c r="JV28" s="95" t="str">
        <f>IFERROR(VLOOKUP(JT28,Control!$R$2:$T$13,3,FALSE),"")</f>
        <v/>
      </c>
      <c r="JW28" s="9">
        <f t="shared" si="154"/>
        <v>0</v>
      </c>
      <c r="JX28" s="10">
        <f t="shared" si="155"/>
        <v>0</v>
      </c>
    </row>
    <row r="29" spans="1:284" x14ac:dyDescent="0.25">
      <c r="A29" s="114"/>
      <c r="B29" s="114"/>
      <c r="C29" s="114"/>
      <c r="D29" s="117"/>
      <c r="E29" s="5">
        <f t="shared" si="195"/>
        <v>24</v>
      </c>
      <c r="F29" s="8"/>
      <c r="G29" s="6"/>
      <c r="H29" s="95" t="str">
        <f>IFERROR(VLOOKUP(VLOOKUP(G29,Control!$L$2:$M$677,2,FALSE),Control!$O$2:$P$11,2,FALSE),"")</f>
        <v/>
      </c>
      <c r="I29" s="95" t="str">
        <f>IFERROR(VLOOKUP(G29,Control!$R$2:$T$13,3,FALSE),"")</f>
        <v/>
      </c>
      <c r="J29" s="9">
        <v>0</v>
      </c>
      <c r="K29" s="10">
        <v>0</v>
      </c>
      <c r="L29" s="5">
        <f t="shared" si="156"/>
        <v>24</v>
      </c>
      <c r="M29" s="8" t="str">
        <f t="shared" si="0"/>
        <v/>
      </c>
      <c r="N29" s="8" t="str">
        <f t="shared" si="1"/>
        <v/>
      </c>
      <c r="O29" s="95" t="str">
        <f>IFERROR(VLOOKUP(VLOOKUP(N29,Control!$L$2:$M$677,2,FALSE),Control!$O$2:$P$11,2,FALSE),"")</f>
        <v/>
      </c>
      <c r="P29" s="95" t="str">
        <f>IFERROR(VLOOKUP(N29,Control!$R$2:$T$13,3,FALSE),"")</f>
        <v/>
      </c>
      <c r="Q29" s="9">
        <f t="shared" si="2"/>
        <v>0</v>
      </c>
      <c r="R29" s="10">
        <f t="shared" si="3"/>
        <v>0</v>
      </c>
      <c r="S29" s="5">
        <f t="shared" si="157"/>
        <v>24</v>
      </c>
      <c r="T29" s="8" t="str">
        <f t="shared" si="4"/>
        <v/>
      </c>
      <c r="U29" s="8" t="str">
        <f t="shared" si="5"/>
        <v/>
      </c>
      <c r="V29" s="95" t="str">
        <f>IFERROR(VLOOKUP(VLOOKUP(U29,Control!$L$2:$M$677,2,FALSE),Control!$O$2:$P$11,2,FALSE),"")</f>
        <v/>
      </c>
      <c r="W29" s="95" t="str">
        <f>IFERROR(VLOOKUP(U29,Control!$R$2:$T$13,3,FALSE),"")</f>
        <v/>
      </c>
      <c r="X29" s="9">
        <f t="shared" si="6"/>
        <v>0</v>
      </c>
      <c r="Y29" s="10">
        <f t="shared" si="7"/>
        <v>0</v>
      </c>
      <c r="Z29" s="5">
        <f t="shared" si="158"/>
        <v>24</v>
      </c>
      <c r="AA29" s="8" t="str">
        <f t="shared" si="8"/>
        <v/>
      </c>
      <c r="AB29" s="8" t="str">
        <f t="shared" si="9"/>
        <v/>
      </c>
      <c r="AC29" s="95" t="str">
        <f>IFERROR(VLOOKUP(VLOOKUP(AB29,Control!$L$2:$M$677,2,FALSE),Control!$O$2:$P$11,2,FALSE),"")</f>
        <v/>
      </c>
      <c r="AD29" s="95" t="str">
        <f>IFERROR(VLOOKUP(AB29,Control!$R$2:$T$13,3,FALSE),"")</f>
        <v/>
      </c>
      <c r="AE29" s="9">
        <f t="shared" si="10"/>
        <v>0</v>
      </c>
      <c r="AF29" s="10">
        <f t="shared" si="11"/>
        <v>0</v>
      </c>
      <c r="AG29" s="5">
        <f t="shared" si="159"/>
        <v>24</v>
      </c>
      <c r="AH29" s="8" t="str">
        <f t="shared" si="12"/>
        <v/>
      </c>
      <c r="AI29" s="8" t="str">
        <f t="shared" si="13"/>
        <v/>
      </c>
      <c r="AJ29" s="95" t="str">
        <f>IFERROR(VLOOKUP(VLOOKUP(AI29,Control!$L$2:$M$677,2,FALSE),Control!$O$2:$P$11,2,FALSE),"")</f>
        <v/>
      </c>
      <c r="AK29" s="95" t="str">
        <f>IFERROR(VLOOKUP(AI29,Control!$R$2:$T$13,3,FALSE),"")</f>
        <v/>
      </c>
      <c r="AL29" s="9">
        <f t="shared" si="14"/>
        <v>0</v>
      </c>
      <c r="AM29" s="10">
        <f t="shared" si="15"/>
        <v>0</v>
      </c>
      <c r="AN29" s="5">
        <f t="shared" si="160"/>
        <v>24</v>
      </c>
      <c r="AO29" s="8" t="str">
        <f t="shared" si="16"/>
        <v/>
      </c>
      <c r="AP29" s="8" t="str">
        <f t="shared" si="17"/>
        <v/>
      </c>
      <c r="AQ29" s="95" t="str">
        <f>IFERROR(VLOOKUP(VLOOKUP(AP29,Control!$L$2:$M$677,2,FALSE),Control!$O$2:$P$11,2,FALSE),"")</f>
        <v/>
      </c>
      <c r="AR29" s="95" t="str">
        <f>IFERROR(VLOOKUP(AP29,Control!$R$2:$T$13,3,FALSE),"")</f>
        <v/>
      </c>
      <c r="AS29" s="9">
        <f t="shared" si="18"/>
        <v>0</v>
      </c>
      <c r="AT29" s="10">
        <f t="shared" si="19"/>
        <v>0</v>
      </c>
      <c r="AU29" s="5">
        <f t="shared" si="161"/>
        <v>24</v>
      </c>
      <c r="AV29" s="8" t="str">
        <f t="shared" si="20"/>
        <v/>
      </c>
      <c r="AW29" s="8" t="str">
        <f t="shared" si="21"/>
        <v/>
      </c>
      <c r="AX29" s="95" t="str">
        <f>IFERROR(VLOOKUP(VLOOKUP(AW29,Control!$L$2:$M$677,2,FALSE),Control!$O$2:$P$11,2,FALSE),"")</f>
        <v/>
      </c>
      <c r="AY29" s="95" t="str">
        <f>IFERROR(VLOOKUP(AW29,Control!$R$2:$T$13,3,FALSE),"")</f>
        <v/>
      </c>
      <c r="AZ29" s="9">
        <f t="shared" si="22"/>
        <v>0</v>
      </c>
      <c r="BA29" s="10">
        <f t="shared" si="23"/>
        <v>0</v>
      </c>
      <c r="BB29" s="5">
        <f t="shared" si="162"/>
        <v>24</v>
      </c>
      <c r="BC29" s="8" t="str">
        <f t="shared" si="24"/>
        <v/>
      </c>
      <c r="BD29" s="8" t="str">
        <f t="shared" si="25"/>
        <v/>
      </c>
      <c r="BE29" s="95" t="str">
        <f>IFERROR(VLOOKUP(VLOOKUP(BD29,Control!$L$2:$M$677,2,FALSE),Control!$O$2:$P$11,2,FALSE),"")</f>
        <v/>
      </c>
      <c r="BF29" s="95" t="str">
        <f>IFERROR(VLOOKUP(BD29,Control!$R$2:$T$13,3,FALSE),"")</f>
        <v/>
      </c>
      <c r="BG29" s="9">
        <f t="shared" si="26"/>
        <v>0</v>
      </c>
      <c r="BH29" s="10">
        <f t="shared" si="27"/>
        <v>0</v>
      </c>
      <c r="BI29" s="5">
        <f t="shared" si="163"/>
        <v>24</v>
      </c>
      <c r="BJ29" s="8" t="str">
        <f t="shared" si="28"/>
        <v/>
      </c>
      <c r="BK29" s="8" t="str">
        <f t="shared" si="29"/>
        <v/>
      </c>
      <c r="BL29" s="95" t="str">
        <f>IFERROR(VLOOKUP(VLOOKUP(BK29,Control!$L$2:$M$677,2,FALSE),Control!$O$2:$P$11,2,FALSE),"")</f>
        <v/>
      </c>
      <c r="BM29" s="95" t="str">
        <f>IFERROR(VLOOKUP(BK29,Control!$R$2:$T$13,3,FALSE),"")</f>
        <v/>
      </c>
      <c r="BN29" s="9">
        <f t="shared" si="30"/>
        <v>0</v>
      </c>
      <c r="BO29" s="10">
        <f t="shared" si="31"/>
        <v>0</v>
      </c>
      <c r="BP29" s="5">
        <f t="shared" si="164"/>
        <v>24</v>
      </c>
      <c r="BQ29" s="8" t="str">
        <f t="shared" si="32"/>
        <v/>
      </c>
      <c r="BR29" s="8" t="str">
        <f t="shared" si="33"/>
        <v/>
      </c>
      <c r="BS29" s="95" t="str">
        <f>IFERROR(VLOOKUP(VLOOKUP(BR29,Control!$L$2:$M$677,2,FALSE),Control!$O$2:$P$11,2,FALSE),"")</f>
        <v/>
      </c>
      <c r="BT29" s="95" t="str">
        <f>IFERROR(VLOOKUP(BR29,Control!$R$2:$T$13,3,FALSE),"")</f>
        <v/>
      </c>
      <c r="BU29" s="9">
        <f t="shared" si="34"/>
        <v>0</v>
      </c>
      <c r="BV29" s="10">
        <f t="shared" si="35"/>
        <v>0</v>
      </c>
      <c r="BW29" s="5">
        <f t="shared" si="165"/>
        <v>24</v>
      </c>
      <c r="BX29" s="8" t="str">
        <f t="shared" si="36"/>
        <v/>
      </c>
      <c r="BY29" s="8" t="str">
        <f t="shared" si="37"/>
        <v/>
      </c>
      <c r="BZ29" s="95" t="str">
        <f>IFERROR(VLOOKUP(VLOOKUP(BY29,Control!$L$2:$M$677,2,FALSE),Control!$O$2:$P$11,2,FALSE),"")</f>
        <v/>
      </c>
      <c r="CA29" s="95" t="str">
        <f>IFERROR(VLOOKUP(BY29,Control!$R$2:$T$13,3,FALSE),"")</f>
        <v/>
      </c>
      <c r="CB29" s="9">
        <f t="shared" si="38"/>
        <v>0</v>
      </c>
      <c r="CC29" s="10">
        <f t="shared" si="39"/>
        <v>0</v>
      </c>
      <c r="CD29" s="5">
        <f t="shared" si="166"/>
        <v>24</v>
      </c>
      <c r="CE29" s="8" t="str">
        <f t="shared" si="40"/>
        <v/>
      </c>
      <c r="CF29" s="8" t="str">
        <f t="shared" si="41"/>
        <v/>
      </c>
      <c r="CG29" s="95" t="str">
        <f>IFERROR(VLOOKUP(VLOOKUP(CF29,Control!$L$2:$M$677,2,FALSE),Control!$O$2:$P$11,2,FALSE),"")</f>
        <v/>
      </c>
      <c r="CH29" s="95" t="str">
        <f>IFERROR(VLOOKUP(CF29,Control!$R$2:$T$13,3,FALSE),"")</f>
        <v/>
      </c>
      <c r="CI29" s="9">
        <f t="shared" si="42"/>
        <v>0</v>
      </c>
      <c r="CJ29" s="10">
        <f t="shared" si="43"/>
        <v>0</v>
      </c>
      <c r="CK29" s="5">
        <f t="shared" si="167"/>
        <v>24</v>
      </c>
      <c r="CL29" s="8" t="str">
        <f t="shared" si="44"/>
        <v/>
      </c>
      <c r="CM29" s="8" t="str">
        <f t="shared" si="45"/>
        <v/>
      </c>
      <c r="CN29" s="95" t="str">
        <f>IFERROR(VLOOKUP(VLOOKUP(CM29,Control!$L$2:$M$677,2,FALSE),Control!$O$2:$P$11,2,FALSE),"")</f>
        <v/>
      </c>
      <c r="CO29" s="95" t="str">
        <f>IFERROR(VLOOKUP(CM29,Control!$R$2:$T$13,3,FALSE),"")</f>
        <v/>
      </c>
      <c r="CP29" s="9">
        <f t="shared" si="46"/>
        <v>0</v>
      </c>
      <c r="CQ29" s="10">
        <f t="shared" si="47"/>
        <v>0</v>
      </c>
      <c r="CR29" s="5">
        <f t="shared" si="168"/>
        <v>24</v>
      </c>
      <c r="CS29" s="8" t="str">
        <f t="shared" si="48"/>
        <v/>
      </c>
      <c r="CT29" s="8" t="str">
        <f t="shared" si="49"/>
        <v/>
      </c>
      <c r="CU29" s="95" t="str">
        <f>IFERROR(VLOOKUP(VLOOKUP(CT29,Control!$L$2:$M$677,2,FALSE),Control!$O$2:$P$11,2,FALSE),"")</f>
        <v/>
      </c>
      <c r="CV29" s="95" t="str">
        <f>IFERROR(VLOOKUP(CT29,Control!$R$2:$T$13,3,FALSE),"")</f>
        <v/>
      </c>
      <c r="CW29" s="9">
        <f t="shared" si="50"/>
        <v>0</v>
      </c>
      <c r="CX29" s="10">
        <f t="shared" si="51"/>
        <v>0</v>
      </c>
      <c r="CY29" s="5">
        <f t="shared" si="169"/>
        <v>24</v>
      </c>
      <c r="CZ29" s="8" t="str">
        <f t="shared" si="52"/>
        <v/>
      </c>
      <c r="DA29" s="8" t="str">
        <f t="shared" si="53"/>
        <v/>
      </c>
      <c r="DB29" s="95" t="str">
        <f>IFERROR(VLOOKUP(VLOOKUP(DA29,Control!$L$2:$M$677,2,FALSE),Control!$O$2:$P$11,2,FALSE),"")</f>
        <v/>
      </c>
      <c r="DC29" s="95" t="str">
        <f>IFERROR(VLOOKUP(DA29,Control!$R$2:$T$13,3,FALSE),"")</f>
        <v/>
      </c>
      <c r="DD29" s="9">
        <f t="shared" si="54"/>
        <v>0</v>
      </c>
      <c r="DE29" s="10">
        <f t="shared" si="55"/>
        <v>0</v>
      </c>
      <c r="DF29" s="5">
        <f t="shared" si="170"/>
        <v>24</v>
      </c>
      <c r="DG29" s="8" t="str">
        <f t="shared" si="56"/>
        <v/>
      </c>
      <c r="DH29" s="8" t="str">
        <f t="shared" si="57"/>
        <v/>
      </c>
      <c r="DI29" s="95" t="str">
        <f>IFERROR(VLOOKUP(VLOOKUP(DH29,Control!$L$2:$M$677,2,FALSE),Control!$O$2:$P$11,2,FALSE),"")</f>
        <v/>
      </c>
      <c r="DJ29" s="95" t="str">
        <f>IFERROR(VLOOKUP(DH29,Control!$R$2:$T$13,3,FALSE),"")</f>
        <v/>
      </c>
      <c r="DK29" s="9">
        <f t="shared" si="58"/>
        <v>0</v>
      </c>
      <c r="DL29" s="10">
        <f t="shared" si="59"/>
        <v>0</v>
      </c>
      <c r="DM29" s="5">
        <f t="shared" si="171"/>
        <v>24</v>
      </c>
      <c r="DN29" s="8" t="str">
        <f t="shared" si="60"/>
        <v/>
      </c>
      <c r="DO29" s="8" t="str">
        <f t="shared" si="61"/>
        <v/>
      </c>
      <c r="DP29" s="95" t="str">
        <f>IFERROR(VLOOKUP(VLOOKUP(DO29,Control!$L$2:$M$677,2,FALSE),Control!$O$2:$P$11,2,FALSE),"")</f>
        <v/>
      </c>
      <c r="DQ29" s="95" t="str">
        <f>IFERROR(VLOOKUP(DO29,Control!$R$2:$T$13,3,FALSE),"")</f>
        <v/>
      </c>
      <c r="DR29" s="9">
        <f t="shared" si="62"/>
        <v>0</v>
      </c>
      <c r="DS29" s="10">
        <f t="shared" si="63"/>
        <v>0</v>
      </c>
      <c r="DT29" s="5">
        <f t="shared" si="172"/>
        <v>24</v>
      </c>
      <c r="DU29" s="8" t="str">
        <f t="shared" si="64"/>
        <v/>
      </c>
      <c r="DV29" s="8" t="str">
        <f t="shared" si="65"/>
        <v/>
      </c>
      <c r="DW29" s="95" t="str">
        <f>IFERROR(VLOOKUP(VLOOKUP(DV29,Control!$L$2:$M$677,2,FALSE),Control!$O$2:$P$11,2,FALSE),"")</f>
        <v/>
      </c>
      <c r="DX29" s="95" t="str">
        <f>IFERROR(VLOOKUP(DV29,Control!$R$2:$T$13,3,FALSE),"")</f>
        <v/>
      </c>
      <c r="DY29" s="9">
        <f t="shared" si="66"/>
        <v>0</v>
      </c>
      <c r="DZ29" s="10">
        <f t="shared" si="67"/>
        <v>0</v>
      </c>
      <c r="EA29" s="5">
        <f t="shared" si="173"/>
        <v>24</v>
      </c>
      <c r="EB29" s="8" t="str">
        <f t="shared" si="68"/>
        <v/>
      </c>
      <c r="EC29" s="8" t="str">
        <f t="shared" si="69"/>
        <v/>
      </c>
      <c r="ED29" s="95" t="str">
        <f>IFERROR(VLOOKUP(VLOOKUP(EC29,Control!$L$2:$M$677,2,FALSE),Control!$O$2:$P$11,2,FALSE),"")</f>
        <v/>
      </c>
      <c r="EE29" s="95" t="str">
        <f>IFERROR(VLOOKUP(EC29,Control!$R$2:$T$13,3,FALSE),"")</f>
        <v/>
      </c>
      <c r="EF29" s="9">
        <f t="shared" si="70"/>
        <v>0</v>
      </c>
      <c r="EG29" s="10">
        <f t="shared" si="71"/>
        <v>0</v>
      </c>
      <c r="EH29" s="5">
        <f t="shared" si="174"/>
        <v>24</v>
      </c>
      <c r="EI29" s="8" t="str">
        <f t="shared" si="72"/>
        <v/>
      </c>
      <c r="EJ29" s="8" t="str">
        <f t="shared" si="73"/>
        <v/>
      </c>
      <c r="EK29" s="95" t="str">
        <f>IFERROR(VLOOKUP(VLOOKUP(EJ29,Control!$L$2:$M$677,2,FALSE),Control!$O$2:$P$11,2,FALSE),"")</f>
        <v/>
      </c>
      <c r="EL29" s="95" t="str">
        <f>IFERROR(VLOOKUP(EJ29,Control!$R$2:$T$13,3,FALSE),"")</f>
        <v/>
      </c>
      <c r="EM29" s="9">
        <f t="shared" si="74"/>
        <v>0</v>
      </c>
      <c r="EN29" s="10">
        <f t="shared" si="75"/>
        <v>0</v>
      </c>
      <c r="EO29" s="5">
        <f t="shared" si="175"/>
        <v>24</v>
      </c>
      <c r="EP29" s="8" t="str">
        <f t="shared" si="76"/>
        <v/>
      </c>
      <c r="EQ29" s="8" t="str">
        <f t="shared" si="77"/>
        <v/>
      </c>
      <c r="ER29" s="95" t="str">
        <f>IFERROR(VLOOKUP(VLOOKUP(EQ29,Control!$L$2:$M$677,2,FALSE),Control!$O$2:$P$11,2,FALSE),"")</f>
        <v/>
      </c>
      <c r="ES29" s="95" t="str">
        <f>IFERROR(VLOOKUP(EQ29,Control!$R$2:$T$13,3,FALSE),"")</f>
        <v/>
      </c>
      <c r="ET29" s="9">
        <f t="shared" si="78"/>
        <v>0</v>
      </c>
      <c r="EU29" s="10">
        <f t="shared" si="79"/>
        <v>0</v>
      </c>
      <c r="EV29" s="5">
        <f t="shared" si="176"/>
        <v>24</v>
      </c>
      <c r="EW29" s="8" t="str">
        <f t="shared" si="80"/>
        <v/>
      </c>
      <c r="EX29" s="8" t="str">
        <f t="shared" si="81"/>
        <v/>
      </c>
      <c r="EY29" s="95" t="str">
        <f>IFERROR(VLOOKUP(VLOOKUP(EX29,Control!$L$2:$M$677,2,FALSE),Control!$O$2:$P$11,2,FALSE),"")</f>
        <v/>
      </c>
      <c r="EZ29" s="95" t="str">
        <f>IFERROR(VLOOKUP(EX29,Control!$R$2:$T$13,3,FALSE),"")</f>
        <v/>
      </c>
      <c r="FA29" s="9">
        <f t="shared" si="82"/>
        <v>0</v>
      </c>
      <c r="FB29" s="10">
        <f t="shared" si="83"/>
        <v>0</v>
      </c>
      <c r="FC29" s="5">
        <f t="shared" si="177"/>
        <v>24</v>
      </c>
      <c r="FD29" s="8" t="str">
        <f t="shared" si="84"/>
        <v/>
      </c>
      <c r="FE29" s="8" t="str">
        <f t="shared" si="85"/>
        <v/>
      </c>
      <c r="FF29" s="95" t="str">
        <f>IFERROR(VLOOKUP(VLOOKUP(FE29,Control!$L$2:$M$677,2,FALSE),Control!$O$2:$P$11,2,FALSE),"")</f>
        <v/>
      </c>
      <c r="FG29" s="95" t="str">
        <f>IFERROR(VLOOKUP(FE29,Control!$R$2:$T$13,3,FALSE),"")</f>
        <v/>
      </c>
      <c r="FH29" s="9">
        <f t="shared" si="86"/>
        <v>0</v>
      </c>
      <c r="FI29" s="10">
        <f t="shared" si="87"/>
        <v>0</v>
      </c>
      <c r="FJ29" s="5">
        <f t="shared" si="178"/>
        <v>24</v>
      </c>
      <c r="FK29" s="8" t="str">
        <f t="shared" si="88"/>
        <v/>
      </c>
      <c r="FL29" s="8" t="str">
        <f t="shared" si="89"/>
        <v/>
      </c>
      <c r="FM29" s="95" t="str">
        <f>IFERROR(VLOOKUP(VLOOKUP(FL29,Control!$L$2:$M$677,2,FALSE),Control!$O$2:$P$11,2,FALSE),"")</f>
        <v/>
      </c>
      <c r="FN29" s="95" t="str">
        <f>IFERROR(VLOOKUP(FL29,Control!$R$2:$T$13,3,FALSE),"")</f>
        <v/>
      </c>
      <c r="FO29" s="9">
        <f t="shared" si="90"/>
        <v>0</v>
      </c>
      <c r="FP29" s="10">
        <f t="shared" si="91"/>
        <v>0</v>
      </c>
      <c r="FQ29" s="5">
        <f t="shared" si="179"/>
        <v>24</v>
      </c>
      <c r="FR29" s="8" t="str">
        <f t="shared" si="92"/>
        <v/>
      </c>
      <c r="FS29" s="8" t="str">
        <f t="shared" si="93"/>
        <v/>
      </c>
      <c r="FT29" s="95" t="str">
        <f>IFERROR(VLOOKUP(VLOOKUP(FS29,Control!$L$2:$M$677,2,FALSE),Control!$O$2:$P$11,2,FALSE),"")</f>
        <v/>
      </c>
      <c r="FU29" s="95" t="str">
        <f>IFERROR(VLOOKUP(FS29,Control!$R$2:$T$13,3,FALSE),"")</f>
        <v/>
      </c>
      <c r="FV29" s="9">
        <f t="shared" si="94"/>
        <v>0</v>
      </c>
      <c r="FW29" s="10">
        <f t="shared" si="95"/>
        <v>0</v>
      </c>
      <c r="FX29" s="5">
        <f t="shared" si="180"/>
        <v>24</v>
      </c>
      <c r="FY29" s="8" t="str">
        <f t="shared" si="96"/>
        <v/>
      </c>
      <c r="FZ29" s="8" t="str">
        <f t="shared" si="97"/>
        <v/>
      </c>
      <c r="GA29" s="95" t="str">
        <f>IFERROR(VLOOKUP(VLOOKUP(FZ29,Control!$L$2:$M$677,2,FALSE),Control!$O$2:$P$11,2,FALSE),"")</f>
        <v/>
      </c>
      <c r="GB29" s="95" t="str">
        <f>IFERROR(VLOOKUP(FZ29,Control!$R$2:$T$13,3,FALSE),"")</f>
        <v/>
      </c>
      <c r="GC29" s="9">
        <f t="shared" si="98"/>
        <v>0</v>
      </c>
      <c r="GD29" s="10">
        <f t="shared" si="99"/>
        <v>0</v>
      </c>
      <c r="GE29" s="5">
        <f t="shared" si="181"/>
        <v>24</v>
      </c>
      <c r="GF29" s="8" t="str">
        <f t="shared" si="100"/>
        <v/>
      </c>
      <c r="GG29" s="8" t="str">
        <f t="shared" si="101"/>
        <v/>
      </c>
      <c r="GH29" s="95" t="str">
        <f>IFERROR(VLOOKUP(VLOOKUP(GG29,Control!$L$2:$M$677,2,FALSE),Control!$O$2:$P$11,2,FALSE),"")</f>
        <v/>
      </c>
      <c r="GI29" s="95" t="str">
        <f>IFERROR(VLOOKUP(GG29,Control!$R$2:$T$13,3,FALSE),"")</f>
        <v/>
      </c>
      <c r="GJ29" s="9">
        <f t="shared" si="102"/>
        <v>0</v>
      </c>
      <c r="GK29" s="10">
        <f t="shared" si="103"/>
        <v>0</v>
      </c>
      <c r="GL29" s="5">
        <f t="shared" si="182"/>
        <v>24</v>
      </c>
      <c r="GM29" s="8" t="str">
        <f t="shared" si="104"/>
        <v/>
      </c>
      <c r="GN29" s="8" t="str">
        <f t="shared" si="105"/>
        <v/>
      </c>
      <c r="GO29" s="95" t="str">
        <f>IFERROR(VLOOKUP(VLOOKUP(GN29,Control!$L$2:$M$677,2,FALSE),Control!$O$2:$P$11,2,FALSE),"")</f>
        <v/>
      </c>
      <c r="GP29" s="95" t="str">
        <f>IFERROR(VLOOKUP(GN29,Control!$R$2:$T$13,3,FALSE),"")</f>
        <v/>
      </c>
      <c r="GQ29" s="9">
        <f t="shared" si="106"/>
        <v>0</v>
      </c>
      <c r="GR29" s="10">
        <f t="shared" si="107"/>
        <v>0</v>
      </c>
      <c r="GS29" s="5">
        <f t="shared" si="183"/>
        <v>24</v>
      </c>
      <c r="GT29" s="8" t="str">
        <f t="shared" si="108"/>
        <v/>
      </c>
      <c r="GU29" s="8" t="str">
        <f t="shared" si="109"/>
        <v/>
      </c>
      <c r="GV29" s="95" t="str">
        <f>IFERROR(VLOOKUP(VLOOKUP(GU29,Control!$L$2:$M$677,2,FALSE),Control!$O$2:$P$11,2,FALSE),"")</f>
        <v/>
      </c>
      <c r="GW29" s="95" t="str">
        <f>IFERROR(VLOOKUP(GU29,Control!$R$2:$T$13,3,FALSE),"")</f>
        <v/>
      </c>
      <c r="GX29" s="9">
        <f t="shared" si="110"/>
        <v>0</v>
      </c>
      <c r="GY29" s="10">
        <f t="shared" si="111"/>
        <v>0</v>
      </c>
      <c r="GZ29" s="5">
        <f t="shared" si="184"/>
        <v>24</v>
      </c>
      <c r="HA29" s="8" t="str">
        <f t="shared" si="112"/>
        <v/>
      </c>
      <c r="HB29" s="8" t="str">
        <f t="shared" si="113"/>
        <v/>
      </c>
      <c r="HC29" s="95" t="str">
        <f>IFERROR(VLOOKUP(VLOOKUP(HB29,Control!$L$2:$M$677,2,FALSE),Control!$O$2:$P$11,2,FALSE),"")</f>
        <v/>
      </c>
      <c r="HD29" s="95" t="str">
        <f>IFERROR(VLOOKUP(HB29,Control!$R$2:$T$13,3,FALSE),"")</f>
        <v/>
      </c>
      <c r="HE29" s="9">
        <f t="shared" si="114"/>
        <v>0</v>
      </c>
      <c r="HF29" s="10">
        <f t="shared" si="115"/>
        <v>0</v>
      </c>
      <c r="HG29" s="5">
        <f t="shared" si="185"/>
        <v>24</v>
      </c>
      <c r="HH29" s="8" t="str">
        <f t="shared" si="116"/>
        <v/>
      </c>
      <c r="HI29" s="8" t="str">
        <f t="shared" si="117"/>
        <v/>
      </c>
      <c r="HJ29" s="95" t="str">
        <f>IFERROR(VLOOKUP(VLOOKUP(HI29,Control!$L$2:$M$677,2,FALSE),Control!$O$2:$P$11,2,FALSE),"")</f>
        <v/>
      </c>
      <c r="HK29" s="95" t="str">
        <f>IFERROR(VLOOKUP(HI29,Control!$R$2:$T$13,3,FALSE),"")</f>
        <v/>
      </c>
      <c r="HL29" s="9">
        <f t="shared" si="118"/>
        <v>0</v>
      </c>
      <c r="HM29" s="10">
        <f t="shared" si="119"/>
        <v>0</v>
      </c>
      <c r="HN29" s="5">
        <f t="shared" si="186"/>
        <v>24</v>
      </c>
      <c r="HO29" s="8" t="str">
        <f t="shared" si="120"/>
        <v/>
      </c>
      <c r="HP29" s="8" t="str">
        <f t="shared" si="121"/>
        <v/>
      </c>
      <c r="HQ29" s="95" t="str">
        <f>IFERROR(VLOOKUP(VLOOKUP(HP29,Control!$L$2:$M$677,2,FALSE),Control!$O$2:$P$11,2,FALSE),"")</f>
        <v/>
      </c>
      <c r="HR29" s="95" t="str">
        <f>IFERROR(VLOOKUP(HP29,Control!$R$2:$T$13,3,FALSE),"")</f>
        <v/>
      </c>
      <c r="HS29" s="9">
        <f t="shared" si="122"/>
        <v>0</v>
      </c>
      <c r="HT29" s="10">
        <f t="shared" si="123"/>
        <v>0</v>
      </c>
      <c r="HU29" s="5">
        <f t="shared" si="187"/>
        <v>24</v>
      </c>
      <c r="HV29" s="8" t="str">
        <f t="shared" si="124"/>
        <v/>
      </c>
      <c r="HW29" s="8" t="str">
        <f t="shared" si="125"/>
        <v/>
      </c>
      <c r="HX29" s="95" t="str">
        <f>IFERROR(VLOOKUP(VLOOKUP(HW29,Control!$L$2:$M$677,2,FALSE),Control!$O$2:$P$11,2,FALSE),"")</f>
        <v/>
      </c>
      <c r="HY29" s="95" t="str">
        <f>IFERROR(VLOOKUP(HW29,Control!$R$2:$T$13,3,FALSE),"")</f>
        <v/>
      </c>
      <c r="HZ29" s="9">
        <f t="shared" si="126"/>
        <v>0</v>
      </c>
      <c r="IA29" s="10">
        <f t="shared" si="127"/>
        <v>0</v>
      </c>
      <c r="IB29" s="5">
        <f t="shared" si="188"/>
        <v>24</v>
      </c>
      <c r="IC29" s="8" t="str">
        <f t="shared" si="128"/>
        <v/>
      </c>
      <c r="ID29" s="8" t="str">
        <f t="shared" si="129"/>
        <v/>
      </c>
      <c r="IE29" s="95" t="str">
        <f>IFERROR(VLOOKUP(VLOOKUP(ID29,Control!$L$2:$M$677,2,FALSE),Control!$O$2:$P$11,2,FALSE),"")</f>
        <v/>
      </c>
      <c r="IF29" s="95" t="str">
        <f>IFERROR(VLOOKUP(ID29,Control!$R$2:$T$13,3,FALSE),"")</f>
        <v/>
      </c>
      <c r="IG29" s="9">
        <f t="shared" si="130"/>
        <v>0</v>
      </c>
      <c r="IH29" s="10">
        <f t="shared" si="131"/>
        <v>0</v>
      </c>
      <c r="II29" s="5">
        <f t="shared" si="189"/>
        <v>24</v>
      </c>
      <c r="IJ29" s="8" t="str">
        <f t="shared" si="132"/>
        <v/>
      </c>
      <c r="IK29" s="8" t="str">
        <f t="shared" si="133"/>
        <v/>
      </c>
      <c r="IL29" s="95" t="str">
        <f>IFERROR(VLOOKUP(VLOOKUP(IK29,Control!$L$2:$M$677,2,FALSE),Control!$O$2:$P$11,2,FALSE),"")</f>
        <v/>
      </c>
      <c r="IM29" s="95" t="str">
        <f>IFERROR(VLOOKUP(IK29,Control!$R$2:$T$13,3,FALSE),"")</f>
        <v/>
      </c>
      <c r="IN29" s="9">
        <f t="shared" si="134"/>
        <v>0</v>
      </c>
      <c r="IO29" s="10">
        <f t="shared" si="135"/>
        <v>0</v>
      </c>
      <c r="IP29" s="5">
        <f t="shared" si="190"/>
        <v>24</v>
      </c>
      <c r="IQ29" s="8" t="str">
        <f t="shared" si="136"/>
        <v/>
      </c>
      <c r="IR29" s="8" t="str">
        <f t="shared" si="137"/>
        <v/>
      </c>
      <c r="IS29" s="95" t="str">
        <f>IFERROR(VLOOKUP(VLOOKUP(IR29,Control!$L$2:$M$677,2,FALSE),Control!$O$2:$P$11,2,FALSE),"")</f>
        <v/>
      </c>
      <c r="IT29" s="95" t="str">
        <f>IFERROR(VLOOKUP(IR29,Control!$R$2:$T$13,3,FALSE),"")</f>
        <v/>
      </c>
      <c r="IU29" s="9">
        <f t="shared" si="138"/>
        <v>0</v>
      </c>
      <c r="IV29" s="10">
        <f t="shared" si="139"/>
        <v>0</v>
      </c>
      <c r="IW29" s="5">
        <f t="shared" si="191"/>
        <v>24</v>
      </c>
      <c r="IX29" s="8" t="str">
        <f t="shared" si="140"/>
        <v/>
      </c>
      <c r="IY29" s="8" t="str">
        <f t="shared" si="141"/>
        <v/>
      </c>
      <c r="IZ29" s="95" t="str">
        <f>IFERROR(VLOOKUP(VLOOKUP(IY29,Control!$L$2:$M$677,2,FALSE),Control!$O$2:$P$11,2,FALSE),"")</f>
        <v/>
      </c>
      <c r="JA29" s="95" t="str">
        <f>IFERROR(VLOOKUP(IY29,Control!$R$2:$T$13,3,FALSE),"")</f>
        <v/>
      </c>
      <c r="JB29" s="9">
        <f t="shared" si="142"/>
        <v>0</v>
      </c>
      <c r="JC29" s="10">
        <f t="shared" si="143"/>
        <v>0</v>
      </c>
      <c r="JD29" s="5">
        <f t="shared" si="192"/>
        <v>24</v>
      </c>
      <c r="JE29" s="8" t="str">
        <f t="shared" si="144"/>
        <v/>
      </c>
      <c r="JF29" s="8" t="str">
        <f t="shared" si="145"/>
        <v/>
      </c>
      <c r="JG29" s="95" t="str">
        <f>IFERROR(VLOOKUP(VLOOKUP(JF29,Control!$L$2:$M$677,2,FALSE),Control!$O$2:$P$11,2,FALSE),"")</f>
        <v/>
      </c>
      <c r="JH29" s="95" t="str">
        <f>IFERROR(VLOOKUP(JF29,Control!$R$2:$T$13,3,FALSE),"")</f>
        <v/>
      </c>
      <c r="JI29" s="9">
        <f t="shared" si="146"/>
        <v>0</v>
      </c>
      <c r="JJ29" s="10">
        <f t="shared" si="147"/>
        <v>0</v>
      </c>
      <c r="JK29" s="5">
        <f t="shared" si="193"/>
        <v>24</v>
      </c>
      <c r="JL29" s="8" t="str">
        <f t="shared" si="148"/>
        <v/>
      </c>
      <c r="JM29" s="8" t="str">
        <f t="shared" si="149"/>
        <v/>
      </c>
      <c r="JN29" s="95" t="str">
        <f>IFERROR(VLOOKUP(VLOOKUP(JM29,Control!$L$2:$M$677,2,FALSE),Control!$O$2:$P$11,2,FALSE),"")</f>
        <v/>
      </c>
      <c r="JO29" s="95" t="str">
        <f>IFERROR(VLOOKUP(JM29,Control!$R$2:$T$13,3,FALSE),"")</f>
        <v/>
      </c>
      <c r="JP29" s="9">
        <f t="shared" si="150"/>
        <v>0</v>
      </c>
      <c r="JQ29" s="10">
        <f t="shared" si="151"/>
        <v>0</v>
      </c>
      <c r="JR29" s="5">
        <f t="shared" si="194"/>
        <v>24</v>
      </c>
      <c r="JS29" s="8" t="str">
        <f t="shared" si="152"/>
        <v/>
      </c>
      <c r="JT29" s="8" t="str">
        <f t="shared" si="153"/>
        <v/>
      </c>
      <c r="JU29" s="95" t="str">
        <f>IFERROR(VLOOKUP(VLOOKUP(JT29,Control!$L$2:$M$677,2,FALSE),Control!$O$2:$P$11,2,FALSE),"")</f>
        <v/>
      </c>
      <c r="JV29" s="95" t="str">
        <f>IFERROR(VLOOKUP(JT29,Control!$R$2:$T$13,3,FALSE),"")</f>
        <v/>
      </c>
      <c r="JW29" s="9">
        <f t="shared" si="154"/>
        <v>0</v>
      </c>
      <c r="JX29" s="10">
        <f t="shared" si="155"/>
        <v>0</v>
      </c>
    </row>
    <row r="30" spans="1:284" x14ac:dyDescent="0.25">
      <c r="A30" s="114"/>
      <c r="B30" s="114"/>
      <c r="C30" s="114"/>
      <c r="D30" s="117"/>
      <c r="E30" s="5">
        <f t="shared" si="195"/>
        <v>25</v>
      </c>
      <c r="F30" s="8"/>
      <c r="G30" s="6"/>
      <c r="H30" s="95" t="str">
        <f>IFERROR(VLOOKUP(VLOOKUP(G30,Control!$L$2:$M$677,2,FALSE),Control!$O$2:$P$11,2,FALSE),"")</f>
        <v/>
      </c>
      <c r="I30" s="95" t="str">
        <f>IFERROR(VLOOKUP(G30,Control!$R$2:$T$13,3,FALSE),"")</f>
        <v/>
      </c>
      <c r="J30" s="9">
        <v>0</v>
      </c>
      <c r="K30" s="10">
        <v>0</v>
      </c>
      <c r="L30" s="5">
        <f t="shared" si="156"/>
        <v>25</v>
      </c>
      <c r="M30" s="8" t="str">
        <f t="shared" si="0"/>
        <v/>
      </c>
      <c r="N30" s="8" t="str">
        <f t="shared" si="1"/>
        <v/>
      </c>
      <c r="O30" s="95" t="str">
        <f>IFERROR(VLOOKUP(VLOOKUP(N30,Control!$L$2:$M$677,2,FALSE),Control!$O$2:$P$11,2,FALSE),"")</f>
        <v/>
      </c>
      <c r="P30" s="95" t="str">
        <f>IFERROR(VLOOKUP(N30,Control!$R$2:$T$13,3,FALSE),"")</f>
        <v/>
      </c>
      <c r="Q30" s="9">
        <f t="shared" si="2"/>
        <v>0</v>
      </c>
      <c r="R30" s="10">
        <f t="shared" si="3"/>
        <v>0</v>
      </c>
      <c r="S30" s="5">
        <f t="shared" si="157"/>
        <v>25</v>
      </c>
      <c r="T30" s="8" t="str">
        <f t="shared" si="4"/>
        <v/>
      </c>
      <c r="U30" s="8" t="str">
        <f t="shared" si="5"/>
        <v/>
      </c>
      <c r="V30" s="95" t="str">
        <f>IFERROR(VLOOKUP(VLOOKUP(U30,Control!$L$2:$M$677,2,FALSE),Control!$O$2:$P$11,2,FALSE),"")</f>
        <v/>
      </c>
      <c r="W30" s="95" t="str">
        <f>IFERROR(VLOOKUP(U30,Control!$R$2:$T$13,3,FALSE),"")</f>
        <v/>
      </c>
      <c r="X30" s="9">
        <f t="shared" si="6"/>
        <v>0</v>
      </c>
      <c r="Y30" s="10">
        <f t="shared" si="7"/>
        <v>0</v>
      </c>
      <c r="Z30" s="5">
        <f t="shared" si="158"/>
        <v>25</v>
      </c>
      <c r="AA30" s="8" t="str">
        <f t="shared" si="8"/>
        <v/>
      </c>
      <c r="AB30" s="8" t="str">
        <f t="shared" si="9"/>
        <v/>
      </c>
      <c r="AC30" s="95" t="str">
        <f>IFERROR(VLOOKUP(VLOOKUP(AB30,Control!$L$2:$M$677,2,FALSE),Control!$O$2:$P$11,2,FALSE),"")</f>
        <v/>
      </c>
      <c r="AD30" s="95" t="str">
        <f>IFERROR(VLOOKUP(AB30,Control!$R$2:$T$13,3,FALSE),"")</f>
        <v/>
      </c>
      <c r="AE30" s="9">
        <f t="shared" si="10"/>
        <v>0</v>
      </c>
      <c r="AF30" s="10">
        <f t="shared" si="11"/>
        <v>0</v>
      </c>
      <c r="AG30" s="5">
        <f t="shared" si="159"/>
        <v>25</v>
      </c>
      <c r="AH30" s="8" t="str">
        <f t="shared" si="12"/>
        <v/>
      </c>
      <c r="AI30" s="8" t="str">
        <f t="shared" si="13"/>
        <v/>
      </c>
      <c r="AJ30" s="95" t="str">
        <f>IFERROR(VLOOKUP(VLOOKUP(AI30,Control!$L$2:$M$677,2,FALSE),Control!$O$2:$P$11,2,FALSE),"")</f>
        <v/>
      </c>
      <c r="AK30" s="95" t="str">
        <f>IFERROR(VLOOKUP(AI30,Control!$R$2:$T$13,3,FALSE),"")</f>
        <v/>
      </c>
      <c r="AL30" s="9">
        <f t="shared" si="14"/>
        <v>0</v>
      </c>
      <c r="AM30" s="10">
        <f t="shared" si="15"/>
        <v>0</v>
      </c>
      <c r="AN30" s="5">
        <f t="shared" si="160"/>
        <v>25</v>
      </c>
      <c r="AO30" s="8" t="str">
        <f t="shared" si="16"/>
        <v/>
      </c>
      <c r="AP30" s="8" t="str">
        <f t="shared" si="17"/>
        <v/>
      </c>
      <c r="AQ30" s="95" t="str">
        <f>IFERROR(VLOOKUP(VLOOKUP(AP30,Control!$L$2:$M$677,2,FALSE),Control!$O$2:$P$11,2,FALSE),"")</f>
        <v/>
      </c>
      <c r="AR30" s="95" t="str">
        <f>IFERROR(VLOOKUP(AP30,Control!$R$2:$T$13,3,FALSE),"")</f>
        <v/>
      </c>
      <c r="AS30" s="9">
        <f t="shared" si="18"/>
        <v>0</v>
      </c>
      <c r="AT30" s="10">
        <f t="shared" si="19"/>
        <v>0</v>
      </c>
      <c r="AU30" s="5">
        <f t="shared" si="161"/>
        <v>25</v>
      </c>
      <c r="AV30" s="8" t="str">
        <f t="shared" si="20"/>
        <v/>
      </c>
      <c r="AW30" s="8" t="str">
        <f t="shared" si="21"/>
        <v/>
      </c>
      <c r="AX30" s="95" t="str">
        <f>IFERROR(VLOOKUP(VLOOKUP(AW30,Control!$L$2:$M$677,2,FALSE),Control!$O$2:$P$11,2,FALSE),"")</f>
        <v/>
      </c>
      <c r="AY30" s="95" t="str">
        <f>IFERROR(VLOOKUP(AW30,Control!$R$2:$T$13,3,FALSE),"")</f>
        <v/>
      </c>
      <c r="AZ30" s="9">
        <f t="shared" si="22"/>
        <v>0</v>
      </c>
      <c r="BA30" s="10">
        <f t="shared" si="23"/>
        <v>0</v>
      </c>
      <c r="BB30" s="5">
        <f t="shared" si="162"/>
        <v>25</v>
      </c>
      <c r="BC30" s="8" t="str">
        <f t="shared" si="24"/>
        <v/>
      </c>
      <c r="BD30" s="8" t="str">
        <f t="shared" si="25"/>
        <v/>
      </c>
      <c r="BE30" s="95" t="str">
        <f>IFERROR(VLOOKUP(VLOOKUP(BD30,Control!$L$2:$M$677,2,FALSE),Control!$O$2:$P$11,2,FALSE),"")</f>
        <v/>
      </c>
      <c r="BF30" s="95" t="str">
        <f>IFERROR(VLOOKUP(BD30,Control!$R$2:$T$13,3,FALSE),"")</f>
        <v/>
      </c>
      <c r="BG30" s="9">
        <f t="shared" si="26"/>
        <v>0</v>
      </c>
      <c r="BH30" s="10">
        <f t="shared" si="27"/>
        <v>0</v>
      </c>
      <c r="BI30" s="5">
        <f t="shared" si="163"/>
        <v>25</v>
      </c>
      <c r="BJ30" s="8" t="str">
        <f t="shared" si="28"/>
        <v/>
      </c>
      <c r="BK30" s="8" t="str">
        <f t="shared" si="29"/>
        <v/>
      </c>
      <c r="BL30" s="95" t="str">
        <f>IFERROR(VLOOKUP(VLOOKUP(BK30,Control!$L$2:$M$677,2,FALSE),Control!$O$2:$P$11,2,FALSE),"")</f>
        <v/>
      </c>
      <c r="BM30" s="95" t="str">
        <f>IFERROR(VLOOKUP(BK30,Control!$R$2:$T$13,3,FALSE),"")</f>
        <v/>
      </c>
      <c r="BN30" s="9">
        <f t="shared" si="30"/>
        <v>0</v>
      </c>
      <c r="BO30" s="10">
        <f t="shared" si="31"/>
        <v>0</v>
      </c>
      <c r="BP30" s="5">
        <f t="shared" si="164"/>
        <v>25</v>
      </c>
      <c r="BQ30" s="8" t="str">
        <f t="shared" si="32"/>
        <v/>
      </c>
      <c r="BR30" s="8" t="str">
        <f t="shared" si="33"/>
        <v/>
      </c>
      <c r="BS30" s="95" t="str">
        <f>IFERROR(VLOOKUP(VLOOKUP(BR30,Control!$L$2:$M$677,2,FALSE),Control!$O$2:$P$11,2,FALSE),"")</f>
        <v/>
      </c>
      <c r="BT30" s="95" t="str">
        <f>IFERROR(VLOOKUP(BR30,Control!$R$2:$T$13,3,FALSE),"")</f>
        <v/>
      </c>
      <c r="BU30" s="9">
        <f t="shared" si="34"/>
        <v>0</v>
      </c>
      <c r="BV30" s="10">
        <f t="shared" si="35"/>
        <v>0</v>
      </c>
      <c r="BW30" s="5">
        <f t="shared" si="165"/>
        <v>25</v>
      </c>
      <c r="BX30" s="8" t="str">
        <f t="shared" si="36"/>
        <v/>
      </c>
      <c r="BY30" s="8" t="str">
        <f t="shared" si="37"/>
        <v/>
      </c>
      <c r="BZ30" s="95" t="str">
        <f>IFERROR(VLOOKUP(VLOOKUP(BY30,Control!$L$2:$M$677,2,FALSE),Control!$O$2:$P$11,2,FALSE),"")</f>
        <v/>
      </c>
      <c r="CA30" s="95" t="str">
        <f>IFERROR(VLOOKUP(BY30,Control!$R$2:$T$13,3,FALSE),"")</f>
        <v/>
      </c>
      <c r="CB30" s="9">
        <f t="shared" si="38"/>
        <v>0</v>
      </c>
      <c r="CC30" s="10">
        <f t="shared" si="39"/>
        <v>0</v>
      </c>
      <c r="CD30" s="5">
        <f t="shared" si="166"/>
        <v>25</v>
      </c>
      <c r="CE30" s="8" t="str">
        <f t="shared" si="40"/>
        <v/>
      </c>
      <c r="CF30" s="8" t="str">
        <f t="shared" si="41"/>
        <v/>
      </c>
      <c r="CG30" s="95" t="str">
        <f>IFERROR(VLOOKUP(VLOOKUP(CF30,Control!$L$2:$M$677,2,FALSE),Control!$O$2:$P$11,2,FALSE),"")</f>
        <v/>
      </c>
      <c r="CH30" s="95" t="str">
        <f>IFERROR(VLOOKUP(CF30,Control!$R$2:$T$13,3,FALSE),"")</f>
        <v/>
      </c>
      <c r="CI30" s="9">
        <f t="shared" si="42"/>
        <v>0</v>
      </c>
      <c r="CJ30" s="10">
        <f t="shared" si="43"/>
        <v>0</v>
      </c>
      <c r="CK30" s="5">
        <f t="shared" si="167"/>
        <v>25</v>
      </c>
      <c r="CL30" s="8" t="str">
        <f t="shared" si="44"/>
        <v/>
      </c>
      <c r="CM30" s="8" t="str">
        <f t="shared" si="45"/>
        <v/>
      </c>
      <c r="CN30" s="95" t="str">
        <f>IFERROR(VLOOKUP(VLOOKUP(CM30,Control!$L$2:$M$677,2,FALSE),Control!$O$2:$P$11,2,FALSE),"")</f>
        <v/>
      </c>
      <c r="CO30" s="95" t="str">
        <f>IFERROR(VLOOKUP(CM30,Control!$R$2:$T$13,3,FALSE),"")</f>
        <v/>
      </c>
      <c r="CP30" s="9">
        <f t="shared" si="46"/>
        <v>0</v>
      </c>
      <c r="CQ30" s="10">
        <f t="shared" si="47"/>
        <v>0</v>
      </c>
      <c r="CR30" s="5">
        <f t="shared" si="168"/>
        <v>25</v>
      </c>
      <c r="CS30" s="8" t="str">
        <f t="shared" si="48"/>
        <v/>
      </c>
      <c r="CT30" s="8" t="str">
        <f t="shared" si="49"/>
        <v/>
      </c>
      <c r="CU30" s="95" t="str">
        <f>IFERROR(VLOOKUP(VLOOKUP(CT30,Control!$L$2:$M$677,2,FALSE),Control!$O$2:$P$11,2,FALSE),"")</f>
        <v/>
      </c>
      <c r="CV30" s="95" t="str">
        <f>IFERROR(VLOOKUP(CT30,Control!$R$2:$T$13,3,FALSE),"")</f>
        <v/>
      </c>
      <c r="CW30" s="9">
        <f t="shared" si="50"/>
        <v>0</v>
      </c>
      <c r="CX30" s="10">
        <f t="shared" si="51"/>
        <v>0</v>
      </c>
      <c r="CY30" s="5">
        <f t="shared" si="169"/>
        <v>25</v>
      </c>
      <c r="CZ30" s="8" t="str">
        <f t="shared" si="52"/>
        <v/>
      </c>
      <c r="DA30" s="8" t="str">
        <f t="shared" si="53"/>
        <v/>
      </c>
      <c r="DB30" s="95" t="str">
        <f>IFERROR(VLOOKUP(VLOOKUP(DA30,Control!$L$2:$M$677,2,FALSE),Control!$O$2:$P$11,2,FALSE),"")</f>
        <v/>
      </c>
      <c r="DC30" s="95" t="str">
        <f>IFERROR(VLOOKUP(DA30,Control!$R$2:$T$13,3,FALSE),"")</f>
        <v/>
      </c>
      <c r="DD30" s="9">
        <f t="shared" si="54"/>
        <v>0</v>
      </c>
      <c r="DE30" s="10">
        <f t="shared" si="55"/>
        <v>0</v>
      </c>
      <c r="DF30" s="5">
        <f t="shared" si="170"/>
        <v>25</v>
      </c>
      <c r="DG30" s="8" t="str">
        <f t="shared" si="56"/>
        <v/>
      </c>
      <c r="DH30" s="8" t="str">
        <f t="shared" si="57"/>
        <v/>
      </c>
      <c r="DI30" s="95" t="str">
        <f>IFERROR(VLOOKUP(VLOOKUP(DH30,Control!$L$2:$M$677,2,FALSE),Control!$O$2:$P$11,2,FALSE),"")</f>
        <v/>
      </c>
      <c r="DJ30" s="95" t="str">
        <f>IFERROR(VLOOKUP(DH30,Control!$R$2:$T$13,3,FALSE),"")</f>
        <v/>
      </c>
      <c r="DK30" s="9">
        <f t="shared" si="58"/>
        <v>0</v>
      </c>
      <c r="DL30" s="10">
        <f t="shared" si="59"/>
        <v>0</v>
      </c>
      <c r="DM30" s="5">
        <f t="shared" si="171"/>
        <v>25</v>
      </c>
      <c r="DN30" s="8" t="str">
        <f t="shared" si="60"/>
        <v/>
      </c>
      <c r="DO30" s="8" t="str">
        <f t="shared" si="61"/>
        <v/>
      </c>
      <c r="DP30" s="95" t="str">
        <f>IFERROR(VLOOKUP(VLOOKUP(DO30,Control!$L$2:$M$677,2,FALSE),Control!$O$2:$P$11,2,FALSE),"")</f>
        <v/>
      </c>
      <c r="DQ30" s="95" t="str">
        <f>IFERROR(VLOOKUP(DO30,Control!$R$2:$T$13,3,FALSE),"")</f>
        <v/>
      </c>
      <c r="DR30" s="9">
        <f t="shared" si="62"/>
        <v>0</v>
      </c>
      <c r="DS30" s="10">
        <f t="shared" si="63"/>
        <v>0</v>
      </c>
      <c r="DT30" s="5">
        <f t="shared" si="172"/>
        <v>25</v>
      </c>
      <c r="DU30" s="8" t="str">
        <f t="shared" si="64"/>
        <v/>
      </c>
      <c r="DV30" s="8" t="str">
        <f t="shared" si="65"/>
        <v/>
      </c>
      <c r="DW30" s="95" t="str">
        <f>IFERROR(VLOOKUP(VLOOKUP(DV30,Control!$L$2:$M$677,2,FALSE),Control!$O$2:$P$11,2,FALSE),"")</f>
        <v/>
      </c>
      <c r="DX30" s="95" t="str">
        <f>IFERROR(VLOOKUP(DV30,Control!$R$2:$T$13,3,FALSE),"")</f>
        <v/>
      </c>
      <c r="DY30" s="9">
        <f t="shared" si="66"/>
        <v>0</v>
      </c>
      <c r="DZ30" s="10">
        <f t="shared" si="67"/>
        <v>0</v>
      </c>
      <c r="EA30" s="5">
        <f t="shared" si="173"/>
        <v>25</v>
      </c>
      <c r="EB30" s="8" t="str">
        <f t="shared" si="68"/>
        <v/>
      </c>
      <c r="EC30" s="8" t="str">
        <f t="shared" si="69"/>
        <v/>
      </c>
      <c r="ED30" s="95" t="str">
        <f>IFERROR(VLOOKUP(VLOOKUP(EC30,Control!$L$2:$M$677,2,FALSE),Control!$O$2:$P$11,2,FALSE),"")</f>
        <v/>
      </c>
      <c r="EE30" s="95" t="str">
        <f>IFERROR(VLOOKUP(EC30,Control!$R$2:$T$13,3,FALSE),"")</f>
        <v/>
      </c>
      <c r="EF30" s="9">
        <f t="shared" si="70"/>
        <v>0</v>
      </c>
      <c r="EG30" s="10">
        <f t="shared" si="71"/>
        <v>0</v>
      </c>
      <c r="EH30" s="5">
        <f t="shared" si="174"/>
        <v>25</v>
      </c>
      <c r="EI30" s="8" t="str">
        <f t="shared" si="72"/>
        <v/>
      </c>
      <c r="EJ30" s="8" t="str">
        <f t="shared" si="73"/>
        <v/>
      </c>
      <c r="EK30" s="95" t="str">
        <f>IFERROR(VLOOKUP(VLOOKUP(EJ30,Control!$L$2:$M$677,2,FALSE),Control!$O$2:$P$11,2,FALSE),"")</f>
        <v/>
      </c>
      <c r="EL30" s="95" t="str">
        <f>IFERROR(VLOOKUP(EJ30,Control!$R$2:$T$13,3,FALSE),"")</f>
        <v/>
      </c>
      <c r="EM30" s="9">
        <f t="shared" si="74"/>
        <v>0</v>
      </c>
      <c r="EN30" s="10">
        <f t="shared" si="75"/>
        <v>0</v>
      </c>
      <c r="EO30" s="5">
        <f t="shared" si="175"/>
        <v>25</v>
      </c>
      <c r="EP30" s="8" t="str">
        <f t="shared" si="76"/>
        <v/>
      </c>
      <c r="EQ30" s="8" t="str">
        <f t="shared" si="77"/>
        <v/>
      </c>
      <c r="ER30" s="95" t="str">
        <f>IFERROR(VLOOKUP(VLOOKUP(EQ30,Control!$L$2:$M$677,2,FALSE),Control!$O$2:$P$11,2,FALSE),"")</f>
        <v/>
      </c>
      <c r="ES30" s="95" t="str">
        <f>IFERROR(VLOOKUP(EQ30,Control!$R$2:$T$13,3,FALSE),"")</f>
        <v/>
      </c>
      <c r="ET30" s="9">
        <f t="shared" si="78"/>
        <v>0</v>
      </c>
      <c r="EU30" s="10">
        <f t="shared" si="79"/>
        <v>0</v>
      </c>
      <c r="EV30" s="5">
        <f t="shared" si="176"/>
        <v>25</v>
      </c>
      <c r="EW30" s="8" t="str">
        <f t="shared" si="80"/>
        <v/>
      </c>
      <c r="EX30" s="8" t="str">
        <f t="shared" si="81"/>
        <v/>
      </c>
      <c r="EY30" s="95" t="str">
        <f>IFERROR(VLOOKUP(VLOOKUP(EX30,Control!$L$2:$M$677,2,FALSE),Control!$O$2:$P$11,2,FALSE),"")</f>
        <v/>
      </c>
      <c r="EZ30" s="95" t="str">
        <f>IFERROR(VLOOKUP(EX30,Control!$R$2:$T$13,3,FALSE),"")</f>
        <v/>
      </c>
      <c r="FA30" s="9">
        <f t="shared" si="82"/>
        <v>0</v>
      </c>
      <c r="FB30" s="10">
        <f t="shared" si="83"/>
        <v>0</v>
      </c>
      <c r="FC30" s="5">
        <f t="shared" si="177"/>
        <v>25</v>
      </c>
      <c r="FD30" s="8" t="str">
        <f t="shared" si="84"/>
        <v/>
      </c>
      <c r="FE30" s="8" t="str">
        <f t="shared" si="85"/>
        <v/>
      </c>
      <c r="FF30" s="95" t="str">
        <f>IFERROR(VLOOKUP(VLOOKUP(FE30,Control!$L$2:$M$677,2,FALSE),Control!$O$2:$P$11,2,FALSE),"")</f>
        <v/>
      </c>
      <c r="FG30" s="95" t="str">
        <f>IFERROR(VLOOKUP(FE30,Control!$R$2:$T$13,3,FALSE),"")</f>
        <v/>
      </c>
      <c r="FH30" s="9">
        <f t="shared" si="86"/>
        <v>0</v>
      </c>
      <c r="FI30" s="10">
        <f t="shared" si="87"/>
        <v>0</v>
      </c>
      <c r="FJ30" s="5">
        <f t="shared" si="178"/>
        <v>25</v>
      </c>
      <c r="FK30" s="8" t="str">
        <f t="shared" si="88"/>
        <v/>
      </c>
      <c r="FL30" s="8" t="str">
        <f t="shared" si="89"/>
        <v/>
      </c>
      <c r="FM30" s="95" t="str">
        <f>IFERROR(VLOOKUP(VLOOKUP(FL30,Control!$L$2:$M$677,2,FALSE),Control!$O$2:$P$11,2,FALSE),"")</f>
        <v/>
      </c>
      <c r="FN30" s="95" t="str">
        <f>IFERROR(VLOOKUP(FL30,Control!$R$2:$T$13,3,FALSE),"")</f>
        <v/>
      </c>
      <c r="FO30" s="9">
        <f t="shared" si="90"/>
        <v>0</v>
      </c>
      <c r="FP30" s="10">
        <f t="shared" si="91"/>
        <v>0</v>
      </c>
      <c r="FQ30" s="5">
        <f t="shared" si="179"/>
        <v>25</v>
      </c>
      <c r="FR30" s="8" t="str">
        <f t="shared" si="92"/>
        <v/>
      </c>
      <c r="FS30" s="8" t="str">
        <f t="shared" si="93"/>
        <v/>
      </c>
      <c r="FT30" s="95" t="str">
        <f>IFERROR(VLOOKUP(VLOOKUP(FS30,Control!$L$2:$M$677,2,FALSE),Control!$O$2:$P$11,2,FALSE),"")</f>
        <v/>
      </c>
      <c r="FU30" s="95" t="str">
        <f>IFERROR(VLOOKUP(FS30,Control!$R$2:$T$13,3,FALSE),"")</f>
        <v/>
      </c>
      <c r="FV30" s="9">
        <f t="shared" si="94"/>
        <v>0</v>
      </c>
      <c r="FW30" s="10">
        <f t="shared" si="95"/>
        <v>0</v>
      </c>
      <c r="FX30" s="5">
        <f t="shared" si="180"/>
        <v>25</v>
      </c>
      <c r="FY30" s="8" t="str">
        <f t="shared" si="96"/>
        <v/>
      </c>
      <c r="FZ30" s="8" t="str">
        <f t="shared" si="97"/>
        <v/>
      </c>
      <c r="GA30" s="95" t="str">
        <f>IFERROR(VLOOKUP(VLOOKUP(FZ30,Control!$L$2:$M$677,2,FALSE),Control!$O$2:$P$11,2,FALSE),"")</f>
        <v/>
      </c>
      <c r="GB30" s="95" t="str">
        <f>IFERROR(VLOOKUP(FZ30,Control!$R$2:$T$13,3,FALSE),"")</f>
        <v/>
      </c>
      <c r="GC30" s="9">
        <f t="shared" si="98"/>
        <v>0</v>
      </c>
      <c r="GD30" s="10">
        <f t="shared" si="99"/>
        <v>0</v>
      </c>
      <c r="GE30" s="5">
        <f t="shared" si="181"/>
        <v>25</v>
      </c>
      <c r="GF30" s="8" t="str">
        <f t="shared" si="100"/>
        <v/>
      </c>
      <c r="GG30" s="8" t="str">
        <f t="shared" si="101"/>
        <v/>
      </c>
      <c r="GH30" s="95" t="str">
        <f>IFERROR(VLOOKUP(VLOOKUP(GG30,Control!$L$2:$M$677,2,FALSE),Control!$O$2:$P$11,2,FALSE),"")</f>
        <v/>
      </c>
      <c r="GI30" s="95" t="str">
        <f>IFERROR(VLOOKUP(GG30,Control!$R$2:$T$13,3,FALSE),"")</f>
        <v/>
      </c>
      <c r="GJ30" s="9">
        <f t="shared" si="102"/>
        <v>0</v>
      </c>
      <c r="GK30" s="10">
        <f t="shared" si="103"/>
        <v>0</v>
      </c>
      <c r="GL30" s="5">
        <f t="shared" si="182"/>
        <v>25</v>
      </c>
      <c r="GM30" s="8" t="str">
        <f t="shared" si="104"/>
        <v/>
      </c>
      <c r="GN30" s="8" t="str">
        <f t="shared" si="105"/>
        <v/>
      </c>
      <c r="GO30" s="95" t="str">
        <f>IFERROR(VLOOKUP(VLOOKUP(GN30,Control!$L$2:$M$677,2,FALSE),Control!$O$2:$P$11,2,FALSE),"")</f>
        <v/>
      </c>
      <c r="GP30" s="95" t="str">
        <f>IFERROR(VLOOKUP(GN30,Control!$R$2:$T$13,3,FALSE),"")</f>
        <v/>
      </c>
      <c r="GQ30" s="9">
        <f t="shared" si="106"/>
        <v>0</v>
      </c>
      <c r="GR30" s="10">
        <f t="shared" si="107"/>
        <v>0</v>
      </c>
      <c r="GS30" s="5">
        <f t="shared" si="183"/>
        <v>25</v>
      </c>
      <c r="GT30" s="8" t="str">
        <f t="shared" si="108"/>
        <v/>
      </c>
      <c r="GU30" s="8" t="str">
        <f t="shared" si="109"/>
        <v/>
      </c>
      <c r="GV30" s="95" t="str">
        <f>IFERROR(VLOOKUP(VLOOKUP(GU30,Control!$L$2:$M$677,2,FALSE),Control!$O$2:$P$11,2,FALSE),"")</f>
        <v/>
      </c>
      <c r="GW30" s="95" t="str">
        <f>IFERROR(VLOOKUP(GU30,Control!$R$2:$T$13,3,FALSE),"")</f>
        <v/>
      </c>
      <c r="GX30" s="9">
        <f t="shared" si="110"/>
        <v>0</v>
      </c>
      <c r="GY30" s="10">
        <f t="shared" si="111"/>
        <v>0</v>
      </c>
      <c r="GZ30" s="5">
        <f t="shared" si="184"/>
        <v>25</v>
      </c>
      <c r="HA30" s="8" t="str">
        <f t="shared" si="112"/>
        <v/>
      </c>
      <c r="HB30" s="8" t="str">
        <f t="shared" si="113"/>
        <v/>
      </c>
      <c r="HC30" s="95" t="str">
        <f>IFERROR(VLOOKUP(VLOOKUP(HB30,Control!$L$2:$M$677,2,FALSE),Control!$O$2:$P$11,2,FALSE),"")</f>
        <v/>
      </c>
      <c r="HD30" s="95" t="str">
        <f>IFERROR(VLOOKUP(HB30,Control!$R$2:$T$13,3,FALSE),"")</f>
        <v/>
      </c>
      <c r="HE30" s="9">
        <f t="shared" si="114"/>
        <v>0</v>
      </c>
      <c r="HF30" s="10">
        <f t="shared" si="115"/>
        <v>0</v>
      </c>
      <c r="HG30" s="5">
        <f t="shared" si="185"/>
        <v>25</v>
      </c>
      <c r="HH30" s="8" t="str">
        <f t="shared" si="116"/>
        <v/>
      </c>
      <c r="HI30" s="8" t="str">
        <f t="shared" si="117"/>
        <v/>
      </c>
      <c r="HJ30" s="95" t="str">
        <f>IFERROR(VLOOKUP(VLOOKUP(HI30,Control!$L$2:$M$677,2,FALSE),Control!$O$2:$P$11,2,FALSE),"")</f>
        <v/>
      </c>
      <c r="HK30" s="95" t="str">
        <f>IFERROR(VLOOKUP(HI30,Control!$R$2:$T$13,3,FALSE),"")</f>
        <v/>
      </c>
      <c r="HL30" s="9">
        <f t="shared" si="118"/>
        <v>0</v>
      </c>
      <c r="HM30" s="10">
        <f t="shared" si="119"/>
        <v>0</v>
      </c>
      <c r="HN30" s="5">
        <f t="shared" si="186"/>
        <v>25</v>
      </c>
      <c r="HO30" s="8" t="str">
        <f t="shared" si="120"/>
        <v/>
      </c>
      <c r="HP30" s="8" t="str">
        <f t="shared" si="121"/>
        <v/>
      </c>
      <c r="HQ30" s="95" t="str">
        <f>IFERROR(VLOOKUP(VLOOKUP(HP30,Control!$L$2:$M$677,2,FALSE),Control!$O$2:$P$11,2,FALSE),"")</f>
        <v/>
      </c>
      <c r="HR30" s="95" t="str">
        <f>IFERROR(VLOOKUP(HP30,Control!$R$2:$T$13,3,FALSE),"")</f>
        <v/>
      </c>
      <c r="HS30" s="9">
        <f t="shared" si="122"/>
        <v>0</v>
      </c>
      <c r="HT30" s="10">
        <f t="shared" si="123"/>
        <v>0</v>
      </c>
      <c r="HU30" s="5">
        <f t="shared" si="187"/>
        <v>25</v>
      </c>
      <c r="HV30" s="8" t="str">
        <f t="shared" si="124"/>
        <v/>
      </c>
      <c r="HW30" s="8" t="str">
        <f t="shared" si="125"/>
        <v/>
      </c>
      <c r="HX30" s="95" t="str">
        <f>IFERROR(VLOOKUP(VLOOKUP(HW30,Control!$L$2:$M$677,2,FALSE),Control!$O$2:$P$11,2,FALSE),"")</f>
        <v/>
      </c>
      <c r="HY30" s="95" t="str">
        <f>IFERROR(VLOOKUP(HW30,Control!$R$2:$T$13,3,FALSE),"")</f>
        <v/>
      </c>
      <c r="HZ30" s="9">
        <f t="shared" si="126"/>
        <v>0</v>
      </c>
      <c r="IA30" s="10">
        <f t="shared" si="127"/>
        <v>0</v>
      </c>
      <c r="IB30" s="5">
        <f t="shared" si="188"/>
        <v>25</v>
      </c>
      <c r="IC30" s="8" t="str">
        <f t="shared" si="128"/>
        <v/>
      </c>
      <c r="ID30" s="8" t="str">
        <f t="shared" si="129"/>
        <v/>
      </c>
      <c r="IE30" s="95" t="str">
        <f>IFERROR(VLOOKUP(VLOOKUP(ID30,Control!$L$2:$M$677,2,FALSE),Control!$O$2:$P$11,2,FALSE),"")</f>
        <v/>
      </c>
      <c r="IF30" s="95" t="str">
        <f>IFERROR(VLOOKUP(ID30,Control!$R$2:$T$13,3,FALSE),"")</f>
        <v/>
      </c>
      <c r="IG30" s="9">
        <f t="shared" si="130"/>
        <v>0</v>
      </c>
      <c r="IH30" s="10">
        <f t="shared" si="131"/>
        <v>0</v>
      </c>
      <c r="II30" s="5">
        <f t="shared" si="189"/>
        <v>25</v>
      </c>
      <c r="IJ30" s="8" t="str">
        <f t="shared" si="132"/>
        <v/>
      </c>
      <c r="IK30" s="8" t="str">
        <f t="shared" si="133"/>
        <v/>
      </c>
      <c r="IL30" s="95" t="str">
        <f>IFERROR(VLOOKUP(VLOOKUP(IK30,Control!$L$2:$M$677,2,FALSE),Control!$O$2:$P$11,2,FALSE),"")</f>
        <v/>
      </c>
      <c r="IM30" s="95" t="str">
        <f>IFERROR(VLOOKUP(IK30,Control!$R$2:$T$13,3,FALSE),"")</f>
        <v/>
      </c>
      <c r="IN30" s="9">
        <f t="shared" si="134"/>
        <v>0</v>
      </c>
      <c r="IO30" s="10">
        <f t="shared" si="135"/>
        <v>0</v>
      </c>
      <c r="IP30" s="5">
        <f t="shared" si="190"/>
        <v>25</v>
      </c>
      <c r="IQ30" s="8" t="str">
        <f t="shared" si="136"/>
        <v/>
      </c>
      <c r="IR30" s="8" t="str">
        <f t="shared" si="137"/>
        <v/>
      </c>
      <c r="IS30" s="95" t="str">
        <f>IFERROR(VLOOKUP(VLOOKUP(IR30,Control!$L$2:$M$677,2,FALSE),Control!$O$2:$P$11,2,FALSE),"")</f>
        <v/>
      </c>
      <c r="IT30" s="95" t="str">
        <f>IFERROR(VLOOKUP(IR30,Control!$R$2:$T$13,3,FALSE),"")</f>
        <v/>
      </c>
      <c r="IU30" s="9">
        <f t="shared" si="138"/>
        <v>0</v>
      </c>
      <c r="IV30" s="10">
        <f t="shared" si="139"/>
        <v>0</v>
      </c>
      <c r="IW30" s="5">
        <f t="shared" si="191"/>
        <v>25</v>
      </c>
      <c r="IX30" s="8" t="str">
        <f t="shared" si="140"/>
        <v/>
      </c>
      <c r="IY30" s="8" t="str">
        <f t="shared" si="141"/>
        <v/>
      </c>
      <c r="IZ30" s="95" t="str">
        <f>IFERROR(VLOOKUP(VLOOKUP(IY30,Control!$L$2:$M$677,2,FALSE),Control!$O$2:$P$11,2,FALSE),"")</f>
        <v/>
      </c>
      <c r="JA30" s="95" t="str">
        <f>IFERROR(VLOOKUP(IY30,Control!$R$2:$T$13,3,FALSE),"")</f>
        <v/>
      </c>
      <c r="JB30" s="9">
        <f t="shared" si="142"/>
        <v>0</v>
      </c>
      <c r="JC30" s="10">
        <f t="shared" si="143"/>
        <v>0</v>
      </c>
      <c r="JD30" s="5">
        <f t="shared" si="192"/>
        <v>25</v>
      </c>
      <c r="JE30" s="8" t="str">
        <f t="shared" si="144"/>
        <v/>
      </c>
      <c r="JF30" s="8" t="str">
        <f t="shared" si="145"/>
        <v/>
      </c>
      <c r="JG30" s="95" t="str">
        <f>IFERROR(VLOOKUP(VLOOKUP(JF30,Control!$L$2:$M$677,2,FALSE),Control!$O$2:$P$11,2,FALSE),"")</f>
        <v/>
      </c>
      <c r="JH30" s="95" t="str">
        <f>IFERROR(VLOOKUP(JF30,Control!$R$2:$T$13,3,FALSE),"")</f>
        <v/>
      </c>
      <c r="JI30" s="9">
        <f t="shared" si="146"/>
        <v>0</v>
      </c>
      <c r="JJ30" s="10">
        <f t="shared" si="147"/>
        <v>0</v>
      </c>
      <c r="JK30" s="5">
        <f t="shared" si="193"/>
        <v>25</v>
      </c>
      <c r="JL30" s="8" t="str">
        <f t="shared" si="148"/>
        <v/>
      </c>
      <c r="JM30" s="8" t="str">
        <f t="shared" si="149"/>
        <v/>
      </c>
      <c r="JN30" s="95" t="str">
        <f>IFERROR(VLOOKUP(VLOOKUP(JM30,Control!$L$2:$M$677,2,FALSE),Control!$O$2:$P$11,2,FALSE),"")</f>
        <v/>
      </c>
      <c r="JO30" s="95" t="str">
        <f>IFERROR(VLOOKUP(JM30,Control!$R$2:$T$13,3,FALSE),"")</f>
        <v/>
      </c>
      <c r="JP30" s="9">
        <f t="shared" si="150"/>
        <v>0</v>
      </c>
      <c r="JQ30" s="10">
        <f t="shared" si="151"/>
        <v>0</v>
      </c>
      <c r="JR30" s="5">
        <f t="shared" si="194"/>
        <v>25</v>
      </c>
      <c r="JS30" s="8" t="str">
        <f t="shared" si="152"/>
        <v/>
      </c>
      <c r="JT30" s="8" t="str">
        <f t="shared" si="153"/>
        <v/>
      </c>
      <c r="JU30" s="95" t="str">
        <f>IFERROR(VLOOKUP(VLOOKUP(JT30,Control!$L$2:$M$677,2,FALSE),Control!$O$2:$P$11,2,FALSE),"")</f>
        <v/>
      </c>
      <c r="JV30" s="95" t="str">
        <f>IFERROR(VLOOKUP(JT30,Control!$R$2:$T$13,3,FALSE),"")</f>
        <v/>
      </c>
      <c r="JW30" s="9">
        <f t="shared" si="154"/>
        <v>0</v>
      </c>
      <c r="JX30" s="10">
        <f t="shared" si="155"/>
        <v>0</v>
      </c>
    </row>
    <row r="31" spans="1:284" x14ac:dyDescent="0.25">
      <c r="A31" s="114"/>
      <c r="B31" s="114"/>
      <c r="C31" s="114"/>
      <c r="D31" s="117"/>
      <c r="E31" s="5">
        <f t="shared" si="195"/>
        <v>26</v>
      </c>
      <c r="F31" s="8"/>
      <c r="G31" s="6"/>
      <c r="H31" s="95" t="str">
        <f>IFERROR(VLOOKUP(VLOOKUP(G31,Control!$L$2:$M$677,2,FALSE),Control!$O$2:$P$11,2,FALSE),"")</f>
        <v/>
      </c>
      <c r="I31" s="95" t="str">
        <f>IFERROR(VLOOKUP(G31,Control!$R$2:$T$13,3,FALSE),"")</f>
        <v/>
      </c>
      <c r="J31" s="9">
        <v>0</v>
      </c>
      <c r="K31" s="10">
        <v>0</v>
      </c>
      <c r="L31" s="5">
        <f t="shared" si="156"/>
        <v>26</v>
      </c>
      <c r="M31" s="8" t="str">
        <f t="shared" si="0"/>
        <v/>
      </c>
      <c r="N31" s="8" t="str">
        <f t="shared" si="1"/>
        <v/>
      </c>
      <c r="O31" s="95" t="str">
        <f>IFERROR(VLOOKUP(VLOOKUP(N31,Control!$L$2:$M$677,2,FALSE),Control!$O$2:$P$11,2,FALSE),"")</f>
        <v/>
      </c>
      <c r="P31" s="95" t="str">
        <f>IFERROR(VLOOKUP(N31,Control!$R$2:$T$13,3,FALSE),"")</f>
        <v/>
      </c>
      <c r="Q31" s="9">
        <f t="shared" si="2"/>
        <v>0</v>
      </c>
      <c r="R31" s="10">
        <f t="shared" si="3"/>
        <v>0</v>
      </c>
      <c r="S31" s="5">
        <f t="shared" si="157"/>
        <v>26</v>
      </c>
      <c r="T31" s="8" t="str">
        <f t="shared" si="4"/>
        <v/>
      </c>
      <c r="U31" s="8" t="str">
        <f t="shared" si="5"/>
        <v/>
      </c>
      <c r="V31" s="95" t="str">
        <f>IFERROR(VLOOKUP(VLOOKUP(U31,Control!$L$2:$M$677,2,FALSE),Control!$O$2:$P$11,2,FALSE),"")</f>
        <v/>
      </c>
      <c r="W31" s="95" t="str">
        <f>IFERROR(VLOOKUP(U31,Control!$R$2:$T$13,3,FALSE),"")</f>
        <v/>
      </c>
      <c r="X31" s="9">
        <f t="shared" si="6"/>
        <v>0</v>
      </c>
      <c r="Y31" s="10">
        <f t="shared" si="7"/>
        <v>0</v>
      </c>
      <c r="Z31" s="5">
        <f t="shared" si="158"/>
        <v>26</v>
      </c>
      <c r="AA31" s="8" t="str">
        <f t="shared" si="8"/>
        <v/>
      </c>
      <c r="AB31" s="8" t="str">
        <f t="shared" si="9"/>
        <v/>
      </c>
      <c r="AC31" s="95" t="str">
        <f>IFERROR(VLOOKUP(VLOOKUP(AB31,Control!$L$2:$M$677,2,FALSE),Control!$O$2:$P$11,2,FALSE),"")</f>
        <v/>
      </c>
      <c r="AD31" s="95" t="str">
        <f>IFERROR(VLOOKUP(AB31,Control!$R$2:$T$13,3,FALSE),"")</f>
        <v/>
      </c>
      <c r="AE31" s="9">
        <f t="shared" si="10"/>
        <v>0</v>
      </c>
      <c r="AF31" s="10">
        <f t="shared" si="11"/>
        <v>0</v>
      </c>
      <c r="AG31" s="5">
        <f t="shared" si="159"/>
        <v>26</v>
      </c>
      <c r="AH31" s="8" t="str">
        <f t="shared" si="12"/>
        <v/>
      </c>
      <c r="AI31" s="8" t="str">
        <f t="shared" si="13"/>
        <v/>
      </c>
      <c r="AJ31" s="95" t="str">
        <f>IFERROR(VLOOKUP(VLOOKUP(AI31,Control!$L$2:$M$677,2,FALSE),Control!$O$2:$P$11,2,FALSE),"")</f>
        <v/>
      </c>
      <c r="AK31" s="95" t="str">
        <f>IFERROR(VLOOKUP(AI31,Control!$R$2:$T$13,3,FALSE),"")</f>
        <v/>
      </c>
      <c r="AL31" s="9">
        <f t="shared" si="14"/>
        <v>0</v>
      </c>
      <c r="AM31" s="10">
        <f t="shared" si="15"/>
        <v>0</v>
      </c>
      <c r="AN31" s="5">
        <f t="shared" si="160"/>
        <v>26</v>
      </c>
      <c r="AO31" s="8" t="str">
        <f t="shared" si="16"/>
        <v/>
      </c>
      <c r="AP31" s="8" t="str">
        <f t="shared" si="17"/>
        <v/>
      </c>
      <c r="AQ31" s="95" t="str">
        <f>IFERROR(VLOOKUP(VLOOKUP(AP31,Control!$L$2:$M$677,2,FALSE),Control!$O$2:$P$11,2,FALSE),"")</f>
        <v/>
      </c>
      <c r="AR31" s="95" t="str">
        <f>IFERROR(VLOOKUP(AP31,Control!$R$2:$T$13,3,FALSE),"")</f>
        <v/>
      </c>
      <c r="AS31" s="9">
        <f t="shared" si="18"/>
        <v>0</v>
      </c>
      <c r="AT31" s="10">
        <f t="shared" si="19"/>
        <v>0</v>
      </c>
      <c r="AU31" s="5">
        <f t="shared" si="161"/>
        <v>26</v>
      </c>
      <c r="AV31" s="8" t="str">
        <f t="shared" si="20"/>
        <v/>
      </c>
      <c r="AW31" s="8" t="str">
        <f t="shared" si="21"/>
        <v/>
      </c>
      <c r="AX31" s="95" t="str">
        <f>IFERROR(VLOOKUP(VLOOKUP(AW31,Control!$L$2:$M$677,2,FALSE),Control!$O$2:$P$11,2,FALSE),"")</f>
        <v/>
      </c>
      <c r="AY31" s="95" t="str">
        <f>IFERROR(VLOOKUP(AW31,Control!$R$2:$T$13,3,FALSE),"")</f>
        <v/>
      </c>
      <c r="AZ31" s="9">
        <f t="shared" si="22"/>
        <v>0</v>
      </c>
      <c r="BA31" s="10">
        <f t="shared" si="23"/>
        <v>0</v>
      </c>
      <c r="BB31" s="5">
        <f t="shared" si="162"/>
        <v>26</v>
      </c>
      <c r="BC31" s="8" t="str">
        <f t="shared" si="24"/>
        <v/>
      </c>
      <c r="BD31" s="8" t="str">
        <f t="shared" si="25"/>
        <v/>
      </c>
      <c r="BE31" s="95" t="str">
        <f>IFERROR(VLOOKUP(VLOOKUP(BD31,Control!$L$2:$M$677,2,FALSE),Control!$O$2:$P$11,2,FALSE),"")</f>
        <v/>
      </c>
      <c r="BF31" s="95" t="str">
        <f>IFERROR(VLOOKUP(BD31,Control!$R$2:$T$13,3,FALSE),"")</f>
        <v/>
      </c>
      <c r="BG31" s="9">
        <f t="shared" si="26"/>
        <v>0</v>
      </c>
      <c r="BH31" s="10">
        <f t="shared" si="27"/>
        <v>0</v>
      </c>
      <c r="BI31" s="5">
        <f t="shared" si="163"/>
        <v>26</v>
      </c>
      <c r="BJ31" s="8" t="str">
        <f t="shared" si="28"/>
        <v/>
      </c>
      <c r="BK31" s="8" t="str">
        <f t="shared" si="29"/>
        <v/>
      </c>
      <c r="BL31" s="95" t="str">
        <f>IFERROR(VLOOKUP(VLOOKUP(BK31,Control!$L$2:$M$677,2,FALSE),Control!$O$2:$P$11,2,FALSE),"")</f>
        <v/>
      </c>
      <c r="BM31" s="95" t="str">
        <f>IFERROR(VLOOKUP(BK31,Control!$R$2:$T$13,3,FALSE),"")</f>
        <v/>
      </c>
      <c r="BN31" s="9">
        <f t="shared" si="30"/>
        <v>0</v>
      </c>
      <c r="BO31" s="10">
        <f t="shared" si="31"/>
        <v>0</v>
      </c>
      <c r="BP31" s="5">
        <f t="shared" si="164"/>
        <v>26</v>
      </c>
      <c r="BQ31" s="8" t="str">
        <f t="shared" si="32"/>
        <v/>
      </c>
      <c r="BR31" s="8" t="str">
        <f t="shared" si="33"/>
        <v/>
      </c>
      <c r="BS31" s="95" t="str">
        <f>IFERROR(VLOOKUP(VLOOKUP(BR31,Control!$L$2:$M$677,2,FALSE),Control!$O$2:$P$11,2,FALSE),"")</f>
        <v/>
      </c>
      <c r="BT31" s="95" t="str">
        <f>IFERROR(VLOOKUP(BR31,Control!$R$2:$T$13,3,FALSE),"")</f>
        <v/>
      </c>
      <c r="BU31" s="9">
        <f t="shared" si="34"/>
        <v>0</v>
      </c>
      <c r="BV31" s="10">
        <f t="shared" si="35"/>
        <v>0</v>
      </c>
      <c r="BW31" s="5">
        <f t="shared" si="165"/>
        <v>26</v>
      </c>
      <c r="BX31" s="8" t="str">
        <f t="shared" si="36"/>
        <v/>
      </c>
      <c r="BY31" s="8" t="str">
        <f t="shared" si="37"/>
        <v/>
      </c>
      <c r="BZ31" s="95" t="str">
        <f>IFERROR(VLOOKUP(VLOOKUP(BY31,Control!$L$2:$M$677,2,FALSE),Control!$O$2:$P$11,2,FALSE),"")</f>
        <v/>
      </c>
      <c r="CA31" s="95" t="str">
        <f>IFERROR(VLOOKUP(BY31,Control!$R$2:$T$13,3,FALSE),"")</f>
        <v/>
      </c>
      <c r="CB31" s="9">
        <f t="shared" si="38"/>
        <v>0</v>
      </c>
      <c r="CC31" s="10">
        <f t="shared" si="39"/>
        <v>0</v>
      </c>
      <c r="CD31" s="5">
        <f t="shared" si="166"/>
        <v>26</v>
      </c>
      <c r="CE31" s="8" t="str">
        <f t="shared" si="40"/>
        <v/>
      </c>
      <c r="CF31" s="8" t="str">
        <f t="shared" si="41"/>
        <v/>
      </c>
      <c r="CG31" s="95" t="str">
        <f>IFERROR(VLOOKUP(VLOOKUP(CF31,Control!$L$2:$M$677,2,FALSE),Control!$O$2:$P$11,2,FALSE),"")</f>
        <v/>
      </c>
      <c r="CH31" s="95" t="str">
        <f>IFERROR(VLOOKUP(CF31,Control!$R$2:$T$13,3,FALSE),"")</f>
        <v/>
      </c>
      <c r="CI31" s="9">
        <f t="shared" si="42"/>
        <v>0</v>
      </c>
      <c r="CJ31" s="10">
        <f t="shared" si="43"/>
        <v>0</v>
      </c>
      <c r="CK31" s="5">
        <f t="shared" si="167"/>
        <v>26</v>
      </c>
      <c r="CL31" s="8" t="str">
        <f t="shared" si="44"/>
        <v/>
      </c>
      <c r="CM31" s="8" t="str">
        <f t="shared" si="45"/>
        <v/>
      </c>
      <c r="CN31" s="95" t="str">
        <f>IFERROR(VLOOKUP(VLOOKUP(CM31,Control!$L$2:$M$677,2,FALSE),Control!$O$2:$P$11,2,FALSE),"")</f>
        <v/>
      </c>
      <c r="CO31" s="95" t="str">
        <f>IFERROR(VLOOKUP(CM31,Control!$R$2:$T$13,3,FALSE),"")</f>
        <v/>
      </c>
      <c r="CP31" s="9">
        <f t="shared" si="46"/>
        <v>0</v>
      </c>
      <c r="CQ31" s="10">
        <f t="shared" si="47"/>
        <v>0</v>
      </c>
      <c r="CR31" s="5">
        <f t="shared" si="168"/>
        <v>26</v>
      </c>
      <c r="CS31" s="8" t="str">
        <f t="shared" si="48"/>
        <v/>
      </c>
      <c r="CT31" s="8" t="str">
        <f t="shared" si="49"/>
        <v/>
      </c>
      <c r="CU31" s="95" t="str">
        <f>IFERROR(VLOOKUP(VLOOKUP(CT31,Control!$L$2:$M$677,2,FALSE),Control!$O$2:$P$11,2,FALSE),"")</f>
        <v/>
      </c>
      <c r="CV31" s="95" t="str">
        <f>IFERROR(VLOOKUP(CT31,Control!$R$2:$T$13,3,FALSE),"")</f>
        <v/>
      </c>
      <c r="CW31" s="9">
        <f t="shared" si="50"/>
        <v>0</v>
      </c>
      <c r="CX31" s="10">
        <f t="shared" si="51"/>
        <v>0</v>
      </c>
      <c r="CY31" s="5">
        <f t="shared" si="169"/>
        <v>26</v>
      </c>
      <c r="CZ31" s="8" t="str">
        <f t="shared" si="52"/>
        <v/>
      </c>
      <c r="DA31" s="8" t="str">
        <f t="shared" si="53"/>
        <v/>
      </c>
      <c r="DB31" s="95" t="str">
        <f>IFERROR(VLOOKUP(VLOOKUP(DA31,Control!$L$2:$M$677,2,FALSE),Control!$O$2:$P$11,2,FALSE),"")</f>
        <v/>
      </c>
      <c r="DC31" s="95" t="str">
        <f>IFERROR(VLOOKUP(DA31,Control!$R$2:$T$13,3,FALSE),"")</f>
        <v/>
      </c>
      <c r="DD31" s="9">
        <f t="shared" si="54"/>
        <v>0</v>
      </c>
      <c r="DE31" s="10">
        <f t="shared" si="55"/>
        <v>0</v>
      </c>
      <c r="DF31" s="5">
        <f t="shared" si="170"/>
        <v>26</v>
      </c>
      <c r="DG31" s="8" t="str">
        <f t="shared" si="56"/>
        <v/>
      </c>
      <c r="DH31" s="8" t="str">
        <f t="shared" si="57"/>
        <v/>
      </c>
      <c r="DI31" s="95" t="str">
        <f>IFERROR(VLOOKUP(VLOOKUP(DH31,Control!$L$2:$M$677,2,FALSE),Control!$O$2:$P$11,2,FALSE),"")</f>
        <v/>
      </c>
      <c r="DJ31" s="95" t="str">
        <f>IFERROR(VLOOKUP(DH31,Control!$R$2:$T$13,3,FALSE),"")</f>
        <v/>
      </c>
      <c r="DK31" s="9">
        <f t="shared" si="58"/>
        <v>0</v>
      </c>
      <c r="DL31" s="10">
        <f t="shared" si="59"/>
        <v>0</v>
      </c>
      <c r="DM31" s="5">
        <f t="shared" si="171"/>
        <v>26</v>
      </c>
      <c r="DN31" s="8" t="str">
        <f t="shared" si="60"/>
        <v/>
      </c>
      <c r="DO31" s="8" t="str">
        <f t="shared" si="61"/>
        <v/>
      </c>
      <c r="DP31" s="95" t="str">
        <f>IFERROR(VLOOKUP(VLOOKUP(DO31,Control!$L$2:$M$677,2,FALSE),Control!$O$2:$P$11,2,FALSE),"")</f>
        <v/>
      </c>
      <c r="DQ31" s="95" t="str">
        <f>IFERROR(VLOOKUP(DO31,Control!$R$2:$T$13,3,FALSE),"")</f>
        <v/>
      </c>
      <c r="DR31" s="9">
        <f t="shared" si="62"/>
        <v>0</v>
      </c>
      <c r="DS31" s="10">
        <f t="shared" si="63"/>
        <v>0</v>
      </c>
      <c r="DT31" s="5">
        <f t="shared" si="172"/>
        <v>26</v>
      </c>
      <c r="DU31" s="8" t="str">
        <f t="shared" si="64"/>
        <v/>
      </c>
      <c r="DV31" s="8" t="str">
        <f t="shared" si="65"/>
        <v/>
      </c>
      <c r="DW31" s="95" t="str">
        <f>IFERROR(VLOOKUP(VLOOKUP(DV31,Control!$L$2:$M$677,2,FALSE),Control!$O$2:$P$11,2,FALSE),"")</f>
        <v/>
      </c>
      <c r="DX31" s="95" t="str">
        <f>IFERROR(VLOOKUP(DV31,Control!$R$2:$T$13,3,FALSE),"")</f>
        <v/>
      </c>
      <c r="DY31" s="9">
        <f t="shared" si="66"/>
        <v>0</v>
      </c>
      <c r="DZ31" s="10">
        <f t="shared" si="67"/>
        <v>0</v>
      </c>
      <c r="EA31" s="5">
        <f t="shared" si="173"/>
        <v>26</v>
      </c>
      <c r="EB31" s="8" t="str">
        <f t="shared" si="68"/>
        <v/>
      </c>
      <c r="EC31" s="8" t="str">
        <f t="shared" si="69"/>
        <v/>
      </c>
      <c r="ED31" s="95" t="str">
        <f>IFERROR(VLOOKUP(VLOOKUP(EC31,Control!$L$2:$M$677,2,FALSE),Control!$O$2:$P$11,2,FALSE),"")</f>
        <v/>
      </c>
      <c r="EE31" s="95" t="str">
        <f>IFERROR(VLOOKUP(EC31,Control!$R$2:$T$13,3,FALSE),"")</f>
        <v/>
      </c>
      <c r="EF31" s="9">
        <f t="shared" si="70"/>
        <v>0</v>
      </c>
      <c r="EG31" s="10">
        <f t="shared" si="71"/>
        <v>0</v>
      </c>
      <c r="EH31" s="5">
        <f t="shared" si="174"/>
        <v>26</v>
      </c>
      <c r="EI31" s="8" t="str">
        <f t="shared" si="72"/>
        <v/>
      </c>
      <c r="EJ31" s="8" t="str">
        <f t="shared" si="73"/>
        <v/>
      </c>
      <c r="EK31" s="95" t="str">
        <f>IFERROR(VLOOKUP(VLOOKUP(EJ31,Control!$L$2:$M$677,2,FALSE),Control!$O$2:$P$11,2,FALSE),"")</f>
        <v/>
      </c>
      <c r="EL31" s="95" t="str">
        <f>IFERROR(VLOOKUP(EJ31,Control!$R$2:$T$13,3,FALSE),"")</f>
        <v/>
      </c>
      <c r="EM31" s="9">
        <f t="shared" si="74"/>
        <v>0</v>
      </c>
      <c r="EN31" s="10">
        <f t="shared" si="75"/>
        <v>0</v>
      </c>
      <c r="EO31" s="5">
        <f t="shared" si="175"/>
        <v>26</v>
      </c>
      <c r="EP31" s="8" t="str">
        <f t="shared" si="76"/>
        <v/>
      </c>
      <c r="EQ31" s="8" t="str">
        <f t="shared" si="77"/>
        <v/>
      </c>
      <c r="ER31" s="95" t="str">
        <f>IFERROR(VLOOKUP(VLOOKUP(EQ31,Control!$L$2:$M$677,2,FALSE),Control!$O$2:$P$11,2,FALSE),"")</f>
        <v/>
      </c>
      <c r="ES31" s="95" t="str">
        <f>IFERROR(VLOOKUP(EQ31,Control!$R$2:$T$13,3,FALSE),"")</f>
        <v/>
      </c>
      <c r="ET31" s="9">
        <f t="shared" si="78"/>
        <v>0</v>
      </c>
      <c r="EU31" s="10">
        <f t="shared" si="79"/>
        <v>0</v>
      </c>
      <c r="EV31" s="5">
        <f t="shared" si="176"/>
        <v>26</v>
      </c>
      <c r="EW31" s="8" t="str">
        <f t="shared" si="80"/>
        <v/>
      </c>
      <c r="EX31" s="8" t="str">
        <f t="shared" si="81"/>
        <v/>
      </c>
      <c r="EY31" s="95" t="str">
        <f>IFERROR(VLOOKUP(VLOOKUP(EX31,Control!$L$2:$M$677,2,FALSE),Control!$O$2:$P$11,2,FALSE),"")</f>
        <v/>
      </c>
      <c r="EZ31" s="95" t="str">
        <f>IFERROR(VLOOKUP(EX31,Control!$R$2:$T$13,3,FALSE),"")</f>
        <v/>
      </c>
      <c r="FA31" s="9">
        <f t="shared" si="82"/>
        <v>0</v>
      </c>
      <c r="FB31" s="10">
        <f t="shared" si="83"/>
        <v>0</v>
      </c>
      <c r="FC31" s="5">
        <f t="shared" si="177"/>
        <v>26</v>
      </c>
      <c r="FD31" s="8" t="str">
        <f t="shared" si="84"/>
        <v/>
      </c>
      <c r="FE31" s="8" t="str">
        <f t="shared" si="85"/>
        <v/>
      </c>
      <c r="FF31" s="95" t="str">
        <f>IFERROR(VLOOKUP(VLOOKUP(FE31,Control!$L$2:$M$677,2,FALSE),Control!$O$2:$P$11,2,FALSE),"")</f>
        <v/>
      </c>
      <c r="FG31" s="95" t="str">
        <f>IFERROR(VLOOKUP(FE31,Control!$R$2:$T$13,3,FALSE),"")</f>
        <v/>
      </c>
      <c r="FH31" s="9">
        <f t="shared" si="86"/>
        <v>0</v>
      </c>
      <c r="FI31" s="10">
        <f t="shared" si="87"/>
        <v>0</v>
      </c>
      <c r="FJ31" s="5">
        <f t="shared" si="178"/>
        <v>26</v>
      </c>
      <c r="FK31" s="8" t="str">
        <f t="shared" si="88"/>
        <v/>
      </c>
      <c r="FL31" s="8" t="str">
        <f t="shared" si="89"/>
        <v/>
      </c>
      <c r="FM31" s="95" t="str">
        <f>IFERROR(VLOOKUP(VLOOKUP(FL31,Control!$L$2:$M$677,2,FALSE),Control!$O$2:$P$11,2,FALSE),"")</f>
        <v/>
      </c>
      <c r="FN31" s="95" t="str">
        <f>IFERROR(VLOOKUP(FL31,Control!$R$2:$T$13,3,FALSE),"")</f>
        <v/>
      </c>
      <c r="FO31" s="9">
        <f t="shared" si="90"/>
        <v>0</v>
      </c>
      <c r="FP31" s="10">
        <f t="shared" si="91"/>
        <v>0</v>
      </c>
      <c r="FQ31" s="5">
        <f t="shared" si="179"/>
        <v>26</v>
      </c>
      <c r="FR31" s="8" t="str">
        <f t="shared" si="92"/>
        <v/>
      </c>
      <c r="FS31" s="8" t="str">
        <f t="shared" si="93"/>
        <v/>
      </c>
      <c r="FT31" s="95" t="str">
        <f>IFERROR(VLOOKUP(VLOOKUP(FS31,Control!$L$2:$M$677,2,FALSE),Control!$O$2:$P$11,2,FALSE),"")</f>
        <v/>
      </c>
      <c r="FU31" s="95" t="str">
        <f>IFERROR(VLOOKUP(FS31,Control!$R$2:$T$13,3,FALSE),"")</f>
        <v/>
      </c>
      <c r="FV31" s="9">
        <f t="shared" si="94"/>
        <v>0</v>
      </c>
      <c r="FW31" s="10">
        <f t="shared" si="95"/>
        <v>0</v>
      </c>
      <c r="FX31" s="5">
        <f t="shared" si="180"/>
        <v>26</v>
      </c>
      <c r="FY31" s="8" t="str">
        <f t="shared" si="96"/>
        <v/>
      </c>
      <c r="FZ31" s="8" t="str">
        <f t="shared" si="97"/>
        <v/>
      </c>
      <c r="GA31" s="95" t="str">
        <f>IFERROR(VLOOKUP(VLOOKUP(FZ31,Control!$L$2:$M$677,2,FALSE),Control!$O$2:$P$11,2,FALSE),"")</f>
        <v/>
      </c>
      <c r="GB31" s="95" t="str">
        <f>IFERROR(VLOOKUP(FZ31,Control!$R$2:$T$13,3,FALSE),"")</f>
        <v/>
      </c>
      <c r="GC31" s="9">
        <f t="shared" si="98"/>
        <v>0</v>
      </c>
      <c r="GD31" s="10">
        <f t="shared" si="99"/>
        <v>0</v>
      </c>
      <c r="GE31" s="5">
        <f t="shared" si="181"/>
        <v>26</v>
      </c>
      <c r="GF31" s="8" t="str">
        <f t="shared" si="100"/>
        <v/>
      </c>
      <c r="GG31" s="8" t="str">
        <f t="shared" si="101"/>
        <v/>
      </c>
      <c r="GH31" s="95" t="str">
        <f>IFERROR(VLOOKUP(VLOOKUP(GG31,Control!$L$2:$M$677,2,FALSE),Control!$O$2:$P$11,2,FALSE),"")</f>
        <v/>
      </c>
      <c r="GI31" s="95" t="str">
        <f>IFERROR(VLOOKUP(GG31,Control!$R$2:$T$13,3,FALSE),"")</f>
        <v/>
      </c>
      <c r="GJ31" s="9">
        <f t="shared" si="102"/>
        <v>0</v>
      </c>
      <c r="GK31" s="10">
        <f t="shared" si="103"/>
        <v>0</v>
      </c>
      <c r="GL31" s="5">
        <f t="shared" si="182"/>
        <v>26</v>
      </c>
      <c r="GM31" s="8" t="str">
        <f t="shared" si="104"/>
        <v/>
      </c>
      <c r="GN31" s="8" t="str">
        <f t="shared" si="105"/>
        <v/>
      </c>
      <c r="GO31" s="95" t="str">
        <f>IFERROR(VLOOKUP(VLOOKUP(GN31,Control!$L$2:$M$677,2,FALSE),Control!$O$2:$P$11,2,FALSE),"")</f>
        <v/>
      </c>
      <c r="GP31" s="95" t="str">
        <f>IFERROR(VLOOKUP(GN31,Control!$R$2:$T$13,3,FALSE),"")</f>
        <v/>
      </c>
      <c r="GQ31" s="9">
        <f t="shared" si="106"/>
        <v>0</v>
      </c>
      <c r="GR31" s="10">
        <f t="shared" si="107"/>
        <v>0</v>
      </c>
      <c r="GS31" s="5">
        <f t="shared" si="183"/>
        <v>26</v>
      </c>
      <c r="GT31" s="8" t="str">
        <f t="shared" si="108"/>
        <v/>
      </c>
      <c r="GU31" s="8" t="str">
        <f t="shared" si="109"/>
        <v/>
      </c>
      <c r="GV31" s="95" t="str">
        <f>IFERROR(VLOOKUP(VLOOKUP(GU31,Control!$L$2:$M$677,2,FALSE),Control!$O$2:$P$11,2,FALSE),"")</f>
        <v/>
      </c>
      <c r="GW31" s="95" t="str">
        <f>IFERROR(VLOOKUP(GU31,Control!$R$2:$T$13,3,FALSE),"")</f>
        <v/>
      </c>
      <c r="GX31" s="9">
        <f t="shared" si="110"/>
        <v>0</v>
      </c>
      <c r="GY31" s="10">
        <f t="shared" si="111"/>
        <v>0</v>
      </c>
      <c r="GZ31" s="5">
        <f t="shared" si="184"/>
        <v>26</v>
      </c>
      <c r="HA31" s="8" t="str">
        <f t="shared" si="112"/>
        <v/>
      </c>
      <c r="HB31" s="8" t="str">
        <f t="shared" si="113"/>
        <v/>
      </c>
      <c r="HC31" s="95" t="str">
        <f>IFERROR(VLOOKUP(VLOOKUP(HB31,Control!$L$2:$M$677,2,FALSE),Control!$O$2:$P$11,2,FALSE),"")</f>
        <v/>
      </c>
      <c r="HD31" s="95" t="str">
        <f>IFERROR(VLOOKUP(HB31,Control!$R$2:$T$13,3,FALSE),"")</f>
        <v/>
      </c>
      <c r="HE31" s="9">
        <f t="shared" si="114"/>
        <v>0</v>
      </c>
      <c r="HF31" s="10">
        <f t="shared" si="115"/>
        <v>0</v>
      </c>
      <c r="HG31" s="5">
        <f t="shared" si="185"/>
        <v>26</v>
      </c>
      <c r="HH31" s="8" t="str">
        <f t="shared" si="116"/>
        <v/>
      </c>
      <c r="HI31" s="8" t="str">
        <f t="shared" si="117"/>
        <v/>
      </c>
      <c r="HJ31" s="95" t="str">
        <f>IFERROR(VLOOKUP(VLOOKUP(HI31,Control!$L$2:$M$677,2,FALSE),Control!$O$2:$P$11,2,FALSE),"")</f>
        <v/>
      </c>
      <c r="HK31" s="95" t="str">
        <f>IFERROR(VLOOKUP(HI31,Control!$R$2:$T$13,3,FALSE),"")</f>
        <v/>
      </c>
      <c r="HL31" s="9">
        <f t="shared" si="118"/>
        <v>0</v>
      </c>
      <c r="HM31" s="10">
        <f t="shared" si="119"/>
        <v>0</v>
      </c>
      <c r="HN31" s="5">
        <f t="shared" si="186"/>
        <v>26</v>
      </c>
      <c r="HO31" s="8" t="str">
        <f t="shared" si="120"/>
        <v/>
      </c>
      <c r="HP31" s="8" t="str">
        <f t="shared" si="121"/>
        <v/>
      </c>
      <c r="HQ31" s="95" t="str">
        <f>IFERROR(VLOOKUP(VLOOKUP(HP31,Control!$L$2:$M$677,2,FALSE),Control!$O$2:$P$11,2,FALSE),"")</f>
        <v/>
      </c>
      <c r="HR31" s="95" t="str">
        <f>IFERROR(VLOOKUP(HP31,Control!$R$2:$T$13,3,FALSE),"")</f>
        <v/>
      </c>
      <c r="HS31" s="9">
        <f t="shared" si="122"/>
        <v>0</v>
      </c>
      <c r="HT31" s="10">
        <f t="shared" si="123"/>
        <v>0</v>
      </c>
      <c r="HU31" s="5">
        <f t="shared" si="187"/>
        <v>26</v>
      </c>
      <c r="HV31" s="8" t="str">
        <f t="shared" si="124"/>
        <v/>
      </c>
      <c r="HW31" s="8" t="str">
        <f t="shared" si="125"/>
        <v/>
      </c>
      <c r="HX31" s="95" t="str">
        <f>IFERROR(VLOOKUP(VLOOKUP(HW31,Control!$L$2:$M$677,2,FALSE),Control!$O$2:$P$11,2,FALSE),"")</f>
        <v/>
      </c>
      <c r="HY31" s="95" t="str">
        <f>IFERROR(VLOOKUP(HW31,Control!$R$2:$T$13,3,FALSE),"")</f>
        <v/>
      </c>
      <c r="HZ31" s="9">
        <f t="shared" si="126"/>
        <v>0</v>
      </c>
      <c r="IA31" s="10">
        <f t="shared" si="127"/>
        <v>0</v>
      </c>
      <c r="IB31" s="5">
        <f t="shared" si="188"/>
        <v>26</v>
      </c>
      <c r="IC31" s="8" t="str">
        <f t="shared" si="128"/>
        <v/>
      </c>
      <c r="ID31" s="8" t="str">
        <f t="shared" si="129"/>
        <v/>
      </c>
      <c r="IE31" s="95" t="str">
        <f>IFERROR(VLOOKUP(VLOOKUP(ID31,Control!$L$2:$M$677,2,FALSE),Control!$O$2:$P$11,2,FALSE),"")</f>
        <v/>
      </c>
      <c r="IF31" s="95" t="str">
        <f>IFERROR(VLOOKUP(ID31,Control!$R$2:$T$13,3,FALSE),"")</f>
        <v/>
      </c>
      <c r="IG31" s="9">
        <f t="shared" si="130"/>
        <v>0</v>
      </c>
      <c r="IH31" s="10">
        <f t="shared" si="131"/>
        <v>0</v>
      </c>
      <c r="II31" s="5">
        <f t="shared" si="189"/>
        <v>26</v>
      </c>
      <c r="IJ31" s="8" t="str">
        <f t="shared" si="132"/>
        <v/>
      </c>
      <c r="IK31" s="8" t="str">
        <f t="shared" si="133"/>
        <v/>
      </c>
      <c r="IL31" s="95" t="str">
        <f>IFERROR(VLOOKUP(VLOOKUP(IK31,Control!$L$2:$M$677,2,FALSE),Control!$O$2:$P$11,2,FALSE),"")</f>
        <v/>
      </c>
      <c r="IM31" s="95" t="str">
        <f>IFERROR(VLOOKUP(IK31,Control!$R$2:$T$13,3,FALSE),"")</f>
        <v/>
      </c>
      <c r="IN31" s="9">
        <f t="shared" si="134"/>
        <v>0</v>
      </c>
      <c r="IO31" s="10">
        <f t="shared" si="135"/>
        <v>0</v>
      </c>
      <c r="IP31" s="5">
        <f t="shared" si="190"/>
        <v>26</v>
      </c>
      <c r="IQ31" s="8" t="str">
        <f t="shared" si="136"/>
        <v/>
      </c>
      <c r="IR31" s="8" t="str">
        <f t="shared" si="137"/>
        <v/>
      </c>
      <c r="IS31" s="95" t="str">
        <f>IFERROR(VLOOKUP(VLOOKUP(IR31,Control!$L$2:$M$677,2,FALSE),Control!$O$2:$P$11,2,FALSE),"")</f>
        <v/>
      </c>
      <c r="IT31" s="95" t="str">
        <f>IFERROR(VLOOKUP(IR31,Control!$R$2:$T$13,3,FALSE),"")</f>
        <v/>
      </c>
      <c r="IU31" s="9">
        <f t="shared" si="138"/>
        <v>0</v>
      </c>
      <c r="IV31" s="10">
        <f t="shared" si="139"/>
        <v>0</v>
      </c>
      <c r="IW31" s="5">
        <f t="shared" si="191"/>
        <v>26</v>
      </c>
      <c r="IX31" s="8" t="str">
        <f t="shared" si="140"/>
        <v/>
      </c>
      <c r="IY31" s="8" t="str">
        <f t="shared" si="141"/>
        <v/>
      </c>
      <c r="IZ31" s="95" t="str">
        <f>IFERROR(VLOOKUP(VLOOKUP(IY31,Control!$L$2:$M$677,2,FALSE),Control!$O$2:$P$11,2,FALSE),"")</f>
        <v/>
      </c>
      <c r="JA31" s="95" t="str">
        <f>IFERROR(VLOOKUP(IY31,Control!$R$2:$T$13,3,FALSE),"")</f>
        <v/>
      </c>
      <c r="JB31" s="9">
        <f t="shared" si="142"/>
        <v>0</v>
      </c>
      <c r="JC31" s="10">
        <f t="shared" si="143"/>
        <v>0</v>
      </c>
      <c r="JD31" s="5">
        <f t="shared" si="192"/>
        <v>26</v>
      </c>
      <c r="JE31" s="8" t="str">
        <f t="shared" si="144"/>
        <v/>
      </c>
      <c r="JF31" s="8" t="str">
        <f t="shared" si="145"/>
        <v/>
      </c>
      <c r="JG31" s="95" t="str">
        <f>IFERROR(VLOOKUP(VLOOKUP(JF31,Control!$L$2:$M$677,2,FALSE),Control!$O$2:$P$11,2,FALSE),"")</f>
        <v/>
      </c>
      <c r="JH31" s="95" t="str">
        <f>IFERROR(VLOOKUP(JF31,Control!$R$2:$T$13,3,FALSE),"")</f>
        <v/>
      </c>
      <c r="JI31" s="9">
        <f t="shared" si="146"/>
        <v>0</v>
      </c>
      <c r="JJ31" s="10">
        <f t="shared" si="147"/>
        <v>0</v>
      </c>
      <c r="JK31" s="5">
        <f t="shared" si="193"/>
        <v>26</v>
      </c>
      <c r="JL31" s="8" t="str">
        <f t="shared" si="148"/>
        <v/>
      </c>
      <c r="JM31" s="8" t="str">
        <f t="shared" si="149"/>
        <v/>
      </c>
      <c r="JN31" s="95" t="str">
        <f>IFERROR(VLOOKUP(VLOOKUP(JM31,Control!$L$2:$M$677,2,FALSE),Control!$O$2:$P$11,2,FALSE),"")</f>
        <v/>
      </c>
      <c r="JO31" s="95" t="str">
        <f>IFERROR(VLOOKUP(JM31,Control!$R$2:$T$13,3,FALSE),"")</f>
        <v/>
      </c>
      <c r="JP31" s="9">
        <f t="shared" si="150"/>
        <v>0</v>
      </c>
      <c r="JQ31" s="10">
        <f t="shared" si="151"/>
        <v>0</v>
      </c>
      <c r="JR31" s="5">
        <f t="shared" si="194"/>
        <v>26</v>
      </c>
      <c r="JS31" s="8" t="str">
        <f t="shared" si="152"/>
        <v/>
      </c>
      <c r="JT31" s="8" t="str">
        <f t="shared" si="153"/>
        <v/>
      </c>
      <c r="JU31" s="95" t="str">
        <f>IFERROR(VLOOKUP(VLOOKUP(JT31,Control!$L$2:$M$677,2,FALSE),Control!$O$2:$P$11,2,FALSE),"")</f>
        <v/>
      </c>
      <c r="JV31" s="95" t="str">
        <f>IFERROR(VLOOKUP(JT31,Control!$R$2:$T$13,3,FALSE),"")</f>
        <v/>
      </c>
      <c r="JW31" s="9">
        <f t="shared" si="154"/>
        <v>0</v>
      </c>
      <c r="JX31" s="10">
        <f t="shared" si="155"/>
        <v>0</v>
      </c>
    </row>
    <row r="32" spans="1:284" x14ac:dyDescent="0.25">
      <c r="A32" s="114"/>
      <c r="B32" s="114"/>
      <c r="C32" s="114"/>
      <c r="D32" s="117"/>
      <c r="E32" s="5">
        <f t="shared" si="195"/>
        <v>27</v>
      </c>
      <c r="F32" s="8"/>
      <c r="G32" s="6"/>
      <c r="H32" s="95" t="str">
        <f>IFERROR(VLOOKUP(VLOOKUP(G32,Control!$L$2:$M$677,2,FALSE),Control!$O$2:$P$11,2,FALSE),"")</f>
        <v/>
      </c>
      <c r="I32" s="95" t="str">
        <f>IFERROR(VLOOKUP(G32,Control!$R$2:$T$13,3,FALSE),"")</f>
        <v/>
      </c>
      <c r="J32" s="9">
        <v>0</v>
      </c>
      <c r="K32" s="10">
        <v>0</v>
      </c>
      <c r="L32" s="5">
        <f t="shared" si="156"/>
        <v>27</v>
      </c>
      <c r="M32" s="8" t="str">
        <f t="shared" si="0"/>
        <v/>
      </c>
      <c r="N32" s="8" t="str">
        <f t="shared" si="1"/>
        <v/>
      </c>
      <c r="O32" s="95" t="str">
        <f>IFERROR(VLOOKUP(VLOOKUP(N32,Control!$L$2:$M$677,2,FALSE),Control!$O$2:$P$11,2,FALSE),"")</f>
        <v/>
      </c>
      <c r="P32" s="95" t="str">
        <f>IFERROR(VLOOKUP(N32,Control!$R$2:$T$13,3,FALSE),"")</f>
        <v/>
      </c>
      <c r="Q32" s="9">
        <f t="shared" si="2"/>
        <v>0</v>
      </c>
      <c r="R32" s="10">
        <f t="shared" si="3"/>
        <v>0</v>
      </c>
      <c r="S32" s="5">
        <f t="shared" si="157"/>
        <v>27</v>
      </c>
      <c r="T32" s="8" t="str">
        <f t="shared" si="4"/>
        <v/>
      </c>
      <c r="U32" s="8" t="str">
        <f t="shared" si="5"/>
        <v/>
      </c>
      <c r="V32" s="95" t="str">
        <f>IFERROR(VLOOKUP(VLOOKUP(U32,Control!$L$2:$M$677,2,FALSE),Control!$O$2:$P$11,2,FALSE),"")</f>
        <v/>
      </c>
      <c r="W32" s="95" t="str">
        <f>IFERROR(VLOOKUP(U32,Control!$R$2:$T$13,3,FALSE),"")</f>
        <v/>
      </c>
      <c r="X32" s="9">
        <f t="shared" si="6"/>
        <v>0</v>
      </c>
      <c r="Y32" s="10">
        <f t="shared" si="7"/>
        <v>0</v>
      </c>
      <c r="Z32" s="5">
        <f t="shared" si="158"/>
        <v>27</v>
      </c>
      <c r="AA32" s="8" t="str">
        <f t="shared" si="8"/>
        <v/>
      </c>
      <c r="AB32" s="8" t="str">
        <f t="shared" si="9"/>
        <v/>
      </c>
      <c r="AC32" s="95" t="str">
        <f>IFERROR(VLOOKUP(VLOOKUP(AB32,Control!$L$2:$M$677,2,FALSE),Control!$O$2:$P$11,2,FALSE),"")</f>
        <v/>
      </c>
      <c r="AD32" s="95" t="str">
        <f>IFERROR(VLOOKUP(AB32,Control!$R$2:$T$13,3,FALSE),"")</f>
        <v/>
      </c>
      <c r="AE32" s="9">
        <f t="shared" si="10"/>
        <v>0</v>
      </c>
      <c r="AF32" s="10">
        <f t="shared" si="11"/>
        <v>0</v>
      </c>
      <c r="AG32" s="5">
        <f t="shared" si="159"/>
        <v>27</v>
      </c>
      <c r="AH32" s="8" t="str">
        <f t="shared" si="12"/>
        <v/>
      </c>
      <c r="AI32" s="8" t="str">
        <f t="shared" si="13"/>
        <v/>
      </c>
      <c r="AJ32" s="95" t="str">
        <f>IFERROR(VLOOKUP(VLOOKUP(AI32,Control!$L$2:$M$677,2,FALSE),Control!$O$2:$P$11,2,FALSE),"")</f>
        <v/>
      </c>
      <c r="AK32" s="95" t="str">
        <f>IFERROR(VLOOKUP(AI32,Control!$R$2:$T$13,3,FALSE),"")</f>
        <v/>
      </c>
      <c r="AL32" s="9">
        <f t="shared" si="14"/>
        <v>0</v>
      </c>
      <c r="AM32" s="10">
        <f t="shared" si="15"/>
        <v>0</v>
      </c>
      <c r="AN32" s="5">
        <f t="shared" si="160"/>
        <v>27</v>
      </c>
      <c r="AO32" s="8" t="str">
        <f t="shared" si="16"/>
        <v/>
      </c>
      <c r="AP32" s="8" t="str">
        <f t="shared" si="17"/>
        <v/>
      </c>
      <c r="AQ32" s="95" t="str">
        <f>IFERROR(VLOOKUP(VLOOKUP(AP32,Control!$L$2:$M$677,2,FALSE),Control!$O$2:$P$11,2,FALSE),"")</f>
        <v/>
      </c>
      <c r="AR32" s="95" t="str">
        <f>IFERROR(VLOOKUP(AP32,Control!$R$2:$T$13,3,FALSE),"")</f>
        <v/>
      </c>
      <c r="AS32" s="9">
        <f t="shared" si="18"/>
        <v>0</v>
      </c>
      <c r="AT32" s="10">
        <f t="shared" si="19"/>
        <v>0</v>
      </c>
      <c r="AU32" s="5">
        <f t="shared" si="161"/>
        <v>27</v>
      </c>
      <c r="AV32" s="8" t="str">
        <f t="shared" si="20"/>
        <v/>
      </c>
      <c r="AW32" s="8" t="str">
        <f t="shared" si="21"/>
        <v/>
      </c>
      <c r="AX32" s="95" t="str">
        <f>IFERROR(VLOOKUP(VLOOKUP(AW32,Control!$L$2:$M$677,2,FALSE),Control!$O$2:$P$11,2,FALSE),"")</f>
        <v/>
      </c>
      <c r="AY32" s="95" t="str">
        <f>IFERROR(VLOOKUP(AW32,Control!$R$2:$T$13,3,FALSE),"")</f>
        <v/>
      </c>
      <c r="AZ32" s="9">
        <f t="shared" si="22"/>
        <v>0</v>
      </c>
      <c r="BA32" s="10">
        <f t="shared" si="23"/>
        <v>0</v>
      </c>
      <c r="BB32" s="5">
        <f t="shared" si="162"/>
        <v>27</v>
      </c>
      <c r="BC32" s="8" t="str">
        <f t="shared" si="24"/>
        <v/>
      </c>
      <c r="BD32" s="8" t="str">
        <f t="shared" si="25"/>
        <v/>
      </c>
      <c r="BE32" s="95" t="str">
        <f>IFERROR(VLOOKUP(VLOOKUP(BD32,Control!$L$2:$M$677,2,FALSE),Control!$O$2:$P$11,2,FALSE),"")</f>
        <v/>
      </c>
      <c r="BF32" s="95" t="str">
        <f>IFERROR(VLOOKUP(BD32,Control!$R$2:$T$13,3,FALSE),"")</f>
        <v/>
      </c>
      <c r="BG32" s="9">
        <f t="shared" si="26"/>
        <v>0</v>
      </c>
      <c r="BH32" s="10">
        <f t="shared" si="27"/>
        <v>0</v>
      </c>
      <c r="BI32" s="5">
        <f t="shared" si="163"/>
        <v>27</v>
      </c>
      <c r="BJ32" s="8" t="str">
        <f t="shared" si="28"/>
        <v/>
      </c>
      <c r="BK32" s="8" t="str">
        <f t="shared" si="29"/>
        <v/>
      </c>
      <c r="BL32" s="95" t="str">
        <f>IFERROR(VLOOKUP(VLOOKUP(BK32,Control!$L$2:$M$677,2,FALSE),Control!$O$2:$P$11,2,FALSE),"")</f>
        <v/>
      </c>
      <c r="BM32" s="95" t="str">
        <f>IFERROR(VLOOKUP(BK32,Control!$R$2:$T$13,3,FALSE),"")</f>
        <v/>
      </c>
      <c r="BN32" s="9">
        <f t="shared" si="30"/>
        <v>0</v>
      </c>
      <c r="BO32" s="10">
        <f t="shared" si="31"/>
        <v>0</v>
      </c>
      <c r="BP32" s="5">
        <f t="shared" si="164"/>
        <v>27</v>
      </c>
      <c r="BQ32" s="8" t="str">
        <f t="shared" si="32"/>
        <v/>
      </c>
      <c r="BR32" s="8" t="str">
        <f t="shared" si="33"/>
        <v/>
      </c>
      <c r="BS32" s="95" t="str">
        <f>IFERROR(VLOOKUP(VLOOKUP(BR32,Control!$L$2:$M$677,2,FALSE),Control!$O$2:$P$11,2,FALSE),"")</f>
        <v/>
      </c>
      <c r="BT32" s="95" t="str">
        <f>IFERROR(VLOOKUP(BR32,Control!$R$2:$T$13,3,FALSE),"")</f>
        <v/>
      </c>
      <c r="BU32" s="9">
        <f t="shared" si="34"/>
        <v>0</v>
      </c>
      <c r="BV32" s="10">
        <f t="shared" si="35"/>
        <v>0</v>
      </c>
      <c r="BW32" s="5">
        <f t="shared" si="165"/>
        <v>27</v>
      </c>
      <c r="BX32" s="8" t="str">
        <f t="shared" si="36"/>
        <v/>
      </c>
      <c r="BY32" s="8" t="str">
        <f t="shared" si="37"/>
        <v/>
      </c>
      <c r="BZ32" s="95" t="str">
        <f>IFERROR(VLOOKUP(VLOOKUP(BY32,Control!$L$2:$M$677,2,FALSE),Control!$O$2:$P$11,2,FALSE),"")</f>
        <v/>
      </c>
      <c r="CA32" s="95" t="str">
        <f>IFERROR(VLOOKUP(BY32,Control!$R$2:$T$13,3,FALSE),"")</f>
        <v/>
      </c>
      <c r="CB32" s="9">
        <f t="shared" si="38"/>
        <v>0</v>
      </c>
      <c r="CC32" s="10">
        <f t="shared" si="39"/>
        <v>0</v>
      </c>
      <c r="CD32" s="5">
        <f t="shared" si="166"/>
        <v>27</v>
      </c>
      <c r="CE32" s="8" t="str">
        <f t="shared" si="40"/>
        <v/>
      </c>
      <c r="CF32" s="8" t="str">
        <f t="shared" si="41"/>
        <v/>
      </c>
      <c r="CG32" s="95" t="str">
        <f>IFERROR(VLOOKUP(VLOOKUP(CF32,Control!$L$2:$M$677,2,FALSE),Control!$O$2:$P$11,2,FALSE),"")</f>
        <v/>
      </c>
      <c r="CH32" s="95" t="str">
        <f>IFERROR(VLOOKUP(CF32,Control!$R$2:$T$13,3,FALSE),"")</f>
        <v/>
      </c>
      <c r="CI32" s="9">
        <f t="shared" si="42"/>
        <v>0</v>
      </c>
      <c r="CJ32" s="10">
        <f t="shared" si="43"/>
        <v>0</v>
      </c>
      <c r="CK32" s="5">
        <f t="shared" si="167"/>
        <v>27</v>
      </c>
      <c r="CL32" s="8" t="str">
        <f t="shared" si="44"/>
        <v/>
      </c>
      <c r="CM32" s="8" t="str">
        <f t="shared" si="45"/>
        <v/>
      </c>
      <c r="CN32" s="95" t="str">
        <f>IFERROR(VLOOKUP(VLOOKUP(CM32,Control!$L$2:$M$677,2,FALSE),Control!$O$2:$P$11,2,FALSE),"")</f>
        <v/>
      </c>
      <c r="CO32" s="95" t="str">
        <f>IFERROR(VLOOKUP(CM32,Control!$R$2:$T$13,3,FALSE),"")</f>
        <v/>
      </c>
      <c r="CP32" s="9">
        <f t="shared" si="46"/>
        <v>0</v>
      </c>
      <c r="CQ32" s="10">
        <f t="shared" si="47"/>
        <v>0</v>
      </c>
      <c r="CR32" s="5">
        <f t="shared" si="168"/>
        <v>27</v>
      </c>
      <c r="CS32" s="8" t="str">
        <f t="shared" si="48"/>
        <v/>
      </c>
      <c r="CT32" s="8" t="str">
        <f t="shared" si="49"/>
        <v/>
      </c>
      <c r="CU32" s="95" t="str">
        <f>IFERROR(VLOOKUP(VLOOKUP(CT32,Control!$L$2:$M$677,2,FALSE),Control!$O$2:$P$11,2,FALSE),"")</f>
        <v/>
      </c>
      <c r="CV32" s="95" t="str">
        <f>IFERROR(VLOOKUP(CT32,Control!$R$2:$T$13,3,FALSE),"")</f>
        <v/>
      </c>
      <c r="CW32" s="9">
        <f t="shared" si="50"/>
        <v>0</v>
      </c>
      <c r="CX32" s="10">
        <f t="shared" si="51"/>
        <v>0</v>
      </c>
      <c r="CY32" s="5">
        <f t="shared" si="169"/>
        <v>27</v>
      </c>
      <c r="CZ32" s="8" t="str">
        <f t="shared" si="52"/>
        <v/>
      </c>
      <c r="DA32" s="8" t="str">
        <f t="shared" si="53"/>
        <v/>
      </c>
      <c r="DB32" s="95" t="str">
        <f>IFERROR(VLOOKUP(VLOOKUP(DA32,Control!$L$2:$M$677,2,FALSE),Control!$O$2:$P$11,2,FALSE),"")</f>
        <v/>
      </c>
      <c r="DC32" s="95" t="str">
        <f>IFERROR(VLOOKUP(DA32,Control!$R$2:$T$13,3,FALSE),"")</f>
        <v/>
      </c>
      <c r="DD32" s="9">
        <f t="shared" si="54"/>
        <v>0</v>
      </c>
      <c r="DE32" s="10">
        <f t="shared" si="55"/>
        <v>0</v>
      </c>
      <c r="DF32" s="5">
        <f t="shared" si="170"/>
        <v>27</v>
      </c>
      <c r="DG32" s="8" t="str">
        <f t="shared" si="56"/>
        <v/>
      </c>
      <c r="DH32" s="8" t="str">
        <f t="shared" si="57"/>
        <v/>
      </c>
      <c r="DI32" s="95" t="str">
        <f>IFERROR(VLOOKUP(VLOOKUP(DH32,Control!$L$2:$M$677,2,FALSE),Control!$O$2:$P$11,2,FALSE),"")</f>
        <v/>
      </c>
      <c r="DJ32" s="95" t="str">
        <f>IFERROR(VLOOKUP(DH32,Control!$R$2:$T$13,3,FALSE),"")</f>
        <v/>
      </c>
      <c r="DK32" s="9">
        <f t="shared" si="58"/>
        <v>0</v>
      </c>
      <c r="DL32" s="10">
        <f t="shared" si="59"/>
        <v>0</v>
      </c>
      <c r="DM32" s="5">
        <f t="shared" si="171"/>
        <v>27</v>
      </c>
      <c r="DN32" s="8" t="str">
        <f t="shared" si="60"/>
        <v/>
      </c>
      <c r="DO32" s="8" t="str">
        <f t="shared" si="61"/>
        <v/>
      </c>
      <c r="DP32" s="95" t="str">
        <f>IFERROR(VLOOKUP(VLOOKUP(DO32,Control!$L$2:$M$677,2,FALSE),Control!$O$2:$P$11,2,FALSE),"")</f>
        <v/>
      </c>
      <c r="DQ32" s="95" t="str">
        <f>IFERROR(VLOOKUP(DO32,Control!$R$2:$T$13,3,FALSE),"")</f>
        <v/>
      </c>
      <c r="DR32" s="9">
        <f t="shared" si="62"/>
        <v>0</v>
      </c>
      <c r="DS32" s="10">
        <f t="shared" si="63"/>
        <v>0</v>
      </c>
      <c r="DT32" s="5">
        <f t="shared" si="172"/>
        <v>27</v>
      </c>
      <c r="DU32" s="8" t="str">
        <f t="shared" si="64"/>
        <v/>
      </c>
      <c r="DV32" s="8" t="str">
        <f t="shared" si="65"/>
        <v/>
      </c>
      <c r="DW32" s="95" t="str">
        <f>IFERROR(VLOOKUP(VLOOKUP(DV32,Control!$L$2:$M$677,2,FALSE),Control!$O$2:$P$11,2,FALSE),"")</f>
        <v/>
      </c>
      <c r="DX32" s="95" t="str">
        <f>IFERROR(VLOOKUP(DV32,Control!$R$2:$T$13,3,FALSE),"")</f>
        <v/>
      </c>
      <c r="DY32" s="9">
        <f t="shared" si="66"/>
        <v>0</v>
      </c>
      <c r="DZ32" s="10">
        <f t="shared" si="67"/>
        <v>0</v>
      </c>
      <c r="EA32" s="5">
        <f t="shared" si="173"/>
        <v>27</v>
      </c>
      <c r="EB32" s="8" t="str">
        <f t="shared" si="68"/>
        <v/>
      </c>
      <c r="EC32" s="8" t="str">
        <f t="shared" si="69"/>
        <v/>
      </c>
      <c r="ED32" s="95" t="str">
        <f>IFERROR(VLOOKUP(VLOOKUP(EC32,Control!$L$2:$M$677,2,FALSE),Control!$O$2:$P$11,2,FALSE),"")</f>
        <v/>
      </c>
      <c r="EE32" s="95" t="str">
        <f>IFERROR(VLOOKUP(EC32,Control!$R$2:$T$13,3,FALSE),"")</f>
        <v/>
      </c>
      <c r="EF32" s="9">
        <f t="shared" si="70"/>
        <v>0</v>
      </c>
      <c r="EG32" s="10">
        <f t="shared" si="71"/>
        <v>0</v>
      </c>
      <c r="EH32" s="5">
        <f t="shared" si="174"/>
        <v>27</v>
      </c>
      <c r="EI32" s="8" t="str">
        <f t="shared" si="72"/>
        <v/>
      </c>
      <c r="EJ32" s="8" t="str">
        <f t="shared" si="73"/>
        <v/>
      </c>
      <c r="EK32" s="95" t="str">
        <f>IFERROR(VLOOKUP(VLOOKUP(EJ32,Control!$L$2:$M$677,2,FALSE),Control!$O$2:$P$11,2,FALSE),"")</f>
        <v/>
      </c>
      <c r="EL32" s="95" t="str">
        <f>IFERROR(VLOOKUP(EJ32,Control!$R$2:$T$13,3,FALSE),"")</f>
        <v/>
      </c>
      <c r="EM32" s="9">
        <f t="shared" si="74"/>
        <v>0</v>
      </c>
      <c r="EN32" s="10">
        <f t="shared" si="75"/>
        <v>0</v>
      </c>
      <c r="EO32" s="5">
        <f t="shared" si="175"/>
        <v>27</v>
      </c>
      <c r="EP32" s="8" t="str">
        <f t="shared" si="76"/>
        <v/>
      </c>
      <c r="EQ32" s="8" t="str">
        <f t="shared" si="77"/>
        <v/>
      </c>
      <c r="ER32" s="95" t="str">
        <f>IFERROR(VLOOKUP(VLOOKUP(EQ32,Control!$L$2:$M$677,2,FALSE),Control!$O$2:$P$11,2,FALSE),"")</f>
        <v/>
      </c>
      <c r="ES32" s="95" t="str">
        <f>IFERROR(VLOOKUP(EQ32,Control!$R$2:$T$13,3,FALSE),"")</f>
        <v/>
      </c>
      <c r="ET32" s="9">
        <f t="shared" si="78"/>
        <v>0</v>
      </c>
      <c r="EU32" s="10">
        <f t="shared" si="79"/>
        <v>0</v>
      </c>
      <c r="EV32" s="5">
        <f t="shared" si="176"/>
        <v>27</v>
      </c>
      <c r="EW32" s="8" t="str">
        <f t="shared" si="80"/>
        <v/>
      </c>
      <c r="EX32" s="8" t="str">
        <f t="shared" si="81"/>
        <v/>
      </c>
      <c r="EY32" s="95" t="str">
        <f>IFERROR(VLOOKUP(VLOOKUP(EX32,Control!$L$2:$M$677,2,FALSE),Control!$O$2:$P$11,2,FALSE),"")</f>
        <v/>
      </c>
      <c r="EZ32" s="95" t="str">
        <f>IFERROR(VLOOKUP(EX32,Control!$R$2:$T$13,3,FALSE),"")</f>
        <v/>
      </c>
      <c r="FA32" s="9">
        <f t="shared" si="82"/>
        <v>0</v>
      </c>
      <c r="FB32" s="10">
        <f t="shared" si="83"/>
        <v>0</v>
      </c>
      <c r="FC32" s="5">
        <f t="shared" si="177"/>
        <v>27</v>
      </c>
      <c r="FD32" s="8" t="str">
        <f t="shared" si="84"/>
        <v/>
      </c>
      <c r="FE32" s="8" t="str">
        <f t="shared" si="85"/>
        <v/>
      </c>
      <c r="FF32" s="95" t="str">
        <f>IFERROR(VLOOKUP(VLOOKUP(FE32,Control!$L$2:$M$677,2,FALSE),Control!$O$2:$P$11,2,FALSE),"")</f>
        <v/>
      </c>
      <c r="FG32" s="95" t="str">
        <f>IFERROR(VLOOKUP(FE32,Control!$R$2:$T$13,3,FALSE),"")</f>
        <v/>
      </c>
      <c r="FH32" s="9">
        <f t="shared" si="86"/>
        <v>0</v>
      </c>
      <c r="FI32" s="10">
        <f t="shared" si="87"/>
        <v>0</v>
      </c>
      <c r="FJ32" s="5">
        <f t="shared" si="178"/>
        <v>27</v>
      </c>
      <c r="FK32" s="8" t="str">
        <f t="shared" si="88"/>
        <v/>
      </c>
      <c r="FL32" s="8" t="str">
        <f t="shared" si="89"/>
        <v/>
      </c>
      <c r="FM32" s="95" t="str">
        <f>IFERROR(VLOOKUP(VLOOKUP(FL32,Control!$L$2:$M$677,2,FALSE),Control!$O$2:$P$11,2,FALSE),"")</f>
        <v/>
      </c>
      <c r="FN32" s="95" t="str">
        <f>IFERROR(VLOOKUP(FL32,Control!$R$2:$T$13,3,FALSE),"")</f>
        <v/>
      </c>
      <c r="FO32" s="9">
        <f t="shared" si="90"/>
        <v>0</v>
      </c>
      <c r="FP32" s="10">
        <f t="shared" si="91"/>
        <v>0</v>
      </c>
      <c r="FQ32" s="5">
        <f t="shared" si="179"/>
        <v>27</v>
      </c>
      <c r="FR32" s="8" t="str">
        <f t="shared" si="92"/>
        <v/>
      </c>
      <c r="FS32" s="8" t="str">
        <f t="shared" si="93"/>
        <v/>
      </c>
      <c r="FT32" s="95" t="str">
        <f>IFERROR(VLOOKUP(VLOOKUP(FS32,Control!$L$2:$M$677,2,FALSE),Control!$O$2:$P$11,2,FALSE),"")</f>
        <v/>
      </c>
      <c r="FU32" s="95" t="str">
        <f>IFERROR(VLOOKUP(FS32,Control!$R$2:$T$13,3,FALSE),"")</f>
        <v/>
      </c>
      <c r="FV32" s="9">
        <f t="shared" si="94"/>
        <v>0</v>
      </c>
      <c r="FW32" s="10">
        <f t="shared" si="95"/>
        <v>0</v>
      </c>
      <c r="FX32" s="5">
        <f t="shared" si="180"/>
        <v>27</v>
      </c>
      <c r="FY32" s="8" t="str">
        <f t="shared" si="96"/>
        <v/>
      </c>
      <c r="FZ32" s="8" t="str">
        <f t="shared" si="97"/>
        <v/>
      </c>
      <c r="GA32" s="95" t="str">
        <f>IFERROR(VLOOKUP(VLOOKUP(FZ32,Control!$L$2:$M$677,2,FALSE),Control!$O$2:$P$11,2,FALSE),"")</f>
        <v/>
      </c>
      <c r="GB32" s="95" t="str">
        <f>IFERROR(VLOOKUP(FZ32,Control!$R$2:$T$13,3,FALSE),"")</f>
        <v/>
      </c>
      <c r="GC32" s="9">
        <f t="shared" si="98"/>
        <v>0</v>
      </c>
      <c r="GD32" s="10">
        <f t="shared" si="99"/>
        <v>0</v>
      </c>
      <c r="GE32" s="5">
        <f t="shared" si="181"/>
        <v>27</v>
      </c>
      <c r="GF32" s="8" t="str">
        <f t="shared" si="100"/>
        <v/>
      </c>
      <c r="GG32" s="8" t="str">
        <f t="shared" si="101"/>
        <v/>
      </c>
      <c r="GH32" s="95" t="str">
        <f>IFERROR(VLOOKUP(VLOOKUP(GG32,Control!$L$2:$M$677,2,FALSE),Control!$O$2:$P$11,2,FALSE),"")</f>
        <v/>
      </c>
      <c r="GI32" s="95" t="str">
        <f>IFERROR(VLOOKUP(GG32,Control!$R$2:$T$13,3,FALSE),"")</f>
        <v/>
      </c>
      <c r="GJ32" s="9">
        <f t="shared" si="102"/>
        <v>0</v>
      </c>
      <c r="GK32" s="10">
        <f t="shared" si="103"/>
        <v>0</v>
      </c>
      <c r="GL32" s="5">
        <f t="shared" si="182"/>
        <v>27</v>
      </c>
      <c r="GM32" s="8" t="str">
        <f t="shared" si="104"/>
        <v/>
      </c>
      <c r="GN32" s="8" t="str">
        <f t="shared" si="105"/>
        <v/>
      </c>
      <c r="GO32" s="95" t="str">
        <f>IFERROR(VLOOKUP(VLOOKUP(GN32,Control!$L$2:$M$677,2,FALSE),Control!$O$2:$P$11,2,FALSE),"")</f>
        <v/>
      </c>
      <c r="GP32" s="95" t="str">
        <f>IFERROR(VLOOKUP(GN32,Control!$R$2:$T$13,3,FALSE),"")</f>
        <v/>
      </c>
      <c r="GQ32" s="9">
        <f t="shared" si="106"/>
        <v>0</v>
      </c>
      <c r="GR32" s="10">
        <f t="shared" si="107"/>
        <v>0</v>
      </c>
      <c r="GS32" s="5">
        <f t="shared" si="183"/>
        <v>27</v>
      </c>
      <c r="GT32" s="8" t="str">
        <f t="shared" si="108"/>
        <v/>
      </c>
      <c r="GU32" s="8" t="str">
        <f t="shared" si="109"/>
        <v/>
      </c>
      <c r="GV32" s="95" t="str">
        <f>IFERROR(VLOOKUP(VLOOKUP(GU32,Control!$L$2:$M$677,2,FALSE),Control!$O$2:$P$11,2,FALSE),"")</f>
        <v/>
      </c>
      <c r="GW32" s="95" t="str">
        <f>IFERROR(VLOOKUP(GU32,Control!$R$2:$T$13,3,FALSE),"")</f>
        <v/>
      </c>
      <c r="GX32" s="9">
        <f t="shared" si="110"/>
        <v>0</v>
      </c>
      <c r="GY32" s="10">
        <f t="shared" si="111"/>
        <v>0</v>
      </c>
      <c r="GZ32" s="5">
        <f t="shared" si="184"/>
        <v>27</v>
      </c>
      <c r="HA32" s="8" t="str">
        <f t="shared" si="112"/>
        <v/>
      </c>
      <c r="HB32" s="8" t="str">
        <f t="shared" si="113"/>
        <v/>
      </c>
      <c r="HC32" s="95" t="str">
        <f>IFERROR(VLOOKUP(VLOOKUP(HB32,Control!$L$2:$M$677,2,FALSE),Control!$O$2:$P$11,2,FALSE),"")</f>
        <v/>
      </c>
      <c r="HD32" s="95" t="str">
        <f>IFERROR(VLOOKUP(HB32,Control!$R$2:$T$13,3,FALSE),"")</f>
        <v/>
      </c>
      <c r="HE32" s="9">
        <f t="shared" si="114"/>
        <v>0</v>
      </c>
      <c r="HF32" s="10">
        <f t="shared" si="115"/>
        <v>0</v>
      </c>
      <c r="HG32" s="5">
        <f t="shared" si="185"/>
        <v>27</v>
      </c>
      <c r="HH32" s="8" t="str">
        <f t="shared" si="116"/>
        <v/>
      </c>
      <c r="HI32" s="8" t="str">
        <f t="shared" si="117"/>
        <v/>
      </c>
      <c r="HJ32" s="95" t="str">
        <f>IFERROR(VLOOKUP(VLOOKUP(HI32,Control!$L$2:$M$677,2,FALSE),Control!$O$2:$P$11,2,FALSE),"")</f>
        <v/>
      </c>
      <c r="HK32" s="95" t="str">
        <f>IFERROR(VLOOKUP(HI32,Control!$R$2:$T$13,3,FALSE),"")</f>
        <v/>
      </c>
      <c r="HL32" s="9">
        <f t="shared" si="118"/>
        <v>0</v>
      </c>
      <c r="HM32" s="10">
        <f t="shared" si="119"/>
        <v>0</v>
      </c>
      <c r="HN32" s="5">
        <f t="shared" si="186"/>
        <v>27</v>
      </c>
      <c r="HO32" s="8" t="str">
        <f t="shared" si="120"/>
        <v/>
      </c>
      <c r="HP32" s="8" t="str">
        <f t="shared" si="121"/>
        <v/>
      </c>
      <c r="HQ32" s="95" t="str">
        <f>IFERROR(VLOOKUP(VLOOKUP(HP32,Control!$L$2:$M$677,2,FALSE),Control!$O$2:$P$11,2,FALSE),"")</f>
        <v/>
      </c>
      <c r="HR32" s="95" t="str">
        <f>IFERROR(VLOOKUP(HP32,Control!$R$2:$T$13,3,FALSE),"")</f>
        <v/>
      </c>
      <c r="HS32" s="9">
        <f t="shared" si="122"/>
        <v>0</v>
      </c>
      <c r="HT32" s="10">
        <f t="shared" si="123"/>
        <v>0</v>
      </c>
      <c r="HU32" s="5">
        <f t="shared" si="187"/>
        <v>27</v>
      </c>
      <c r="HV32" s="8" t="str">
        <f t="shared" si="124"/>
        <v/>
      </c>
      <c r="HW32" s="8" t="str">
        <f t="shared" si="125"/>
        <v/>
      </c>
      <c r="HX32" s="95" t="str">
        <f>IFERROR(VLOOKUP(VLOOKUP(HW32,Control!$L$2:$M$677,2,FALSE),Control!$O$2:$P$11,2,FALSE),"")</f>
        <v/>
      </c>
      <c r="HY32" s="95" t="str">
        <f>IFERROR(VLOOKUP(HW32,Control!$R$2:$T$13,3,FALSE),"")</f>
        <v/>
      </c>
      <c r="HZ32" s="9">
        <f t="shared" si="126"/>
        <v>0</v>
      </c>
      <c r="IA32" s="10">
        <f t="shared" si="127"/>
        <v>0</v>
      </c>
      <c r="IB32" s="5">
        <f t="shared" si="188"/>
        <v>27</v>
      </c>
      <c r="IC32" s="8" t="str">
        <f t="shared" si="128"/>
        <v/>
      </c>
      <c r="ID32" s="8" t="str">
        <f t="shared" si="129"/>
        <v/>
      </c>
      <c r="IE32" s="95" t="str">
        <f>IFERROR(VLOOKUP(VLOOKUP(ID32,Control!$L$2:$M$677,2,FALSE),Control!$O$2:$P$11,2,FALSE),"")</f>
        <v/>
      </c>
      <c r="IF32" s="95" t="str">
        <f>IFERROR(VLOOKUP(ID32,Control!$R$2:$T$13,3,FALSE),"")</f>
        <v/>
      </c>
      <c r="IG32" s="9">
        <f t="shared" si="130"/>
        <v>0</v>
      </c>
      <c r="IH32" s="10">
        <f t="shared" si="131"/>
        <v>0</v>
      </c>
      <c r="II32" s="5">
        <f t="shared" si="189"/>
        <v>27</v>
      </c>
      <c r="IJ32" s="8" t="str">
        <f t="shared" si="132"/>
        <v/>
      </c>
      <c r="IK32" s="8" t="str">
        <f t="shared" si="133"/>
        <v/>
      </c>
      <c r="IL32" s="95" t="str">
        <f>IFERROR(VLOOKUP(VLOOKUP(IK32,Control!$L$2:$M$677,2,FALSE),Control!$O$2:$P$11,2,FALSE),"")</f>
        <v/>
      </c>
      <c r="IM32" s="95" t="str">
        <f>IFERROR(VLOOKUP(IK32,Control!$R$2:$T$13,3,FALSE),"")</f>
        <v/>
      </c>
      <c r="IN32" s="9">
        <f t="shared" si="134"/>
        <v>0</v>
      </c>
      <c r="IO32" s="10">
        <f t="shared" si="135"/>
        <v>0</v>
      </c>
      <c r="IP32" s="5">
        <f t="shared" si="190"/>
        <v>27</v>
      </c>
      <c r="IQ32" s="8" t="str">
        <f t="shared" si="136"/>
        <v/>
      </c>
      <c r="IR32" s="8" t="str">
        <f t="shared" si="137"/>
        <v/>
      </c>
      <c r="IS32" s="95" t="str">
        <f>IFERROR(VLOOKUP(VLOOKUP(IR32,Control!$L$2:$M$677,2,FALSE),Control!$O$2:$P$11,2,FALSE),"")</f>
        <v/>
      </c>
      <c r="IT32" s="95" t="str">
        <f>IFERROR(VLOOKUP(IR32,Control!$R$2:$T$13,3,FALSE),"")</f>
        <v/>
      </c>
      <c r="IU32" s="9">
        <f t="shared" si="138"/>
        <v>0</v>
      </c>
      <c r="IV32" s="10">
        <f t="shared" si="139"/>
        <v>0</v>
      </c>
      <c r="IW32" s="5">
        <f t="shared" si="191"/>
        <v>27</v>
      </c>
      <c r="IX32" s="8" t="str">
        <f t="shared" si="140"/>
        <v/>
      </c>
      <c r="IY32" s="8" t="str">
        <f t="shared" si="141"/>
        <v/>
      </c>
      <c r="IZ32" s="95" t="str">
        <f>IFERROR(VLOOKUP(VLOOKUP(IY32,Control!$L$2:$M$677,2,FALSE),Control!$O$2:$P$11,2,FALSE),"")</f>
        <v/>
      </c>
      <c r="JA32" s="95" t="str">
        <f>IFERROR(VLOOKUP(IY32,Control!$R$2:$T$13,3,FALSE),"")</f>
        <v/>
      </c>
      <c r="JB32" s="9">
        <f t="shared" si="142"/>
        <v>0</v>
      </c>
      <c r="JC32" s="10">
        <f t="shared" si="143"/>
        <v>0</v>
      </c>
      <c r="JD32" s="5">
        <f t="shared" si="192"/>
        <v>27</v>
      </c>
      <c r="JE32" s="8" t="str">
        <f t="shared" si="144"/>
        <v/>
      </c>
      <c r="JF32" s="8" t="str">
        <f t="shared" si="145"/>
        <v/>
      </c>
      <c r="JG32" s="95" t="str">
        <f>IFERROR(VLOOKUP(VLOOKUP(JF32,Control!$L$2:$M$677,2,FALSE),Control!$O$2:$P$11,2,FALSE),"")</f>
        <v/>
      </c>
      <c r="JH32" s="95" t="str">
        <f>IFERROR(VLOOKUP(JF32,Control!$R$2:$T$13,3,FALSE),"")</f>
        <v/>
      </c>
      <c r="JI32" s="9">
        <f t="shared" si="146"/>
        <v>0</v>
      </c>
      <c r="JJ32" s="10">
        <f t="shared" si="147"/>
        <v>0</v>
      </c>
      <c r="JK32" s="5">
        <f t="shared" si="193"/>
        <v>27</v>
      </c>
      <c r="JL32" s="8" t="str">
        <f t="shared" si="148"/>
        <v/>
      </c>
      <c r="JM32" s="8" t="str">
        <f t="shared" si="149"/>
        <v/>
      </c>
      <c r="JN32" s="95" t="str">
        <f>IFERROR(VLOOKUP(VLOOKUP(JM32,Control!$L$2:$M$677,2,FALSE),Control!$O$2:$P$11,2,FALSE),"")</f>
        <v/>
      </c>
      <c r="JO32" s="95" t="str">
        <f>IFERROR(VLOOKUP(JM32,Control!$R$2:$T$13,3,FALSE),"")</f>
        <v/>
      </c>
      <c r="JP32" s="9">
        <f t="shared" si="150"/>
        <v>0</v>
      </c>
      <c r="JQ32" s="10">
        <f t="shared" si="151"/>
        <v>0</v>
      </c>
      <c r="JR32" s="5">
        <f t="shared" si="194"/>
        <v>27</v>
      </c>
      <c r="JS32" s="8" t="str">
        <f t="shared" si="152"/>
        <v/>
      </c>
      <c r="JT32" s="8" t="str">
        <f t="shared" si="153"/>
        <v/>
      </c>
      <c r="JU32" s="95" t="str">
        <f>IFERROR(VLOOKUP(VLOOKUP(JT32,Control!$L$2:$M$677,2,FALSE),Control!$O$2:$P$11,2,FALSE),"")</f>
        <v/>
      </c>
      <c r="JV32" s="95" t="str">
        <f>IFERROR(VLOOKUP(JT32,Control!$R$2:$T$13,3,FALSE),"")</f>
        <v/>
      </c>
      <c r="JW32" s="9">
        <f t="shared" si="154"/>
        <v>0</v>
      </c>
      <c r="JX32" s="10">
        <f t="shared" si="155"/>
        <v>0</v>
      </c>
    </row>
    <row r="33" spans="1:284" x14ac:dyDescent="0.25">
      <c r="A33" s="114"/>
      <c r="B33" s="114"/>
      <c r="C33" s="114"/>
      <c r="D33" s="117"/>
      <c r="E33" s="5">
        <f t="shared" si="195"/>
        <v>28</v>
      </c>
      <c r="F33" s="8"/>
      <c r="G33" s="6"/>
      <c r="H33" s="95" t="str">
        <f>IFERROR(VLOOKUP(VLOOKUP(G33,Control!$L$2:$M$677,2,FALSE),Control!$O$2:$P$11,2,FALSE),"")</f>
        <v/>
      </c>
      <c r="I33" s="95" t="str">
        <f>IFERROR(VLOOKUP(G33,Control!$R$2:$T$13,3,FALSE),"")</f>
        <v/>
      </c>
      <c r="J33" s="9">
        <v>0</v>
      </c>
      <c r="K33" s="10">
        <v>0</v>
      </c>
      <c r="L33" s="5">
        <f t="shared" si="156"/>
        <v>28</v>
      </c>
      <c r="M33" s="8" t="str">
        <f t="shared" si="0"/>
        <v/>
      </c>
      <c r="N33" s="8" t="str">
        <f t="shared" si="1"/>
        <v/>
      </c>
      <c r="O33" s="95" t="str">
        <f>IFERROR(VLOOKUP(VLOOKUP(N33,Control!$L$2:$M$677,2,FALSE),Control!$O$2:$P$11,2,FALSE),"")</f>
        <v/>
      </c>
      <c r="P33" s="95" t="str">
        <f>IFERROR(VLOOKUP(N33,Control!$R$2:$T$13,3,FALSE),"")</f>
        <v/>
      </c>
      <c r="Q33" s="9">
        <f t="shared" si="2"/>
        <v>0</v>
      </c>
      <c r="R33" s="10">
        <f t="shared" si="3"/>
        <v>0</v>
      </c>
      <c r="S33" s="5">
        <f t="shared" si="157"/>
        <v>28</v>
      </c>
      <c r="T33" s="8" t="str">
        <f t="shared" si="4"/>
        <v/>
      </c>
      <c r="U33" s="8" t="str">
        <f t="shared" si="5"/>
        <v/>
      </c>
      <c r="V33" s="95" t="str">
        <f>IFERROR(VLOOKUP(VLOOKUP(U33,Control!$L$2:$M$677,2,FALSE),Control!$O$2:$P$11,2,FALSE),"")</f>
        <v/>
      </c>
      <c r="W33" s="95" t="str">
        <f>IFERROR(VLOOKUP(U33,Control!$R$2:$T$13,3,FALSE),"")</f>
        <v/>
      </c>
      <c r="X33" s="9">
        <f t="shared" si="6"/>
        <v>0</v>
      </c>
      <c r="Y33" s="10">
        <f t="shared" si="7"/>
        <v>0</v>
      </c>
      <c r="Z33" s="5">
        <f t="shared" si="158"/>
        <v>28</v>
      </c>
      <c r="AA33" s="8" t="str">
        <f t="shared" si="8"/>
        <v/>
      </c>
      <c r="AB33" s="8" t="str">
        <f t="shared" si="9"/>
        <v/>
      </c>
      <c r="AC33" s="95" t="str">
        <f>IFERROR(VLOOKUP(VLOOKUP(AB33,Control!$L$2:$M$677,2,FALSE),Control!$O$2:$P$11,2,FALSE),"")</f>
        <v/>
      </c>
      <c r="AD33" s="95" t="str">
        <f>IFERROR(VLOOKUP(AB33,Control!$R$2:$T$13,3,FALSE),"")</f>
        <v/>
      </c>
      <c r="AE33" s="9">
        <f t="shared" si="10"/>
        <v>0</v>
      </c>
      <c r="AF33" s="10">
        <f t="shared" si="11"/>
        <v>0</v>
      </c>
      <c r="AG33" s="5">
        <f t="shared" si="159"/>
        <v>28</v>
      </c>
      <c r="AH33" s="8" t="str">
        <f t="shared" si="12"/>
        <v/>
      </c>
      <c r="AI33" s="8" t="str">
        <f t="shared" si="13"/>
        <v/>
      </c>
      <c r="AJ33" s="95" t="str">
        <f>IFERROR(VLOOKUP(VLOOKUP(AI33,Control!$L$2:$M$677,2,FALSE),Control!$O$2:$P$11,2,FALSE),"")</f>
        <v/>
      </c>
      <c r="AK33" s="95" t="str">
        <f>IFERROR(VLOOKUP(AI33,Control!$R$2:$T$13,3,FALSE),"")</f>
        <v/>
      </c>
      <c r="AL33" s="9">
        <f t="shared" si="14"/>
        <v>0</v>
      </c>
      <c r="AM33" s="10">
        <f t="shared" si="15"/>
        <v>0</v>
      </c>
      <c r="AN33" s="5">
        <f t="shared" si="160"/>
        <v>28</v>
      </c>
      <c r="AO33" s="8" t="str">
        <f t="shared" si="16"/>
        <v/>
      </c>
      <c r="AP33" s="8" t="str">
        <f t="shared" si="17"/>
        <v/>
      </c>
      <c r="AQ33" s="95" t="str">
        <f>IFERROR(VLOOKUP(VLOOKUP(AP33,Control!$L$2:$M$677,2,FALSE),Control!$O$2:$P$11,2,FALSE),"")</f>
        <v/>
      </c>
      <c r="AR33" s="95" t="str">
        <f>IFERROR(VLOOKUP(AP33,Control!$R$2:$T$13,3,FALSE),"")</f>
        <v/>
      </c>
      <c r="AS33" s="9">
        <f t="shared" si="18"/>
        <v>0</v>
      </c>
      <c r="AT33" s="10">
        <f t="shared" si="19"/>
        <v>0</v>
      </c>
      <c r="AU33" s="5">
        <f t="shared" si="161"/>
        <v>28</v>
      </c>
      <c r="AV33" s="8" t="str">
        <f t="shared" si="20"/>
        <v/>
      </c>
      <c r="AW33" s="8" t="str">
        <f t="shared" si="21"/>
        <v/>
      </c>
      <c r="AX33" s="95" t="str">
        <f>IFERROR(VLOOKUP(VLOOKUP(AW33,Control!$L$2:$M$677,2,FALSE),Control!$O$2:$P$11,2,FALSE),"")</f>
        <v/>
      </c>
      <c r="AY33" s="95" t="str">
        <f>IFERROR(VLOOKUP(AW33,Control!$R$2:$T$13,3,FALSE),"")</f>
        <v/>
      </c>
      <c r="AZ33" s="9">
        <f t="shared" si="22"/>
        <v>0</v>
      </c>
      <c r="BA33" s="10">
        <f t="shared" si="23"/>
        <v>0</v>
      </c>
      <c r="BB33" s="5">
        <f t="shared" si="162"/>
        <v>28</v>
      </c>
      <c r="BC33" s="8" t="str">
        <f t="shared" si="24"/>
        <v/>
      </c>
      <c r="BD33" s="8" t="str">
        <f t="shared" si="25"/>
        <v/>
      </c>
      <c r="BE33" s="95" t="str">
        <f>IFERROR(VLOOKUP(VLOOKUP(BD33,Control!$L$2:$M$677,2,FALSE),Control!$O$2:$P$11,2,FALSE),"")</f>
        <v/>
      </c>
      <c r="BF33" s="95" t="str">
        <f>IFERROR(VLOOKUP(BD33,Control!$R$2:$T$13,3,FALSE),"")</f>
        <v/>
      </c>
      <c r="BG33" s="9">
        <f t="shared" si="26"/>
        <v>0</v>
      </c>
      <c r="BH33" s="10">
        <f t="shared" si="27"/>
        <v>0</v>
      </c>
      <c r="BI33" s="5">
        <f t="shared" si="163"/>
        <v>28</v>
      </c>
      <c r="BJ33" s="8" t="str">
        <f t="shared" si="28"/>
        <v/>
      </c>
      <c r="BK33" s="8" t="str">
        <f t="shared" si="29"/>
        <v/>
      </c>
      <c r="BL33" s="95" t="str">
        <f>IFERROR(VLOOKUP(VLOOKUP(BK33,Control!$L$2:$M$677,2,FALSE),Control!$O$2:$P$11,2,FALSE),"")</f>
        <v/>
      </c>
      <c r="BM33" s="95" t="str">
        <f>IFERROR(VLOOKUP(BK33,Control!$R$2:$T$13,3,FALSE),"")</f>
        <v/>
      </c>
      <c r="BN33" s="9">
        <f t="shared" si="30"/>
        <v>0</v>
      </c>
      <c r="BO33" s="10">
        <f t="shared" si="31"/>
        <v>0</v>
      </c>
      <c r="BP33" s="5">
        <f t="shared" si="164"/>
        <v>28</v>
      </c>
      <c r="BQ33" s="8" t="str">
        <f t="shared" si="32"/>
        <v/>
      </c>
      <c r="BR33" s="8" t="str">
        <f t="shared" si="33"/>
        <v/>
      </c>
      <c r="BS33" s="95" t="str">
        <f>IFERROR(VLOOKUP(VLOOKUP(BR33,Control!$L$2:$M$677,2,FALSE),Control!$O$2:$P$11,2,FALSE),"")</f>
        <v/>
      </c>
      <c r="BT33" s="95" t="str">
        <f>IFERROR(VLOOKUP(BR33,Control!$R$2:$T$13,3,FALSE),"")</f>
        <v/>
      </c>
      <c r="BU33" s="9">
        <f t="shared" si="34"/>
        <v>0</v>
      </c>
      <c r="BV33" s="10">
        <f t="shared" si="35"/>
        <v>0</v>
      </c>
      <c r="BW33" s="5">
        <f t="shared" si="165"/>
        <v>28</v>
      </c>
      <c r="BX33" s="8" t="str">
        <f t="shared" si="36"/>
        <v/>
      </c>
      <c r="BY33" s="8" t="str">
        <f t="shared" si="37"/>
        <v/>
      </c>
      <c r="BZ33" s="95" t="str">
        <f>IFERROR(VLOOKUP(VLOOKUP(BY33,Control!$L$2:$M$677,2,FALSE),Control!$O$2:$P$11,2,FALSE),"")</f>
        <v/>
      </c>
      <c r="CA33" s="95" t="str">
        <f>IFERROR(VLOOKUP(BY33,Control!$R$2:$T$13,3,FALSE),"")</f>
        <v/>
      </c>
      <c r="CB33" s="9">
        <f t="shared" si="38"/>
        <v>0</v>
      </c>
      <c r="CC33" s="10">
        <f t="shared" si="39"/>
        <v>0</v>
      </c>
      <c r="CD33" s="5">
        <f t="shared" si="166"/>
        <v>28</v>
      </c>
      <c r="CE33" s="8" t="str">
        <f t="shared" si="40"/>
        <v/>
      </c>
      <c r="CF33" s="8" t="str">
        <f t="shared" si="41"/>
        <v/>
      </c>
      <c r="CG33" s="95" t="str">
        <f>IFERROR(VLOOKUP(VLOOKUP(CF33,Control!$L$2:$M$677,2,FALSE),Control!$O$2:$P$11,2,FALSE),"")</f>
        <v/>
      </c>
      <c r="CH33" s="95" t="str">
        <f>IFERROR(VLOOKUP(CF33,Control!$R$2:$T$13,3,FALSE),"")</f>
        <v/>
      </c>
      <c r="CI33" s="9">
        <f t="shared" si="42"/>
        <v>0</v>
      </c>
      <c r="CJ33" s="10">
        <f t="shared" si="43"/>
        <v>0</v>
      </c>
      <c r="CK33" s="5">
        <f t="shared" si="167"/>
        <v>28</v>
      </c>
      <c r="CL33" s="8" t="str">
        <f t="shared" si="44"/>
        <v/>
      </c>
      <c r="CM33" s="8" t="str">
        <f t="shared" si="45"/>
        <v/>
      </c>
      <c r="CN33" s="95" t="str">
        <f>IFERROR(VLOOKUP(VLOOKUP(CM33,Control!$L$2:$M$677,2,FALSE),Control!$O$2:$P$11,2,FALSE),"")</f>
        <v/>
      </c>
      <c r="CO33" s="95" t="str">
        <f>IFERROR(VLOOKUP(CM33,Control!$R$2:$T$13,3,FALSE),"")</f>
        <v/>
      </c>
      <c r="CP33" s="9">
        <f t="shared" si="46"/>
        <v>0</v>
      </c>
      <c r="CQ33" s="10">
        <f t="shared" si="47"/>
        <v>0</v>
      </c>
      <c r="CR33" s="5">
        <f t="shared" si="168"/>
        <v>28</v>
      </c>
      <c r="CS33" s="8" t="str">
        <f t="shared" si="48"/>
        <v/>
      </c>
      <c r="CT33" s="8" t="str">
        <f t="shared" si="49"/>
        <v/>
      </c>
      <c r="CU33" s="95" t="str">
        <f>IFERROR(VLOOKUP(VLOOKUP(CT33,Control!$L$2:$M$677,2,FALSE),Control!$O$2:$P$11,2,FALSE),"")</f>
        <v/>
      </c>
      <c r="CV33" s="95" t="str">
        <f>IFERROR(VLOOKUP(CT33,Control!$R$2:$T$13,3,FALSE),"")</f>
        <v/>
      </c>
      <c r="CW33" s="9">
        <f t="shared" si="50"/>
        <v>0</v>
      </c>
      <c r="CX33" s="10">
        <f t="shared" si="51"/>
        <v>0</v>
      </c>
      <c r="CY33" s="5">
        <f t="shared" si="169"/>
        <v>28</v>
      </c>
      <c r="CZ33" s="8" t="str">
        <f t="shared" si="52"/>
        <v/>
      </c>
      <c r="DA33" s="8" t="str">
        <f t="shared" si="53"/>
        <v/>
      </c>
      <c r="DB33" s="95" t="str">
        <f>IFERROR(VLOOKUP(VLOOKUP(DA33,Control!$L$2:$M$677,2,FALSE),Control!$O$2:$P$11,2,FALSE),"")</f>
        <v/>
      </c>
      <c r="DC33" s="95" t="str">
        <f>IFERROR(VLOOKUP(DA33,Control!$R$2:$T$13,3,FALSE),"")</f>
        <v/>
      </c>
      <c r="DD33" s="9">
        <f t="shared" si="54"/>
        <v>0</v>
      </c>
      <c r="DE33" s="10">
        <f t="shared" si="55"/>
        <v>0</v>
      </c>
      <c r="DF33" s="5">
        <f t="shared" si="170"/>
        <v>28</v>
      </c>
      <c r="DG33" s="8" t="str">
        <f t="shared" si="56"/>
        <v/>
      </c>
      <c r="DH33" s="8" t="str">
        <f t="shared" si="57"/>
        <v/>
      </c>
      <c r="DI33" s="95" t="str">
        <f>IFERROR(VLOOKUP(VLOOKUP(DH33,Control!$L$2:$M$677,2,FALSE),Control!$O$2:$P$11,2,FALSE),"")</f>
        <v/>
      </c>
      <c r="DJ33" s="95" t="str">
        <f>IFERROR(VLOOKUP(DH33,Control!$R$2:$T$13,3,FALSE),"")</f>
        <v/>
      </c>
      <c r="DK33" s="9">
        <f t="shared" si="58"/>
        <v>0</v>
      </c>
      <c r="DL33" s="10">
        <f t="shared" si="59"/>
        <v>0</v>
      </c>
      <c r="DM33" s="5">
        <f t="shared" si="171"/>
        <v>28</v>
      </c>
      <c r="DN33" s="8" t="str">
        <f t="shared" si="60"/>
        <v/>
      </c>
      <c r="DO33" s="8" t="str">
        <f t="shared" si="61"/>
        <v/>
      </c>
      <c r="DP33" s="95" t="str">
        <f>IFERROR(VLOOKUP(VLOOKUP(DO33,Control!$L$2:$M$677,2,FALSE),Control!$O$2:$P$11,2,FALSE),"")</f>
        <v/>
      </c>
      <c r="DQ33" s="95" t="str">
        <f>IFERROR(VLOOKUP(DO33,Control!$R$2:$T$13,3,FALSE),"")</f>
        <v/>
      </c>
      <c r="DR33" s="9">
        <f t="shared" si="62"/>
        <v>0</v>
      </c>
      <c r="DS33" s="10">
        <f t="shared" si="63"/>
        <v>0</v>
      </c>
      <c r="DT33" s="5">
        <f t="shared" si="172"/>
        <v>28</v>
      </c>
      <c r="DU33" s="8" t="str">
        <f t="shared" si="64"/>
        <v/>
      </c>
      <c r="DV33" s="8" t="str">
        <f t="shared" si="65"/>
        <v/>
      </c>
      <c r="DW33" s="95" t="str">
        <f>IFERROR(VLOOKUP(VLOOKUP(DV33,Control!$L$2:$M$677,2,FALSE),Control!$O$2:$P$11,2,FALSE),"")</f>
        <v/>
      </c>
      <c r="DX33" s="95" t="str">
        <f>IFERROR(VLOOKUP(DV33,Control!$R$2:$T$13,3,FALSE),"")</f>
        <v/>
      </c>
      <c r="DY33" s="9">
        <f t="shared" si="66"/>
        <v>0</v>
      </c>
      <c r="DZ33" s="10">
        <f t="shared" si="67"/>
        <v>0</v>
      </c>
      <c r="EA33" s="5">
        <f t="shared" si="173"/>
        <v>28</v>
      </c>
      <c r="EB33" s="8" t="str">
        <f t="shared" si="68"/>
        <v/>
      </c>
      <c r="EC33" s="8" t="str">
        <f t="shared" si="69"/>
        <v/>
      </c>
      <c r="ED33" s="95" t="str">
        <f>IFERROR(VLOOKUP(VLOOKUP(EC33,Control!$L$2:$M$677,2,FALSE),Control!$O$2:$P$11,2,FALSE),"")</f>
        <v/>
      </c>
      <c r="EE33" s="95" t="str">
        <f>IFERROR(VLOOKUP(EC33,Control!$R$2:$T$13,3,FALSE),"")</f>
        <v/>
      </c>
      <c r="EF33" s="9">
        <f t="shared" si="70"/>
        <v>0</v>
      </c>
      <c r="EG33" s="10">
        <f t="shared" si="71"/>
        <v>0</v>
      </c>
      <c r="EH33" s="5">
        <f t="shared" si="174"/>
        <v>28</v>
      </c>
      <c r="EI33" s="8" t="str">
        <f t="shared" si="72"/>
        <v/>
      </c>
      <c r="EJ33" s="8" t="str">
        <f t="shared" si="73"/>
        <v/>
      </c>
      <c r="EK33" s="95" t="str">
        <f>IFERROR(VLOOKUP(VLOOKUP(EJ33,Control!$L$2:$M$677,2,FALSE),Control!$O$2:$P$11,2,FALSE),"")</f>
        <v/>
      </c>
      <c r="EL33" s="95" t="str">
        <f>IFERROR(VLOOKUP(EJ33,Control!$R$2:$T$13,3,FALSE),"")</f>
        <v/>
      </c>
      <c r="EM33" s="9">
        <f t="shared" si="74"/>
        <v>0</v>
      </c>
      <c r="EN33" s="10">
        <f t="shared" si="75"/>
        <v>0</v>
      </c>
      <c r="EO33" s="5">
        <f t="shared" si="175"/>
        <v>28</v>
      </c>
      <c r="EP33" s="8" t="str">
        <f t="shared" si="76"/>
        <v/>
      </c>
      <c r="EQ33" s="8" t="str">
        <f t="shared" si="77"/>
        <v/>
      </c>
      <c r="ER33" s="95" t="str">
        <f>IFERROR(VLOOKUP(VLOOKUP(EQ33,Control!$L$2:$M$677,2,FALSE),Control!$O$2:$P$11,2,FALSE),"")</f>
        <v/>
      </c>
      <c r="ES33" s="95" t="str">
        <f>IFERROR(VLOOKUP(EQ33,Control!$R$2:$T$13,3,FALSE),"")</f>
        <v/>
      </c>
      <c r="ET33" s="9">
        <f t="shared" si="78"/>
        <v>0</v>
      </c>
      <c r="EU33" s="10">
        <f t="shared" si="79"/>
        <v>0</v>
      </c>
      <c r="EV33" s="5">
        <f t="shared" si="176"/>
        <v>28</v>
      </c>
      <c r="EW33" s="8" t="str">
        <f t="shared" si="80"/>
        <v/>
      </c>
      <c r="EX33" s="8" t="str">
        <f t="shared" si="81"/>
        <v/>
      </c>
      <c r="EY33" s="95" t="str">
        <f>IFERROR(VLOOKUP(VLOOKUP(EX33,Control!$L$2:$M$677,2,FALSE),Control!$O$2:$P$11,2,FALSE),"")</f>
        <v/>
      </c>
      <c r="EZ33" s="95" t="str">
        <f>IFERROR(VLOOKUP(EX33,Control!$R$2:$T$13,3,FALSE),"")</f>
        <v/>
      </c>
      <c r="FA33" s="9">
        <f t="shared" si="82"/>
        <v>0</v>
      </c>
      <c r="FB33" s="10">
        <f t="shared" si="83"/>
        <v>0</v>
      </c>
      <c r="FC33" s="5">
        <f t="shared" si="177"/>
        <v>28</v>
      </c>
      <c r="FD33" s="8" t="str">
        <f t="shared" si="84"/>
        <v/>
      </c>
      <c r="FE33" s="8" t="str">
        <f t="shared" si="85"/>
        <v/>
      </c>
      <c r="FF33" s="95" t="str">
        <f>IFERROR(VLOOKUP(VLOOKUP(FE33,Control!$L$2:$M$677,2,FALSE),Control!$O$2:$P$11,2,FALSE),"")</f>
        <v/>
      </c>
      <c r="FG33" s="95" t="str">
        <f>IFERROR(VLOOKUP(FE33,Control!$R$2:$T$13,3,FALSE),"")</f>
        <v/>
      </c>
      <c r="FH33" s="9">
        <f t="shared" si="86"/>
        <v>0</v>
      </c>
      <c r="FI33" s="10">
        <f t="shared" si="87"/>
        <v>0</v>
      </c>
      <c r="FJ33" s="5">
        <f t="shared" si="178"/>
        <v>28</v>
      </c>
      <c r="FK33" s="8" t="str">
        <f t="shared" si="88"/>
        <v/>
      </c>
      <c r="FL33" s="8" t="str">
        <f t="shared" si="89"/>
        <v/>
      </c>
      <c r="FM33" s="95" t="str">
        <f>IFERROR(VLOOKUP(VLOOKUP(FL33,Control!$L$2:$M$677,2,FALSE),Control!$O$2:$P$11,2,FALSE),"")</f>
        <v/>
      </c>
      <c r="FN33" s="95" t="str">
        <f>IFERROR(VLOOKUP(FL33,Control!$R$2:$T$13,3,FALSE),"")</f>
        <v/>
      </c>
      <c r="FO33" s="9">
        <f t="shared" si="90"/>
        <v>0</v>
      </c>
      <c r="FP33" s="10">
        <f t="shared" si="91"/>
        <v>0</v>
      </c>
      <c r="FQ33" s="5">
        <f t="shared" si="179"/>
        <v>28</v>
      </c>
      <c r="FR33" s="8" t="str">
        <f t="shared" si="92"/>
        <v/>
      </c>
      <c r="FS33" s="8" t="str">
        <f t="shared" si="93"/>
        <v/>
      </c>
      <c r="FT33" s="95" t="str">
        <f>IFERROR(VLOOKUP(VLOOKUP(FS33,Control!$L$2:$M$677,2,FALSE),Control!$O$2:$P$11,2,FALSE),"")</f>
        <v/>
      </c>
      <c r="FU33" s="95" t="str">
        <f>IFERROR(VLOOKUP(FS33,Control!$R$2:$T$13,3,FALSE),"")</f>
        <v/>
      </c>
      <c r="FV33" s="9">
        <f t="shared" si="94"/>
        <v>0</v>
      </c>
      <c r="FW33" s="10">
        <f t="shared" si="95"/>
        <v>0</v>
      </c>
      <c r="FX33" s="5">
        <f t="shared" si="180"/>
        <v>28</v>
      </c>
      <c r="FY33" s="8" t="str">
        <f t="shared" si="96"/>
        <v/>
      </c>
      <c r="FZ33" s="8" t="str">
        <f t="shared" si="97"/>
        <v/>
      </c>
      <c r="GA33" s="95" t="str">
        <f>IFERROR(VLOOKUP(VLOOKUP(FZ33,Control!$L$2:$M$677,2,FALSE),Control!$O$2:$P$11,2,FALSE),"")</f>
        <v/>
      </c>
      <c r="GB33" s="95" t="str">
        <f>IFERROR(VLOOKUP(FZ33,Control!$R$2:$T$13,3,FALSE),"")</f>
        <v/>
      </c>
      <c r="GC33" s="9">
        <f t="shared" si="98"/>
        <v>0</v>
      </c>
      <c r="GD33" s="10">
        <f t="shared" si="99"/>
        <v>0</v>
      </c>
      <c r="GE33" s="5">
        <f t="shared" si="181"/>
        <v>28</v>
      </c>
      <c r="GF33" s="8" t="str">
        <f t="shared" si="100"/>
        <v/>
      </c>
      <c r="GG33" s="8" t="str">
        <f t="shared" si="101"/>
        <v/>
      </c>
      <c r="GH33" s="95" t="str">
        <f>IFERROR(VLOOKUP(VLOOKUP(GG33,Control!$L$2:$M$677,2,FALSE),Control!$O$2:$P$11,2,FALSE),"")</f>
        <v/>
      </c>
      <c r="GI33" s="95" t="str">
        <f>IFERROR(VLOOKUP(GG33,Control!$R$2:$T$13,3,FALSE),"")</f>
        <v/>
      </c>
      <c r="GJ33" s="9">
        <f t="shared" si="102"/>
        <v>0</v>
      </c>
      <c r="GK33" s="10">
        <f t="shared" si="103"/>
        <v>0</v>
      </c>
      <c r="GL33" s="5">
        <f t="shared" si="182"/>
        <v>28</v>
      </c>
      <c r="GM33" s="8" t="str">
        <f t="shared" si="104"/>
        <v/>
      </c>
      <c r="GN33" s="8" t="str">
        <f t="shared" si="105"/>
        <v/>
      </c>
      <c r="GO33" s="95" t="str">
        <f>IFERROR(VLOOKUP(VLOOKUP(GN33,Control!$L$2:$M$677,2,FALSE),Control!$O$2:$P$11,2,FALSE),"")</f>
        <v/>
      </c>
      <c r="GP33" s="95" t="str">
        <f>IFERROR(VLOOKUP(GN33,Control!$R$2:$T$13,3,FALSE),"")</f>
        <v/>
      </c>
      <c r="GQ33" s="9">
        <f t="shared" si="106"/>
        <v>0</v>
      </c>
      <c r="GR33" s="10">
        <f t="shared" si="107"/>
        <v>0</v>
      </c>
      <c r="GS33" s="5">
        <f t="shared" si="183"/>
        <v>28</v>
      </c>
      <c r="GT33" s="8" t="str">
        <f t="shared" si="108"/>
        <v/>
      </c>
      <c r="GU33" s="8" t="str">
        <f t="shared" si="109"/>
        <v/>
      </c>
      <c r="GV33" s="95" t="str">
        <f>IFERROR(VLOOKUP(VLOOKUP(GU33,Control!$L$2:$M$677,2,FALSE),Control!$O$2:$P$11,2,FALSE),"")</f>
        <v/>
      </c>
      <c r="GW33" s="95" t="str">
        <f>IFERROR(VLOOKUP(GU33,Control!$R$2:$T$13,3,FALSE),"")</f>
        <v/>
      </c>
      <c r="GX33" s="9">
        <f t="shared" si="110"/>
        <v>0</v>
      </c>
      <c r="GY33" s="10">
        <f t="shared" si="111"/>
        <v>0</v>
      </c>
      <c r="GZ33" s="5">
        <f t="shared" si="184"/>
        <v>28</v>
      </c>
      <c r="HA33" s="8" t="str">
        <f t="shared" si="112"/>
        <v/>
      </c>
      <c r="HB33" s="8" t="str">
        <f t="shared" si="113"/>
        <v/>
      </c>
      <c r="HC33" s="95" t="str">
        <f>IFERROR(VLOOKUP(VLOOKUP(HB33,Control!$L$2:$M$677,2,FALSE),Control!$O$2:$P$11,2,FALSE),"")</f>
        <v/>
      </c>
      <c r="HD33" s="95" t="str">
        <f>IFERROR(VLOOKUP(HB33,Control!$R$2:$T$13,3,FALSE),"")</f>
        <v/>
      </c>
      <c r="HE33" s="9">
        <f t="shared" si="114"/>
        <v>0</v>
      </c>
      <c r="HF33" s="10">
        <f t="shared" si="115"/>
        <v>0</v>
      </c>
      <c r="HG33" s="5">
        <f t="shared" si="185"/>
        <v>28</v>
      </c>
      <c r="HH33" s="8" t="str">
        <f t="shared" si="116"/>
        <v/>
      </c>
      <c r="HI33" s="8" t="str">
        <f t="shared" si="117"/>
        <v/>
      </c>
      <c r="HJ33" s="95" t="str">
        <f>IFERROR(VLOOKUP(VLOOKUP(HI33,Control!$L$2:$M$677,2,FALSE),Control!$O$2:$P$11,2,FALSE),"")</f>
        <v/>
      </c>
      <c r="HK33" s="95" t="str">
        <f>IFERROR(VLOOKUP(HI33,Control!$R$2:$T$13,3,FALSE),"")</f>
        <v/>
      </c>
      <c r="HL33" s="9">
        <f t="shared" si="118"/>
        <v>0</v>
      </c>
      <c r="HM33" s="10">
        <f t="shared" si="119"/>
        <v>0</v>
      </c>
      <c r="HN33" s="5">
        <f t="shared" si="186"/>
        <v>28</v>
      </c>
      <c r="HO33" s="8" t="str">
        <f t="shared" si="120"/>
        <v/>
      </c>
      <c r="HP33" s="8" t="str">
        <f t="shared" si="121"/>
        <v/>
      </c>
      <c r="HQ33" s="95" t="str">
        <f>IFERROR(VLOOKUP(VLOOKUP(HP33,Control!$L$2:$M$677,2,FALSE),Control!$O$2:$P$11,2,FALSE),"")</f>
        <v/>
      </c>
      <c r="HR33" s="95" t="str">
        <f>IFERROR(VLOOKUP(HP33,Control!$R$2:$T$13,3,FALSE),"")</f>
        <v/>
      </c>
      <c r="HS33" s="9">
        <f t="shared" si="122"/>
        <v>0</v>
      </c>
      <c r="HT33" s="10">
        <f t="shared" si="123"/>
        <v>0</v>
      </c>
      <c r="HU33" s="5">
        <f t="shared" si="187"/>
        <v>28</v>
      </c>
      <c r="HV33" s="8" t="str">
        <f t="shared" si="124"/>
        <v/>
      </c>
      <c r="HW33" s="8" t="str">
        <f t="shared" si="125"/>
        <v/>
      </c>
      <c r="HX33" s="95" t="str">
        <f>IFERROR(VLOOKUP(VLOOKUP(HW33,Control!$L$2:$M$677,2,FALSE),Control!$O$2:$P$11,2,FALSE),"")</f>
        <v/>
      </c>
      <c r="HY33" s="95" t="str">
        <f>IFERROR(VLOOKUP(HW33,Control!$R$2:$T$13,3,FALSE),"")</f>
        <v/>
      </c>
      <c r="HZ33" s="9">
        <f t="shared" si="126"/>
        <v>0</v>
      </c>
      <c r="IA33" s="10">
        <f t="shared" si="127"/>
        <v>0</v>
      </c>
      <c r="IB33" s="5">
        <f t="shared" si="188"/>
        <v>28</v>
      </c>
      <c r="IC33" s="8" t="str">
        <f t="shared" si="128"/>
        <v/>
      </c>
      <c r="ID33" s="8" t="str">
        <f t="shared" si="129"/>
        <v/>
      </c>
      <c r="IE33" s="95" t="str">
        <f>IFERROR(VLOOKUP(VLOOKUP(ID33,Control!$L$2:$M$677,2,FALSE),Control!$O$2:$P$11,2,FALSE),"")</f>
        <v/>
      </c>
      <c r="IF33" s="95" t="str">
        <f>IFERROR(VLOOKUP(ID33,Control!$R$2:$T$13,3,FALSE),"")</f>
        <v/>
      </c>
      <c r="IG33" s="9">
        <f t="shared" si="130"/>
        <v>0</v>
      </c>
      <c r="IH33" s="10">
        <f t="shared" si="131"/>
        <v>0</v>
      </c>
      <c r="II33" s="5">
        <f t="shared" si="189"/>
        <v>28</v>
      </c>
      <c r="IJ33" s="8" t="str">
        <f t="shared" si="132"/>
        <v/>
      </c>
      <c r="IK33" s="8" t="str">
        <f t="shared" si="133"/>
        <v/>
      </c>
      <c r="IL33" s="95" t="str">
        <f>IFERROR(VLOOKUP(VLOOKUP(IK33,Control!$L$2:$M$677,2,FALSE),Control!$O$2:$P$11,2,FALSE),"")</f>
        <v/>
      </c>
      <c r="IM33" s="95" t="str">
        <f>IFERROR(VLOOKUP(IK33,Control!$R$2:$T$13,3,FALSE),"")</f>
        <v/>
      </c>
      <c r="IN33" s="9">
        <f t="shared" si="134"/>
        <v>0</v>
      </c>
      <c r="IO33" s="10">
        <f t="shared" si="135"/>
        <v>0</v>
      </c>
      <c r="IP33" s="5">
        <f t="shared" si="190"/>
        <v>28</v>
      </c>
      <c r="IQ33" s="8" t="str">
        <f t="shared" si="136"/>
        <v/>
      </c>
      <c r="IR33" s="8" t="str">
        <f t="shared" si="137"/>
        <v/>
      </c>
      <c r="IS33" s="95" t="str">
        <f>IFERROR(VLOOKUP(VLOOKUP(IR33,Control!$L$2:$M$677,2,FALSE),Control!$O$2:$P$11,2,FALSE),"")</f>
        <v/>
      </c>
      <c r="IT33" s="95" t="str">
        <f>IFERROR(VLOOKUP(IR33,Control!$R$2:$T$13,3,FALSE),"")</f>
        <v/>
      </c>
      <c r="IU33" s="9">
        <f t="shared" si="138"/>
        <v>0</v>
      </c>
      <c r="IV33" s="10">
        <f t="shared" si="139"/>
        <v>0</v>
      </c>
      <c r="IW33" s="5">
        <f t="shared" si="191"/>
        <v>28</v>
      </c>
      <c r="IX33" s="8" t="str">
        <f t="shared" si="140"/>
        <v/>
      </c>
      <c r="IY33" s="8" t="str">
        <f t="shared" si="141"/>
        <v/>
      </c>
      <c r="IZ33" s="95" t="str">
        <f>IFERROR(VLOOKUP(VLOOKUP(IY33,Control!$L$2:$M$677,2,FALSE),Control!$O$2:$P$11,2,FALSE),"")</f>
        <v/>
      </c>
      <c r="JA33" s="95" t="str">
        <f>IFERROR(VLOOKUP(IY33,Control!$R$2:$T$13,3,FALSE),"")</f>
        <v/>
      </c>
      <c r="JB33" s="9">
        <f t="shared" si="142"/>
        <v>0</v>
      </c>
      <c r="JC33" s="10">
        <f t="shared" si="143"/>
        <v>0</v>
      </c>
      <c r="JD33" s="5">
        <f t="shared" si="192"/>
        <v>28</v>
      </c>
      <c r="JE33" s="8" t="str">
        <f t="shared" si="144"/>
        <v/>
      </c>
      <c r="JF33" s="8" t="str">
        <f t="shared" si="145"/>
        <v/>
      </c>
      <c r="JG33" s="95" t="str">
        <f>IFERROR(VLOOKUP(VLOOKUP(JF33,Control!$L$2:$M$677,2,FALSE),Control!$O$2:$P$11,2,FALSE),"")</f>
        <v/>
      </c>
      <c r="JH33" s="95" t="str">
        <f>IFERROR(VLOOKUP(JF33,Control!$R$2:$T$13,3,FALSE),"")</f>
        <v/>
      </c>
      <c r="JI33" s="9">
        <f t="shared" si="146"/>
        <v>0</v>
      </c>
      <c r="JJ33" s="10">
        <f t="shared" si="147"/>
        <v>0</v>
      </c>
      <c r="JK33" s="5">
        <f t="shared" si="193"/>
        <v>28</v>
      </c>
      <c r="JL33" s="8" t="str">
        <f t="shared" si="148"/>
        <v/>
      </c>
      <c r="JM33" s="8" t="str">
        <f t="shared" si="149"/>
        <v/>
      </c>
      <c r="JN33" s="95" t="str">
        <f>IFERROR(VLOOKUP(VLOOKUP(JM33,Control!$L$2:$M$677,2,FALSE),Control!$O$2:$P$11,2,FALSE),"")</f>
        <v/>
      </c>
      <c r="JO33" s="95" t="str">
        <f>IFERROR(VLOOKUP(JM33,Control!$R$2:$T$13,3,FALSE),"")</f>
        <v/>
      </c>
      <c r="JP33" s="9">
        <f t="shared" si="150"/>
        <v>0</v>
      </c>
      <c r="JQ33" s="10">
        <f t="shared" si="151"/>
        <v>0</v>
      </c>
      <c r="JR33" s="5">
        <f t="shared" si="194"/>
        <v>28</v>
      </c>
      <c r="JS33" s="8" t="str">
        <f t="shared" si="152"/>
        <v/>
      </c>
      <c r="JT33" s="8" t="str">
        <f t="shared" si="153"/>
        <v/>
      </c>
      <c r="JU33" s="95" t="str">
        <f>IFERROR(VLOOKUP(VLOOKUP(JT33,Control!$L$2:$M$677,2,FALSE),Control!$O$2:$P$11,2,FALSE),"")</f>
        <v/>
      </c>
      <c r="JV33" s="95" t="str">
        <f>IFERROR(VLOOKUP(JT33,Control!$R$2:$T$13,3,FALSE),"")</f>
        <v/>
      </c>
      <c r="JW33" s="9">
        <f t="shared" si="154"/>
        <v>0</v>
      </c>
      <c r="JX33" s="10">
        <f t="shared" si="155"/>
        <v>0</v>
      </c>
    </row>
    <row r="34" spans="1:284" x14ac:dyDescent="0.25">
      <c r="A34" s="114"/>
      <c r="B34" s="114"/>
      <c r="C34" s="114"/>
      <c r="D34" s="117"/>
      <c r="E34" s="5">
        <f t="shared" si="195"/>
        <v>29</v>
      </c>
      <c r="F34" s="8"/>
      <c r="G34" s="6"/>
      <c r="H34" s="95" t="str">
        <f>IFERROR(VLOOKUP(VLOOKUP(G34,Control!$L$2:$M$677,2,FALSE),Control!$O$2:$P$11,2,FALSE),"")</f>
        <v/>
      </c>
      <c r="I34" s="95" t="str">
        <f>IFERROR(VLOOKUP(G34,Control!$R$2:$T$13,3,FALSE),"")</f>
        <v/>
      </c>
      <c r="J34" s="9">
        <v>0</v>
      </c>
      <c r="K34" s="10">
        <v>0</v>
      </c>
      <c r="L34" s="5">
        <f t="shared" si="156"/>
        <v>29</v>
      </c>
      <c r="M34" s="8" t="str">
        <f t="shared" si="0"/>
        <v/>
      </c>
      <c r="N34" s="8" t="str">
        <f t="shared" si="1"/>
        <v/>
      </c>
      <c r="O34" s="95" t="str">
        <f>IFERROR(VLOOKUP(VLOOKUP(N34,Control!$L$2:$M$677,2,FALSE),Control!$O$2:$P$11,2,FALSE),"")</f>
        <v/>
      </c>
      <c r="P34" s="95" t="str">
        <f>IFERROR(VLOOKUP(N34,Control!$R$2:$T$13,3,FALSE),"")</f>
        <v/>
      </c>
      <c r="Q34" s="9">
        <f t="shared" si="2"/>
        <v>0</v>
      </c>
      <c r="R34" s="10">
        <f t="shared" si="3"/>
        <v>0</v>
      </c>
      <c r="S34" s="5">
        <f t="shared" si="157"/>
        <v>29</v>
      </c>
      <c r="T34" s="8" t="str">
        <f t="shared" si="4"/>
        <v/>
      </c>
      <c r="U34" s="8" t="str">
        <f t="shared" si="5"/>
        <v/>
      </c>
      <c r="V34" s="95" t="str">
        <f>IFERROR(VLOOKUP(VLOOKUP(U34,Control!$L$2:$M$677,2,FALSE),Control!$O$2:$P$11,2,FALSE),"")</f>
        <v/>
      </c>
      <c r="W34" s="95" t="str">
        <f>IFERROR(VLOOKUP(U34,Control!$R$2:$T$13,3,FALSE),"")</f>
        <v/>
      </c>
      <c r="X34" s="9">
        <f t="shared" si="6"/>
        <v>0</v>
      </c>
      <c r="Y34" s="10">
        <f t="shared" si="7"/>
        <v>0</v>
      </c>
      <c r="Z34" s="5">
        <f t="shared" si="158"/>
        <v>29</v>
      </c>
      <c r="AA34" s="8" t="str">
        <f t="shared" si="8"/>
        <v/>
      </c>
      <c r="AB34" s="8" t="str">
        <f t="shared" si="9"/>
        <v/>
      </c>
      <c r="AC34" s="95" t="str">
        <f>IFERROR(VLOOKUP(VLOOKUP(AB34,Control!$L$2:$M$677,2,FALSE),Control!$O$2:$P$11,2,FALSE),"")</f>
        <v/>
      </c>
      <c r="AD34" s="95" t="str">
        <f>IFERROR(VLOOKUP(AB34,Control!$R$2:$T$13,3,FALSE),"")</f>
        <v/>
      </c>
      <c r="AE34" s="9">
        <f t="shared" si="10"/>
        <v>0</v>
      </c>
      <c r="AF34" s="10">
        <f t="shared" si="11"/>
        <v>0</v>
      </c>
      <c r="AG34" s="5">
        <f t="shared" si="159"/>
        <v>29</v>
      </c>
      <c r="AH34" s="8" t="str">
        <f t="shared" si="12"/>
        <v/>
      </c>
      <c r="AI34" s="8" t="str">
        <f t="shared" si="13"/>
        <v/>
      </c>
      <c r="AJ34" s="95" t="str">
        <f>IFERROR(VLOOKUP(VLOOKUP(AI34,Control!$L$2:$M$677,2,FALSE),Control!$O$2:$P$11,2,FALSE),"")</f>
        <v/>
      </c>
      <c r="AK34" s="95" t="str">
        <f>IFERROR(VLOOKUP(AI34,Control!$R$2:$T$13,3,FALSE),"")</f>
        <v/>
      </c>
      <c r="AL34" s="9">
        <f t="shared" si="14"/>
        <v>0</v>
      </c>
      <c r="AM34" s="10">
        <f t="shared" si="15"/>
        <v>0</v>
      </c>
      <c r="AN34" s="5">
        <f t="shared" si="160"/>
        <v>29</v>
      </c>
      <c r="AO34" s="8" t="str">
        <f t="shared" si="16"/>
        <v/>
      </c>
      <c r="AP34" s="8" t="str">
        <f t="shared" si="17"/>
        <v/>
      </c>
      <c r="AQ34" s="95" t="str">
        <f>IFERROR(VLOOKUP(VLOOKUP(AP34,Control!$L$2:$M$677,2,FALSE),Control!$O$2:$P$11,2,FALSE),"")</f>
        <v/>
      </c>
      <c r="AR34" s="95" t="str">
        <f>IFERROR(VLOOKUP(AP34,Control!$R$2:$T$13,3,FALSE),"")</f>
        <v/>
      </c>
      <c r="AS34" s="9">
        <f t="shared" si="18"/>
        <v>0</v>
      </c>
      <c r="AT34" s="10">
        <f t="shared" si="19"/>
        <v>0</v>
      </c>
      <c r="AU34" s="5">
        <f t="shared" si="161"/>
        <v>29</v>
      </c>
      <c r="AV34" s="8" t="str">
        <f t="shared" si="20"/>
        <v/>
      </c>
      <c r="AW34" s="8" t="str">
        <f t="shared" si="21"/>
        <v/>
      </c>
      <c r="AX34" s="95" t="str">
        <f>IFERROR(VLOOKUP(VLOOKUP(AW34,Control!$L$2:$M$677,2,FALSE),Control!$O$2:$P$11,2,FALSE),"")</f>
        <v/>
      </c>
      <c r="AY34" s="95" t="str">
        <f>IFERROR(VLOOKUP(AW34,Control!$R$2:$T$13,3,FALSE),"")</f>
        <v/>
      </c>
      <c r="AZ34" s="9">
        <f t="shared" si="22"/>
        <v>0</v>
      </c>
      <c r="BA34" s="10">
        <f t="shared" si="23"/>
        <v>0</v>
      </c>
      <c r="BB34" s="5">
        <f t="shared" si="162"/>
        <v>29</v>
      </c>
      <c r="BC34" s="8" t="str">
        <f t="shared" si="24"/>
        <v/>
      </c>
      <c r="BD34" s="8" t="str">
        <f t="shared" si="25"/>
        <v/>
      </c>
      <c r="BE34" s="95" t="str">
        <f>IFERROR(VLOOKUP(VLOOKUP(BD34,Control!$L$2:$M$677,2,FALSE),Control!$O$2:$P$11,2,FALSE),"")</f>
        <v/>
      </c>
      <c r="BF34" s="95" t="str">
        <f>IFERROR(VLOOKUP(BD34,Control!$R$2:$T$13,3,FALSE),"")</f>
        <v/>
      </c>
      <c r="BG34" s="9">
        <f t="shared" si="26"/>
        <v>0</v>
      </c>
      <c r="BH34" s="10">
        <f t="shared" si="27"/>
        <v>0</v>
      </c>
      <c r="BI34" s="5">
        <f t="shared" si="163"/>
        <v>29</v>
      </c>
      <c r="BJ34" s="8" t="str">
        <f t="shared" si="28"/>
        <v/>
      </c>
      <c r="BK34" s="8" t="str">
        <f t="shared" si="29"/>
        <v/>
      </c>
      <c r="BL34" s="95" t="str">
        <f>IFERROR(VLOOKUP(VLOOKUP(BK34,Control!$L$2:$M$677,2,FALSE),Control!$O$2:$P$11,2,FALSE),"")</f>
        <v/>
      </c>
      <c r="BM34" s="95" t="str">
        <f>IFERROR(VLOOKUP(BK34,Control!$R$2:$T$13,3,FALSE),"")</f>
        <v/>
      </c>
      <c r="BN34" s="9">
        <f t="shared" si="30"/>
        <v>0</v>
      </c>
      <c r="BO34" s="10">
        <f t="shared" si="31"/>
        <v>0</v>
      </c>
      <c r="BP34" s="5">
        <f t="shared" si="164"/>
        <v>29</v>
      </c>
      <c r="BQ34" s="8" t="str">
        <f t="shared" si="32"/>
        <v/>
      </c>
      <c r="BR34" s="8" t="str">
        <f t="shared" si="33"/>
        <v/>
      </c>
      <c r="BS34" s="95" t="str">
        <f>IFERROR(VLOOKUP(VLOOKUP(BR34,Control!$L$2:$M$677,2,FALSE),Control!$O$2:$P$11,2,FALSE),"")</f>
        <v/>
      </c>
      <c r="BT34" s="95" t="str">
        <f>IFERROR(VLOOKUP(BR34,Control!$R$2:$T$13,3,FALSE),"")</f>
        <v/>
      </c>
      <c r="BU34" s="9">
        <f t="shared" si="34"/>
        <v>0</v>
      </c>
      <c r="BV34" s="10">
        <f t="shared" si="35"/>
        <v>0</v>
      </c>
      <c r="BW34" s="5">
        <f t="shared" si="165"/>
        <v>29</v>
      </c>
      <c r="BX34" s="8" t="str">
        <f t="shared" si="36"/>
        <v/>
      </c>
      <c r="BY34" s="8" t="str">
        <f t="shared" si="37"/>
        <v/>
      </c>
      <c r="BZ34" s="95" t="str">
        <f>IFERROR(VLOOKUP(VLOOKUP(BY34,Control!$L$2:$M$677,2,FALSE),Control!$O$2:$P$11,2,FALSE),"")</f>
        <v/>
      </c>
      <c r="CA34" s="95" t="str">
        <f>IFERROR(VLOOKUP(BY34,Control!$R$2:$T$13,3,FALSE),"")</f>
        <v/>
      </c>
      <c r="CB34" s="9">
        <f t="shared" si="38"/>
        <v>0</v>
      </c>
      <c r="CC34" s="10">
        <f t="shared" si="39"/>
        <v>0</v>
      </c>
      <c r="CD34" s="5">
        <f t="shared" si="166"/>
        <v>29</v>
      </c>
      <c r="CE34" s="8" t="str">
        <f t="shared" si="40"/>
        <v/>
      </c>
      <c r="CF34" s="8" t="str">
        <f t="shared" si="41"/>
        <v/>
      </c>
      <c r="CG34" s="95" t="str">
        <f>IFERROR(VLOOKUP(VLOOKUP(CF34,Control!$L$2:$M$677,2,FALSE),Control!$O$2:$P$11,2,FALSE),"")</f>
        <v/>
      </c>
      <c r="CH34" s="95" t="str">
        <f>IFERROR(VLOOKUP(CF34,Control!$R$2:$T$13,3,FALSE),"")</f>
        <v/>
      </c>
      <c r="CI34" s="9">
        <f t="shared" si="42"/>
        <v>0</v>
      </c>
      <c r="CJ34" s="10">
        <f t="shared" si="43"/>
        <v>0</v>
      </c>
      <c r="CK34" s="5">
        <f t="shared" si="167"/>
        <v>29</v>
      </c>
      <c r="CL34" s="8" t="str">
        <f t="shared" si="44"/>
        <v/>
      </c>
      <c r="CM34" s="8" t="str">
        <f t="shared" si="45"/>
        <v/>
      </c>
      <c r="CN34" s="95" t="str">
        <f>IFERROR(VLOOKUP(VLOOKUP(CM34,Control!$L$2:$M$677,2,FALSE),Control!$O$2:$P$11,2,FALSE),"")</f>
        <v/>
      </c>
      <c r="CO34" s="95" t="str">
        <f>IFERROR(VLOOKUP(CM34,Control!$R$2:$T$13,3,FALSE),"")</f>
        <v/>
      </c>
      <c r="CP34" s="9">
        <f t="shared" si="46"/>
        <v>0</v>
      </c>
      <c r="CQ34" s="10">
        <f t="shared" si="47"/>
        <v>0</v>
      </c>
      <c r="CR34" s="5">
        <f t="shared" si="168"/>
        <v>29</v>
      </c>
      <c r="CS34" s="8" t="str">
        <f t="shared" si="48"/>
        <v/>
      </c>
      <c r="CT34" s="8" t="str">
        <f t="shared" si="49"/>
        <v/>
      </c>
      <c r="CU34" s="95" t="str">
        <f>IFERROR(VLOOKUP(VLOOKUP(CT34,Control!$L$2:$M$677,2,FALSE),Control!$O$2:$P$11,2,FALSE),"")</f>
        <v/>
      </c>
      <c r="CV34" s="95" t="str">
        <f>IFERROR(VLOOKUP(CT34,Control!$R$2:$T$13,3,FALSE),"")</f>
        <v/>
      </c>
      <c r="CW34" s="9">
        <f t="shared" si="50"/>
        <v>0</v>
      </c>
      <c r="CX34" s="10">
        <f t="shared" si="51"/>
        <v>0</v>
      </c>
      <c r="CY34" s="5">
        <f t="shared" si="169"/>
        <v>29</v>
      </c>
      <c r="CZ34" s="8" t="str">
        <f t="shared" si="52"/>
        <v/>
      </c>
      <c r="DA34" s="8" t="str">
        <f t="shared" si="53"/>
        <v/>
      </c>
      <c r="DB34" s="95" t="str">
        <f>IFERROR(VLOOKUP(VLOOKUP(DA34,Control!$L$2:$M$677,2,FALSE),Control!$O$2:$P$11,2,FALSE),"")</f>
        <v/>
      </c>
      <c r="DC34" s="95" t="str">
        <f>IFERROR(VLOOKUP(DA34,Control!$R$2:$T$13,3,FALSE),"")</f>
        <v/>
      </c>
      <c r="DD34" s="9">
        <f t="shared" si="54"/>
        <v>0</v>
      </c>
      <c r="DE34" s="10">
        <f t="shared" si="55"/>
        <v>0</v>
      </c>
      <c r="DF34" s="5">
        <f t="shared" si="170"/>
        <v>29</v>
      </c>
      <c r="DG34" s="8" t="str">
        <f t="shared" si="56"/>
        <v/>
      </c>
      <c r="DH34" s="8" t="str">
        <f t="shared" si="57"/>
        <v/>
      </c>
      <c r="DI34" s="95" t="str">
        <f>IFERROR(VLOOKUP(VLOOKUP(DH34,Control!$L$2:$M$677,2,FALSE),Control!$O$2:$P$11,2,FALSE),"")</f>
        <v/>
      </c>
      <c r="DJ34" s="95" t="str">
        <f>IFERROR(VLOOKUP(DH34,Control!$R$2:$T$13,3,FALSE),"")</f>
        <v/>
      </c>
      <c r="DK34" s="9">
        <f t="shared" si="58"/>
        <v>0</v>
      </c>
      <c r="DL34" s="10">
        <f t="shared" si="59"/>
        <v>0</v>
      </c>
      <c r="DM34" s="5">
        <f t="shared" si="171"/>
        <v>29</v>
      </c>
      <c r="DN34" s="8" t="str">
        <f t="shared" si="60"/>
        <v/>
      </c>
      <c r="DO34" s="8" t="str">
        <f t="shared" si="61"/>
        <v/>
      </c>
      <c r="DP34" s="95" t="str">
        <f>IFERROR(VLOOKUP(VLOOKUP(DO34,Control!$L$2:$M$677,2,FALSE),Control!$O$2:$P$11,2,FALSE),"")</f>
        <v/>
      </c>
      <c r="DQ34" s="95" t="str">
        <f>IFERROR(VLOOKUP(DO34,Control!$R$2:$T$13,3,FALSE),"")</f>
        <v/>
      </c>
      <c r="DR34" s="9">
        <f t="shared" si="62"/>
        <v>0</v>
      </c>
      <c r="DS34" s="10">
        <f t="shared" si="63"/>
        <v>0</v>
      </c>
      <c r="DT34" s="5">
        <f t="shared" si="172"/>
        <v>29</v>
      </c>
      <c r="DU34" s="8" t="str">
        <f t="shared" si="64"/>
        <v/>
      </c>
      <c r="DV34" s="8" t="str">
        <f t="shared" si="65"/>
        <v/>
      </c>
      <c r="DW34" s="95" t="str">
        <f>IFERROR(VLOOKUP(VLOOKUP(DV34,Control!$L$2:$M$677,2,FALSE),Control!$O$2:$P$11,2,FALSE),"")</f>
        <v/>
      </c>
      <c r="DX34" s="95" t="str">
        <f>IFERROR(VLOOKUP(DV34,Control!$R$2:$T$13,3,FALSE),"")</f>
        <v/>
      </c>
      <c r="DY34" s="9">
        <f t="shared" si="66"/>
        <v>0</v>
      </c>
      <c r="DZ34" s="10">
        <f t="shared" si="67"/>
        <v>0</v>
      </c>
      <c r="EA34" s="5">
        <f t="shared" si="173"/>
        <v>29</v>
      </c>
      <c r="EB34" s="8" t="str">
        <f t="shared" si="68"/>
        <v/>
      </c>
      <c r="EC34" s="8" t="str">
        <f t="shared" si="69"/>
        <v/>
      </c>
      <c r="ED34" s="95" t="str">
        <f>IFERROR(VLOOKUP(VLOOKUP(EC34,Control!$L$2:$M$677,2,FALSE),Control!$O$2:$P$11,2,FALSE),"")</f>
        <v/>
      </c>
      <c r="EE34" s="95" t="str">
        <f>IFERROR(VLOOKUP(EC34,Control!$R$2:$T$13,3,FALSE),"")</f>
        <v/>
      </c>
      <c r="EF34" s="9">
        <f t="shared" si="70"/>
        <v>0</v>
      </c>
      <c r="EG34" s="10">
        <f t="shared" si="71"/>
        <v>0</v>
      </c>
      <c r="EH34" s="5">
        <f t="shared" si="174"/>
        <v>29</v>
      </c>
      <c r="EI34" s="8" t="str">
        <f t="shared" si="72"/>
        <v/>
      </c>
      <c r="EJ34" s="8" t="str">
        <f t="shared" si="73"/>
        <v/>
      </c>
      <c r="EK34" s="95" t="str">
        <f>IFERROR(VLOOKUP(VLOOKUP(EJ34,Control!$L$2:$M$677,2,FALSE),Control!$O$2:$P$11,2,FALSE),"")</f>
        <v/>
      </c>
      <c r="EL34" s="95" t="str">
        <f>IFERROR(VLOOKUP(EJ34,Control!$R$2:$T$13,3,FALSE),"")</f>
        <v/>
      </c>
      <c r="EM34" s="9">
        <f t="shared" si="74"/>
        <v>0</v>
      </c>
      <c r="EN34" s="10">
        <f t="shared" si="75"/>
        <v>0</v>
      </c>
      <c r="EO34" s="5">
        <f t="shared" si="175"/>
        <v>29</v>
      </c>
      <c r="EP34" s="8" t="str">
        <f t="shared" si="76"/>
        <v/>
      </c>
      <c r="EQ34" s="8" t="str">
        <f t="shared" si="77"/>
        <v/>
      </c>
      <c r="ER34" s="95" t="str">
        <f>IFERROR(VLOOKUP(VLOOKUP(EQ34,Control!$L$2:$M$677,2,FALSE),Control!$O$2:$P$11,2,FALSE),"")</f>
        <v/>
      </c>
      <c r="ES34" s="95" t="str">
        <f>IFERROR(VLOOKUP(EQ34,Control!$R$2:$T$13,3,FALSE),"")</f>
        <v/>
      </c>
      <c r="ET34" s="9">
        <f t="shared" si="78"/>
        <v>0</v>
      </c>
      <c r="EU34" s="10">
        <f t="shared" si="79"/>
        <v>0</v>
      </c>
      <c r="EV34" s="5">
        <f t="shared" si="176"/>
        <v>29</v>
      </c>
      <c r="EW34" s="8" t="str">
        <f t="shared" si="80"/>
        <v/>
      </c>
      <c r="EX34" s="8" t="str">
        <f t="shared" si="81"/>
        <v/>
      </c>
      <c r="EY34" s="95" t="str">
        <f>IFERROR(VLOOKUP(VLOOKUP(EX34,Control!$L$2:$M$677,2,FALSE),Control!$O$2:$P$11,2,FALSE),"")</f>
        <v/>
      </c>
      <c r="EZ34" s="95" t="str">
        <f>IFERROR(VLOOKUP(EX34,Control!$R$2:$T$13,3,FALSE),"")</f>
        <v/>
      </c>
      <c r="FA34" s="9">
        <f t="shared" si="82"/>
        <v>0</v>
      </c>
      <c r="FB34" s="10">
        <f t="shared" si="83"/>
        <v>0</v>
      </c>
      <c r="FC34" s="5">
        <f t="shared" si="177"/>
        <v>29</v>
      </c>
      <c r="FD34" s="8" t="str">
        <f t="shared" si="84"/>
        <v/>
      </c>
      <c r="FE34" s="8" t="str">
        <f t="shared" si="85"/>
        <v/>
      </c>
      <c r="FF34" s="95" t="str">
        <f>IFERROR(VLOOKUP(VLOOKUP(FE34,Control!$L$2:$M$677,2,FALSE),Control!$O$2:$P$11,2,FALSE),"")</f>
        <v/>
      </c>
      <c r="FG34" s="95" t="str">
        <f>IFERROR(VLOOKUP(FE34,Control!$R$2:$T$13,3,FALSE),"")</f>
        <v/>
      </c>
      <c r="FH34" s="9">
        <f t="shared" si="86"/>
        <v>0</v>
      </c>
      <c r="FI34" s="10">
        <f t="shared" si="87"/>
        <v>0</v>
      </c>
      <c r="FJ34" s="5">
        <f t="shared" si="178"/>
        <v>29</v>
      </c>
      <c r="FK34" s="8" t="str">
        <f t="shared" si="88"/>
        <v/>
      </c>
      <c r="FL34" s="8" t="str">
        <f t="shared" si="89"/>
        <v/>
      </c>
      <c r="FM34" s="95" t="str">
        <f>IFERROR(VLOOKUP(VLOOKUP(FL34,Control!$L$2:$M$677,2,FALSE),Control!$O$2:$P$11,2,FALSE),"")</f>
        <v/>
      </c>
      <c r="FN34" s="95" t="str">
        <f>IFERROR(VLOOKUP(FL34,Control!$R$2:$T$13,3,FALSE),"")</f>
        <v/>
      </c>
      <c r="FO34" s="9">
        <f t="shared" si="90"/>
        <v>0</v>
      </c>
      <c r="FP34" s="10">
        <f t="shared" si="91"/>
        <v>0</v>
      </c>
      <c r="FQ34" s="5">
        <f t="shared" si="179"/>
        <v>29</v>
      </c>
      <c r="FR34" s="8" t="str">
        <f t="shared" si="92"/>
        <v/>
      </c>
      <c r="FS34" s="8" t="str">
        <f t="shared" si="93"/>
        <v/>
      </c>
      <c r="FT34" s="95" t="str">
        <f>IFERROR(VLOOKUP(VLOOKUP(FS34,Control!$L$2:$M$677,2,FALSE),Control!$O$2:$P$11,2,FALSE),"")</f>
        <v/>
      </c>
      <c r="FU34" s="95" t="str">
        <f>IFERROR(VLOOKUP(FS34,Control!$R$2:$T$13,3,FALSE),"")</f>
        <v/>
      </c>
      <c r="FV34" s="9">
        <f t="shared" si="94"/>
        <v>0</v>
      </c>
      <c r="FW34" s="10">
        <f t="shared" si="95"/>
        <v>0</v>
      </c>
      <c r="FX34" s="5">
        <f t="shared" si="180"/>
        <v>29</v>
      </c>
      <c r="FY34" s="8" t="str">
        <f t="shared" si="96"/>
        <v/>
      </c>
      <c r="FZ34" s="8" t="str">
        <f t="shared" si="97"/>
        <v/>
      </c>
      <c r="GA34" s="95" t="str">
        <f>IFERROR(VLOOKUP(VLOOKUP(FZ34,Control!$L$2:$M$677,2,FALSE),Control!$O$2:$P$11,2,FALSE),"")</f>
        <v/>
      </c>
      <c r="GB34" s="95" t="str">
        <f>IFERROR(VLOOKUP(FZ34,Control!$R$2:$T$13,3,FALSE),"")</f>
        <v/>
      </c>
      <c r="GC34" s="9">
        <f t="shared" si="98"/>
        <v>0</v>
      </c>
      <c r="GD34" s="10">
        <f t="shared" si="99"/>
        <v>0</v>
      </c>
      <c r="GE34" s="5">
        <f t="shared" si="181"/>
        <v>29</v>
      </c>
      <c r="GF34" s="8" t="str">
        <f t="shared" si="100"/>
        <v/>
      </c>
      <c r="GG34" s="8" t="str">
        <f t="shared" si="101"/>
        <v/>
      </c>
      <c r="GH34" s="95" t="str">
        <f>IFERROR(VLOOKUP(VLOOKUP(GG34,Control!$L$2:$M$677,2,FALSE),Control!$O$2:$P$11,2,FALSE),"")</f>
        <v/>
      </c>
      <c r="GI34" s="95" t="str">
        <f>IFERROR(VLOOKUP(GG34,Control!$R$2:$T$13,3,FALSE),"")</f>
        <v/>
      </c>
      <c r="GJ34" s="9">
        <f t="shared" si="102"/>
        <v>0</v>
      </c>
      <c r="GK34" s="10">
        <f t="shared" si="103"/>
        <v>0</v>
      </c>
      <c r="GL34" s="5">
        <f t="shared" si="182"/>
        <v>29</v>
      </c>
      <c r="GM34" s="8" t="str">
        <f t="shared" si="104"/>
        <v/>
      </c>
      <c r="GN34" s="8" t="str">
        <f t="shared" si="105"/>
        <v/>
      </c>
      <c r="GO34" s="95" t="str">
        <f>IFERROR(VLOOKUP(VLOOKUP(GN34,Control!$L$2:$M$677,2,FALSE),Control!$O$2:$P$11,2,FALSE),"")</f>
        <v/>
      </c>
      <c r="GP34" s="95" t="str">
        <f>IFERROR(VLOOKUP(GN34,Control!$R$2:$T$13,3,FALSE),"")</f>
        <v/>
      </c>
      <c r="GQ34" s="9">
        <f t="shared" si="106"/>
        <v>0</v>
      </c>
      <c r="GR34" s="10">
        <f t="shared" si="107"/>
        <v>0</v>
      </c>
      <c r="GS34" s="5">
        <f t="shared" si="183"/>
        <v>29</v>
      </c>
      <c r="GT34" s="8" t="str">
        <f t="shared" si="108"/>
        <v/>
      </c>
      <c r="GU34" s="8" t="str">
        <f t="shared" si="109"/>
        <v/>
      </c>
      <c r="GV34" s="95" t="str">
        <f>IFERROR(VLOOKUP(VLOOKUP(GU34,Control!$L$2:$M$677,2,FALSE),Control!$O$2:$P$11,2,FALSE),"")</f>
        <v/>
      </c>
      <c r="GW34" s="95" t="str">
        <f>IFERROR(VLOOKUP(GU34,Control!$R$2:$T$13,3,FALSE),"")</f>
        <v/>
      </c>
      <c r="GX34" s="9">
        <f t="shared" si="110"/>
        <v>0</v>
      </c>
      <c r="GY34" s="10">
        <f t="shared" si="111"/>
        <v>0</v>
      </c>
      <c r="GZ34" s="5">
        <f t="shared" si="184"/>
        <v>29</v>
      </c>
      <c r="HA34" s="8" t="str">
        <f t="shared" si="112"/>
        <v/>
      </c>
      <c r="HB34" s="8" t="str">
        <f t="shared" si="113"/>
        <v/>
      </c>
      <c r="HC34" s="95" t="str">
        <f>IFERROR(VLOOKUP(VLOOKUP(HB34,Control!$L$2:$M$677,2,FALSE),Control!$O$2:$P$11,2,FALSE),"")</f>
        <v/>
      </c>
      <c r="HD34" s="95" t="str">
        <f>IFERROR(VLOOKUP(HB34,Control!$R$2:$T$13,3,FALSE),"")</f>
        <v/>
      </c>
      <c r="HE34" s="9">
        <f t="shared" si="114"/>
        <v>0</v>
      </c>
      <c r="HF34" s="10">
        <f t="shared" si="115"/>
        <v>0</v>
      </c>
      <c r="HG34" s="5">
        <f t="shared" si="185"/>
        <v>29</v>
      </c>
      <c r="HH34" s="8" t="str">
        <f t="shared" si="116"/>
        <v/>
      </c>
      <c r="HI34" s="8" t="str">
        <f t="shared" si="117"/>
        <v/>
      </c>
      <c r="HJ34" s="95" t="str">
        <f>IFERROR(VLOOKUP(VLOOKUP(HI34,Control!$L$2:$M$677,2,FALSE),Control!$O$2:$P$11,2,FALSE),"")</f>
        <v/>
      </c>
      <c r="HK34" s="95" t="str">
        <f>IFERROR(VLOOKUP(HI34,Control!$R$2:$T$13,3,FALSE),"")</f>
        <v/>
      </c>
      <c r="HL34" s="9">
        <f t="shared" si="118"/>
        <v>0</v>
      </c>
      <c r="HM34" s="10">
        <f t="shared" si="119"/>
        <v>0</v>
      </c>
      <c r="HN34" s="5">
        <f t="shared" si="186"/>
        <v>29</v>
      </c>
      <c r="HO34" s="8" t="str">
        <f t="shared" si="120"/>
        <v/>
      </c>
      <c r="HP34" s="8" t="str">
        <f t="shared" si="121"/>
        <v/>
      </c>
      <c r="HQ34" s="95" t="str">
        <f>IFERROR(VLOOKUP(VLOOKUP(HP34,Control!$L$2:$M$677,2,FALSE),Control!$O$2:$P$11,2,FALSE),"")</f>
        <v/>
      </c>
      <c r="HR34" s="95" t="str">
        <f>IFERROR(VLOOKUP(HP34,Control!$R$2:$T$13,3,FALSE),"")</f>
        <v/>
      </c>
      <c r="HS34" s="9">
        <f t="shared" si="122"/>
        <v>0</v>
      </c>
      <c r="HT34" s="10">
        <f t="shared" si="123"/>
        <v>0</v>
      </c>
      <c r="HU34" s="5">
        <f t="shared" si="187"/>
        <v>29</v>
      </c>
      <c r="HV34" s="8" t="str">
        <f t="shared" si="124"/>
        <v/>
      </c>
      <c r="HW34" s="8" t="str">
        <f t="shared" si="125"/>
        <v/>
      </c>
      <c r="HX34" s="95" t="str">
        <f>IFERROR(VLOOKUP(VLOOKUP(HW34,Control!$L$2:$M$677,2,FALSE),Control!$O$2:$P$11,2,FALSE),"")</f>
        <v/>
      </c>
      <c r="HY34" s="95" t="str">
        <f>IFERROR(VLOOKUP(HW34,Control!$R$2:$T$13,3,FALSE),"")</f>
        <v/>
      </c>
      <c r="HZ34" s="9">
        <f t="shared" si="126"/>
        <v>0</v>
      </c>
      <c r="IA34" s="10">
        <f t="shared" si="127"/>
        <v>0</v>
      </c>
      <c r="IB34" s="5">
        <f t="shared" si="188"/>
        <v>29</v>
      </c>
      <c r="IC34" s="8" t="str">
        <f t="shared" si="128"/>
        <v/>
      </c>
      <c r="ID34" s="8" t="str">
        <f t="shared" si="129"/>
        <v/>
      </c>
      <c r="IE34" s="95" t="str">
        <f>IFERROR(VLOOKUP(VLOOKUP(ID34,Control!$L$2:$M$677,2,FALSE),Control!$O$2:$P$11,2,FALSE),"")</f>
        <v/>
      </c>
      <c r="IF34" s="95" t="str">
        <f>IFERROR(VLOOKUP(ID34,Control!$R$2:$T$13,3,FALSE),"")</f>
        <v/>
      </c>
      <c r="IG34" s="9">
        <f t="shared" si="130"/>
        <v>0</v>
      </c>
      <c r="IH34" s="10">
        <f t="shared" si="131"/>
        <v>0</v>
      </c>
      <c r="II34" s="5">
        <f t="shared" si="189"/>
        <v>29</v>
      </c>
      <c r="IJ34" s="8" t="str">
        <f t="shared" si="132"/>
        <v/>
      </c>
      <c r="IK34" s="8" t="str">
        <f t="shared" si="133"/>
        <v/>
      </c>
      <c r="IL34" s="95" t="str">
        <f>IFERROR(VLOOKUP(VLOOKUP(IK34,Control!$L$2:$M$677,2,FALSE),Control!$O$2:$P$11,2,FALSE),"")</f>
        <v/>
      </c>
      <c r="IM34" s="95" t="str">
        <f>IFERROR(VLOOKUP(IK34,Control!$R$2:$T$13,3,FALSE),"")</f>
        <v/>
      </c>
      <c r="IN34" s="9">
        <f t="shared" si="134"/>
        <v>0</v>
      </c>
      <c r="IO34" s="10">
        <f t="shared" si="135"/>
        <v>0</v>
      </c>
      <c r="IP34" s="5">
        <f t="shared" si="190"/>
        <v>29</v>
      </c>
      <c r="IQ34" s="8" t="str">
        <f t="shared" si="136"/>
        <v/>
      </c>
      <c r="IR34" s="8" t="str">
        <f t="shared" si="137"/>
        <v/>
      </c>
      <c r="IS34" s="95" t="str">
        <f>IFERROR(VLOOKUP(VLOOKUP(IR34,Control!$L$2:$M$677,2,FALSE),Control!$O$2:$P$11,2,FALSE),"")</f>
        <v/>
      </c>
      <c r="IT34" s="95" t="str">
        <f>IFERROR(VLOOKUP(IR34,Control!$R$2:$T$13,3,FALSE),"")</f>
        <v/>
      </c>
      <c r="IU34" s="9">
        <f t="shared" si="138"/>
        <v>0</v>
      </c>
      <c r="IV34" s="10">
        <f t="shared" si="139"/>
        <v>0</v>
      </c>
      <c r="IW34" s="5">
        <f t="shared" si="191"/>
        <v>29</v>
      </c>
      <c r="IX34" s="8" t="str">
        <f t="shared" si="140"/>
        <v/>
      </c>
      <c r="IY34" s="8" t="str">
        <f t="shared" si="141"/>
        <v/>
      </c>
      <c r="IZ34" s="95" t="str">
        <f>IFERROR(VLOOKUP(VLOOKUP(IY34,Control!$L$2:$M$677,2,FALSE),Control!$O$2:$P$11,2,FALSE),"")</f>
        <v/>
      </c>
      <c r="JA34" s="95" t="str">
        <f>IFERROR(VLOOKUP(IY34,Control!$R$2:$T$13,3,FALSE),"")</f>
        <v/>
      </c>
      <c r="JB34" s="9">
        <f t="shared" si="142"/>
        <v>0</v>
      </c>
      <c r="JC34" s="10">
        <f t="shared" si="143"/>
        <v>0</v>
      </c>
      <c r="JD34" s="5">
        <f t="shared" si="192"/>
        <v>29</v>
      </c>
      <c r="JE34" s="8" t="str">
        <f t="shared" si="144"/>
        <v/>
      </c>
      <c r="JF34" s="8" t="str">
        <f t="shared" si="145"/>
        <v/>
      </c>
      <c r="JG34" s="95" t="str">
        <f>IFERROR(VLOOKUP(VLOOKUP(JF34,Control!$L$2:$M$677,2,FALSE),Control!$O$2:$P$11,2,FALSE),"")</f>
        <v/>
      </c>
      <c r="JH34" s="95" t="str">
        <f>IFERROR(VLOOKUP(JF34,Control!$R$2:$T$13,3,FALSE),"")</f>
        <v/>
      </c>
      <c r="JI34" s="9">
        <f t="shared" si="146"/>
        <v>0</v>
      </c>
      <c r="JJ34" s="10">
        <f t="shared" si="147"/>
        <v>0</v>
      </c>
      <c r="JK34" s="5">
        <f t="shared" si="193"/>
        <v>29</v>
      </c>
      <c r="JL34" s="8" t="str">
        <f t="shared" si="148"/>
        <v/>
      </c>
      <c r="JM34" s="8" t="str">
        <f t="shared" si="149"/>
        <v/>
      </c>
      <c r="JN34" s="95" t="str">
        <f>IFERROR(VLOOKUP(VLOOKUP(JM34,Control!$L$2:$M$677,2,FALSE),Control!$O$2:$P$11,2,FALSE),"")</f>
        <v/>
      </c>
      <c r="JO34" s="95" t="str">
        <f>IFERROR(VLOOKUP(JM34,Control!$R$2:$T$13,3,FALSE),"")</f>
        <v/>
      </c>
      <c r="JP34" s="9">
        <f t="shared" si="150"/>
        <v>0</v>
      </c>
      <c r="JQ34" s="10">
        <f t="shared" si="151"/>
        <v>0</v>
      </c>
      <c r="JR34" s="5">
        <f t="shared" si="194"/>
        <v>29</v>
      </c>
      <c r="JS34" s="8" t="str">
        <f t="shared" si="152"/>
        <v/>
      </c>
      <c r="JT34" s="8" t="str">
        <f t="shared" si="153"/>
        <v/>
      </c>
      <c r="JU34" s="95" t="str">
        <f>IFERROR(VLOOKUP(VLOOKUP(JT34,Control!$L$2:$M$677,2,FALSE),Control!$O$2:$P$11,2,FALSE),"")</f>
        <v/>
      </c>
      <c r="JV34" s="95" t="str">
        <f>IFERROR(VLOOKUP(JT34,Control!$R$2:$T$13,3,FALSE),"")</f>
        <v/>
      </c>
      <c r="JW34" s="9">
        <f t="shared" si="154"/>
        <v>0</v>
      </c>
      <c r="JX34" s="10">
        <f t="shared" si="155"/>
        <v>0</v>
      </c>
    </row>
    <row r="35" spans="1:284" x14ac:dyDescent="0.25">
      <c r="A35" s="114"/>
      <c r="B35" s="114"/>
      <c r="C35" s="114"/>
      <c r="D35" s="117"/>
      <c r="E35" s="5">
        <f t="shared" si="195"/>
        <v>30</v>
      </c>
      <c r="F35" s="8"/>
      <c r="G35" s="6"/>
      <c r="H35" s="95" t="str">
        <f>IFERROR(VLOOKUP(VLOOKUP(G35,Control!$L$2:$M$677,2,FALSE),Control!$O$2:$P$11,2,FALSE),"")</f>
        <v/>
      </c>
      <c r="I35" s="95" t="str">
        <f>IFERROR(VLOOKUP(G35,Control!$R$2:$T$13,3,FALSE),"")</f>
        <v/>
      </c>
      <c r="J35" s="9">
        <v>0</v>
      </c>
      <c r="K35" s="10">
        <v>0</v>
      </c>
      <c r="L35" s="5">
        <f t="shared" si="156"/>
        <v>30</v>
      </c>
      <c r="M35" s="8" t="str">
        <f t="shared" si="0"/>
        <v/>
      </c>
      <c r="N35" s="8" t="str">
        <f t="shared" si="1"/>
        <v/>
      </c>
      <c r="O35" s="95" t="str">
        <f>IFERROR(VLOOKUP(VLOOKUP(N35,Control!$L$2:$M$677,2,FALSE),Control!$O$2:$P$11,2,FALSE),"")</f>
        <v/>
      </c>
      <c r="P35" s="95" t="str">
        <f>IFERROR(VLOOKUP(N35,Control!$R$2:$T$13,3,FALSE),"")</f>
        <v/>
      </c>
      <c r="Q35" s="9">
        <f t="shared" si="2"/>
        <v>0</v>
      </c>
      <c r="R35" s="10">
        <f t="shared" si="3"/>
        <v>0</v>
      </c>
      <c r="S35" s="5">
        <f t="shared" si="157"/>
        <v>30</v>
      </c>
      <c r="T35" s="8" t="str">
        <f t="shared" si="4"/>
        <v/>
      </c>
      <c r="U35" s="8" t="str">
        <f t="shared" si="5"/>
        <v/>
      </c>
      <c r="V35" s="95" t="str">
        <f>IFERROR(VLOOKUP(VLOOKUP(U35,Control!$L$2:$M$677,2,FALSE),Control!$O$2:$P$11,2,FALSE),"")</f>
        <v/>
      </c>
      <c r="W35" s="95" t="str">
        <f>IFERROR(VLOOKUP(U35,Control!$R$2:$T$13,3,FALSE),"")</f>
        <v/>
      </c>
      <c r="X35" s="9">
        <f t="shared" si="6"/>
        <v>0</v>
      </c>
      <c r="Y35" s="10">
        <f t="shared" si="7"/>
        <v>0</v>
      </c>
      <c r="Z35" s="5">
        <f t="shared" si="158"/>
        <v>30</v>
      </c>
      <c r="AA35" s="8" t="str">
        <f t="shared" si="8"/>
        <v/>
      </c>
      <c r="AB35" s="8" t="str">
        <f t="shared" si="9"/>
        <v/>
      </c>
      <c r="AC35" s="95" t="str">
        <f>IFERROR(VLOOKUP(VLOOKUP(AB35,Control!$L$2:$M$677,2,FALSE),Control!$O$2:$P$11,2,FALSE),"")</f>
        <v/>
      </c>
      <c r="AD35" s="95" t="str">
        <f>IFERROR(VLOOKUP(AB35,Control!$R$2:$T$13,3,FALSE),"")</f>
        <v/>
      </c>
      <c r="AE35" s="9">
        <f t="shared" si="10"/>
        <v>0</v>
      </c>
      <c r="AF35" s="10">
        <f t="shared" si="11"/>
        <v>0</v>
      </c>
      <c r="AG35" s="5">
        <f t="shared" si="159"/>
        <v>30</v>
      </c>
      <c r="AH35" s="8" t="str">
        <f t="shared" si="12"/>
        <v/>
      </c>
      <c r="AI35" s="8" t="str">
        <f t="shared" si="13"/>
        <v/>
      </c>
      <c r="AJ35" s="95" t="str">
        <f>IFERROR(VLOOKUP(VLOOKUP(AI35,Control!$L$2:$M$677,2,FALSE),Control!$O$2:$P$11,2,FALSE),"")</f>
        <v/>
      </c>
      <c r="AK35" s="95" t="str">
        <f>IFERROR(VLOOKUP(AI35,Control!$R$2:$T$13,3,FALSE),"")</f>
        <v/>
      </c>
      <c r="AL35" s="9">
        <f t="shared" si="14"/>
        <v>0</v>
      </c>
      <c r="AM35" s="10">
        <f t="shared" si="15"/>
        <v>0</v>
      </c>
      <c r="AN35" s="5">
        <f t="shared" si="160"/>
        <v>30</v>
      </c>
      <c r="AO35" s="8" t="str">
        <f t="shared" si="16"/>
        <v/>
      </c>
      <c r="AP35" s="8" t="str">
        <f t="shared" si="17"/>
        <v/>
      </c>
      <c r="AQ35" s="95" t="str">
        <f>IFERROR(VLOOKUP(VLOOKUP(AP35,Control!$L$2:$M$677,2,FALSE),Control!$O$2:$P$11,2,FALSE),"")</f>
        <v/>
      </c>
      <c r="AR35" s="95" t="str">
        <f>IFERROR(VLOOKUP(AP35,Control!$R$2:$T$13,3,FALSE),"")</f>
        <v/>
      </c>
      <c r="AS35" s="9">
        <f t="shared" si="18"/>
        <v>0</v>
      </c>
      <c r="AT35" s="10">
        <f t="shared" si="19"/>
        <v>0</v>
      </c>
      <c r="AU35" s="5">
        <f t="shared" si="161"/>
        <v>30</v>
      </c>
      <c r="AV35" s="8" t="str">
        <f t="shared" si="20"/>
        <v/>
      </c>
      <c r="AW35" s="8" t="str">
        <f t="shared" si="21"/>
        <v/>
      </c>
      <c r="AX35" s="95" t="str">
        <f>IFERROR(VLOOKUP(VLOOKUP(AW35,Control!$L$2:$M$677,2,FALSE),Control!$O$2:$P$11,2,FALSE),"")</f>
        <v/>
      </c>
      <c r="AY35" s="95" t="str">
        <f>IFERROR(VLOOKUP(AW35,Control!$R$2:$T$13,3,FALSE),"")</f>
        <v/>
      </c>
      <c r="AZ35" s="9">
        <f t="shared" si="22"/>
        <v>0</v>
      </c>
      <c r="BA35" s="10">
        <f t="shared" si="23"/>
        <v>0</v>
      </c>
      <c r="BB35" s="5">
        <f t="shared" si="162"/>
        <v>30</v>
      </c>
      <c r="BC35" s="8" t="str">
        <f t="shared" si="24"/>
        <v/>
      </c>
      <c r="BD35" s="8" t="str">
        <f t="shared" si="25"/>
        <v/>
      </c>
      <c r="BE35" s="95" t="str">
        <f>IFERROR(VLOOKUP(VLOOKUP(BD35,Control!$L$2:$M$677,2,FALSE),Control!$O$2:$P$11,2,FALSE),"")</f>
        <v/>
      </c>
      <c r="BF35" s="95" t="str">
        <f>IFERROR(VLOOKUP(BD35,Control!$R$2:$T$13,3,FALSE),"")</f>
        <v/>
      </c>
      <c r="BG35" s="9">
        <f t="shared" si="26"/>
        <v>0</v>
      </c>
      <c r="BH35" s="10">
        <f t="shared" si="27"/>
        <v>0</v>
      </c>
      <c r="BI35" s="5">
        <f t="shared" si="163"/>
        <v>30</v>
      </c>
      <c r="BJ35" s="8" t="str">
        <f t="shared" si="28"/>
        <v/>
      </c>
      <c r="BK35" s="8" t="str">
        <f t="shared" si="29"/>
        <v/>
      </c>
      <c r="BL35" s="95" t="str">
        <f>IFERROR(VLOOKUP(VLOOKUP(BK35,Control!$L$2:$M$677,2,FALSE),Control!$O$2:$P$11,2,FALSE),"")</f>
        <v/>
      </c>
      <c r="BM35" s="95" t="str">
        <f>IFERROR(VLOOKUP(BK35,Control!$R$2:$T$13,3,FALSE),"")</f>
        <v/>
      </c>
      <c r="BN35" s="9">
        <f t="shared" si="30"/>
        <v>0</v>
      </c>
      <c r="BO35" s="10">
        <f t="shared" si="31"/>
        <v>0</v>
      </c>
      <c r="BP35" s="5">
        <f t="shared" si="164"/>
        <v>30</v>
      </c>
      <c r="BQ35" s="8" t="str">
        <f t="shared" si="32"/>
        <v/>
      </c>
      <c r="BR35" s="8" t="str">
        <f t="shared" si="33"/>
        <v/>
      </c>
      <c r="BS35" s="95" t="str">
        <f>IFERROR(VLOOKUP(VLOOKUP(BR35,Control!$L$2:$M$677,2,FALSE),Control!$O$2:$P$11,2,FALSE),"")</f>
        <v/>
      </c>
      <c r="BT35" s="95" t="str">
        <f>IFERROR(VLOOKUP(BR35,Control!$R$2:$T$13,3,FALSE),"")</f>
        <v/>
      </c>
      <c r="BU35" s="9">
        <f t="shared" si="34"/>
        <v>0</v>
      </c>
      <c r="BV35" s="10">
        <f t="shared" si="35"/>
        <v>0</v>
      </c>
      <c r="BW35" s="5">
        <f t="shared" si="165"/>
        <v>30</v>
      </c>
      <c r="BX35" s="8" t="str">
        <f t="shared" si="36"/>
        <v/>
      </c>
      <c r="BY35" s="8" t="str">
        <f t="shared" si="37"/>
        <v/>
      </c>
      <c r="BZ35" s="95" t="str">
        <f>IFERROR(VLOOKUP(VLOOKUP(BY35,Control!$L$2:$M$677,2,FALSE),Control!$O$2:$P$11,2,FALSE),"")</f>
        <v/>
      </c>
      <c r="CA35" s="95" t="str">
        <f>IFERROR(VLOOKUP(BY35,Control!$R$2:$T$13,3,FALSE),"")</f>
        <v/>
      </c>
      <c r="CB35" s="9">
        <f t="shared" si="38"/>
        <v>0</v>
      </c>
      <c r="CC35" s="10">
        <f t="shared" si="39"/>
        <v>0</v>
      </c>
      <c r="CD35" s="5">
        <f t="shared" si="166"/>
        <v>30</v>
      </c>
      <c r="CE35" s="8" t="str">
        <f t="shared" si="40"/>
        <v/>
      </c>
      <c r="CF35" s="8" t="str">
        <f t="shared" si="41"/>
        <v/>
      </c>
      <c r="CG35" s="95" t="str">
        <f>IFERROR(VLOOKUP(VLOOKUP(CF35,Control!$L$2:$M$677,2,FALSE),Control!$O$2:$P$11,2,FALSE),"")</f>
        <v/>
      </c>
      <c r="CH35" s="95" t="str">
        <f>IFERROR(VLOOKUP(CF35,Control!$R$2:$T$13,3,FALSE),"")</f>
        <v/>
      </c>
      <c r="CI35" s="9">
        <f t="shared" si="42"/>
        <v>0</v>
      </c>
      <c r="CJ35" s="10">
        <f t="shared" si="43"/>
        <v>0</v>
      </c>
      <c r="CK35" s="5">
        <f t="shared" si="167"/>
        <v>30</v>
      </c>
      <c r="CL35" s="8" t="str">
        <f t="shared" si="44"/>
        <v/>
      </c>
      <c r="CM35" s="8" t="str">
        <f t="shared" si="45"/>
        <v/>
      </c>
      <c r="CN35" s="95" t="str">
        <f>IFERROR(VLOOKUP(VLOOKUP(CM35,Control!$L$2:$M$677,2,FALSE),Control!$O$2:$P$11,2,FALSE),"")</f>
        <v/>
      </c>
      <c r="CO35" s="95" t="str">
        <f>IFERROR(VLOOKUP(CM35,Control!$R$2:$T$13,3,FALSE),"")</f>
        <v/>
      </c>
      <c r="CP35" s="9">
        <f t="shared" si="46"/>
        <v>0</v>
      </c>
      <c r="CQ35" s="10">
        <f t="shared" si="47"/>
        <v>0</v>
      </c>
      <c r="CR35" s="5">
        <f t="shared" si="168"/>
        <v>30</v>
      </c>
      <c r="CS35" s="8" t="str">
        <f t="shared" si="48"/>
        <v/>
      </c>
      <c r="CT35" s="8" t="str">
        <f t="shared" si="49"/>
        <v/>
      </c>
      <c r="CU35" s="95" t="str">
        <f>IFERROR(VLOOKUP(VLOOKUP(CT35,Control!$L$2:$M$677,2,FALSE),Control!$O$2:$P$11,2,FALSE),"")</f>
        <v/>
      </c>
      <c r="CV35" s="95" t="str">
        <f>IFERROR(VLOOKUP(CT35,Control!$R$2:$T$13,3,FALSE),"")</f>
        <v/>
      </c>
      <c r="CW35" s="9">
        <f t="shared" si="50"/>
        <v>0</v>
      </c>
      <c r="CX35" s="10">
        <f t="shared" si="51"/>
        <v>0</v>
      </c>
      <c r="CY35" s="5">
        <f t="shared" si="169"/>
        <v>30</v>
      </c>
      <c r="CZ35" s="8" t="str">
        <f t="shared" si="52"/>
        <v/>
      </c>
      <c r="DA35" s="8" t="str">
        <f t="shared" si="53"/>
        <v/>
      </c>
      <c r="DB35" s="95" t="str">
        <f>IFERROR(VLOOKUP(VLOOKUP(DA35,Control!$L$2:$M$677,2,FALSE),Control!$O$2:$P$11,2,FALSE),"")</f>
        <v/>
      </c>
      <c r="DC35" s="95" t="str">
        <f>IFERROR(VLOOKUP(DA35,Control!$R$2:$T$13,3,FALSE),"")</f>
        <v/>
      </c>
      <c r="DD35" s="9">
        <f t="shared" si="54"/>
        <v>0</v>
      </c>
      <c r="DE35" s="10">
        <f t="shared" si="55"/>
        <v>0</v>
      </c>
      <c r="DF35" s="5">
        <f t="shared" si="170"/>
        <v>30</v>
      </c>
      <c r="DG35" s="8" t="str">
        <f t="shared" si="56"/>
        <v/>
      </c>
      <c r="DH35" s="8" t="str">
        <f t="shared" si="57"/>
        <v/>
      </c>
      <c r="DI35" s="95" t="str">
        <f>IFERROR(VLOOKUP(VLOOKUP(DH35,Control!$L$2:$M$677,2,FALSE),Control!$O$2:$P$11,2,FALSE),"")</f>
        <v/>
      </c>
      <c r="DJ35" s="95" t="str">
        <f>IFERROR(VLOOKUP(DH35,Control!$R$2:$T$13,3,FALSE),"")</f>
        <v/>
      </c>
      <c r="DK35" s="9">
        <f t="shared" si="58"/>
        <v>0</v>
      </c>
      <c r="DL35" s="10">
        <f t="shared" si="59"/>
        <v>0</v>
      </c>
      <c r="DM35" s="5">
        <f t="shared" si="171"/>
        <v>30</v>
      </c>
      <c r="DN35" s="8" t="str">
        <f t="shared" si="60"/>
        <v/>
      </c>
      <c r="DO35" s="8" t="str">
        <f t="shared" si="61"/>
        <v/>
      </c>
      <c r="DP35" s="95" t="str">
        <f>IFERROR(VLOOKUP(VLOOKUP(DO35,Control!$L$2:$M$677,2,FALSE),Control!$O$2:$P$11,2,FALSE),"")</f>
        <v/>
      </c>
      <c r="DQ35" s="95" t="str">
        <f>IFERROR(VLOOKUP(DO35,Control!$R$2:$T$13,3,FALSE),"")</f>
        <v/>
      </c>
      <c r="DR35" s="9">
        <f t="shared" si="62"/>
        <v>0</v>
      </c>
      <c r="DS35" s="10">
        <f t="shared" si="63"/>
        <v>0</v>
      </c>
      <c r="DT35" s="5">
        <f t="shared" si="172"/>
        <v>30</v>
      </c>
      <c r="DU35" s="8" t="str">
        <f t="shared" si="64"/>
        <v/>
      </c>
      <c r="DV35" s="8" t="str">
        <f t="shared" si="65"/>
        <v/>
      </c>
      <c r="DW35" s="95" t="str">
        <f>IFERROR(VLOOKUP(VLOOKUP(DV35,Control!$L$2:$M$677,2,FALSE),Control!$O$2:$P$11,2,FALSE),"")</f>
        <v/>
      </c>
      <c r="DX35" s="95" t="str">
        <f>IFERROR(VLOOKUP(DV35,Control!$R$2:$T$13,3,FALSE),"")</f>
        <v/>
      </c>
      <c r="DY35" s="9">
        <f t="shared" si="66"/>
        <v>0</v>
      </c>
      <c r="DZ35" s="10">
        <f t="shared" si="67"/>
        <v>0</v>
      </c>
      <c r="EA35" s="5">
        <f t="shared" si="173"/>
        <v>30</v>
      </c>
      <c r="EB35" s="8" t="str">
        <f t="shared" si="68"/>
        <v/>
      </c>
      <c r="EC35" s="8" t="str">
        <f t="shared" si="69"/>
        <v/>
      </c>
      <c r="ED35" s="95" t="str">
        <f>IFERROR(VLOOKUP(VLOOKUP(EC35,Control!$L$2:$M$677,2,FALSE),Control!$O$2:$P$11,2,FALSE),"")</f>
        <v/>
      </c>
      <c r="EE35" s="95" t="str">
        <f>IFERROR(VLOOKUP(EC35,Control!$R$2:$T$13,3,FALSE),"")</f>
        <v/>
      </c>
      <c r="EF35" s="9">
        <f t="shared" si="70"/>
        <v>0</v>
      </c>
      <c r="EG35" s="10">
        <f t="shared" si="71"/>
        <v>0</v>
      </c>
      <c r="EH35" s="5">
        <f t="shared" si="174"/>
        <v>30</v>
      </c>
      <c r="EI35" s="8" t="str">
        <f t="shared" si="72"/>
        <v/>
      </c>
      <c r="EJ35" s="8" t="str">
        <f t="shared" si="73"/>
        <v/>
      </c>
      <c r="EK35" s="95" t="str">
        <f>IFERROR(VLOOKUP(VLOOKUP(EJ35,Control!$L$2:$M$677,2,FALSE),Control!$O$2:$P$11,2,FALSE),"")</f>
        <v/>
      </c>
      <c r="EL35" s="95" t="str">
        <f>IFERROR(VLOOKUP(EJ35,Control!$R$2:$T$13,3,FALSE),"")</f>
        <v/>
      </c>
      <c r="EM35" s="9">
        <f t="shared" si="74"/>
        <v>0</v>
      </c>
      <c r="EN35" s="10">
        <f t="shared" si="75"/>
        <v>0</v>
      </c>
      <c r="EO35" s="5">
        <f t="shared" si="175"/>
        <v>30</v>
      </c>
      <c r="EP35" s="8" t="str">
        <f t="shared" si="76"/>
        <v/>
      </c>
      <c r="EQ35" s="8" t="str">
        <f t="shared" si="77"/>
        <v/>
      </c>
      <c r="ER35" s="95" t="str">
        <f>IFERROR(VLOOKUP(VLOOKUP(EQ35,Control!$L$2:$M$677,2,FALSE),Control!$O$2:$P$11,2,FALSE),"")</f>
        <v/>
      </c>
      <c r="ES35" s="95" t="str">
        <f>IFERROR(VLOOKUP(EQ35,Control!$R$2:$T$13,3,FALSE),"")</f>
        <v/>
      </c>
      <c r="ET35" s="9">
        <f t="shared" si="78"/>
        <v>0</v>
      </c>
      <c r="EU35" s="10">
        <f t="shared" si="79"/>
        <v>0</v>
      </c>
      <c r="EV35" s="5">
        <f t="shared" si="176"/>
        <v>30</v>
      </c>
      <c r="EW35" s="8" t="str">
        <f t="shared" si="80"/>
        <v/>
      </c>
      <c r="EX35" s="8" t="str">
        <f t="shared" si="81"/>
        <v/>
      </c>
      <c r="EY35" s="95" t="str">
        <f>IFERROR(VLOOKUP(VLOOKUP(EX35,Control!$L$2:$M$677,2,FALSE),Control!$O$2:$P$11,2,FALSE),"")</f>
        <v/>
      </c>
      <c r="EZ35" s="95" t="str">
        <f>IFERROR(VLOOKUP(EX35,Control!$R$2:$T$13,3,FALSE),"")</f>
        <v/>
      </c>
      <c r="FA35" s="9">
        <f t="shared" si="82"/>
        <v>0</v>
      </c>
      <c r="FB35" s="10">
        <f t="shared" si="83"/>
        <v>0</v>
      </c>
      <c r="FC35" s="5">
        <f t="shared" si="177"/>
        <v>30</v>
      </c>
      <c r="FD35" s="8" t="str">
        <f t="shared" si="84"/>
        <v/>
      </c>
      <c r="FE35" s="8" t="str">
        <f t="shared" si="85"/>
        <v/>
      </c>
      <c r="FF35" s="95" t="str">
        <f>IFERROR(VLOOKUP(VLOOKUP(FE35,Control!$L$2:$M$677,2,FALSE),Control!$O$2:$P$11,2,FALSE),"")</f>
        <v/>
      </c>
      <c r="FG35" s="95" t="str">
        <f>IFERROR(VLOOKUP(FE35,Control!$R$2:$T$13,3,FALSE),"")</f>
        <v/>
      </c>
      <c r="FH35" s="9">
        <f t="shared" si="86"/>
        <v>0</v>
      </c>
      <c r="FI35" s="10">
        <f t="shared" si="87"/>
        <v>0</v>
      </c>
      <c r="FJ35" s="5">
        <f t="shared" si="178"/>
        <v>30</v>
      </c>
      <c r="FK35" s="8" t="str">
        <f t="shared" si="88"/>
        <v/>
      </c>
      <c r="FL35" s="8" t="str">
        <f t="shared" si="89"/>
        <v/>
      </c>
      <c r="FM35" s="95" t="str">
        <f>IFERROR(VLOOKUP(VLOOKUP(FL35,Control!$L$2:$M$677,2,FALSE),Control!$O$2:$P$11,2,FALSE),"")</f>
        <v/>
      </c>
      <c r="FN35" s="95" t="str">
        <f>IFERROR(VLOOKUP(FL35,Control!$R$2:$T$13,3,FALSE),"")</f>
        <v/>
      </c>
      <c r="FO35" s="9">
        <f t="shared" si="90"/>
        <v>0</v>
      </c>
      <c r="FP35" s="10">
        <f t="shared" si="91"/>
        <v>0</v>
      </c>
      <c r="FQ35" s="5">
        <f t="shared" si="179"/>
        <v>30</v>
      </c>
      <c r="FR35" s="8" t="str">
        <f t="shared" si="92"/>
        <v/>
      </c>
      <c r="FS35" s="8" t="str">
        <f t="shared" si="93"/>
        <v/>
      </c>
      <c r="FT35" s="95" t="str">
        <f>IFERROR(VLOOKUP(VLOOKUP(FS35,Control!$L$2:$M$677,2,FALSE),Control!$O$2:$P$11,2,FALSE),"")</f>
        <v/>
      </c>
      <c r="FU35" s="95" t="str">
        <f>IFERROR(VLOOKUP(FS35,Control!$R$2:$T$13,3,FALSE),"")</f>
        <v/>
      </c>
      <c r="FV35" s="9">
        <f t="shared" si="94"/>
        <v>0</v>
      </c>
      <c r="FW35" s="10">
        <f t="shared" si="95"/>
        <v>0</v>
      </c>
      <c r="FX35" s="5">
        <f t="shared" si="180"/>
        <v>30</v>
      </c>
      <c r="FY35" s="8" t="str">
        <f t="shared" si="96"/>
        <v/>
      </c>
      <c r="FZ35" s="8" t="str">
        <f t="shared" si="97"/>
        <v/>
      </c>
      <c r="GA35" s="95" t="str">
        <f>IFERROR(VLOOKUP(VLOOKUP(FZ35,Control!$L$2:$M$677,2,FALSE),Control!$O$2:$P$11,2,FALSE),"")</f>
        <v/>
      </c>
      <c r="GB35" s="95" t="str">
        <f>IFERROR(VLOOKUP(FZ35,Control!$R$2:$T$13,3,FALSE),"")</f>
        <v/>
      </c>
      <c r="GC35" s="9">
        <f t="shared" si="98"/>
        <v>0</v>
      </c>
      <c r="GD35" s="10">
        <f t="shared" si="99"/>
        <v>0</v>
      </c>
      <c r="GE35" s="5">
        <f t="shared" si="181"/>
        <v>30</v>
      </c>
      <c r="GF35" s="8" t="str">
        <f t="shared" si="100"/>
        <v/>
      </c>
      <c r="GG35" s="8" t="str">
        <f t="shared" si="101"/>
        <v/>
      </c>
      <c r="GH35" s="95" t="str">
        <f>IFERROR(VLOOKUP(VLOOKUP(GG35,Control!$L$2:$M$677,2,FALSE),Control!$O$2:$P$11,2,FALSE),"")</f>
        <v/>
      </c>
      <c r="GI35" s="95" t="str">
        <f>IFERROR(VLOOKUP(GG35,Control!$R$2:$T$13,3,FALSE),"")</f>
        <v/>
      </c>
      <c r="GJ35" s="9">
        <f t="shared" si="102"/>
        <v>0</v>
      </c>
      <c r="GK35" s="10">
        <f t="shared" si="103"/>
        <v>0</v>
      </c>
      <c r="GL35" s="5">
        <f t="shared" si="182"/>
        <v>30</v>
      </c>
      <c r="GM35" s="8" t="str">
        <f t="shared" si="104"/>
        <v/>
      </c>
      <c r="GN35" s="8" t="str">
        <f t="shared" si="105"/>
        <v/>
      </c>
      <c r="GO35" s="95" t="str">
        <f>IFERROR(VLOOKUP(VLOOKUP(GN35,Control!$L$2:$M$677,2,FALSE),Control!$O$2:$P$11,2,FALSE),"")</f>
        <v/>
      </c>
      <c r="GP35" s="95" t="str">
        <f>IFERROR(VLOOKUP(GN35,Control!$R$2:$T$13,3,FALSE),"")</f>
        <v/>
      </c>
      <c r="GQ35" s="9">
        <f t="shared" si="106"/>
        <v>0</v>
      </c>
      <c r="GR35" s="10">
        <f t="shared" si="107"/>
        <v>0</v>
      </c>
      <c r="GS35" s="5">
        <f t="shared" si="183"/>
        <v>30</v>
      </c>
      <c r="GT35" s="8" t="str">
        <f t="shared" si="108"/>
        <v/>
      </c>
      <c r="GU35" s="8" t="str">
        <f t="shared" si="109"/>
        <v/>
      </c>
      <c r="GV35" s="95" t="str">
        <f>IFERROR(VLOOKUP(VLOOKUP(GU35,Control!$L$2:$M$677,2,FALSE),Control!$O$2:$P$11,2,FALSE),"")</f>
        <v/>
      </c>
      <c r="GW35" s="95" t="str">
        <f>IFERROR(VLOOKUP(GU35,Control!$R$2:$T$13,3,FALSE),"")</f>
        <v/>
      </c>
      <c r="GX35" s="9">
        <f t="shared" si="110"/>
        <v>0</v>
      </c>
      <c r="GY35" s="10">
        <f t="shared" si="111"/>
        <v>0</v>
      </c>
      <c r="GZ35" s="5">
        <f t="shared" si="184"/>
        <v>30</v>
      </c>
      <c r="HA35" s="8" t="str">
        <f t="shared" si="112"/>
        <v/>
      </c>
      <c r="HB35" s="8" t="str">
        <f t="shared" si="113"/>
        <v/>
      </c>
      <c r="HC35" s="95" t="str">
        <f>IFERROR(VLOOKUP(VLOOKUP(HB35,Control!$L$2:$M$677,2,FALSE),Control!$O$2:$P$11,2,FALSE),"")</f>
        <v/>
      </c>
      <c r="HD35" s="95" t="str">
        <f>IFERROR(VLOOKUP(HB35,Control!$R$2:$T$13,3,FALSE),"")</f>
        <v/>
      </c>
      <c r="HE35" s="9">
        <f t="shared" si="114"/>
        <v>0</v>
      </c>
      <c r="HF35" s="10">
        <f t="shared" si="115"/>
        <v>0</v>
      </c>
      <c r="HG35" s="5">
        <f t="shared" si="185"/>
        <v>30</v>
      </c>
      <c r="HH35" s="8" t="str">
        <f t="shared" si="116"/>
        <v/>
      </c>
      <c r="HI35" s="8" t="str">
        <f t="shared" si="117"/>
        <v/>
      </c>
      <c r="HJ35" s="95" t="str">
        <f>IFERROR(VLOOKUP(VLOOKUP(HI35,Control!$L$2:$M$677,2,FALSE),Control!$O$2:$P$11,2,FALSE),"")</f>
        <v/>
      </c>
      <c r="HK35" s="95" t="str">
        <f>IFERROR(VLOOKUP(HI35,Control!$R$2:$T$13,3,FALSE),"")</f>
        <v/>
      </c>
      <c r="HL35" s="9">
        <f t="shared" si="118"/>
        <v>0</v>
      </c>
      <c r="HM35" s="10">
        <f t="shared" si="119"/>
        <v>0</v>
      </c>
      <c r="HN35" s="5">
        <f t="shared" si="186"/>
        <v>30</v>
      </c>
      <c r="HO35" s="8" t="str">
        <f t="shared" si="120"/>
        <v/>
      </c>
      <c r="HP35" s="8" t="str">
        <f t="shared" si="121"/>
        <v/>
      </c>
      <c r="HQ35" s="95" t="str">
        <f>IFERROR(VLOOKUP(VLOOKUP(HP35,Control!$L$2:$M$677,2,FALSE),Control!$O$2:$P$11,2,FALSE),"")</f>
        <v/>
      </c>
      <c r="HR35" s="95" t="str">
        <f>IFERROR(VLOOKUP(HP35,Control!$R$2:$T$13,3,FALSE),"")</f>
        <v/>
      </c>
      <c r="HS35" s="9">
        <f t="shared" si="122"/>
        <v>0</v>
      </c>
      <c r="HT35" s="10">
        <f t="shared" si="123"/>
        <v>0</v>
      </c>
      <c r="HU35" s="5">
        <f t="shared" si="187"/>
        <v>30</v>
      </c>
      <c r="HV35" s="8" t="str">
        <f t="shared" si="124"/>
        <v/>
      </c>
      <c r="HW35" s="8" t="str">
        <f t="shared" si="125"/>
        <v/>
      </c>
      <c r="HX35" s="95" t="str">
        <f>IFERROR(VLOOKUP(VLOOKUP(HW35,Control!$L$2:$M$677,2,FALSE),Control!$O$2:$P$11,2,FALSE),"")</f>
        <v/>
      </c>
      <c r="HY35" s="95" t="str">
        <f>IFERROR(VLOOKUP(HW35,Control!$R$2:$T$13,3,FALSE),"")</f>
        <v/>
      </c>
      <c r="HZ35" s="9">
        <f t="shared" si="126"/>
        <v>0</v>
      </c>
      <c r="IA35" s="10">
        <f t="shared" si="127"/>
        <v>0</v>
      </c>
      <c r="IB35" s="5">
        <f t="shared" si="188"/>
        <v>30</v>
      </c>
      <c r="IC35" s="8" t="str">
        <f t="shared" si="128"/>
        <v/>
      </c>
      <c r="ID35" s="8" t="str">
        <f t="shared" si="129"/>
        <v/>
      </c>
      <c r="IE35" s="95" t="str">
        <f>IFERROR(VLOOKUP(VLOOKUP(ID35,Control!$L$2:$M$677,2,FALSE),Control!$O$2:$P$11,2,FALSE),"")</f>
        <v/>
      </c>
      <c r="IF35" s="95" t="str">
        <f>IFERROR(VLOOKUP(ID35,Control!$R$2:$T$13,3,FALSE),"")</f>
        <v/>
      </c>
      <c r="IG35" s="9">
        <f t="shared" si="130"/>
        <v>0</v>
      </c>
      <c r="IH35" s="10">
        <f t="shared" si="131"/>
        <v>0</v>
      </c>
      <c r="II35" s="5">
        <f t="shared" si="189"/>
        <v>30</v>
      </c>
      <c r="IJ35" s="8" t="str">
        <f t="shared" si="132"/>
        <v/>
      </c>
      <c r="IK35" s="8" t="str">
        <f t="shared" si="133"/>
        <v/>
      </c>
      <c r="IL35" s="95" t="str">
        <f>IFERROR(VLOOKUP(VLOOKUP(IK35,Control!$L$2:$M$677,2,FALSE),Control!$O$2:$P$11,2,FALSE),"")</f>
        <v/>
      </c>
      <c r="IM35" s="95" t="str">
        <f>IFERROR(VLOOKUP(IK35,Control!$R$2:$T$13,3,FALSE),"")</f>
        <v/>
      </c>
      <c r="IN35" s="9">
        <f t="shared" si="134"/>
        <v>0</v>
      </c>
      <c r="IO35" s="10">
        <f t="shared" si="135"/>
        <v>0</v>
      </c>
      <c r="IP35" s="5">
        <f t="shared" si="190"/>
        <v>30</v>
      </c>
      <c r="IQ35" s="8" t="str">
        <f t="shared" si="136"/>
        <v/>
      </c>
      <c r="IR35" s="8" t="str">
        <f t="shared" si="137"/>
        <v/>
      </c>
      <c r="IS35" s="95" t="str">
        <f>IFERROR(VLOOKUP(VLOOKUP(IR35,Control!$L$2:$M$677,2,FALSE),Control!$O$2:$P$11,2,FALSE),"")</f>
        <v/>
      </c>
      <c r="IT35" s="95" t="str">
        <f>IFERROR(VLOOKUP(IR35,Control!$R$2:$T$13,3,FALSE),"")</f>
        <v/>
      </c>
      <c r="IU35" s="9">
        <f t="shared" si="138"/>
        <v>0</v>
      </c>
      <c r="IV35" s="10">
        <f t="shared" si="139"/>
        <v>0</v>
      </c>
      <c r="IW35" s="5">
        <f t="shared" si="191"/>
        <v>30</v>
      </c>
      <c r="IX35" s="8" t="str">
        <f t="shared" si="140"/>
        <v/>
      </c>
      <c r="IY35" s="8" t="str">
        <f t="shared" si="141"/>
        <v/>
      </c>
      <c r="IZ35" s="95" t="str">
        <f>IFERROR(VLOOKUP(VLOOKUP(IY35,Control!$L$2:$M$677,2,FALSE),Control!$O$2:$P$11,2,FALSE),"")</f>
        <v/>
      </c>
      <c r="JA35" s="95" t="str">
        <f>IFERROR(VLOOKUP(IY35,Control!$R$2:$T$13,3,FALSE),"")</f>
        <v/>
      </c>
      <c r="JB35" s="9">
        <f t="shared" si="142"/>
        <v>0</v>
      </c>
      <c r="JC35" s="10">
        <f t="shared" si="143"/>
        <v>0</v>
      </c>
      <c r="JD35" s="5">
        <f t="shared" si="192"/>
        <v>30</v>
      </c>
      <c r="JE35" s="8" t="str">
        <f t="shared" si="144"/>
        <v/>
      </c>
      <c r="JF35" s="8" t="str">
        <f t="shared" si="145"/>
        <v/>
      </c>
      <c r="JG35" s="95" t="str">
        <f>IFERROR(VLOOKUP(VLOOKUP(JF35,Control!$L$2:$M$677,2,FALSE),Control!$O$2:$P$11,2,FALSE),"")</f>
        <v/>
      </c>
      <c r="JH35" s="95" t="str">
        <f>IFERROR(VLOOKUP(JF35,Control!$R$2:$T$13,3,FALSE),"")</f>
        <v/>
      </c>
      <c r="JI35" s="9">
        <f t="shared" si="146"/>
        <v>0</v>
      </c>
      <c r="JJ35" s="10">
        <f t="shared" si="147"/>
        <v>0</v>
      </c>
      <c r="JK35" s="5">
        <f t="shared" si="193"/>
        <v>30</v>
      </c>
      <c r="JL35" s="8" t="str">
        <f t="shared" si="148"/>
        <v/>
      </c>
      <c r="JM35" s="8" t="str">
        <f t="shared" si="149"/>
        <v/>
      </c>
      <c r="JN35" s="95" t="str">
        <f>IFERROR(VLOOKUP(VLOOKUP(JM35,Control!$L$2:$M$677,2,FALSE),Control!$O$2:$P$11,2,FALSE),"")</f>
        <v/>
      </c>
      <c r="JO35" s="95" t="str">
        <f>IFERROR(VLOOKUP(JM35,Control!$R$2:$T$13,3,FALSE),"")</f>
        <v/>
      </c>
      <c r="JP35" s="9">
        <f t="shared" si="150"/>
        <v>0</v>
      </c>
      <c r="JQ35" s="10">
        <f t="shared" si="151"/>
        <v>0</v>
      </c>
      <c r="JR35" s="5">
        <f t="shared" si="194"/>
        <v>30</v>
      </c>
      <c r="JS35" s="8" t="str">
        <f t="shared" si="152"/>
        <v/>
      </c>
      <c r="JT35" s="8" t="str">
        <f t="shared" si="153"/>
        <v/>
      </c>
      <c r="JU35" s="95" t="str">
        <f>IFERROR(VLOOKUP(VLOOKUP(JT35,Control!$L$2:$M$677,2,FALSE),Control!$O$2:$P$11,2,FALSE),"")</f>
        <v/>
      </c>
      <c r="JV35" s="95" t="str">
        <f>IFERROR(VLOOKUP(JT35,Control!$R$2:$T$13,3,FALSE),"")</f>
        <v/>
      </c>
      <c r="JW35" s="9">
        <f t="shared" si="154"/>
        <v>0</v>
      </c>
      <c r="JX35" s="10">
        <f t="shared" si="155"/>
        <v>0</v>
      </c>
    </row>
    <row r="36" spans="1:284" x14ac:dyDescent="0.25">
      <c r="A36" s="114"/>
      <c r="B36" s="114"/>
      <c r="C36" s="114"/>
      <c r="D36" s="117"/>
      <c r="E36" s="5">
        <f t="shared" si="195"/>
        <v>31</v>
      </c>
      <c r="F36" s="8"/>
      <c r="G36" s="6"/>
      <c r="H36" s="95" t="str">
        <f>IFERROR(VLOOKUP(VLOOKUP(G36,Control!$L$2:$M$677,2,FALSE),Control!$O$2:$P$11,2,FALSE),"")</f>
        <v/>
      </c>
      <c r="I36" s="95" t="str">
        <f>IFERROR(VLOOKUP(G36,Control!$R$2:$T$13,3,FALSE),"")</f>
        <v/>
      </c>
      <c r="J36" s="9">
        <v>0</v>
      </c>
      <c r="K36" s="10">
        <v>0</v>
      </c>
      <c r="L36" s="5">
        <f t="shared" si="156"/>
        <v>31</v>
      </c>
      <c r="M36" s="8" t="str">
        <f t="shared" si="0"/>
        <v/>
      </c>
      <c r="N36" s="8" t="str">
        <f t="shared" si="1"/>
        <v/>
      </c>
      <c r="O36" s="95" t="str">
        <f>IFERROR(VLOOKUP(VLOOKUP(N36,Control!$L$2:$M$677,2,FALSE),Control!$O$2:$P$11,2,FALSE),"")</f>
        <v/>
      </c>
      <c r="P36" s="95" t="str">
        <f>IFERROR(VLOOKUP(N36,Control!$R$2:$T$13,3,FALSE),"")</f>
        <v/>
      </c>
      <c r="Q36" s="9">
        <f t="shared" si="2"/>
        <v>0</v>
      </c>
      <c r="R36" s="10">
        <f t="shared" si="3"/>
        <v>0</v>
      </c>
      <c r="S36" s="5">
        <f t="shared" si="157"/>
        <v>31</v>
      </c>
      <c r="T36" s="8" t="str">
        <f t="shared" si="4"/>
        <v/>
      </c>
      <c r="U36" s="8" t="str">
        <f t="shared" si="5"/>
        <v/>
      </c>
      <c r="V36" s="95" t="str">
        <f>IFERROR(VLOOKUP(VLOOKUP(U36,Control!$L$2:$M$677,2,FALSE),Control!$O$2:$P$11,2,FALSE),"")</f>
        <v/>
      </c>
      <c r="W36" s="95" t="str">
        <f>IFERROR(VLOOKUP(U36,Control!$R$2:$T$13,3,FALSE),"")</f>
        <v/>
      </c>
      <c r="X36" s="9">
        <f t="shared" si="6"/>
        <v>0</v>
      </c>
      <c r="Y36" s="10">
        <f t="shared" si="7"/>
        <v>0</v>
      </c>
      <c r="Z36" s="5">
        <f t="shared" si="158"/>
        <v>31</v>
      </c>
      <c r="AA36" s="8" t="str">
        <f t="shared" si="8"/>
        <v/>
      </c>
      <c r="AB36" s="8" t="str">
        <f t="shared" si="9"/>
        <v/>
      </c>
      <c r="AC36" s="95" t="str">
        <f>IFERROR(VLOOKUP(VLOOKUP(AB36,Control!$L$2:$M$677,2,FALSE),Control!$O$2:$P$11,2,FALSE),"")</f>
        <v/>
      </c>
      <c r="AD36" s="95" t="str">
        <f>IFERROR(VLOOKUP(AB36,Control!$R$2:$T$13,3,FALSE),"")</f>
        <v/>
      </c>
      <c r="AE36" s="9">
        <f t="shared" si="10"/>
        <v>0</v>
      </c>
      <c r="AF36" s="10">
        <f t="shared" si="11"/>
        <v>0</v>
      </c>
      <c r="AG36" s="5">
        <f t="shared" si="159"/>
        <v>31</v>
      </c>
      <c r="AH36" s="8" t="str">
        <f t="shared" si="12"/>
        <v/>
      </c>
      <c r="AI36" s="8" t="str">
        <f t="shared" si="13"/>
        <v/>
      </c>
      <c r="AJ36" s="95" t="str">
        <f>IFERROR(VLOOKUP(VLOOKUP(AI36,Control!$L$2:$M$677,2,FALSE),Control!$O$2:$P$11,2,FALSE),"")</f>
        <v/>
      </c>
      <c r="AK36" s="95" t="str">
        <f>IFERROR(VLOOKUP(AI36,Control!$R$2:$T$13,3,FALSE),"")</f>
        <v/>
      </c>
      <c r="AL36" s="9">
        <f t="shared" si="14"/>
        <v>0</v>
      </c>
      <c r="AM36" s="10">
        <f t="shared" si="15"/>
        <v>0</v>
      </c>
      <c r="AN36" s="5">
        <f t="shared" si="160"/>
        <v>31</v>
      </c>
      <c r="AO36" s="8" t="str">
        <f t="shared" si="16"/>
        <v/>
      </c>
      <c r="AP36" s="8" t="str">
        <f t="shared" si="17"/>
        <v/>
      </c>
      <c r="AQ36" s="95" t="str">
        <f>IFERROR(VLOOKUP(VLOOKUP(AP36,Control!$L$2:$M$677,2,FALSE),Control!$O$2:$P$11,2,FALSE),"")</f>
        <v/>
      </c>
      <c r="AR36" s="95" t="str">
        <f>IFERROR(VLOOKUP(AP36,Control!$R$2:$T$13,3,FALSE),"")</f>
        <v/>
      </c>
      <c r="AS36" s="9">
        <f t="shared" si="18"/>
        <v>0</v>
      </c>
      <c r="AT36" s="10">
        <f t="shared" si="19"/>
        <v>0</v>
      </c>
      <c r="AU36" s="5">
        <f t="shared" si="161"/>
        <v>31</v>
      </c>
      <c r="AV36" s="8" t="str">
        <f t="shared" si="20"/>
        <v/>
      </c>
      <c r="AW36" s="8" t="str">
        <f t="shared" si="21"/>
        <v/>
      </c>
      <c r="AX36" s="95" t="str">
        <f>IFERROR(VLOOKUP(VLOOKUP(AW36,Control!$L$2:$M$677,2,FALSE),Control!$O$2:$P$11,2,FALSE),"")</f>
        <v/>
      </c>
      <c r="AY36" s="95" t="str">
        <f>IFERROR(VLOOKUP(AW36,Control!$R$2:$T$13,3,FALSE),"")</f>
        <v/>
      </c>
      <c r="AZ36" s="9">
        <f t="shared" si="22"/>
        <v>0</v>
      </c>
      <c r="BA36" s="10">
        <f t="shared" si="23"/>
        <v>0</v>
      </c>
      <c r="BB36" s="5">
        <f t="shared" si="162"/>
        <v>31</v>
      </c>
      <c r="BC36" s="8" t="str">
        <f t="shared" si="24"/>
        <v/>
      </c>
      <c r="BD36" s="8" t="str">
        <f t="shared" si="25"/>
        <v/>
      </c>
      <c r="BE36" s="95" t="str">
        <f>IFERROR(VLOOKUP(VLOOKUP(BD36,Control!$L$2:$M$677,2,FALSE),Control!$O$2:$P$11,2,FALSE),"")</f>
        <v/>
      </c>
      <c r="BF36" s="95" t="str">
        <f>IFERROR(VLOOKUP(BD36,Control!$R$2:$T$13,3,FALSE),"")</f>
        <v/>
      </c>
      <c r="BG36" s="9">
        <f t="shared" si="26"/>
        <v>0</v>
      </c>
      <c r="BH36" s="10">
        <f t="shared" si="27"/>
        <v>0</v>
      </c>
      <c r="BI36" s="5">
        <f t="shared" si="163"/>
        <v>31</v>
      </c>
      <c r="BJ36" s="8" t="str">
        <f t="shared" si="28"/>
        <v/>
      </c>
      <c r="BK36" s="8" t="str">
        <f t="shared" si="29"/>
        <v/>
      </c>
      <c r="BL36" s="95" t="str">
        <f>IFERROR(VLOOKUP(VLOOKUP(BK36,Control!$L$2:$M$677,2,FALSE),Control!$O$2:$P$11,2,FALSE),"")</f>
        <v/>
      </c>
      <c r="BM36" s="95" t="str">
        <f>IFERROR(VLOOKUP(BK36,Control!$R$2:$T$13,3,FALSE),"")</f>
        <v/>
      </c>
      <c r="BN36" s="9">
        <f t="shared" si="30"/>
        <v>0</v>
      </c>
      <c r="BO36" s="10">
        <f t="shared" si="31"/>
        <v>0</v>
      </c>
      <c r="BP36" s="5">
        <f t="shared" si="164"/>
        <v>31</v>
      </c>
      <c r="BQ36" s="8" t="str">
        <f t="shared" si="32"/>
        <v/>
      </c>
      <c r="BR36" s="8" t="str">
        <f t="shared" si="33"/>
        <v/>
      </c>
      <c r="BS36" s="95" t="str">
        <f>IFERROR(VLOOKUP(VLOOKUP(BR36,Control!$L$2:$M$677,2,FALSE),Control!$O$2:$P$11,2,FALSE),"")</f>
        <v/>
      </c>
      <c r="BT36" s="95" t="str">
        <f>IFERROR(VLOOKUP(BR36,Control!$R$2:$T$13,3,FALSE),"")</f>
        <v/>
      </c>
      <c r="BU36" s="9">
        <f t="shared" si="34"/>
        <v>0</v>
      </c>
      <c r="BV36" s="10">
        <f t="shared" si="35"/>
        <v>0</v>
      </c>
      <c r="BW36" s="5">
        <f t="shared" si="165"/>
        <v>31</v>
      </c>
      <c r="BX36" s="8" t="str">
        <f t="shared" si="36"/>
        <v/>
      </c>
      <c r="BY36" s="8" t="str">
        <f t="shared" si="37"/>
        <v/>
      </c>
      <c r="BZ36" s="95" t="str">
        <f>IFERROR(VLOOKUP(VLOOKUP(BY36,Control!$L$2:$M$677,2,FALSE),Control!$O$2:$P$11,2,FALSE),"")</f>
        <v/>
      </c>
      <c r="CA36" s="95" t="str">
        <f>IFERROR(VLOOKUP(BY36,Control!$R$2:$T$13,3,FALSE),"")</f>
        <v/>
      </c>
      <c r="CB36" s="9">
        <f t="shared" si="38"/>
        <v>0</v>
      </c>
      <c r="CC36" s="10">
        <f t="shared" si="39"/>
        <v>0</v>
      </c>
      <c r="CD36" s="5">
        <f t="shared" si="166"/>
        <v>31</v>
      </c>
      <c r="CE36" s="8" t="str">
        <f t="shared" si="40"/>
        <v/>
      </c>
      <c r="CF36" s="8" t="str">
        <f t="shared" si="41"/>
        <v/>
      </c>
      <c r="CG36" s="95" t="str">
        <f>IFERROR(VLOOKUP(VLOOKUP(CF36,Control!$L$2:$M$677,2,FALSE),Control!$O$2:$P$11,2,FALSE),"")</f>
        <v/>
      </c>
      <c r="CH36" s="95" t="str">
        <f>IFERROR(VLOOKUP(CF36,Control!$R$2:$T$13,3,FALSE),"")</f>
        <v/>
      </c>
      <c r="CI36" s="9">
        <f t="shared" si="42"/>
        <v>0</v>
      </c>
      <c r="CJ36" s="10">
        <f t="shared" si="43"/>
        <v>0</v>
      </c>
      <c r="CK36" s="5">
        <f t="shared" si="167"/>
        <v>31</v>
      </c>
      <c r="CL36" s="8" t="str">
        <f t="shared" si="44"/>
        <v/>
      </c>
      <c r="CM36" s="8" t="str">
        <f t="shared" si="45"/>
        <v/>
      </c>
      <c r="CN36" s="95" t="str">
        <f>IFERROR(VLOOKUP(VLOOKUP(CM36,Control!$L$2:$M$677,2,FALSE),Control!$O$2:$P$11,2,FALSE),"")</f>
        <v/>
      </c>
      <c r="CO36" s="95" t="str">
        <f>IFERROR(VLOOKUP(CM36,Control!$R$2:$T$13,3,FALSE),"")</f>
        <v/>
      </c>
      <c r="CP36" s="9">
        <f t="shared" si="46"/>
        <v>0</v>
      </c>
      <c r="CQ36" s="10">
        <f t="shared" si="47"/>
        <v>0</v>
      </c>
      <c r="CR36" s="5">
        <f t="shared" si="168"/>
        <v>31</v>
      </c>
      <c r="CS36" s="8" t="str">
        <f t="shared" si="48"/>
        <v/>
      </c>
      <c r="CT36" s="8" t="str">
        <f t="shared" si="49"/>
        <v/>
      </c>
      <c r="CU36" s="95" t="str">
        <f>IFERROR(VLOOKUP(VLOOKUP(CT36,Control!$L$2:$M$677,2,FALSE),Control!$O$2:$P$11,2,FALSE),"")</f>
        <v/>
      </c>
      <c r="CV36" s="95" t="str">
        <f>IFERROR(VLOOKUP(CT36,Control!$R$2:$T$13,3,FALSE),"")</f>
        <v/>
      </c>
      <c r="CW36" s="9">
        <f t="shared" si="50"/>
        <v>0</v>
      </c>
      <c r="CX36" s="10">
        <f t="shared" si="51"/>
        <v>0</v>
      </c>
      <c r="CY36" s="5">
        <f t="shared" si="169"/>
        <v>31</v>
      </c>
      <c r="CZ36" s="8" t="str">
        <f t="shared" si="52"/>
        <v/>
      </c>
      <c r="DA36" s="8" t="str">
        <f t="shared" si="53"/>
        <v/>
      </c>
      <c r="DB36" s="95" t="str">
        <f>IFERROR(VLOOKUP(VLOOKUP(DA36,Control!$L$2:$M$677,2,FALSE),Control!$O$2:$P$11,2,FALSE),"")</f>
        <v/>
      </c>
      <c r="DC36" s="95" t="str">
        <f>IFERROR(VLOOKUP(DA36,Control!$R$2:$T$13,3,FALSE),"")</f>
        <v/>
      </c>
      <c r="DD36" s="9">
        <f t="shared" si="54"/>
        <v>0</v>
      </c>
      <c r="DE36" s="10">
        <f t="shared" si="55"/>
        <v>0</v>
      </c>
      <c r="DF36" s="5">
        <f t="shared" si="170"/>
        <v>31</v>
      </c>
      <c r="DG36" s="8" t="str">
        <f t="shared" si="56"/>
        <v/>
      </c>
      <c r="DH36" s="8" t="str">
        <f t="shared" si="57"/>
        <v/>
      </c>
      <c r="DI36" s="95" t="str">
        <f>IFERROR(VLOOKUP(VLOOKUP(DH36,Control!$L$2:$M$677,2,FALSE),Control!$O$2:$P$11,2,FALSE),"")</f>
        <v/>
      </c>
      <c r="DJ36" s="95" t="str">
        <f>IFERROR(VLOOKUP(DH36,Control!$R$2:$T$13,3,FALSE),"")</f>
        <v/>
      </c>
      <c r="DK36" s="9">
        <f t="shared" si="58"/>
        <v>0</v>
      </c>
      <c r="DL36" s="10">
        <f t="shared" si="59"/>
        <v>0</v>
      </c>
      <c r="DM36" s="5">
        <f t="shared" si="171"/>
        <v>31</v>
      </c>
      <c r="DN36" s="8" t="str">
        <f t="shared" si="60"/>
        <v/>
      </c>
      <c r="DO36" s="8" t="str">
        <f t="shared" si="61"/>
        <v/>
      </c>
      <c r="DP36" s="95" t="str">
        <f>IFERROR(VLOOKUP(VLOOKUP(DO36,Control!$L$2:$M$677,2,FALSE),Control!$O$2:$P$11,2,FALSE),"")</f>
        <v/>
      </c>
      <c r="DQ36" s="95" t="str">
        <f>IFERROR(VLOOKUP(DO36,Control!$R$2:$T$13,3,FALSE),"")</f>
        <v/>
      </c>
      <c r="DR36" s="9">
        <f t="shared" si="62"/>
        <v>0</v>
      </c>
      <c r="DS36" s="10">
        <f t="shared" si="63"/>
        <v>0</v>
      </c>
      <c r="DT36" s="5">
        <f t="shared" si="172"/>
        <v>31</v>
      </c>
      <c r="DU36" s="8" t="str">
        <f t="shared" si="64"/>
        <v/>
      </c>
      <c r="DV36" s="8" t="str">
        <f t="shared" si="65"/>
        <v/>
      </c>
      <c r="DW36" s="95" t="str">
        <f>IFERROR(VLOOKUP(VLOOKUP(DV36,Control!$L$2:$M$677,2,FALSE),Control!$O$2:$P$11,2,FALSE),"")</f>
        <v/>
      </c>
      <c r="DX36" s="95" t="str">
        <f>IFERROR(VLOOKUP(DV36,Control!$R$2:$T$13,3,FALSE),"")</f>
        <v/>
      </c>
      <c r="DY36" s="9">
        <f t="shared" si="66"/>
        <v>0</v>
      </c>
      <c r="DZ36" s="10">
        <f t="shared" si="67"/>
        <v>0</v>
      </c>
      <c r="EA36" s="5">
        <f t="shared" si="173"/>
        <v>31</v>
      </c>
      <c r="EB36" s="8" t="str">
        <f t="shared" si="68"/>
        <v/>
      </c>
      <c r="EC36" s="8" t="str">
        <f t="shared" si="69"/>
        <v/>
      </c>
      <c r="ED36" s="95" t="str">
        <f>IFERROR(VLOOKUP(VLOOKUP(EC36,Control!$L$2:$M$677,2,FALSE),Control!$O$2:$P$11,2,FALSE),"")</f>
        <v/>
      </c>
      <c r="EE36" s="95" t="str">
        <f>IFERROR(VLOOKUP(EC36,Control!$R$2:$T$13,3,FALSE),"")</f>
        <v/>
      </c>
      <c r="EF36" s="9">
        <f t="shared" si="70"/>
        <v>0</v>
      </c>
      <c r="EG36" s="10">
        <f t="shared" si="71"/>
        <v>0</v>
      </c>
      <c r="EH36" s="5">
        <f t="shared" si="174"/>
        <v>31</v>
      </c>
      <c r="EI36" s="8" t="str">
        <f t="shared" si="72"/>
        <v/>
      </c>
      <c r="EJ36" s="8" t="str">
        <f t="shared" si="73"/>
        <v/>
      </c>
      <c r="EK36" s="95" t="str">
        <f>IFERROR(VLOOKUP(VLOOKUP(EJ36,Control!$L$2:$M$677,2,FALSE),Control!$O$2:$P$11,2,FALSE),"")</f>
        <v/>
      </c>
      <c r="EL36" s="95" t="str">
        <f>IFERROR(VLOOKUP(EJ36,Control!$R$2:$T$13,3,FALSE),"")</f>
        <v/>
      </c>
      <c r="EM36" s="9">
        <f t="shared" si="74"/>
        <v>0</v>
      </c>
      <c r="EN36" s="10">
        <f t="shared" si="75"/>
        <v>0</v>
      </c>
      <c r="EO36" s="5">
        <f t="shared" si="175"/>
        <v>31</v>
      </c>
      <c r="EP36" s="8" t="str">
        <f t="shared" si="76"/>
        <v/>
      </c>
      <c r="EQ36" s="8" t="str">
        <f t="shared" si="77"/>
        <v/>
      </c>
      <c r="ER36" s="95" t="str">
        <f>IFERROR(VLOOKUP(VLOOKUP(EQ36,Control!$L$2:$M$677,2,FALSE),Control!$O$2:$P$11,2,FALSE),"")</f>
        <v/>
      </c>
      <c r="ES36" s="95" t="str">
        <f>IFERROR(VLOOKUP(EQ36,Control!$R$2:$T$13,3,FALSE),"")</f>
        <v/>
      </c>
      <c r="ET36" s="9">
        <f t="shared" si="78"/>
        <v>0</v>
      </c>
      <c r="EU36" s="10">
        <f t="shared" si="79"/>
        <v>0</v>
      </c>
      <c r="EV36" s="5">
        <f t="shared" si="176"/>
        <v>31</v>
      </c>
      <c r="EW36" s="8" t="str">
        <f t="shared" si="80"/>
        <v/>
      </c>
      <c r="EX36" s="8" t="str">
        <f t="shared" si="81"/>
        <v/>
      </c>
      <c r="EY36" s="95" t="str">
        <f>IFERROR(VLOOKUP(VLOOKUP(EX36,Control!$L$2:$M$677,2,FALSE),Control!$O$2:$P$11,2,FALSE),"")</f>
        <v/>
      </c>
      <c r="EZ36" s="95" t="str">
        <f>IFERROR(VLOOKUP(EX36,Control!$R$2:$T$13,3,FALSE),"")</f>
        <v/>
      </c>
      <c r="FA36" s="9">
        <f t="shared" si="82"/>
        <v>0</v>
      </c>
      <c r="FB36" s="10">
        <f t="shared" si="83"/>
        <v>0</v>
      </c>
      <c r="FC36" s="5">
        <f t="shared" si="177"/>
        <v>31</v>
      </c>
      <c r="FD36" s="8" t="str">
        <f t="shared" si="84"/>
        <v/>
      </c>
      <c r="FE36" s="8" t="str">
        <f t="shared" si="85"/>
        <v/>
      </c>
      <c r="FF36" s="95" t="str">
        <f>IFERROR(VLOOKUP(VLOOKUP(FE36,Control!$L$2:$M$677,2,FALSE),Control!$O$2:$P$11,2,FALSE),"")</f>
        <v/>
      </c>
      <c r="FG36" s="95" t="str">
        <f>IFERROR(VLOOKUP(FE36,Control!$R$2:$T$13,3,FALSE),"")</f>
        <v/>
      </c>
      <c r="FH36" s="9">
        <f t="shared" si="86"/>
        <v>0</v>
      </c>
      <c r="FI36" s="10">
        <f t="shared" si="87"/>
        <v>0</v>
      </c>
      <c r="FJ36" s="5">
        <f t="shared" si="178"/>
        <v>31</v>
      </c>
      <c r="FK36" s="8" t="str">
        <f t="shared" si="88"/>
        <v/>
      </c>
      <c r="FL36" s="8" t="str">
        <f t="shared" si="89"/>
        <v/>
      </c>
      <c r="FM36" s="95" t="str">
        <f>IFERROR(VLOOKUP(VLOOKUP(FL36,Control!$L$2:$M$677,2,FALSE),Control!$O$2:$P$11,2,FALSE),"")</f>
        <v/>
      </c>
      <c r="FN36" s="95" t="str">
        <f>IFERROR(VLOOKUP(FL36,Control!$R$2:$T$13,3,FALSE),"")</f>
        <v/>
      </c>
      <c r="FO36" s="9">
        <f t="shared" si="90"/>
        <v>0</v>
      </c>
      <c r="FP36" s="10">
        <f t="shared" si="91"/>
        <v>0</v>
      </c>
      <c r="FQ36" s="5">
        <f t="shared" si="179"/>
        <v>31</v>
      </c>
      <c r="FR36" s="8" t="str">
        <f t="shared" si="92"/>
        <v/>
      </c>
      <c r="FS36" s="8" t="str">
        <f t="shared" si="93"/>
        <v/>
      </c>
      <c r="FT36" s="95" t="str">
        <f>IFERROR(VLOOKUP(VLOOKUP(FS36,Control!$L$2:$M$677,2,FALSE),Control!$O$2:$P$11,2,FALSE),"")</f>
        <v/>
      </c>
      <c r="FU36" s="95" t="str">
        <f>IFERROR(VLOOKUP(FS36,Control!$R$2:$T$13,3,FALSE),"")</f>
        <v/>
      </c>
      <c r="FV36" s="9">
        <f t="shared" si="94"/>
        <v>0</v>
      </c>
      <c r="FW36" s="10">
        <f t="shared" si="95"/>
        <v>0</v>
      </c>
      <c r="FX36" s="5">
        <f t="shared" si="180"/>
        <v>31</v>
      </c>
      <c r="FY36" s="8" t="str">
        <f t="shared" si="96"/>
        <v/>
      </c>
      <c r="FZ36" s="8" t="str">
        <f t="shared" si="97"/>
        <v/>
      </c>
      <c r="GA36" s="95" t="str">
        <f>IFERROR(VLOOKUP(VLOOKUP(FZ36,Control!$L$2:$M$677,2,FALSE),Control!$O$2:$P$11,2,FALSE),"")</f>
        <v/>
      </c>
      <c r="GB36" s="95" t="str">
        <f>IFERROR(VLOOKUP(FZ36,Control!$R$2:$T$13,3,FALSE),"")</f>
        <v/>
      </c>
      <c r="GC36" s="9">
        <f t="shared" si="98"/>
        <v>0</v>
      </c>
      <c r="GD36" s="10">
        <f t="shared" si="99"/>
        <v>0</v>
      </c>
      <c r="GE36" s="5">
        <f t="shared" si="181"/>
        <v>31</v>
      </c>
      <c r="GF36" s="8" t="str">
        <f t="shared" si="100"/>
        <v/>
      </c>
      <c r="GG36" s="8" t="str">
        <f t="shared" si="101"/>
        <v/>
      </c>
      <c r="GH36" s="95" t="str">
        <f>IFERROR(VLOOKUP(VLOOKUP(GG36,Control!$L$2:$M$677,2,FALSE),Control!$O$2:$P$11,2,FALSE),"")</f>
        <v/>
      </c>
      <c r="GI36" s="95" t="str">
        <f>IFERROR(VLOOKUP(GG36,Control!$R$2:$T$13,3,FALSE),"")</f>
        <v/>
      </c>
      <c r="GJ36" s="9">
        <f t="shared" si="102"/>
        <v>0</v>
      </c>
      <c r="GK36" s="10">
        <f t="shared" si="103"/>
        <v>0</v>
      </c>
      <c r="GL36" s="5">
        <f t="shared" si="182"/>
        <v>31</v>
      </c>
      <c r="GM36" s="8" t="str">
        <f t="shared" si="104"/>
        <v/>
      </c>
      <c r="GN36" s="8" t="str">
        <f t="shared" si="105"/>
        <v/>
      </c>
      <c r="GO36" s="95" t="str">
        <f>IFERROR(VLOOKUP(VLOOKUP(GN36,Control!$L$2:$M$677,2,FALSE),Control!$O$2:$P$11,2,FALSE),"")</f>
        <v/>
      </c>
      <c r="GP36" s="95" t="str">
        <f>IFERROR(VLOOKUP(GN36,Control!$R$2:$T$13,3,FALSE),"")</f>
        <v/>
      </c>
      <c r="GQ36" s="9">
        <f t="shared" si="106"/>
        <v>0</v>
      </c>
      <c r="GR36" s="10">
        <f t="shared" si="107"/>
        <v>0</v>
      </c>
      <c r="GS36" s="5">
        <f t="shared" si="183"/>
        <v>31</v>
      </c>
      <c r="GT36" s="8" t="str">
        <f t="shared" si="108"/>
        <v/>
      </c>
      <c r="GU36" s="8" t="str">
        <f t="shared" si="109"/>
        <v/>
      </c>
      <c r="GV36" s="95" t="str">
        <f>IFERROR(VLOOKUP(VLOOKUP(GU36,Control!$L$2:$M$677,2,FALSE),Control!$O$2:$P$11,2,FALSE),"")</f>
        <v/>
      </c>
      <c r="GW36" s="95" t="str">
        <f>IFERROR(VLOOKUP(GU36,Control!$R$2:$T$13,3,FALSE),"")</f>
        <v/>
      </c>
      <c r="GX36" s="9">
        <f t="shared" si="110"/>
        <v>0</v>
      </c>
      <c r="GY36" s="10">
        <f t="shared" si="111"/>
        <v>0</v>
      </c>
      <c r="GZ36" s="5">
        <f t="shared" si="184"/>
        <v>31</v>
      </c>
      <c r="HA36" s="8" t="str">
        <f t="shared" si="112"/>
        <v/>
      </c>
      <c r="HB36" s="8" t="str">
        <f t="shared" si="113"/>
        <v/>
      </c>
      <c r="HC36" s="95" t="str">
        <f>IFERROR(VLOOKUP(VLOOKUP(HB36,Control!$L$2:$M$677,2,FALSE),Control!$O$2:$P$11,2,FALSE),"")</f>
        <v/>
      </c>
      <c r="HD36" s="95" t="str">
        <f>IFERROR(VLOOKUP(HB36,Control!$R$2:$T$13,3,FALSE),"")</f>
        <v/>
      </c>
      <c r="HE36" s="9">
        <f t="shared" si="114"/>
        <v>0</v>
      </c>
      <c r="HF36" s="10">
        <f t="shared" si="115"/>
        <v>0</v>
      </c>
      <c r="HG36" s="5">
        <f t="shared" si="185"/>
        <v>31</v>
      </c>
      <c r="HH36" s="8" t="str">
        <f t="shared" si="116"/>
        <v/>
      </c>
      <c r="HI36" s="8" t="str">
        <f t="shared" si="117"/>
        <v/>
      </c>
      <c r="HJ36" s="95" t="str">
        <f>IFERROR(VLOOKUP(VLOOKUP(HI36,Control!$L$2:$M$677,2,FALSE),Control!$O$2:$P$11,2,FALSE),"")</f>
        <v/>
      </c>
      <c r="HK36" s="95" t="str">
        <f>IFERROR(VLOOKUP(HI36,Control!$R$2:$T$13,3,FALSE),"")</f>
        <v/>
      </c>
      <c r="HL36" s="9">
        <f t="shared" si="118"/>
        <v>0</v>
      </c>
      <c r="HM36" s="10">
        <f t="shared" si="119"/>
        <v>0</v>
      </c>
      <c r="HN36" s="5">
        <f t="shared" si="186"/>
        <v>31</v>
      </c>
      <c r="HO36" s="8" t="str">
        <f t="shared" si="120"/>
        <v/>
      </c>
      <c r="HP36" s="8" t="str">
        <f t="shared" si="121"/>
        <v/>
      </c>
      <c r="HQ36" s="95" t="str">
        <f>IFERROR(VLOOKUP(VLOOKUP(HP36,Control!$L$2:$M$677,2,FALSE),Control!$O$2:$P$11,2,FALSE),"")</f>
        <v/>
      </c>
      <c r="HR36" s="95" t="str">
        <f>IFERROR(VLOOKUP(HP36,Control!$R$2:$T$13,3,FALSE),"")</f>
        <v/>
      </c>
      <c r="HS36" s="9">
        <f t="shared" si="122"/>
        <v>0</v>
      </c>
      <c r="HT36" s="10">
        <f t="shared" si="123"/>
        <v>0</v>
      </c>
      <c r="HU36" s="5">
        <f t="shared" si="187"/>
        <v>31</v>
      </c>
      <c r="HV36" s="8" t="str">
        <f t="shared" si="124"/>
        <v/>
      </c>
      <c r="HW36" s="8" t="str">
        <f t="shared" si="125"/>
        <v/>
      </c>
      <c r="HX36" s="95" t="str">
        <f>IFERROR(VLOOKUP(VLOOKUP(HW36,Control!$L$2:$M$677,2,FALSE),Control!$O$2:$P$11,2,FALSE),"")</f>
        <v/>
      </c>
      <c r="HY36" s="95" t="str">
        <f>IFERROR(VLOOKUP(HW36,Control!$R$2:$T$13,3,FALSE),"")</f>
        <v/>
      </c>
      <c r="HZ36" s="9">
        <f t="shared" si="126"/>
        <v>0</v>
      </c>
      <c r="IA36" s="10">
        <f t="shared" si="127"/>
        <v>0</v>
      </c>
      <c r="IB36" s="5">
        <f t="shared" si="188"/>
        <v>31</v>
      </c>
      <c r="IC36" s="8" t="str">
        <f t="shared" si="128"/>
        <v/>
      </c>
      <c r="ID36" s="8" t="str">
        <f t="shared" si="129"/>
        <v/>
      </c>
      <c r="IE36" s="95" t="str">
        <f>IFERROR(VLOOKUP(VLOOKUP(ID36,Control!$L$2:$M$677,2,FALSE),Control!$O$2:$P$11,2,FALSE),"")</f>
        <v/>
      </c>
      <c r="IF36" s="95" t="str">
        <f>IFERROR(VLOOKUP(ID36,Control!$R$2:$T$13,3,FALSE),"")</f>
        <v/>
      </c>
      <c r="IG36" s="9">
        <f t="shared" si="130"/>
        <v>0</v>
      </c>
      <c r="IH36" s="10">
        <f t="shared" si="131"/>
        <v>0</v>
      </c>
      <c r="II36" s="5">
        <f t="shared" si="189"/>
        <v>31</v>
      </c>
      <c r="IJ36" s="8" t="str">
        <f t="shared" si="132"/>
        <v/>
      </c>
      <c r="IK36" s="8" t="str">
        <f t="shared" si="133"/>
        <v/>
      </c>
      <c r="IL36" s="95" t="str">
        <f>IFERROR(VLOOKUP(VLOOKUP(IK36,Control!$L$2:$M$677,2,FALSE),Control!$O$2:$P$11,2,FALSE),"")</f>
        <v/>
      </c>
      <c r="IM36" s="95" t="str">
        <f>IFERROR(VLOOKUP(IK36,Control!$R$2:$T$13,3,FALSE),"")</f>
        <v/>
      </c>
      <c r="IN36" s="9">
        <f t="shared" si="134"/>
        <v>0</v>
      </c>
      <c r="IO36" s="10">
        <f t="shared" si="135"/>
        <v>0</v>
      </c>
      <c r="IP36" s="5">
        <f t="shared" si="190"/>
        <v>31</v>
      </c>
      <c r="IQ36" s="8" t="str">
        <f t="shared" si="136"/>
        <v/>
      </c>
      <c r="IR36" s="8" t="str">
        <f t="shared" si="137"/>
        <v/>
      </c>
      <c r="IS36" s="95" t="str">
        <f>IFERROR(VLOOKUP(VLOOKUP(IR36,Control!$L$2:$M$677,2,FALSE),Control!$O$2:$P$11,2,FALSE),"")</f>
        <v/>
      </c>
      <c r="IT36" s="95" t="str">
        <f>IFERROR(VLOOKUP(IR36,Control!$R$2:$T$13,3,FALSE),"")</f>
        <v/>
      </c>
      <c r="IU36" s="9">
        <f t="shared" si="138"/>
        <v>0</v>
      </c>
      <c r="IV36" s="10">
        <f t="shared" si="139"/>
        <v>0</v>
      </c>
      <c r="IW36" s="5">
        <f t="shared" si="191"/>
        <v>31</v>
      </c>
      <c r="IX36" s="8" t="str">
        <f t="shared" si="140"/>
        <v/>
      </c>
      <c r="IY36" s="8" t="str">
        <f t="shared" si="141"/>
        <v/>
      </c>
      <c r="IZ36" s="95" t="str">
        <f>IFERROR(VLOOKUP(VLOOKUP(IY36,Control!$L$2:$M$677,2,FALSE),Control!$O$2:$P$11,2,FALSE),"")</f>
        <v/>
      </c>
      <c r="JA36" s="95" t="str">
        <f>IFERROR(VLOOKUP(IY36,Control!$R$2:$T$13,3,FALSE),"")</f>
        <v/>
      </c>
      <c r="JB36" s="9">
        <f t="shared" si="142"/>
        <v>0</v>
      </c>
      <c r="JC36" s="10">
        <f t="shared" si="143"/>
        <v>0</v>
      </c>
      <c r="JD36" s="5">
        <f t="shared" si="192"/>
        <v>31</v>
      </c>
      <c r="JE36" s="8" t="str">
        <f t="shared" si="144"/>
        <v/>
      </c>
      <c r="JF36" s="8" t="str">
        <f t="shared" si="145"/>
        <v/>
      </c>
      <c r="JG36" s="95" t="str">
        <f>IFERROR(VLOOKUP(VLOOKUP(JF36,Control!$L$2:$M$677,2,FALSE),Control!$O$2:$P$11,2,FALSE),"")</f>
        <v/>
      </c>
      <c r="JH36" s="95" t="str">
        <f>IFERROR(VLOOKUP(JF36,Control!$R$2:$T$13,3,FALSE),"")</f>
        <v/>
      </c>
      <c r="JI36" s="9">
        <f t="shared" si="146"/>
        <v>0</v>
      </c>
      <c r="JJ36" s="10">
        <f t="shared" si="147"/>
        <v>0</v>
      </c>
      <c r="JK36" s="5">
        <f t="shared" si="193"/>
        <v>31</v>
      </c>
      <c r="JL36" s="8" t="str">
        <f t="shared" si="148"/>
        <v/>
      </c>
      <c r="JM36" s="8" t="str">
        <f t="shared" si="149"/>
        <v/>
      </c>
      <c r="JN36" s="95" t="str">
        <f>IFERROR(VLOOKUP(VLOOKUP(JM36,Control!$L$2:$M$677,2,FALSE),Control!$O$2:$P$11,2,FALSE),"")</f>
        <v/>
      </c>
      <c r="JO36" s="95" t="str">
        <f>IFERROR(VLOOKUP(JM36,Control!$R$2:$T$13,3,FALSE),"")</f>
        <v/>
      </c>
      <c r="JP36" s="9">
        <f t="shared" si="150"/>
        <v>0</v>
      </c>
      <c r="JQ36" s="10">
        <f t="shared" si="151"/>
        <v>0</v>
      </c>
      <c r="JR36" s="5">
        <f t="shared" si="194"/>
        <v>31</v>
      </c>
      <c r="JS36" s="8" t="str">
        <f t="shared" si="152"/>
        <v/>
      </c>
      <c r="JT36" s="8" t="str">
        <f t="shared" si="153"/>
        <v/>
      </c>
      <c r="JU36" s="95" t="str">
        <f>IFERROR(VLOOKUP(VLOOKUP(JT36,Control!$L$2:$M$677,2,FALSE),Control!$O$2:$P$11,2,FALSE),"")</f>
        <v/>
      </c>
      <c r="JV36" s="95" t="str">
        <f>IFERROR(VLOOKUP(JT36,Control!$R$2:$T$13,3,FALSE),"")</f>
        <v/>
      </c>
      <c r="JW36" s="9">
        <f t="shared" si="154"/>
        <v>0</v>
      </c>
      <c r="JX36" s="10">
        <f t="shared" si="155"/>
        <v>0</v>
      </c>
    </row>
    <row r="37" spans="1:284" x14ac:dyDescent="0.25">
      <c r="A37" s="114"/>
      <c r="B37" s="114"/>
      <c r="C37" s="114"/>
      <c r="D37" s="117"/>
      <c r="E37" s="5">
        <f t="shared" si="195"/>
        <v>32</v>
      </c>
      <c r="F37" s="8"/>
      <c r="G37" s="6"/>
      <c r="H37" s="95" t="str">
        <f>IFERROR(VLOOKUP(VLOOKUP(G37,Control!$L$2:$M$677,2,FALSE),Control!$O$2:$P$11,2,FALSE),"")</f>
        <v/>
      </c>
      <c r="I37" s="95" t="str">
        <f>IFERROR(VLOOKUP(G37,Control!$R$2:$T$13,3,FALSE),"")</f>
        <v/>
      </c>
      <c r="J37" s="9">
        <v>0</v>
      </c>
      <c r="K37" s="10">
        <v>0</v>
      </c>
      <c r="L37" s="5">
        <f t="shared" si="156"/>
        <v>32</v>
      </c>
      <c r="M37" s="8" t="str">
        <f t="shared" si="0"/>
        <v/>
      </c>
      <c r="N37" s="8" t="str">
        <f t="shared" si="1"/>
        <v/>
      </c>
      <c r="O37" s="95" t="str">
        <f>IFERROR(VLOOKUP(VLOOKUP(N37,Control!$L$2:$M$677,2,FALSE),Control!$O$2:$P$11,2,FALSE),"")</f>
        <v/>
      </c>
      <c r="P37" s="95" t="str">
        <f>IFERROR(VLOOKUP(N37,Control!$R$2:$T$13,3,FALSE),"")</f>
        <v/>
      </c>
      <c r="Q37" s="9">
        <f t="shared" si="2"/>
        <v>0</v>
      </c>
      <c r="R37" s="10">
        <f t="shared" si="3"/>
        <v>0</v>
      </c>
      <c r="S37" s="5">
        <f t="shared" si="157"/>
        <v>32</v>
      </c>
      <c r="T37" s="8" t="str">
        <f t="shared" si="4"/>
        <v/>
      </c>
      <c r="U37" s="8" t="str">
        <f t="shared" si="5"/>
        <v/>
      </c>
      <c r="V37" s="95" t="str">
        <f>IFERROR(VLOOKUP(VLOOKUP(U37,Control!$L$2:$M$677,2,FALSE),Control!$O$2:$P$11,2,FALSE),"")</f>
        <v/>
      </c>
      <c r="W37" s="95" t="str">
        <f>IFERROR(VLOOKUP(U37,Control!$R$2:$T$13,3,FALSE),"")</f>
        <v/>
      </c>
      <c r="X37" s="9">
        <f t="shared" si="6"/>
        <v>0</v>
      </c>
      <c r="Y37" s="10">
        <f t="shared" si="7"/>
        <v>0</v>
      </c>
      <c r="Z37" s="5">
        <f t="shared" si="158"/>
        <v>32</v>
      </c>
      <c r="AA37" s="8" t="str">
        <f t="shared" si="8"/>
        <v/>
      </c>
      <c r="AB37" s="8" t="str">
        <f t="shared" si="9"/>
        <v/>
      </c>
      <c r="AC37" s="95" t="str">
        <f>IFERROR(VLOOKUP(VLOOKUP(AB37,Control!$L$2:$M$677,2,FALSE),Control!$O$2:$P$11,2,FALSE),"")</f>
        <v/>
      </c>
      <c r="AD37" s="95" t="str">
        <f>IFERROR(VLOOKUP(AB37,Control!$R$2:$T$13,3,FALSE),"")</f>
        <v/>
      </c>
      <c r="AE37" s="9">
        <f t="shared" si="10"/>
        <v>0</v>
      </c>
      <c r="AF37" s="10">
        <f t="shared" si="11"/>
        <v>0</v>
      </c>
      <c r="AG37" s="5">
        <f t="shared" si="159"/>
        <v>32</v>
      </c>
      <c r="AH37" s="8" t="str">
        <f t="shared" si="12"/>
        <v/>
      </c>
      <c r="AI37" s="8" t="str">
        <f t="shared" si="13"/>
        <v/>
      </c>
      <c r="AJ37" s="95" t="str">
        <f>IFERROR(VLOOKUP(VLOOKUP(AI37,Control!$L$2:$M$677,2,FALSE),Control!$O$2:$P$11,2,FALSE),"")</f>
        <v/>
      </c>
      <c r="AK37" s="95" t="str">
        <f>IFERROR(VLOOKUP(AI37,Control!$R$2:$T$13,3,FALSE),"")</f>
        <v/>
      </c>
      <c r="AL37" s="9">
        <f t="shared" si="14"/>
        <v>0</v>
      </c>
      <c r="AM37" s="10">
        <f t="shared" si="15"/>
        <v>0</v>
      </c>
      <c r="AN37" s="5">
        <f t="shared" si="160"/>
        <v>32</v>
      </c>
      <c r="AO37" s="8" t="str">
        <f t="shared" si="16"/>
        <v/>
      </c>
      <c r="AP37" s="8" t="str">
        <f t="shared" si="17"/>
        <v/>
      </c>
      <c r="AQ37" s="95" t="str">
        <f>IFERROR(VLOOKUP(VLOOKUP(AP37,Control!$L$2:$M$677,2,FALSE),Control!$O$2:$P$11,2,FALSE),"")</f>
        <v/>
      </c>
      <c r="AR37" s="95" t="str">
        <f>IFERROR(VLOOKUP(AP37,Control!$R$2:$T$13,3,FALSE),"")</f>
        <v/>
      </c>
      <c r="AS37" s="9">
        <f t="shared" si="18"/>
        <v>0</v>
      </c>
      <c r="AT37" s="10">
        <f t="shared" si="19"/>
        <v>0</v>
      </c>
      <c r="AU37" s="5">
        <f t="shared" si="161"/>
        <v>32</v>
      </c>
      <c r="AV37" s="8" t="str">
        <f t="shared" si="20"/>
        <v/>
      </c>
      <c r="AW37" s="8" t="str">
        <f t="shared" si="21"/>
        <v/>
      </c>
      <c r="AX37" s="95" t="str">
        <f>IFERROR(VLOOKUP(VLOOKUP(AW37,Control!$L$2:$M$677,2,FALSE),Control!$O$2:$P$11,2,FALSE),"")</f>
        <v/>
      </c>
      <c r="AY37" s="95" t="str">
        <f>IFERROR(VLOOKUP(AW37,Control!$R$2:$T$13,3,FALSE),"")</f>
        <v/>
      </c>
      <c r="AZ37" s="9">
        <f t="shared" si="22"/>
        <v>0</v>
      </c>
      <c r="BA37" s="10">
        <f t="shared" si="23"/>
        <v>0</v>
      </c>
      <c r="BB37" s="5">
        <f t="shared" si="162"/>
        <v>32</v>
      </c>
      <c r="BC37" s="8" t="str">
        <f t="shared" si="24"/>
        <v/>
      </c>
      <c r="BD37" s="8" t="str">
        <f t="shared" si="25"/>
        <v/>
      </c>
      <c r="BE37" s="95" t="str">
        <f>IFERROR(VLOOKUP(VLOOKUP(BD37,Control!$L$2:$M$677,2,FALSE),Control!$O$2:$P$11,2,FALSE),"")</f>
        <v/>
      </c>
      <c r="BF37" s="95" t="str">
        <f>IFERROR(VLOOKUP(BD37,Control!$R$2:$T$13,3,FALSE),"")</f>
        <v/>
      </c>
      <c r="BG37" s="9">
        <f t="shared" si="26"/>
        <v>0</v>
      </c>
      <c r="BH37" s="10">
        <f t="shared" si="27"/>
        <v>0</v>
      </c>
      <c r="BI37" s="5">
        <f t="shared" si="163"/>
        <v>32</v>
      </c>
      <c r="BJ37" s="8" t="str">
        <f t="shared" si="28"/>
        <v/>
      </c>
      <c r="BK37" s="8" t="str">
        <f t="shared" si="29"/>
        <v/>
      </c>
      <c r="BL37" s="95" t="str">
        <f>IFERROR(VLOOKUP(VLOOKUP(BK37,Control!$L$2:$M$677,2,FALSE),Control!$O$2:$P$11,2,FALSE),"")</f>
        <v/>
      </c>
      <c r="BM37" s="95" t="str">
        <f>IFERROR(VLOOKUP(BK37,Control!$R$2:$T$13,3,FALSE),"")</f>
        <v/>
      </c>
      <c r="BN37" s="9">
        <f t="shared" si="30"/>
        <v>0</v>
      </c>
      <c r="BO37" s="10">
        <f t="shared" si="31"/>
        <v>0</v>
      </c>
      <c r="BP37" s="5">
        <f t="shared" si="164"/>
        <v>32</v>
      </c>
      <c r="BQ37" s="8" t="str">
        <f t="shared" si="32"/>
        <v/>
      </c>
      <c r="BR37" s="8" t="str">
        <f t="shared" si="33"/>
        <v/>
      </c>
      <c r="BS37" s="95" t="str">
        <f>IFERROR(VLOOKUP(VLOOKUP(BR37,Control!$L$2:$M$677,2,FALSE),Control!$O$2:$P$11,2,FALSE),"")</f>
        <v/>
      </c>
      <c r="BT37" s="95" t="str">
        <f>IFERROR(VLOOKUP(BR37,Control!$R$2:$T$13,3,FALSE),"")</f>
        <v/>
      </c>
      <c r="BU37" s="9">
        <f t="shared" si="34"/>
        <v>0</v>
      </c>
      <c r="BV37" s="10">
        <f t="shared" si="35"/>
        <v>0</v>
      </c>
      <c r="BW37" s="5">
        <f t="shared" si="165"/>
        <v>32</v>
      </c>
      <c r="BX37" s="8" t="str">
        <f t="shared" si="36"/>
        <v/>
      </c>
      <c r="BY37" s="8" t="str">
        <f t="shared" si="37"/>
        <v/>
      </c>
      <c r="BZ37" s="95" t="str">
        <f>IFERROR(VLOOKUP(VLOOKUP(BY37,Control!$L$2:$M$677,2,FALSE),Control!$O$2:$P$11,2,FALSE),"")</f>
        <v/>
      </c>
      <c r="CA37" s="95" t="str">
        <f>IFERROR(VLOOKUP(BY37,Control!$R$2:$T$13,3,FALSE),"")</f>
        <v/>
      </c>
      <c r="CB37" s="9">
        <f t="shared" si="38"/>
        <v>0</v>
      </c>
      <c r="CC37" s="10">
        <f t="shared" si="39"/>
        <v>0</v>
      </c>
      <c r="CD37" s="5">
        <f t="shared" si="166"/>
        <v>32</v>
      </c>
      <c r="CE37" s="8" t="str">
        <f t="shared" si="40"/>
        <v/>
      </c>
      <c r="CF37" s="8" t="str">
        <f t="shared" si="41"/>
        <v/>
      </c>
      <c r="CG37" s="95" t="str">
        <f>IFERROR(VLOOKUP(VLOOKUP(CF37,Control!$L$2:$M$677,2,FALSE),Control!$O$2:$P$11,2,FALSE),"")</f>
        <v/>
      </c>
      <c r="CH37" s="95" t="str">
        <f>IFERROR(VLOOKUP(CF37,Control!$R$2:$T$13,3,FALSE),"")</f>
        <v/>
      </c>
      <c r="CI37" s="9">
        <f t="shared" si="42"/>
        <v>0</v>
      </c>
      <c r="CJ37" s="10">
        <f t="shared" si="43"/>
        <v>0</v>
      </c>
      <c r="CK37" s="5">
        <f t="shared" si="167"/>
        <v>32</v>
      </c>
      <c r="CL37" s="8" t="str">
        <f t="shared" si="44"/>
        <v/>
      </c>
      <c r="CM37" s="8" t="str">
        <f t="shared" si="45"/>
        <v/>
      </c>
      <c r="CN37" s="95" t="str">
        <f>IFERROR(VLOOKUP(VLOOKUP(CM37,Control!$L$2:$M$677,2,FALSE),Control!$O$2:$P$11,2,FALSE),"")</f>
        <v/>
      </c>
      <c r="CO37" s="95" t="str">
        <f>IFERROR(VLOOKUP(CM37,Control!$R$2:$T$13,3,FALSE),"")</f>
        <v/>
      </c>
      <c r="CP37" s="9">
        <f t="shared" si="46"/>
        <v>0</v>
      </c>
      <c r="CQ37" s="10">
        <f t="shared" si="47"/>
        <v>0</v>
      </c>
      <c r="CR37" s="5">
        <f t="shared" si="168"/>
        <v>32</v>
      </c>
      <c r="CS37" s="8" t="str">
        <f t="shared" si="48"/>
        <v/>
      </c>
      <c r="CT37" s="8" t="str">
        <f t="shared" si="49"/>
        <v/>
      </c>
      <c r="CU37" s="95" t="str">
        <f>IFERROR(VLOOKUP(VLOOKUP(CT37,Control!$L$2:$M$677,2,FALSE),Control!$O$2:$P$11,2,FALSE),"")</f>
        <v/>
      </c>
      <c r="CV37" s="95" t="str">
        <f>IFERROR(VLOOKUP(CT37,Control!$R$2:$T$13,3,FALSE),"")</f>
        <v/>
      </c>
      <c r="CW37" s="9">
        <f t="shared" si="50"/>
        <v>0</v>
      </c>
      <c r="CX37" s="10">
        <f t="shared" si="51"/>
        <v>0</v>
      </c>
      <c r="CY37" s="5">
        <f t="shared" si="169"/>
        <v>32</v>
      </c>
      <c r="CZ37" s="8" t="str">
        <f t="shared" si="52"/>
        <v/>
      </c>
      <c r="DA37" s="8" t="str">
        <f t="shared" si="53"/>
        <v/>
      </c>
      <c r="DB37" s="95" t="str">
        <f>IFERROR(VLOOKUP(VLOOKUP(DA37,Control!$L$2:$M$677,2,FALSE),Control!$O$2:$P$11,2,FALSE),"")</f>
        <v/>
      </c>
      <c r="DC37" s="95" t="str">
        <f>IFERROR(VLOOKUP(DA37,Control!$R$2:$T$13,3,FALSE),"")</f>
        <v/>
      </c>
      <c r="DD37" s="9">
        <f t="shared" si="54"/>
        <v>0</v>
      </c>
      <c r="DE37" s="10">
        <f t="shared" si="55"/>
        <v>0</v>
      </c>
      <c r="DF37" s="5">
        <f t="shared" si="170"/>
        <v>32</v>
      </c>
      <c r="DG37" s="8" t="str">
        <f t="shared" si="56"/>
        <v/>
      </c>
      <c r="DH37" s="8" t="str">
        <f t="shared" si="57"/>
        <v/>
      </c>
      <c r="DI37" s="95" t="str">
        <f>IFERROR(VLOOKUP(VLOOKUP(DH37,Control!$L$2:$M$677,2,FALSE),Control!$O$2:$P$11,2,FALSE),"")</f>
        <v/>
      </c>
      <c r="DJ37" s="95" t="str">
        <f>IFERROR(VLOOKUP(DH37,Control!$R$2:$T$13,3,FALSE),"")</f>
        <v/>
      </c>
      <c r="DK37" s="9">
        <f t="shared" si="58"/>
        <v>0</v>
      </c>
      <c r="DL37" s="10">
        <f t="shared" si="59"/>
        <v>0</v>
      </c>
      <c r="DM37" s="5">
        <f t="shared" si="171"/>
        <v>32</v>
      </c>
      <c r="DN37" s="8" t="str">
        <f t="shared" si="60"/>
        <v/>
      </c>
      <c r="DO37" s="8" t="str">
        <f t="shared" si="61"/>
        <v/>
      </c>
      <c r="DP37" s="95" t="str">
        <f>IFERROR(VLOOKUP(VLOOKUP(DO37,Control!$L$2:$M$677,2,FALSE),Control!$O$2:$P$11,2,FALSE),"")</f>
        <v/>
      </c>
      <c r="DQ37" s="95" t="str">
        <f>IFERROR(VLOOKUP(DO37,Control!$R$2:$T$13,3,FALSE),"")</f>
        <v/>
      </c>
      <c r="DR37" s="9">
        <f t="shared" si="62"/>
        <v>0</v>
      </c>
      <c r="DS37" s="10">
        <f t="shared" si="63"/>
        <v>0</v>
      </c>
      <c r="DT37" s="5">
        <f t="shared" si="172"/>
        <v>32</v>
      </c>
      <c r="DU37" s="8" t="str">
        <f t="shared" si="64"/>
        <v/>
      </c>
      <c r="DV37" s="8" t="str">
        <f t="shared" si="65"/>
        <v/>
      </c>
      <c r="DW37" s="95" t="str">
        <f>IFERROR(VLOOKUP(VLOOKUP(DV37,Control!$L$2:$M$677,2,FALSE),Control!$O$2:$P$11,2,FALSE),"")</f>
        <v/>
      </c>
      <c r="DX37" s="95" t="str">
        <f>IFERROR(VLOOKUP(DV37,Control!$R$2:$T$13,3,FALSE),"")</f>
        <v/>
      </c>
      <c r="DY37" s="9">
        <f t="shared" si="66"/>
        <v>0</v>
      </c>
      <c r="DZ37" s="10">
        <f t="shared" si="67"/>
        <v>0</v>
      </c>
      <c r="EA37" s="5">
        <f t="shared" si="173"/>
        <v>32</v>
      </c>
      <c r="EB37" s="8" t="str">
        <f t="shared" si="68"/>
        <v/>
      </c>
      <c r="EC37" s="8" t="str">
        <f t="shared" si="69"/>
        <v/>
      </c>
      <c r="ED37" s="95" t="str">
        <f>IFERROR(VLOOKUP(VLOOKUP(EC37,Control!$L$2:$M$677,2,FALSE),Control!$O$2:$P$11,2,FALSE),"")</f>
        <v/>
      </c>
      <c r="EE37" s="95" t="str">
        <f>IFERROR(VLOOKUP(EC37,Control!$R$2:$T$13,3,FALSE),"")</f>
        <v/>
      </c>
      <c r="EF37" s="9">
        <f t="shared" si="70"/>
        <v>0</v>
      </c>
      <c r="EG37" s="10">
        <f t="shared" si="71"/>
        <v>0</v>
      </c>
      <c r="EH37" s="5">
        <f t="shared" si="174"/>
        <v>32</v>
      </c>
      <c r="EI37" s="8" t="str">
        <f t="shared" si="72"/>
        <v/>
      </c>
      <c r="EJ37" s="8" t="str">
        <f t="shared" si="73"/>
        <v/>
      </c>
      <c r="EK37" s="95" t="str">
        <f>IFERROR(VLOOKUP(VLOOKUP(EJ37,Control!$L$2:$M$677,2,FALSE),Control!$O$2:$P$11,2,FALSE),"")</f>
        <v/>
      </c>
      <c r="EL37" s="95" t="str">
        <f>IFERROR(VLOOKUP(EJ37,Control!$R$2:$T$13,3,FALSE),"")</f>
        <v/>
      </c>
      <c r="EM37" s="9">
        <f t="shared" si="74"/>
        <v>0</v>
      </c>
      <c r="EN37" s="10">
        <f t="shared" si="75"/>
        <v>0</v>
      </c>
      <c r="EO37" s="5">
        <f t="shared" si="175"/>
        <v>32</v>
      </c>
      <c r="EP37" s="8" t="str">
        <f t="shared" si="76"/>
        <v/>
      </c>
      <c r="EQ37" s="8" t="str">
        <f t="shared" si="77"/>
        <v/>
      </c>
      <c r="ER37" s="95" t="str">
        <f>IFERROR(VLOOKUP(VLOOKUP(EQ37,Control!$L$2:$M$677,2,FALSE),Control!$O$2:$P$11,2,FALSE),"")</f>
        <v/>
      </c>
      <c r="ES37" s="95" t="str">
        <f>IFERROR(VLOOKUP(EQ37,Control!$R$2:$T$13,3,FALSE),"")</f>
        <v/>
      </c>
      <c r="ET37" s="9">
        <f t="shared" si="78"/>
        <v>0</v>
      </c>
      <c r="EU37" s="10">
        <f t="shared" si="79"/>
        <v>0</v>
      </c>
      <c r="EV37" s="5">
        <f t="shared" si="176"/>
        <v>32</v>
      </c>
      <c r="EW37" s="8" t="str">
        <f t="shared" si="80"/>
        <v/>
      </c>
      <c r="EX37" s="8" t="str">
        <f t="shared" si="81"/>
        <v/>
      </c>
      <c r="EY37" s="95" t="str">
        <f>IFERROR(VLOOKUP(VLOOKUP(EX37,Control!$L$2:$M$677,2,FALSE),Control!$O$2:$P$11,2,FALSE),"")</f>
        <v/>
      </c>
      <c r="EZ37" s="95" t="str">
        <f>IFERROR(VLOOKUP(EX37,Control!$R$2:$T$13,3,FALSE),"")</f>
        <v/>
      </c>
      <c r="FA37" s="9">
        <f t="shared" si="82"/>
        <v>0</v>
      </c>
      <c r="FB37" s="10">
        <f t="shared" si="83"/>
        <v>0</v>
      </c>
      <c r="FC37" s="5">
        <f t="shared" si="177"/>
        <v>32</v>
      </c>
      <c r="FD37" s="8" t="str">
        <f t="shared" si="84"/>
        <v/>
      </c>
      <c r="FE37" s="8" t="str">
        <f t="shared" si="85"/>
        <v/>
      </c>
      <c r="FF37" s="95" t="str">
        <f>IFERROR(VLOOKUP(VLOOKUP(FE37,Control!$L$2:$M$677,2,FALSE),Control!$O$2:$P$11,2,FALSE),"")</f>
        <v/>
      </c>
      <c r="FG37" s="95" t="str">
        <f>IFERROR(VLOOKUP(FE37,Control!$R$2:$T$13,3,FALSE),"")</f>
        <v/>
      </c>
      <c r="FH37" s="9">
        <f t="shared" si="86"/>
        <v>0</v>
      </c>
      <c r="FI37" s="10">
        <f t="shared" si="87"/>
        <v>0</v>
      </c>
      <c r="FJ37" s="5">
        <f t="shared" si="178"/>
        <v>32</v>
      </c>
      <c r="FK37" s="8" t="str">
        <f t="shared" si="88"/>
        <v/>
      </c>
      <c r="FL37" s="8" t="str">
        <f t="shared" si="89"/>
        <v/>
      </c>
      <c r="FM37" s="95" t="str">
        <f>IFERROR(VLOOKUP(VLOOKUP(FL37,Control!$L$2:$M$677,2,FALSE),Control!$O$2:$P$11,2,FALSE),"")</f>
        <v/>
      </c>
      <c r="FN37" s="95" t="str">
        <f>IFERROR(VLOOKUP(FL37,Control!$R$2:$T$13,3,FALSE),"")</f>
        <v/>
      </c>
      <c r="FO37" s="9">
        <f t="shared" si="90"/>
        <v>0</v>
      </c>
      <c r="FP37" s="10">
        <f t="shared" si="91"/>
        <v>0</v>
      </c>
      <c r="FQ37" s="5">
        <f t="shared" si="179"/>
        <v>32</v>
      </c>
      <c r="FR37" s="8" t="str">
        <f t="shared" si="92"/>
        <v/>
      </c>
      <c r="FS37" s="8" t="str">
        <f t="shared" si="93"/>
        <v/>
      </c>
      <c r="FT37" s="95" t="str">
        <f>IFERROR(VLOOKUP(VLOOKUP(FS37,Control!$L$2:$M$677,2,FALSE),Control!$O$2:$P$11,2,FALSE),"")</f>
        <v/>
      </c>
      <c r="FU37" s="95" t="str">
        <f>IFERROR(VLOOKUP(FS37,Control!$R$2:$T$13,3,FALSE),"")</f>
        <v/>
      </c>
      <c r="FV37" s="9">
        <f t="shared" si="94"/>
        <v>0</v>
      </c>
      <c r="FW37" s="10">
        <f t="shared" si="95"/>
        <v>0</v>
      </c>
      <c r="FX37" s="5">
        <f t="shared" si="180"/>
        <v>32</v>
      </c>
      <c r="FY37" s="8" t="str">
        <f t="shared" si="96"/>
        <v/>
      </c>
      <c r="FZ37" s="8" t="str">
        <f t="shared" si="97"/>
        <v/>
      </c>
      <c r="GA37" s="95" t="str">
        <f>IFERROR(VLOOKUP(VLOOKUP(FZ37,Control!$L$2:$M$677,2,FALSE),Control!$O$2:$P$11,2,FALSE),"")</f>
        <v/>
      </c>
      <c r="GB37" s="95" t="str">
        <f>IFERROR(VLOOKUP(FZ37,Control!$R$2:$T$13,3,FALSE),"")</f>
        <v/>
      </c>
      <c r="GC37" s="9">
        <f t="shared" si="98"/>
        <v>0</v>
      </c>
      <c r="GD37" s="10">
        <f t="shared" si="99"/>
        <v>0</v>
      </c>
      <c r="GE37" s="5">
        <f t="shared" si="181"/>
        <v>32</v>
      </c>
      <c r="GF37" s="8" t="str">
        <f t="shared" si="100"/>
        <v/>
      </c>
      <c r="GG37" s="8" t="str">
        <f t="shared" si="101"/>
        <v/>
      </c>
      <c r="GH37" s="95" t="str">
        <f>IFERROR(VLOOKUP(VLOOKUP(GG37,Control!$L$2:$M$677,2,FALSE),Control!$O$2:$P$11,2,FALSE),"")</f>
        <v/>
      </c>
      <c r="GI37" s="95" t="str">
        <f>IFERROR(VLOOKUP(GG37,Control!$R$2:$T$13,3,FALSE),"")</f>
        <v/>
      </c>
      <c r="GJ37" s="9">
        <f t="shared" si="102"/>
        <v>0</v>
      </c>
      <c r="GK37" s="10">
        <f t="shared" si="103"/>
        <v>0</v>
      </c>
      <c r="GL37" s="5">
        <f t="shared" si="182"/>
        <v>32</v>
      </c>
      <c r="GM37" s="8" t="str">
        <f t="shared" si="104"/>
        <v/>
      </c>
      <c r="GN37" s="8" t="str">
        <f t="shared" si="105"/>
        <v/>
      </c>
      <c r="GO37" s="95" t="str">
        <f>IFERROR(VLOOKUP(VLOOKUP(GN37,Control!$L$2:$M$677,2,FALSE),Control!$O$2:$P$11,2,FALSE),"")</f>
        <v/>
      </c>
      <c r="GP37" s="95" t="str">
        <f>IFERROR(VLOOKUP(GN37,Control!$R$2:$T$13,3,FALSE),"")</f>
        <v/>
      </c>
      <c r="GQ37" s="9">
        <f t="shared" si="106"/>
        <v>0</v>
      </c>
      <c r="GR37" s="10">
        <f t="shared" si="107"/>
        <v>0</v>
      </c>
      <c r="GS37" s="5">
        <f t="shared" si="183"/>
        <v>32</v>
      </c>
      <c r="GT37" s="8" t="str">
        <f t="shared" si="108"/>
        <v/>
      </c>
      <c r="GU37" s="8" t="str">
        <f t="shared" si="109"/>
        <v/>
      </c>
      <c r="GV37" s="95" t="str">
        <f>IFERROR(VLOOKUP(VLOOKUP(GU37,Control!$L$2:$M$677,2,FALSE),Control!$O$2:$P$11,2,FALSE),"")</f>
        <v/>
      </c>
      <c r="GW37" s="95" t="str">
        <f>IFERROR(VLOOKUP(GU37,Control!$R$2:$T$13,3,FALSE),"")</f>
        <v/>
      </c>
      <c r="GX37" s="9">
        <f t="shared" si="110"/>
        <v>0</v>
      </c>
      <c r="GY37" s="10">
        <f t="shared" si="111"/>
        <v>0</v>
      </c>
      <c r="GZ37" s="5">
        <f t="shared" si="184"/>
        <v>32</v>
      </c>
      <c r="HA37" s="8" t="str">
        <f t="shared" si="112"/>
        <v/>
      </c>
      <c r="HB37" s="8" t="str">
        <f t="shared" si="113"/>
        <v/>
      </c>
      <c r="HC37" s="95" t="str">
        <f>IFERROR(VLOOKUP(VLOOKUP(HB37,Control!$L$2:$M$677,2,FALSE),Control!$O$2:$P$11,2,FALSE),"")</f>
        <v/>
      </c>
      <c r="HD37" s="95" t="str">
        <f>IFERROR(VLOOKUP(HB37,Control!$R$2:$T$13,3,FALSE),"")</f>
        <v/>
      </c>
      <c r="HE37" s="9">
        <f t="shared" si="114"/>
        <v>0</v>
      </c>
      <c r="HF37" s="10">
        <f t="shared" si="115"/>
        <v>0</v>
      </c>
      <c r="HG37" s="5">
        <f t="shared" si="185"/>
        <v>32</v>
      </c>
      <c r="HH37" s="8" t="str">
        <f t="shared" si="116"/>
        <v/>
      </c>
      <c r="HI37" s="8" t="str">
        <f t="shared" si="117"/>
        <v/>
      </c>
      <c r="HJ37" s="95" t="str">
        <f>IFERROR(VLOOKUP(VLOOKUP(HI37,Control!$L$2:$M$677,2,FALSE),Control!$O$2:$P$11,2,FALSE),"")</f>
        <v/>
      </c>
      <c r="HK37" s="95" t="str">
        <f>IFERROR(VLOOKUP(HI37,Control!$R$2:$T$13,3,FALSE),"")</f>
        <v/>
      </c>
      <c r="HL37" s="9">
        <f t="shared" si="118"/>
        <v>0</v>
      </c>
      <c r="HM37" s="10">
        <f t="shared" si="119"/>
        <v>0</v>
      </c>
      <c r="HN37" s="5">
        <f t="shared" si="186"/>
        <v>32</v>
      </c>
      <c r="HO37" s="8" t="str">
        <f t="shared" si="120"/>
        <v/>
      </c>
      <c r="HP37" s="8" t="str">
        <f t="shared" si="121"/>
        <v/>
      </c>
      <c r="HQ37" s="95" t="str">
        <f>IFERROR(VLOOKUP(VLOOKUP(HP37,Control!$L$2:$M$677,2,FALSE),Control!$O$2:$P$11,2,FALSE),"")</f>
        <v/>
      </c>
      <c r="HR37" s="95" t="str">
        <f>IFERROR(VLOOKUP(HP37,Control!$R$2:$T$13,3,FALSE),"")</f>
        <v/>
      </c>
      <c r="HS37" s="9">
        <f t="shared" si="122"/>
        <v>0</v>
      </c>
      <c r="HT37" s="10">
        <f t="shared" si="123"/>
        <v>0</v>
      </c>
      <c r="HU37" s="5">
        <f t="shared" si="187"/>
        <v>32</v>
      </c>
      <c r="HV37" s="8" t="str">
        <f t="shared" si="124"/>
        <v/>
      </c>
      <c r="HW37" s="8" t="str">
        <f t="shared" si="125"/>
        <v/>
      </c>
      <c r="HX37" s="95" t="str">
        <f>IFERROR(VLOOKUP(VLOOKUP(HW37,Control!$L$2:$M$677,2,FALSE),Control!$O$2:$P$11,2,FALSE),"")</f>
        <v/>
      </c>
      <c r="HY37" s="95" t="str">
        <f>IFERROR(VLOOKUP(HW37,Control!$R$2:$T$13,3,FALSE),"")</f>
        <v/>
      </c>
      <c r="HZ37" s="9">
        <f t="shared" si="126"/>
        <v>0</v>
      </c>
      <c r="IA37" s="10">
        <f t="shared" si="127"/>
        <v>0</v>
      </c>
      <c r="IB37" s="5">
        <f t="shared" si="188"/>
        <v>32</v>
      </c>
      <c r="IC37" s="8" t="str">
        <f t="shared" si="128"/>
        <v/>
      </c>
      <c r="ID37" s="8" t="str">
        <f t="shared" si="129"/>
        <v/>
      </c>
      <c r="IE37" s="95" t="str">
        <f>IFERROR(VLOOKUP(VLOOKUP(ID37,Control!$L$2:$M$677,2,FALSE),Control!$O$2:$P$11,2,FALSE),"")</f>
        <v/>
      </c>
      <c r="IF37" s="95" t="str">
        <f>IFERROR(VLOOKUP(ID37,Control!$R$2:$T$13,3,FALSE),"")</f>
        <v/>
      </c>
      <c r="IG37" s="9">
        <f t="shared" si="130"/>
        <v>0</v>
      </c>
      <c r="IH37" s="10">
        <f t="shared" si="131"/>
        <v>0</v>
      </c>
      <c r="II37" s="5">
        <f t="shared" si="189"/>
        <v>32</v>
      </c>
      <c r="IJ37" s="8" t="str">
        <f t="shared" si="132"/>
        <v/>
      </c>
      <c r="IK37" s="8" t="str">
        <f t="shared" si="133"/>
        <v/>
      </c>
      <c r="IL37" s="95" t="str">
        <f>IFERROR(VLOOKUP(VLOOKUP(IK37,Control!$L$2:$M$677,2,FALSE),Control!$O$2:$P$11,2,FALSE),"")</f>
        <v/>
      </c>
      <c r="IM37" s="95" t="str">
        <f>IFERROR(VLOOKUP(IK37,Control!$R$2:$T$13,3,FALSE),"")</f>
        <v/>
      </c>
      <c r="IN37" s="9">
        <f t="shared" si="134"/>
        <v>0</v>
      </c>
      <c r="IO37" s="10">
        <f t="shared" si="135"/>
        <v>0</v>
      </c>
      <c r="IP37" s="5">
        <f t="shared" si="190"/>
        <v>32</v>
      </c>
      <c r="IQ37" s="8" t="str">
        <f t="shared" si="136"/>
        <v/>
      </c>
      <c r="IR37" s="8" t="str">
        <f t="shared" si="137"/>
        <v/>
      </c>
      <c r="IS37" s="95" t="str">
        <f>IFERROR(VLOOKUP(VLOOKUP(IR37,Control!$L$2:$M$677,2,FALSE),Control!$O$2:$P$11,2,FALSE),"")</f>
        <v/>
      </c>
      <c r="IT37" s="95" t="str">
        <f>IFERROR(VLOOKUP(IR37,Control!$R$2:$T$13,3,FALSE),"")</f>
        <v/>
      </c>
      <c r="IU37" s="9">
        <f t="shared" si="138"/>
        <v>0</v>
      </c>
      <c r="IV37" s="10">
        <f t="shared" si="139"/>
        <v>0</v>
      </c>
      <c r="IW37" s="5">
        <f t="shared" si="191"/>
        <v>32</v>
      </c>
      <c r="IX37" s="8" t="str">
        <f t="shared" si="140"/>
        <v/>
      </c>
      <c r="IY37" s="8" t="str">
        <f t="shared" si="141"/>
        <v/>
      </c>
      <c r="IZ37" s="95" t="str">
        <f>IFERROR(VLOOKUP(VLOOKUP(IY37,Control!$L$2:$M$677,2,FALSE),Control!$O$2:$P$11,2,FALSE),"")</f>
        <v/>
      </c>
      <c r="JA37" s="95" t="str">
        <f>IFERROR(VLOOKUP(IY37,Control!$R$2:$T$13,3,FALSE),"")</f>
        <v/>
      </c>
      <c r="JB37" s="9">
        <f t="shared" si="142"/>
        <v>0</v>
      </c>
      <c r="JC37" s="10">
        <f t="shared" si="143"/>
        <v>0</v>
      </c>
      <c r="JD37" s="5">
        <f t="shared" si="192"/>
        <v>32</v>
      </c>
      <c r="JE37" s="8" t="str">
        <f t="shared" si="144"/>
        <v/>
      </c>
      <c r="JF37" s="8" t="str">
        <f t="shared" si="145"/>
        <v/>
      </c>
      <c r="JG37" s="95" t="str">
        <f>IFERROR(VLOOKUP(VLOOKUP(JF37,Control!$L$2:$M$677,2,FALSE),Control!$O$2:$P$11,2,FALSE),"")</f>
        <v/>
      </c>
      <c r="JH37" s="95" t="str">
        <f>IFERROR(VLOOKUP(JF37,Control!$R$2:$T$13,3,FALSE),"")</f>
        <v/>
      </c>
      <c r="JI37" s="9">
        <f t="shared" si="146"/>
        <v>0</v>
      </c>
      <c r="JJ37" s="10">
        <f t="shared" si="147"/>
        <v>0</v>
      </c>
      <c r="JK37" s="5">
        <f t="shared" si="193"/>
        <v>32</v>
      </c>
      <c r="JL37" s="8" t="str">
        <f t="shared" si="148"/>
        <v/>
      </c>
      <c r="JM37" s="8" t="str">
        <f t="shared" si="149"/>
        <v/>
      </c>
      <c r="JN37" s="95" t="str">
        <f>IFERROR(VLOOKUP(VLOOKUP(JM37,Control!$L$2:$M$677,2,FALSE),Control!$O$2:$P$11,2,FALSE),"")</f>
        <v/>
      </c>
      <c r="JO37" s="95" t="str">
        <f>IFERROR(VLOOKUP(JM37,Control!$R$2:$T$13,3,FALSE),"")</f>
        <v/>
      </c>
      <c r="JP37" s="9">
        <f t="shared" si="150"/>
        <v>0</v>
      </c>
      <c r="JQ37" s="10">
        <f t="shared" si="151"/>
        <v>0</v>
      </c>
      <c r="JR37" s="5">
        <f t="shared" si="194"/>
        <v>32</v>
      </c>
      <c r="JS37" s="8" t="str">
        <f t="shared" si="152"/>
        <v/>
      </c>
      <c r="JT37" s="8" t="str">
        <f t="shared" si="153"/>
        <v/>
      </c>
      <c r="JU37" s="95" t="str">
        <f>IFERROR(VLOOKUP(VLOOKUP(JT37,Control!$L$2:$M$677,2,FALSE),Control!$O$2:$P$11,2,FALSE),"")</f>
        <v/>
      </c>
      <c r="JV37" s="95" t="str">
        <f>IFERROR(VLOOKUP(JT37,Control!$R$2:$T$13,3,FALSE),"")</f>
        <v/>
      </c>
      <c r="JW37" s="9">
        <f t="shared" si="154"/>
        <v>0</v>
      </c>
      <c r="JX37" s="10">
        <f t="shared" si="155"/>
        <v>0</v>
      </c>
    </row>
    <row r="38" spans="1:284" x14ac:dyDescent="0.25">
      <c r="A38" s="114"/>
      <c r="B38" s="114"/>
      <c r="C38" s="114"/>
      <c r="D38" s="117"/>
      <c r="E38" s="5">
        <f t="shared" si="195"/>
        <v>33</v>
      </c>
      <c r="F38" s="8"/>
      <c r="G38" s="6"/>
      <c r="H38" s="95" t="str">
        <f>IFERROR(VLOOKUP(VLOOKUP(G38,Control!$L$2:$M$677,2,FALSE),Control!$O$2:$P$11,2,FALSE),"")</f>
        <v/>
      </c>
      <c r="I38" s="95" t="str">
        <f>IFERROR(VLOOKUP(G38,Control!$R$2:$T$13,3,FALSE),"")</f>
        <v/>
      </c>
      <c r="J38" s="9">
        <v>0</v>
      </c>
      <c r="K38" s="10">
        <v>0</v>
      </c>
      <c r="L38" s="5">
        <f t="shared" si="156"/>
        <v>33</v>
      </c>
      <c r="M38" s="8" t="str">
        <f t="shared" ref="M38:M55" si="196">IF(COUNTBLANK(F38)=0,F38,"")</f>
        <v/>
      </c>
      <c r="N38" s="8" t="str">
        <f t="shared" ref="N38:N55" si="197">IF(COUNTBLANK(G38)=0,G38,"")</f>
        <v/>
      </c>
      <c r="O38" s="95" t="str">
        <f>IFERROR(VLOOKUP(VLOOKUP(N38,Control!$L$2:$M$677,2,FALSE),Control!$O$2:$P$11,2,FALSE),"")</f>
        <v/>
      </c>
      <c r="P38" s="95" t="str">
        <f>IFERROR(VLOOKUP(N38,Control!$R$2:$T$13,3,FALSE),"")</f>
        <v/>
      </c>
      <c r="Q38" s="9">
        <f t="shared" ref="Q38:Q69" si="198">IF(AND(O38=F$2,O38&lt;&gt;M$2),IF(AND(P38="City",J38&lt;0),ROUND(J38/2,0),J38*4),IF(AND(O38&lt;&gt;F$2,O38=M$2),IF(AND(P38="City",J38&lt;0),J38*2,ROUND(J38/4,0)),J38))</f>
        <v>0</v>
      </c>
      <c r="R38" s="10">
        <f t="shared" ref="R38:R55" si="199">IF(AND(O38=F$2,O38&lt;&gt;M$2),K38*2,IF(AND(O38&lt;&gt;F$2,O38=M$2),ROUND(K38/2,0),K38))</f>
        <v>0</v>
      </c>
      <c r="S38" s="5">
        <f t="shared" si="157"/>
        <v>33</v>
      </c>
      <c r="T38" s="8" t="str">
        <f t="shared" ref="T38:T55" si="200">IF(COUNTBLANK(M38)=0,M38,"")</f>
        <v/>
      </c>
      <c r="U38" s="8" t="str">
        <f t="shared" ref="U38:U55" si="201">IF(COUNTBLANK(N38)=0,N38,"")</f>
        <v/>
      </c>
      <c r="V38" s="95" t="str">
        <f>IFERROR(VLOOKUP(VLOOKUP(U38,Control!$L$2:$M$677,2,FALSE),Control!$O$2:$P$11,2,FALSE),"")</f>
        <v/>
      </c>
      <c r="W38" s="95" t="str">
        <f>IFERROR(VLOOKUP(U38,Control!$R$2:$T$13,3,FALSE),"")</f>
        <v/>
      </c>
      <c r="X38" s="9">
        <f t="shared" ref="X38:X69" si="202">IF(AND(V38=M$2,V38&lt;&gt;T$2),IF(AND(W38="City",Q38&lt;0),ROUND(Q38/2,0),Q38*4),IF(AND(V38&lt;&gt;M$2,V38=T$2),IF(AND(W38="City",Q38&lt;0),Q38*2,ROUND(Q38/4,0)),Q38))</f>
        <v>0</v>
      </c>
      <c r="Y38" s="10">
        <f t="shared" ref="Y38:Y55" si="203">IF(AND(V38=M$2,V38&lt;&gt;T$2),R38*2,IF(AND(V38&lt;&gt;M$2,V38=T$2),ROUND(R38/2,0),R38))</f>
        <v>0</v>
      </c>
      <c r="Z38" s="5">
        <f t="shared" si="158"/>
        <v>33</v>
      </c>
      <c r="AA38" s="8" t="str">
        <f t="shared" ref="AA38:AA55" si="204">IF(COUNTBLANK(T38)=0,T38,"")</f>
        <v/>
      </c>
      <c r="AB38" s="8" t="str">
        <f t="shared" ref="AB38:AB55" si="205">IF(COUNTBLANK(U38)=0,U38,"")</f>
        <v/>
      </c>
      <c r="AC38" s="95" t="str">
        <f>IFERROR(VLOOKUP(VLOOKUP(AB38,Control!$L$2:$M$677,2,FALSE),Control!$O$2:$P$11,2,FALSE),"")</f>
        <v/>
      </c>
      <c r="AD38" s="95" t="str">
        <f>IFERROR(VLOOKUP(AB38,Control!$R$2:$T$13,3,FALSE),"")</f>
        <v/>
      </c>
      <c r="AE38" s="9">
        <f t="shared" ref="AE38:AE69" si="206">IF(AND(AC38=T$2,AC38&lt;&gt;AA$2),IF(AND(AD38="City",X38&lt;0),ROUND(X38/2,0),X38*4),IF(AND(AC38&lt;&gt;T$2,AC38=AA$2),IF(AND(AD38="City",X38&lt;0),X38*2,ROUND(X38/4,0)),X38))</f>
        <v>0</v>
      </c>
      <c r="AF38" s="10">
        <f t="shared" ref="AF38:AF55" si="207">IF(AND(AC38=T$2,AC38&lt;&gt;AA$2),Y38*2,IF(AND(AC38&lt;&gt;T$2,AC38=AA$2),ROUND(Y38/2,0),Y38))</f>
        <v>0</v>
      </c>
      <c r="AG38" s="5">
        <f t="shared" si="159"/>
        <v>33</v>
      </c>
      <c r="AH38" s="8" t="str">
        <f t="shared" ref="AH38:AH55" si="208">IF(COUNTBLANK(AA38)=0,AA38,"")</f>
        <v/>
      </c>
      <c r="AI38" s="8" t="str">
        <f t="shared" ref="AI38:AI55" si="209">IF(COUNTBLANK(AB38)=0,AB38,"")</f>
        <v/>
      </c>
      <c r="AJ38" s="95" t="str">
        <f>IFERROR(VLOOKUP(VLOOKUP(AI38,Control!$L$2:$M$677,2,FALSE),Control!$O$2:$P$11,2,FALSE),"")</f>
        <v/>
      </c>
      <c r="AK38" s="95" t="str">
        <f>IFERROR(VLOOKUP(AI38,Control!$R$2:$T$13,3,FALSE),"")</f>
        <v/>
      </c>
      <c r="AL38" s="9">
        <f t="shared" ref="AL38:AL69" si="210">IF(AND(AJ38=AA$2,AJ38&lt;&gt;AH$2),IF(AND(AK38="City",AE38&lt;0),ROUND(AE38/2,0),AE38*4),IF(AND(AJ38&lt;&gt;AA$2,AJ38=AH$2),IF(AND(AK38="City",AE38&lt;0),AE38*2,ROUND(AE38/4,0)),AE38))</f>
        <v>0</v>
      </c>
      <c r="AM38" s="10">
        <f t="shared" ref="AM38:AM55" si="211">IF(AND(AJ38=AA$2,AJ38&lt;&gt;AH$2),AF38*2,IF(AND(AJ38&lt;&gt;AA$2,AJ38=AH$2),ROUND(AF38/2,0),AF38))</f>
        <v>0</v>
      </c>
      <c r="AN38" s="5">
        <f t="shared" si="160"/>
        <v>33</v>
      </c>
      <c r="AO38" s="8" t="str">
        <f t="shared" ref="AO38:AO55" si="212">IF(COUNTBLANK(AH38)=0,AH38,"")</f>
        <v/>
      </c>
      <c r="AP38" s="8" t="str">
        <f t="shared" ref="AP38:AP55" si="213">IF(COUNTBLANK(AI38)=0,AI38,"")</f>
        <v/>
      </c>
      <c r="AQ38" s="95" t="str">
        <f>IFERROR(VLOOKUP(VLOOKUP(AP38,Control!$L$2:$M$677,2,FALSE),Control!$O$2:$P$11,2,FALSE),"")</f>
        <v/>
      </c>
      <c r="AR38" s="95" t="str">
        <f>IFERROR(VLOOKUP(AP38,Control!$R$2:$T$13,3,FALSE),"")</f>
        <v/>
      </c>
      <c r="AS38" s="9">
        <f t="shared" ref="AS38:AS69" si="214">IF(AND(AQ38=AH$2,AQ38&lt;&gt;AO$2),IF(AND(AR38="City",AL38&lt;0),ROUND(AL38/2,0),AL38*4),IF(AND(AQ38&lt;&gt;AH$2,AQ38=AO$2),IF(AND(AR38="City",AL38&lt;0),AL38*2,ROUND(AL38/4,0)),AL38))</f>
        <v>0</v>
      </c>
      <c r="AT38" s="10">
        <f t="shared" ref="AT38:AT55" si="215">IF(AND(AQ38=AH$2,AQ38&lt;&gt;AO$2),AM38*2,IF(AND(AQ38&lt;&gt;AH$2,AQ38=AO$2),ROUND(AM38/2,0),AM38))</f>
        <v>0</v>
      </c>
      <c r="AU38" s="5">
        <f t="shared" si="161"/>
        <v>33</v>
      </c>
      <c r="AV38" s="8" t="str">
        <f t="shared" ref="AV38:AV55" si="216">IF(COUNTBLANK(AO38)=0,AO38,"")</f>
        <v/>
      </c>
      <c r="AW38" s="8" t="str">
        <f t="shared" ref="AW38:AW55" si="217">IF(COUNTBLANK(AP38)=0,AP38,"")</f>
        <v/>
      </c>
      <c r="AX38" s="95" t="str">
        <f>IFERROR(VLOOKUP(VLOOKUP(AW38,Control!$L$2:$M$677,2,FALSE),Control!$O$2:$P$11,2,FALSE),"")</f>
        <v/>
      </c>
      <c r="AY38" s="95" t="str">
        <f>IFERROR(VLOOKUP(AW38,Control!$R$2:$T$13,3,FALSE),"")</f>
        <v/>
      </c>
      <c r="AZ38" s="9">
        <f t="shared" ref="AZ38:AZ69" si="218">IF(AND(AX38=AO$2,AX38&lt;&gt;AV$2),IF(AND(AY38="City",AS38&lt;0),ROUND(AS38/2,0),AS38*4),IF(AND(AX38&lt;&gt;AO$2,AX38=AV$2),IF(AND(AY38="City",AS38&lt;0),AS38*2,ROUND(AS38/4,0)),AS38))</f>
        <v>0</v>
      </c>
      <c r="BA38" s="10">
        <f t="shared" ref="BA38:BA55" si="219">IF(AND(AX38=AO$2,AX38&lt;&gt;AV$2),AT38*2,IF(AND(AX38&lt;&gt;AO$2,AX38=AV$2),ROUND(AT38/2,0),AT38))</f>
        <v>0</v>
      </c>
      <c r="BB38" s="5">
        <f t="shared" si="162"/>
        <v>33</v>
      </c>
      <c r="BC38" s="8" t="str">
        <f t="shared" ref="BC38:BC55" si="220">IF(COUNTBLANK(AV38)=0,AV38,"")</f>
        <v/>
      </c>
      <c r="BD38" s="8" t="str">
        <f t="shared" ref="BD38:BD55" si="221">IF(COUNTBLANK(AW38)=0,AW38,"")</f>
        <v/>
      </c>
      <c r="BE38" s="95" t="str">
        <f>IFERROR(VLOOKUP(VLOOKUP(BD38,Control!$L$2:$M$677,2,FALSE),Control!$O$2:$P$11,2,FALSE),"")</f>
        <v/>
      </c>
      <c r="BF38" s="95" t="str">
        <f>IFERROR(VLOOKUP(BD38,Control!$R$2:$T$13,3,FALSE),"")</f>
        <v/>
      </c>
      <c r="BG38" s="9">
        <f t="shared" ref="BG38:BG69" si="222">IF(AND(BE38=AV$2,BE38&lt;&gt;BC$2),IF(AND(BF38="City",AZ38&lt;0),ROUND(AZ38/2,0),AZ38*4),IF(AND(BE38&lt;&gt;AV$2,BE38=BC$2),IF(AND(BF38="City",AZ38&lt;0),AZ38*2,ROUND(AZ38/4,0)),AZ38))</f>
        <v>0</v>
      </c>
      <c r="BH38" s="10">
        <f t="shared" ref="BH38:BH55" si="223">IF(AND(BE38=AV$2,BE38&lt;&gt;BC$2),BA38*2,IF(AND(BE38&lt;&gt;AV$2,BE38=BC$2),ROUND(BA38/2,0),BA38))</f>
        <v>0</v>
      </c>
      <c r="BI38" s="5">
        <f t="shared" si="163"/>
        <v>33</v>
      </c>
      <c r="BJ38" s="8" t="str">
        <f t="shared" ref="BJ38:BJ55" si="224">IF(COUNTBLANK(BC38)=0,BC38,"")</f>
        <v/>
      </c>
      <c r="BK38" s="8" t="str">
        <f t="shared" ref="BK38:BK55" si="225">IF(COUNTBLANK(BD38)=0,BD38,"")</f>
        <v/>
      </c>
      <c r="BL38" s="95" t="str">
        <f>IFERROR(VLOOKUP(VLOOKUP(BK38,Control!$L$2:$M$677,2,FALSE),Control!$O$2:$P$11,2,FALSE),"")</f>
        <v/>
      </c>
      <c r="BM38" s="95" t="str">
        <f>IFERROR(VLOOKUP(BK38,Control!$R$2:$T$13,3,FALSE),"")</f>
        <v/>
      </c>
      <c r="BN38" s="9">
        <f t="shared" ref="BN38:BN69" si="226">IF(AND(BL38=BC$2,BL38&lt;&gt;BJ$2),IF(AND(BM38="City",BG38&lt;0),ROUND(BG38/2,0),BG38*4),IF(AND(BL38&lt;&gt;BC$2,BL38=BJ$2),IF(AND(BM38="City",BG38&lt;0),BG38*2,ROUND(BG38/4,0)),BG38))</f>
        <v>0</v>
      </c>
      <c r="BO38" s="10">
        <f t="shared" ref="BO38:BO55" si="227">IF(AND(BL38=BC$2,BL38&lt;&gt;BJ$2),BH38*2,IF(AND(BL38&lt;&gt;BC$2,BL38=BJ$2),ROUND(BH38/2,0),BH38))</f>
        <v>0</v>
      </c>
      <c r="BP38" s="5">
        <f t="shared" si="164"/>
        <v>33</v>
      </c>
      <c r="BQ38" s="8" t="str">
        <f t="shared" ref="BQ38:BQ55" si="228">IF(COUNTBLANK(BJ38)=0,BJ38,"")</f>
        <v/>
      </c>
      <c r="BR38" s="8" t="str">
        <f t="shared" ref="BR38:BR55" si="229">IF(COUNTBLANK(BK38)=0,BK38,"")</f>
        <v/>
      </c>
      <c r="BS38" s="95" t="str">
        <f>IFERROR(VLOOKUP(VLOOKUP(BR38,Control!$L$2:$M$677,2,FALSE),Control!$O$2:$P$11,2,FALSE),"")</f>
        <v/>
      </c>
      <c r="BT38" s="95" t="str">
        <f>IFERROR(VLOOKUP(BR38,Control!$R$2:$T$13,3,FALSE),"")</f>
        <v/>
      </c>
      <c r="BU38" s="9">
        <f t="shared" ref="BU38:BU69" si="230">IF(AND(BS38=BJ$2,BS38&lt;&gt;BQ$2),IF(AND(BT38="City",BN38&lt;0),ROUND(BN38/2,0),BN38*4),IF(AND(BS38&lt;&gt;BJ$2,BS38=BQ$2),IF(AND(BT38="City",BN38&lt;0),BN38*2,ROUND(BN38/4,0)),BN38))</f>
        <v>0</v>
      </c>
      <c r="BV38" s="10">
        <f t="shared" ref="BV38:BV55" si="231">IF(AND(BS38=BJ$2,BS38&lt;&gt;BQ$2),BO38*2,IF(AND(BS38&lt;&gt;BJ$2,BS38=BQ$2),ROUND(BO38/2,0),BO38))</f>
        <v>0</v>
      </c>
      <c r="BW38" s="5">
        <f t="shared" si="165"/>
        <v>33</v>
      </c>
      <c r="BX38" s="8" t="str">
        <f t="shared" ref="BX38:BX55" si="232">IF(COUNTBLANK(BQ38)=0,BQ38,"")</f>
        <v/>
      </c>
      <c r="BY38" s="8" t="str">
        <f t="shared" ref="BY38:BY55" si="233">IF(COUNTBLANK(BR38)=0,BR38,"")</f>
        <v/>
      </c>
      <c r="BZ38" s="95" t="str">
        <f>IFERROR(VLOOKUP(VLOOKUP(BY38,Control!$L$2:$M$677,2,FALSE),Control!$O$2:$P$11,2,FALSE),"")</f>
        <v/>
      </c>
      <c r="CA38" s="95" t="str">
        <f>IFERROR(VLOOKUP(BY38,Control!$R$2:$T$13,3,FALSE),"")</f>
        <v/>
      </c>
      <c r="CB38" s="9">
        <f t="shared" ref="CB38:CB69" si="234">IF(AND(BZ38=BQ$2,BZ38&lt;&gt;BX$2),IF(AND(CA38="City",BU38&lt;0),ROUND(BU38/2,0),BU38*4),IF(AND(BZ38&lt;&gt;BQ$2,BZ38=BX$2),IF(AND(CA38="City",BU38&lt;0),BU38*2,ROUND(BU38/4,0)),BU38))</f>
        <v>0</v>
      </c>
      <c r="CC38" s="10">
        <f t="shared" ref="CC38:CC55" si="235">IF(AND(BZ38=BQ$2,BZ38&lt;&gt;BX$2),BV38*2,IF(AND(BZ38&lt;&gt;BQ$2,BZ38=BX$2),ROUND(BV38/2,0),BV38))</f>
        <v>0</v>
      </c>
      <c r="CD38" s="5">
        <f t="shared" si="166"/>
        <v>33</v>
      </c>
      <c r="CE38" s="8" t="str">
        <f t="shared" ref="CE38:CE55" si="236">IF(COUNTBLANK(BX38)=0,BX38,"")</f>
        <v/>
      </c>
      <c r="CF38" s="8" t="str">
        <f t="shared" ref="CF38:CF55" si="237">IF(COUNTBLANK(BY38)=0,BY38,"")</f>
        <v/>
      </c>
      <c r="CG38" s="95" t="str">
        <f>IFERROR(VLOOKUP(VLOOKUP(CF38,Control!$L$2:$M$677,2,FALSE),Control!$O$2:$P$11,2,FALSE),"")</f>
        <v/>
      </c>
      <c r="CH38" s="95" t="str">
        <f>IFERROR(VLOOKUP(CF38,Control!$R$2:$T$13,3,FALSE),"")</f>
        <v/>
      </c>
      <c r="CI38" s="9">
        <f t="shared" ref="CI38:CI69" si="238">IF(AND(CG38=BX$2,CG38&lt;&gt;CE$2),IF(AND(CH38="City",CB38&lt;0),ROUND(CB38/2,0),CB38*4),IF(AND(CG38&lt;&gt;BX$2,CG38=CE$2),IF(AND(CH38="City",CB38&lt;0),CB38*2,ROUND(CB38/4,0)),CB38))</f>
        <v>0</v>
      </c>
      <c r="CJ38" s="10">
        <f t="shared" ref="CJ38:CJ55" si="239">IF(AND(CG38=BX$2,CG38&lt;&gt;CE$2),CC38*2,IF(AND(CG38&lt;&gt;BX$2,CG38=CE$2),ROUND(CC38/2,0),CC38))</f>
        <v>0</v>
      </c>
      <c r="CK38" s="5">
        <f t="shared" si="167"/>
        <v>33</v>
      </c>
      <c r="CL38" s="8" t="str">
        <f t="shared" ref="CL38:CL55" si="240">IF(COUNTBLANK(CE38)=0,CE38,"")</f>
        <v/>
      </c>
      <c r="CM38" s="8" t="str">
        <f t="shared" ref="CM38:CM55" si="241">IF(COUNTBLANK(CF38)=0,CF38,"")</f>
        <v/>
      </c>
      <c r="CN38" s="95" t="str">
        <f>IFERROR(VLOOKUP(VLOOKUP(CM38,Control!$L$2:$M$677,2,FALSE),Control!$O$2:$P$11,2,FALSE),"")</f>
        <v/>
      </c>
      <c r="CO38" s="95" t="str">
        <f>IFERROR(VLOOKUP(CM38,Control!$R$2:$T$13,3,FALSE),"")</f>
        <v/>
      </c>
      <c r="CP38" s="9">
        <f t="shared" ref="CP38:CP69" si="242">IF(AND(CN38=CE$2,CN38&lt;&gt;CL$2),IF(AND(CO38="City",CI38&lt;0),ROUND(CI38/2,0),CI38*4),IF(AND(CN38&lt;&gt;CE$2,CN38=CL$2),IF(AND(CO38="City",CI38&lt;0),CI38*2,ROUND(CI38/4,0)),CI38))</f>
        <v>0</v>
      </c>
      <c r="CQ38" s="10">
        <f t="shared" ref="CQ38:CQ55" si="243">IF(AND(CN38=CE$2,CN38&lt;&gt;CL$2),CJ38*2,IF(AND(CN38&lt;&gt;CE$2,CN38=CL$2),ROUND(CJ38/2,0),CJ38))</f>
        <v>0</v>
      </c>
      <c r="CR38" s="5">
        <f t="shared" si="168"/>
        <v>33</v>
      </c>
      <c r="CS38" s="8" t="str">
        <f t="shared" ref="CS38:CS55" si="244">IF(COUNTBLANK(CL38)=0,CL38,"")</f>
        <v/>
      </c>
      <c r="CT38" s="8" t="str">
        <f t="shared" ref="CT38:CT55" si="245">IF(COUNTBLANK(CM38)=0,CM38,"")</f>
        <v/>
      </c>
      <c r="CU38" s="95" t="str">
        <f>IFERROR(VLOOKUP(VLOOKUP(CT38,Control!$L$2:$M$677,2,FALSE),Control!$O$2:$P$11,2,FALSE),"")</f>
        <v/>
      </c>
      <c r="CV38" s="95" t="str">
        <f>IFERROR(VLOOKUP(CT38,Control!$R$2:$T$13,3,FALSE),"")</f>
        <v/>
      </c>
      <c r="CW38" s="9">
        <f t="shared" ref="CW38:CW69" si="246">IF(AND(CU38=CL$2,CU38&lt;&gt;CS$2),IF(AND(CV38="City",CP38&lt;0),ROUND(CP38/2,0),CP38*4),IF(AND(CU38&lt;&gt;CL$2,CU38=CS$2),IF(AND(CV38="City",CP38&lt;0),CP38*2,ROUND(CP38/4,0)),CP38))</f>
        <v>0</v>
      </c>
      <c r="CX38" s="10">
        <f t="shared" ref="CX38:CX55" si="247">IF(AND(CU38=CL$2,CU38&lt;&gt;CS$2),CQ38*2,IF(AND(CU38&lt;&gt;CL$2,CU38=CS$2),ROUND(CQ38/2,0),CQ38))</f>
        <v>0</v>
      </c>
      <c r="CY38" s="5">
        <f t="shared" si="169"/>
        <v>33</v>
      </c>
      <c r="CZ38" s="8" t="str">
        <f t="shared" ref="CZ38:CZ55" si="248">IF(COUNTBLANK(CS38)=0,CS38,"")</f>
        <v/>
      </c>
      <c r="DA38" s="8" t="str">
        <f t="shared" ref="DA38:DA55" si="249">IF(COUNTBLANK(CT38)=0,CT38,"")</f>
        <v/>
      </c>
      <c r="DB38" s="95" t="str">
        <f>IFERROR(VLOOKUP(VLOOKUP(DA38,Control!$L$2:$M$677,2,FALSE),Control!$O$2:$P$11,2,FALSE),"")</f>
        <v/>
      </c>
      <c r="DC38" s="95" t="str">
        <f>IFERROR(VLOOKUP(DA38,Control!$R$2:$T$13,3,FALSE),"")</f>
        <v/>
      </c>
      <c r="DD38" s="9">
        <f t="shared" ref="DD38:DD69" si="250">IF(AND(DB38=CS$2,DB38&lt;&gt;CZ$2),IF(AND(DC38="City",CW38&lt;0),ROUND(CW38/2,0),CW38*4),IF(AND(DB38&lt;&gt;CS$2,DB38=CZ$2),IF(AND(DC38="City",CW38&lt;0),CW38*2,ROUND(CW38/4,0)),CW38))</f>
        <v>0</v>
      </c>
      <c r="DE38" s="10">
        <f t="shared" ref="DE38:DE55" si="251">IF(AND(DB38=CS$2,DB38&lt;&gt;CZ$2),CX38*2,IF(AND(DB38&lt;&gt;CS$2,DB38=CZ$2),ROUND(CX38/2,0),CX38))</f>
        <v>0</v>
      </c>
      <c r="DF38" s="5">
        <f t="shared" si="170"/>
        <v>33</v>
      </c>
      <c r="DG38" s="8" t="str">
        <f t="shared" ref="DG38:DG55" si="252">IF(COUNTBLANK(CZ38)=0,CZ38,"")</f>
        <v/>
      </c>
      <c r="DH38" s="8" t="str">
        <f t="shared" ref="DH38:DH55" si="253">IF(COUNTBLANK(DA38)=0,DA38,"")</f>
        <v/>
      </c>
      <c r="DI38" s="95" t="str">
        <f>IFERROR(VLOOKUP(VLOOKUP(DH38,Control!$L$2:$M$677,2,FALSE),Control!$O$2:$P$11,2,FALSE),"")</f>
        <v/>
      </c>
      <c r="DJ38" s="95" t="str">
        <f>IFERROR(VLOOKUP(DH38,Control!$R$2:$T$13,3,FALSE),"")</f>
        <v/>
      </c>
      <c r="DK38" s="9">
        <f t="shared" ref="DK38:DK69" si="254">IF(AND(DI38=CZ$2,DI38&lt;&gt;DG$2),IF(AND(DJ38="City",DD38&lt;0),ROUND(DD38/2,0),DD38*4),IF(AND(DI38&lt;&gt;CZ$2,DI38=DG$2),IF(AND(DJ38="City",DD38&lt;0),DD38*2,ROUND(DD38/4,0)),DD38))</f>
        <v>0</v>
      </c>
      <c r="DL38" s="10">
        <f t="shared" ref="DL38:DL55" si="255">IF(AND(DI38=CZ$2,DI38&lt;&gt;DG$2),DE38*2,IF(AND(DI38&lt;&gt;CZ$2,DI38=DG$2),ROUND(DE38/2,0),DE38))</f>
        <v>0</v>
      </c>
      <c r="DM38" s="5">
        <f t="shared" si="171"/>
        <v>33</v>
      </c>
      <c r="DN38" s="8" t="str">
        <f t="shared" ref="DN38:DN55" si="256">IF(COUNTBLANK(DG38)=0,DG38,"")</f>
        <v/>
      </c>
      <c r="DO38" s="8" t="str">
        <f t="shared" ref="DO38:DO55" si="257">IF(COUNTBLANK(DH38)=0,DH38,"")</f>
        <v/>
      </c>
      <c r="DP38" s="95" t="str">
        <f>IFERROR(VLOOKUP(VLOOKUP(DO38,Control!$L$2:$M$677,2,FALSE),Control!$O$2:$P$11,2,FALSE),"")</f>
        <v/>
      </c>
      <c r="DQ38" s="95" t="str">
        <f>IFERROR(VLOOKUP(DO38,Control!$R$2:$T$13,3,FALSE),"")</f>
        <v/>
      </c>
      <c r="DR38" s="9">
        <f t="shared" ref="DR38:DR69" si="258">IF(AND(DP38=DG$2,DP38&lt;&gt;DN$2),IF(AND(DQ38="City",DK38&lt;0),ROUND(DK38/2,0),DK38*4),IF(AND(DP38&lt;&gt;DG$2,DP38=DN$2),IF(AND(DQ38="City",DK38&lt;0),DK38*2,ROUND(DK38/4,0)),DK38))</f>
        <v>0</v>
      </c>
      <c r="DS38" s="10">
        <f t="shared" ref="DS38:DS55" si="259">IF(AND(DP38=DG$2,DP38&lt;&gt;DN$2),DL38*2,IF(AND(DP38&lt;&gt;DG$2,DP38=DN$2),ROUND(DL38/2,0),DL38))</f>
        <v>0</v>
      </c>
      <c r="DT38" s="5">
        <f t="shared" si="172"/>
        <v>33</v>
      </c>
      <c r="DU38" s="8" t="str">
        <f t="shared" ref="DU38:DU55" si="260">IF(COUNTBLANK(DN38)=0,DN38,"")</f>
        <v/>
      </c>
      <c r="DV38" s="8" t="str">
        <f t="shared" ref="DV38:DV55" si="261">IF(COUNTBLANK(DO38)=0,DO38,"")</f>
        <v/>
      </c>
      <c r="DW38" s="95" t="str">
        <f>IFERROR(VLOOKUP(VLOOKUP(DV38,Control!$L$2:$M$677,2,FALSE),Control!$O$2:$P$11,2,FALSE),"")</f>
        <v/>
      </c>
      <c r="DX38" s="95" t="str">
        <f>IFERROR(VLOOKUP(DV38,Control!$R$2:$T$13,3,FALSE),"")</f>
        <v/>
      </c>
      <c r="DY38" s="9">
        <f t="shared" ref="DY38:DY69" si="262">IF(AND(DW38=DN$2,DW38&lt;&gt;DU$2),IF(AND(DX38="City",DR38&lt;0),ROUND(DR38/2,0),DR38*4),IF(AND(DW38&lt;&gt;DN$2,DW38=DU$2),IF(AND(DX38="City",DR38&lt;0),DR38*2,ROUND(DR38/4,0)),DR38))</f>
        <v>0</v>
      </c>
      <c r="DZ38" s="10">
        <f t="shared" ref="DZ38:DZ55" si="263">IF(AND(DW38=DN$2,DW38&lt;&gt;DU$2),DS38*2,IF(AND(DW38&lt;&gt;DN$2,DW38=DU$2),ROUND(DS38/2,0),DS38))</f>
        <v>0</v>
      </c>
      <c r="EA38" s="5">
        <f t="shared" si="173"/>
        <v>33</v>
      </c>
      <c r="EB38" s="8" t="str">
        <f t="shared" ref="EB38:EB55" si="264">IF(COUNTBLANK(DU38)=0,DU38,"")</f>
        <v/>
      </c>
      <c r="EC38" s="8" t="str">
        <f t="shared" ref="EC38:EC55" si="265">IF(COUNTBLANK(DV38)=0,DV38,"")</f>
        <v/>
      </c>
      <c r="ED38" s="95" t="str">
        <f>IFERROR(VLOOKUP(VLOOKUP(EC38,Control!$L$2:$M$677,2,FALSE),Control!$O$2:$P$11,2,FALSE),"")</f>
        <v/>
      </c>
      <c r="EE38" s="95" t="str">
        <f>IFERROR(VLOOKUP(EC38,Control!$R$2:$T$13,3,FALSE),"")</f>
        <v/>
      </c>
      <c r="EF38" s="9">
        <f t="shared" ref="EF38:EF69" si="266">IF(AND(ED38=DU$2,ED38&lt;&gt;EB$2),IF(AND(EE38="City",DY38&lt;0),ROUND(DY38/2,0),DY38*4),IF(AND(ED38&lt;&gt;DU$2,ED38=EB$2),IF(AND(EE38="City",DY38&lt;0),DY38*2,ROUND(DY38/4,0)),DY38))</f>
        <v>0</v>
      </c>
      <c r="EG38" s="10">
        <f t="shared" ref="EG38:EG55" si="267">IF(AND(ED38=DU$2,ED38&lt;&gt;EB$2),DZ38*2,IF(AND(ED38&lt;&gt;DU$2,ED38=EB$2),ROUND(DZ38/2,0),DZ38))</f>
        <v>0</v>
      </c>
      <c r="EH38" s="5">
        <f t="shared" si="174"/>
        <v>33</v>
      </c>
      <c r="EI38" s="8" t="str">
        <f t="shared" ref="EI38:EI55" si="268">IF(COUNTBLANK(EB38)=0,EB38,"")</f>
        <v/>
      </c>
      <c r="EJ38" s="8" t="str">
        <f t="shared" ref="EJ38:EJ55" si="269">IF(COUNTBLANK(EC38)=0,EC38,"")</f>
        <v/>
      </c>
      <c r="EK38" s="95" t="str">
        <f>IFERROR(VLOOKUP(VLOOKUP(EJ38,Control!$L$2:$M$677,2,FALSE),Control!$O$2:$P$11,2,FALSE),"")</f>
        <v/>
      </c>
      <c r="EL38" s="95" t="str">
        <f>IFERROR(VLOOKUP(EJ38,Control!$R$2:$T$13,3,FALSE),"")</f>
        <v/>
      </c>
      <c r="EM38" s="9">
        <f t="shared" ref="EM38:EM69" si="270">IF(AND(EK38=EB$2,EK38&lt;&gt;EI$2),IF(AND(EL38="City",EF38&lt;0),ROUND(EF38/2,0),EF38*4),IF(AND(EK38&lt;&gt;EB$2,EK38=EI$2),IF(AND(EL38="City",EF38&lt;0),EF38*2,ROUND(EF38/4,0)),EF38))</f>
        <v>0</v>
      </c>
      <c r="EN38" s="10">
        <f t="shared" ref="EN38:EN55" si="271">IF(AND(EK38=EB$2,EK38&lt;&gt;EI$2),EG38*2,IF(AND(EK38&lt;&gt;EB$2,EK38=EI$2),ROUND(EG38/2,0),EG38))</f>
        <v>0</v>
      </c>
      <c r="EO38" s="5">
        <f t="shared" si="175"/>
        <v>33</v>
      </c>
      <c r="EP38" s="8" t="str">
        <f t="shared" ref="EP38:EP55" si="272">IF(COUNTBLANK(EI38)=0,EI38,"")</f>
        <v/>
      </c>
      <c r="EQ38" s="8" t="str">
        <f t="shared" ref="EQ38:EQ55" si="273">IF(COUNTBLANK(EJ38)=0,EJ38,"")</f>
        <v/>
      </c>
      <c r="ER38" s="95" t="str">
        <f>IFERROR(VLOOKUP(VLOOKUP(EQ38,Control!$L$2:$M$677,2,FALSE),Control!$O$2:$P$11,2,FALSE),"")</f>
        <v/>
      </c>
      <c r="ES38" s="95" t="str">
        <f>IFERROR(VLOOKUP(EQ38,Control!$R$2:$T$13,3,FALSE),"")</f>
        <v/>
      </c>
      <c r="ET38" s="9">
        <f t="shared" ref="ET38:ET69" si="274">IF(AND(ER38=EI$2,ER38&lt;&gt;EP$2),IF(AND(ES38="City",EM38&lt;0),ROUND(EM38/2,0),EM38*4),IF(AND(ER38&lt;&gt;EI$2,ER38=EP$2),IF(AND(ES38="City",EM38&lt;0),EM38*2,ROUND(EM38/4,0)),EM38))</f>
        <v>0</v>
      </c>
      <c r="EU38" s="10">
        <f t="shared" ref="EU38:EU55" si="275">IF(AND(ER38=EI$2,ER38&lt;&gt;EP$2),EN38*2,IF(AND(ER38&lt;&gt;EI$2,ER38=EP$2),ROUND(EN38/2,0),EN38))</f>
        <v>0</v>
      </c>
      <c r="EV38" s="5">
        <f t="shared" si="176"/>
        <v>33</v>
      </c>
      <c r="EW38" s="8" t="str">
        <f t="shared" ref="EW38:EW55" si="276">IF(COUNTBLANK(EP38)=0,EP38,"")</f>
        <v/>
      </c>
      <c r="EX38" s="8" t="str">
        <f t="shared" ref="EX38:EX55" si="277">IF(COUNTBLANK(EQ38)=0,EQ38,"")</f>
        <v/>
      </c>
      <c r="EY38" s="95" t="str">
        <f>IFERROR(VLOOKUP(VLOOKUP(EX38,Control!$L$2:$M$677,2,FALSE),Control!$O$2:$P$11,2,FALSE),"")</f>
        <v/>
      </c>
      <c r="EZ38" s="95" t="str">
        <f>IFERROR(VLOOKUP(EX38,Control!$R$2:$T$13,3,FALSE),"")</f>
        <v/>
      </c>
      <c r="FA38" s="9">
        <f t="shared" ref="FA38:FA69" si="278">IF(AND(EY38=EP$2,EY38&lt;&gt;EW$2),IF(AND(EZ38="City",ET38&lt;0),ROUND(ET38/2,0),ET38*4),IF(AND(EY38&lt;&gt;EP$2,EY38=EW$2),IF(AND(EZ38="City",ET38&lt;0),ET38*2,ROUND(ET38/4,0)),ET38))</f>
        <v>0</v>
      </c>
      <c r="FB38" s="10">
        <f t="shared" ref="FB38:FB55" si="279">IF(AND(EY38=EP$2,EY38&lt;&gt;EW$2),EU38*2,IF(AND(EY38&lt;&gt;EP$2,EY38=EW$2),ROUND(EU38/2,0),EU38))</f>
        <v>0</v>
      </c>
      <c r="FC38" s="5">
        <f t="shared" si="177"/>
        <v>33</v>
      </c>
      <c r="FD38" s="8" t="str">
        <f t="shared" ref="FD38:FD55" si="280">IF(COUNTBLANK(EW38)=0,EW38,"")</f>
        <v/>
      </c>
      <c r="FE38" s="8" t="str">
        <f t="shared" ref="FE38:FE55" si="281">IF(COUNTBLANK(EX38)=0,EX38,"")</f>
        <v/>
      </c>
      <c r="FF38" s="95" t="str">
        <f>IFERROR(VLOOKUP(VLOOKUP(FE38,Control!$L$2:$M$677,2,FALSE),Control!$O$2:$P$11,2,FALSE),"")</f>
        <v/>
      </c>
      <c r="FG38" s="95" t="str">
        <f>IFERROR(VLOOKUP(FE38,Control!$R$2:$T$13,3,FALSE),"")</f>
        <v/>
      </c>
      <c r="FH38" s="9">
        <f t="shared" ref="FH38:FH69" si="282">IF(AND(FF38=EW$2,FF38&lt;&gt;FD$2),IF(AND(FG38="City",FA38&lt;0),ROUND(FA38/2,0),FA38*4),IF(AND(FF38&lt;&gt;EW$2,FF38=FD$2),IF(AND(FG38="City",FA38&lt;0),FA38*2,ROUND(FA38/4,0)),FA38))</f>
        <v>0</v>
      </c>
      <c r="FI38" s="10">
        <f t="shared" ref="FI38:FI55" si="283">IF(AND(FF38=EW$2,FF38&lt;&gt;FD$2),FB38*2,IF(AND(FF38&lt;&gt;EW$2,FF38=FD$2),ROUND(FB38/2,0),FB38))</f>
        <v>0</v>
      </c>
      <c r="FJ38" s="5">
        <f t="shared" si="178"/>
        <v>33</v>
      </c>
      <c r="FK38" s="8" t="str">
        <f t="shared" ref="FK38:FK55" si="284">IF(COUNTBLANK(FD38)=0,FD38,"")</f>
        <v/>
      </c>
      <c r="FL38" s="8" t="str">
        <f t="shared" ref="FL38:FL55" si="285">IF(COUNTBLANK(FE38)=0,FE38,"")</f>
        <v/>
      </c>
      <c r="FM38" s="95" t="str">
        <f>IFERROR(VLOOKUP(VLOOKUP(FL38,Control!$L$2:$M$677,2,FALSE),Control!$O$2:$P$11,2,FALSE),"")</f>
        <v/>
      </c>
      <c r="FN38" s="95" t="str">
        <f>IFERROR(VLOOKUP(FL38,Control!$R$2:$T$13,3,FALSE),"")</f>
        <v/>
      </c>
      <c r="FO38" s="9">
        <f t="shared" ref="FO38:FO69" si="286">IF(AND(FM38=FD$2,FM38&lt;&gt;FK$2),IF(AND(FN38="City",FH38&lt;0),ROUND(FH38/2,0),FH38*4),IF(AND(FM38&lt;&gt;FD$2,FM38=FK$2),IF(AND(FN38="City",FH38&lt;0),FH38*2,ROUND(FH38/4,0)),FH38))</f>
        <v>0</v>
      </c>
      <c r="FP38" s="10">
        <f t="shared" ref="FP38:FP55" si="287">IF(AND(FM38=FD$2,FM38&lt;&gt;FK$2),FI38*2,IF(AND(FM38&lt;&gt;FD$2,FM38=FK$2),ROUND(FI38/2,0),FI38))</f>
        <v>0</v>
      </c>
      <c r="FQ38" s="5">
        <f t="shared" si="179"/>
        <v>33</v>
      </c>
      <c r="FR38" s="8" t="str">
        <f t="shared" ref="FR38:FR55" si="288">IF(COUNTBLANK(FK38)=0,FK38,"")</f>
        <v/>
      </c>
      <c r="FS38" s="8" t="str">
        <f t="shared" ref="FS38:FS55" si="289">IF(COUNTBLANK(FL38)=0,FL38,"")</f>
        <v/>
      </c>
      <c r="FT38" s="95" t="str">
        <f>IFERROR(VLOOKUP(VLOOKUP(FS38,Control!$L$2:$M$677,2,FALSE),Control!$O$2:$P$11,2,FALSE),"")</f>
        <v/>
      </c>
      <c r="FU38" s="95" t="str">
        <f>IFERROR(VLOOKUP(FS38,Control!$R$2:$T$13,3,FALSE),"")</f>
        <v/>
      </c>
      <c r="FV38" s="9">
        <f t="shared" ref="FV38:FV69" si="290">IF(AND(FT38=FK$2,FT38&lt;&gt;FR$2),IF(AND(FU38="City",FO38&lt;0),ROUND(FO38/2,0),FO38*4),IF(AND(FT38&lt;&gt;FK$2,FT38=FR$2),IF(AND(FU38="City",FO38&lt;0),FO38*2,ROUND(FO38/4,0)),FO38))</f>
        <v>0</v>
      </c>
      <c r="FW38" s="10">
        <f t="shared" ref="FW38:FW55" si="291">IF(AND(FT38=FK$2,FT38&lt;&gt;FR$2),FP38*2,IF(AND(FT38&lt;&gt;FK$2,FT38=FR$2),ROUND(FP38/2,0),FP38))</f>
        <v>0</v>
      </c>
      <c r="FX38" s="5">
        <f t="shared" si="180"/>
        <v>33</v>
      </c>
      <c r="FY38" s="8" t="str">
        <f t="shared" ref="FY38:FY55" si="292">IF(COUNTBLANK(FR38)=0,FR38,"")</f>
        <v/>
      </c>
      <c r="FZ38" s="8" t="str">
        <f t="shared" ref="FZ38:FZ55" si="293">IF(COUNTBLANK(FS38)=0,FS38,"")</f>
        <v/>
      </c>
      <c r="GA38" s="95" t="str">
        <f>IFERROR(VLOOKUP(VLOOKUP(FZ38,Control!$L$2:$M$677,2,FALSE),Control!$O$2:$P$11,2,FALSE),"")</f>
        <v/>
      </c>
      <c r="GB38" s="95" t="str">
        <f>IFERROR(VLOOKUP(FZ38,Control!$R$2:$T$13,3,FALSE),"")</f>
        <v/>
      </c>
      <c r="GC38" s="9">
        <f t="shared" ref="GC38:GC69" si="294">IF(AND(GA38=FR$2,GA38&lt;&gt;FY$2),IF(AND(GB38="City",FV38&lt;0),ROUND(FV38/2,0),FV38*4),IF(AND(GA38&lt;&gt;FR$2,GA38=FY$2),IF(AND(GB38="City",FV38&lt;0),FV38*2,ROUND(FV38/4,0)),FV38))</f>
        <v>0</v>
      </c>
      <c r="GD38" s="10">
        <f t="shared" ref="GD38:GD55" si="295">IF(AND(GA38=FR$2,GA38&lt;&gt;FY$2),FW38*2,IF(AND(GA38&lt;&gt;FR$2,GA38=FY$2),ROUND(FW38/2,0),FW38))</f>
        <v>0</v>
      </c>
      <c r="GE38" s="5">
        <f t="shared" si="181"/>
        <v>33</v>
      </c>
      <c r="GF38" s="8" t="str">
        <f t="shared" ref="GF38:GF55" si="296">IF(COUNTBLANK(FY38)=0,FY38,"")</f>
        <v/>
      </c>
      <c r="GG38" s="8" t="str">
        <f t="shared" ref="GG38:GG55" si="297">IF(COUNTBLANK(FZ38)=0,FZ38,"")</f>
        <v/>
      </c>
      <c r="GH38" s="95" t="str">
        <f>IFERROR(VLOOKUP(VLOOKUP(GG38,Control!$L$2:$M$677,2,FALSE),Control!$O$2:$P$11,2,FALSE),"")</f>
        <v/>
      </c>
      <c r="GI38" s="95" t="str">
        <f>IFERROR(VLOOKUP(GG38,Control!$R$2:$T$13,3,FALSE),"")</f>
        <v/>
      </c>
      <c r="GJ38" s="9">
        <f t="shared" ref="GJ38:GJ69" si="298">IF(AND(GH38=FY$2,GH38&lt;&gt;GF$2),IF(AND(GI38="City",GC38&lt;0),ROUND(GC38/2,0),GC38*4),IF(AND(GH38&lt;&gt;FY$2,GH38=GF$2),IF(AND(GI38="City",GC38&lt;0),GC38*2,ROUND(GC38/4,0)),GC38))</f>
        <v>0</v>
      </c>
      <c r="GK38" s="10">
        <f t="shared" ref="GK38:GK55" si="299">IF(AND(GH38=FY$2,GH38&lt;&gt;GF$2),GD38*2,IF(AND(GH38&lt;&gt;FY$2,GH38=GF$2),ROUND(GD38/2,0),GD38))</f>
        <v>0</v>
      </c>
      <c r="GL38" s="5">
        <f t="shared" si="182"/>
        <v>33</v>
      </c>
      <c r="GM38" s="8" t="str">
        <f t="shared" ref="GM38:GM55" si="300">IF(COUNTBLANK(GF38)=0,GF38,"")</f>
        <v/>
      </c>
      <c r="GN38" s="8" t="str">
        <f t="shared" ref="GN38:GN55" si="301">IF(COUNTBLANK(GG38)=0,GG38,"")</f>
        <v/>
      </c>
      <c r="GO38" s="95" t="str">
        <f>IFERROR(VLOOKUP(VLOOKUP(GN38,Control!$L$2:$M$677,2,FALSE),Control!$O$2:$P$11,2,FALSE),"")</f>
        <v/>
      </c>
      <c r="GP38" s="95" t="str">
        <f>IFERROR(VLOOKUP(GN38,Control!$R$2:$T$13,3,FALSE),"")</f>
        <v/>
      </c>
      <c r="GQ38" s="9">
        <f t="shared" ref="GQ38:GQ69" si="302">IF(AND(GO38=GF$2,GO38&lt;&gt;GM$2),IF(AND(GP38="City",GJ38&lt;0),ROUND(GJ38/2,0),GJ38*4),IF(AND(GO38&lt;&gt;GF$2,GO38=GM$2),IF(AND(GP38="City",GJ38&lt;0),GJ38*2,ROUND(GJ38/4,0)),GJ38))</f>
        <v>0</v>
      </c>
      <c r="GR38" s="10">
        <f t="shared" ref="GR38:GR55" si="303">IF(AND(GO38=GF$2,GO38&lt;&gt;GM$2),GK38*2,IF(AND(GO38&lt;&gt;GF$2,GO38=GM$2),ROUND(GK38/2,0),GK38))</f>
        <v>0</v>
      </c>
      <c r="GS38" s="5">
        <f t="shared" si="183"/>
        <v>33</v>
      </c>
      <c r="GT38" s="8" t="str">
        <f t="shared" ref="GT38:GT55" si="304">IF(COUNTBLANK(GM38)=0,GM38,"")</f>
        <v/>
      </c>
      <c r="GU38" s="8" t="str">
        <f t="shared" ref="GU38:GU55" si="305">IF(COUNTBLANK(GN38)=0,GN38,"")</f>
        <v/>
      </c>
      <c r="GV38" s="95" t="str">
        <f>IFERROR(VLOOKUP(VLOOKUP(GU38,Control!$L$2:$M$677,2,FALSE),Control!$O$2:$P$11,2,FALSE),"")</f>
        <v/>
      </c>
      <c r="GW38" s="95" t="str">
        <f>IFERROR(VLOOKUP(GU38,Control!$R$2:$T$13,3,FALSE),"")</f>
        <v/>
      </c>
      <c r="GX38" s="9">
        <f t="shared" ref="GX38:GX69" si="306">IF(AND(GV38=GM$2,GV38&lt;&gt;GT$2),IF(AND(GW38="City",GQ38&lt;0),ROUND(GQ38/2,0),GQ38*4),IF(AND(GV38&lt;&gt;GM$2,GV38=GT$2),IF(AND(GW38="City",GQ38&lt;0),GQ38*2,ROUND(GQ38/4,0)),GQ38))</f>
        <v>0</v>
      </c>
      <c r="GY38" s="10">
        <f t="shared" ref="GY38:GY55" si="307">IF(AND(GV38=GM$2,GV38&lt;&gt;GT$2),GR38*2,IF(AND(GV38&lt;&gt;GM$2,GV38=GT$2),ROUND(GR38/2,0),GR38))</f>
        <v>0</v>
      </c>
      <c r="GZ38" s="5">
        <f t="shared" si="184"/>
        <v>33</v>
      </c>
      <c r="HA38" s="8" t="str">
        <f t="shared" ref="HA38:HA55" si="308">IF(COUNTBLANK(GT38)=0,GT38,"")</f>
        <v/>
      </c>
      <c r="HB38" s="8" t="str">
        <f t="shared" ref="HB38:HB55" si="309">IF(COUNTBLANK(GU38)=0,GU38,"")</f>
        <v/>
      </c>
      <c r="HC38" s="95" t="str">
        <f>IFERROR(VLOOKUP(VLOOKUP(HB38,Control!$L$2:$M$677,2,FALSE),Control!$O$2:$P$11,2,FALSE),"")</f>
        <v/>
      </c>
      <c r="HD38" s="95" t="str">
        <f>IFERROR(VLOOKUP(HB38,Control!$R$2:$T$13,3,FALSE),"")</f>
        <v/>
      </c>
      <c r="HE38" s="9">
        <f t="shared" ref="HE38:HE69" si="310">IF(AND(HC38=GT$2,HC38&lt;&gt;HA$2),IF(AND(HD38="City",GX38&lt;0),ROUND(GX38/2,0),GX38*4),IF(AND(HC38&lt;&gt;GT$2,HC38=HA$2),IF(AND(HD38="City",GX38&lt;0),GX38*2,ROUND(GX38/4,0)),GX38))</f>
        <v>0</v>
      </c>
      <c r="HF38" s="10">
        <f t="shared" ref="HF38:HF55" si="311">IF(AND(HC38=GT$2,HC38&lt;&gt;HA$2),GY38*2,IF(AND(HC38&lt;&gt;GT$2,HC38=HA$2),ROUND(GY38/2,0),GY38))</f>
        <v>0</v>
      </c>
      <c r="HG38" s="5">
        <f t="shared" si="185"/>
        <v>33</v>
      </c>
      <c r="HH38" s="8" t="str">
        <f t="shared" ref="HH38:HH55" si="312">IF(COUNTBLANK(HA38)=0,HA38,"")</f>
        <v/>
      </c>
      <c r="HI38" s="8" t="str">
        <f t="shared" ref="HI38:HI55" si="313">IF(COUNTBLANK(HB38)=0,HB38,"")</f>
        <v/>
      </c>
      <c r="HJ38" s="95" t="str">
        <f>IFERROR(VLOOKUP(VLOOKUP(HI38,Control!$L$2:$M$677,2,FALSE),Control!$O$2:$P$11,2,FALSE),"")</f>
        <v/>
      </c>
      <c r="HK38" s="95" t="str">
        <f>IFERROR(VLOOKUP(HI38,Control!$R$2:$T$13,3,FALSE),"")</f>
        <v/>
      </c>
      <c r="HL38" s="9">
        <f t="shared" ref="HL38:HL69" si="314">IF(AND(HJ38=HA$2,HJ38&lt;&gt;HH$2),IF(AND(HK38="City",HE38&lt;0),ROUND(HE38/2,0),HE38*4),IF(AND(HJ38&lt;&gt;HA$2,HJ38=HH$2),IF(AND(HK38="City",HE38&lt;0),HE38*2,ROUND(HE38/4,0)),HE38))</f>
        <v>0</v>
      </c>
      <c r="HM38" s="10">
        <f t="shared" ref="HM38:HM55" si="315">IF(AND(HJ38=HA$2,HJ38&lt;&gt;HH$2),HF38*2,IF(AND(HJ38&lt;&gt;HA$2,HJ38=HH$2),ROUND(HF38/2,0),HF38))</f>
        <v>0</v>
      </c>
      <c r="HN38" s="5">
        <f t="shared" si="186"/>
        <v>33</v>
      </c>
      <c r="HO38" s="8" t="str">
        <f t="shared" ref="HO38:HO55" si="316">IF(COUNTBLANK(HH38)=0,HH38,"")</f>
        <v/>
      </c>
      <c r="HP38" s="8" t="str">
        <f t="shared" ref="HP38:HP55" si="317">IF(COUNTBLANK(HI38)=0,HI38,"")</f>
        <v/>
      </c>
      <c r="HQ38" s="95" t="str">
        <f>IFERROR(VLOOKUP(VLOOKUP(HP38,Control!$L$2:$M$677,2,FALSE),Control!$O$2:$P$11,2,FALSE),"")</f>
        <v/>
      </c>
      <c r="HR38" s="95" t="str">
        <f>IFERROR(VLOOKUP(HP38,Control!$R$2:$T$13,3,FALSE),"")</f>
        <v/>
      </c>
      <c r="HS38" s="9">
        <f t="shared" ref="HS38:HS69" si="318">IF(AND(HQ38=HH$2,HQ38&lt;&gt;HO$2),IF(AND(HR38="City",HL38&lt;0),ROUND(HL38/2,0),HL38*4),IF(AND(HQ38&lt;&gt;HH$2,HQ38=HO$2),IF(AND(HR38="City",HL38&lt;0),HL38*2,ROUND(HL38/4,0)),HL38))</f>
        <v>0</v>
      </c>
      <c r="HT38" s="10">
        <f t="shared" ref="HT38:HT55" si="319">IF(AND(HQ38=HH$2,HQ38&lt;&gt;HO$2),HM38*2,IF(AND(HQ38&lt;&gt;HH$2,HQ38=HO$2),ROUND(HM38/2,0),HM38))</f>
        <v>0</v>
      </c>
      <c r="HU38" s="5">
        <f t="shared" si="187"/>
        <v>33</v>
      </c>
      <c r="HV38" s="8" t="str">
        <f t="shared" ref="HV38:HV55" si="320">IF(COUNTBLANK(HO38)=0,HO38,"")</f>
        <v/>
      </c>
      <c r="HW38" s="8" t="str">
        <f t="shared" ref="HW38:HW55" si="321">IF(COUNTBLANK(HP38)=0,HP38,"")</f>
        <v/>
      </c>
      <c r="HX38" s="95" t="str">
        <f>IFERROR(VLOOKUP(VLOOKUP(HW38,Control!$L$2:$M$677,2,FALSE),Control!$O$2:$P$11,2,FALSE),"")</f>
        <v/>
      </c>
      <c r="HY38" s="95" t="str">
        <f>IFERROR(VLOOKUP(HW38,Control!$R$2:$T$13,3,FALSE),"")</f>
        <v/>
      </c>
      <c r="HZ38" s="9">
        <f t="shared" ref="HZ38:HZ69" si="322">IF(AND(HX38=HO$2,HX38&lt;&gt;HV$2),IF(AND(HY38="City",HS38&lt;0),ROUND(HS38/2,0),HS38*4),IF(AND(HX38&lt;&gt;HO$2,HX38=HV$2),IF(AND(HY38="City",HS38&lt;0),HS38*2,ROUND(HS38/4,0)),HS38))</f>
        <v>0</v>
      </c>
      <c r="IA38" s="10">
        <f t="shared" ref="IA38:IA55" si="323">IF(AND(HX38=HO$2,HX38&lt;&gt;HV$2),HT38*2,IF(AND(HX38&lt;&gt;HO$2,HX38=HV$2),ROUND(HT38/2,0),HT38))</f>
        <v>0</v>
      </c>
      <c r="IB38" s="5">
        <f t="shared" si="188"/>
        <v>33</v>
      </c>
      <c r="IC38" s="8" t="str">
        <f t="shared" ref="IC38:IC55" si="324">IF(COUNTBLANK(HV38)=0,HV38,"")</f>
        <v/>
      </c>
      <c r="ID38" s="8" t="str">
        <f t="shared" ref="ID38:ID55" si="325">IF(COUNTBLANK(HW38)=0,HW38,"")</f>
        <v/>
      </c>
      <c r="IE38" s="95" t="str">
        <f>IFERROR(VLOOKUP(VLOOKUP(ID38,Control!$L$2:$M$677,2,FALSE),Control!$O$2:$P$11,2,FALSE),"")</f>
        <v/>
      </c>
      <c r="IF38" s="95" t="str">
        <f>IFERROR(VLOOKUP(ID38,Control!$R$2:$T$13,3,FALSE),"")</f>
        <v/>
      </c>
      <c r="IG38" s="9">
        <f t="shared" ref="IG38:IG69" si="326">IF(AND(IE38=HV$2,IE38&lt;&gt;IC$2),IF(AND(IF38="City",HZ38&lt;0),ROUND(HZ38/2,0),HZ38*4),IF(AND(IE38&lt;&gt;HV$2,IE38=IC$2),IF(AND(IF38="City",HZ38&lt;0),HZ38*2,ROUND(HZ38/4,0)),HZ38))</f>
        <v>0</v>
      </c>
      <c r="IH38" s="10">
        <f t="shared" ref="IH38:IH55" si="327">IF(AND(IE38=HV$2,IE38&lt;&gt;IC$2),IA38*2,IF(AND(IE38&lt;&gt;HV$2,IE38=IC$2),ROUND(IA38/2,0),IA38))</f>
        <v>0</v>
      </c>
      <c r="II38" s="5">
        <f t="shared" si="189"/>
        <v>33</v>
      </c>
      <c r="IJ38" s="8" t="str">
        <f t="shared" ref="IJ38:IJ55" si="328">IF(COUNTBLANK(IC38)=0,IC38,"")</f>
        <v/>
      </c>
      <c r="IK38" s="8" t="str">
        <f t="shared" ref="IK38:IK55" si="329">IF(COUNTBLANK(ID38)=0,ID38,"")</f>
        <v/>
      </c>
      <c r="IL38" s="95" t="str">
        <f>IFERROR(VLOOKUP(VLOOKUP(IK38,Control!$L$2:$M$677,2,FALSE),Control!$O$2:$P$11,2,FALSE),"")</f>
        <v/>
      </c>
      <c r="IM38" s="95" t="str">
        <f>IFERROR(VLOOKUP(IK38,Control!$R$2:$T$13,3,FALSE),"")</f>
        <v/>
      </c>
      <c r="IN38" s="9">
        <f t="shared" ref="IN38:IN69" si="330">IF(AND(IL38=IC$2,IL38&lt;&gt;IJ$2),IF(AND(IM38="City",IG38&lt;0),ROUND(IG38/2,0),IG38*4),IF(AND(IL38&lt;&gt;IC$2,IL38=IJ$2),IF(AND(IM38="City",IG38&lt;0),IG38*2,ROUND(IG38/4,0)),IG38))</f>
        <v>0</v>
      </c>
      <c r="IO38" s="10">
        <f t="shared" ref="IO38:IO55" si="331">IF(AND(IL38=IC$2,IL38&lt;&gt;IJ$2),IH38*2,IF(AND(IL38&lt;&gt;IC$2,IL38=IJ$2),ROUND(IH38/2,0),IH38))</f>
        <v>0</v>
      </c>
      <c r="IP38" s="5">
        <f t="shared" si="190"/>
        <v>33</v>
      </c>
      <c r="IQ38" s="8" t="str">
        <f t="shared" ref="IQ38:IQ55" si="332">IF(COUNTBLANK(IJ38)=0,IJ38,"")</f>
        <v/>
      </c>
      <c r="IR38" s="8" t="str">
        <f t="shared" ref="IR38:IR55" si="333">IF(COUNTBLANK(IK38)=0,IK38,"")</f>
        <v/>
      </c>
      <c r="IS38" s="95" t="str">
        <f>IFERROR(VLOOKUP(VLOOKUP(IR38,Control!$L$2:$M$677,2,FALSE),Control!$O$2:$P$11,2,FALSE),"")</f>
        <v/>
      </c>
      <c r="IT38" s="95" t="str">
        <f>IFERROR(VLOOKUP(IR38,Control!$R$2:$T$13,3,FALSE),"")</f>
        <v/>
      </c>
      <c r="IU38" s="9">
        <f t="shared" ref="IU38:IU69" si="334">IF(AND(IS38=IJ$2,IS38&lt;&gt;IQ$2),IF(AND(IT38="City",IN38&lt;0),ROUND(IN38/2,0),IN38*4),IF(AND(IS38&lt;&gt;IJ$2,IS38=IQ$2),IF(AND(IT38="City",IN38&lt;0),IN38*2,ROUND(IN38/4,0)),IN38))</f>
        <v>0</v>
      </c>
      <c r="IV38" s="10">
        <f t="shared" ref="IV38:IV55" si="335">IF(AND(IS38=IJ$2,IS38&lt;&gt;IQ$2),IO38*2,IF(AND(IS38&lt;&gt;IJ$2,IS38=IQ$2),ROUND(IO38/2,0),IO38))</f>
        <v>0</v>
      </c>
      <c r="IW38" s="5">
        <f t="shared" si="191"/>
        <v>33</v>
      </c>
      <c r="IX38" s="8" t="str">
        <f t="shared" ref="IX38:IX55" si="336">IF(COUNTBLANK(IQ38)=0,IQ38,"")</f>
        <v/>
      </c>
      <c r="IY38" s="8" t="str">
        <f t="shared" ref="IY38:IY55" si="337">IF(COUNTBLANK(IR38)=0,IR38,"")</f>
        <v/>
      </c>
      <c r="IZ38" s="95" t="str">
        <f>IFERROR(VLOOKUP(VLOOKUP(IY38,Control!$L$2:$M$677,2,FALSE),Control!$O$2:$P$11,2,FALSE),"")</f>
        <v/>
      </c>
      <c r="JA38" s="95" t="str">
        <f>IFERROR(VLOOKUP(IY38,Control!$R$2:$T$13,3,FALSE),"")</f>
        <v/>
      </c>
      <c r="JB38" s="9">
        <f t="shared" ref="JB38:JB69" si="338">IF(AND(IZ38=IQ$2,IZ38&lt;&gt;IX$2),IF(AND(JA38="City",IU38&lt;0),ROUND(IU38/2,0),IU38*4),IF(AND(IZ38&lt;&gt;IQ$2,IZ38=IX$2),IF(AND(JA38="City",IU38&lt;0),IU38*2,ROUND(IU38/4,0)),IU38))</f>
        <v>0</v>
      </c>
      <c r="JC38" s="10">
        <f t="shared" ref="JC38:JC55" si="339">IF(AND(IZ38=IQ$2,IZ38&lt;&gt;IX$2),IV38*2,IF(AND(IZ38&lt;&gt;IQ$2,IZ38=IX$2),ROUND(IV38/2,0),IV38))</f>
        <v>0</v>
      </c>
      <c r="JD38" s="5">
        <f t="shared" si="192"/>
        <v>33</v>
      </c>
      <c r="JE38" s="8" t="str">
        <f t="shared" ref="JE38:JE55" si="340">IF(COUNTBLANK(IX38)=0,IX38,"")</f>
        <v/>
      </c>
      <c r="JF38" s="8" t="str">
        <f t="shared" ref="JF38:JF55" si="341">IF(COUNTBLANK(IY38)=0,IY38,"")</f>
        <v/>
      </c>
      <c r="JG38" s="95" t="str">
        <f>IFERROR(VLOOKUP(VLOOKUP(JF38,Control!$L$2:$M$677,2,FALSE),Control!$O$2:$P$11,2,FALSE),"")</f>
        <v/>
      </c>
      <c r="JH38" s="95" t="str">
        <f>IFERROR(VLOOKUP(JF38,Control!$R$2:$T$13,3,FALSE),"")</f>
        <v/>
      </c>
      <c r="JI38" s="9">
        <f t="shared" ref="JI38:JI69" si="342">IF(AND(JG38=IX$2,JG38&lt;&gt;JE$2),IF(AND(JH38="City",JB38&lt;0),ROUND(JB38/2,0),JB38*4),IF(AND(JG38&lt;&gt;IX$2,JG38=JE$2),IF(AND(JH38="City",JB38&lt;0),JB38*2,ROUND(JB38/4,0)),JB38))</f>
        <v>0</v>
      </c>
      <c r="JJ38" s="10">
        <f t="shared" ref="JJ38:JJ55" si="343">IF(AND(JG38=IX$2,JG38&lt;&gt;JE$2),JC38*2,IF(AND(JG38&lt;&gt;IX$2,JG38=JE$2),ROUND(JC38/2,0),JC38))</f>
        <v>0</v>
      </c>
      <c r="JK38" s="5">
        <f t="shared" si="193"/>
        <v>33</v>
      </c>
      <c r="JL38" s="8" t="str">
        <f t="shared" ref="JL38:JL55" si="344">IF(COUNTBLANK(JE38)=0,JE38,"")</f>
        <v/>
      </c>
      <c r="JM38" s="8" t="str">
        <f t="shared" ref="JM38:JM55" si="345">IF(COUNTBLANK(JF38)=0,JF38,"")</f>
        <v/>
      </c>
      <c r="JN38" s="95" t="str">
        <f>IFERROR(VLOOKUP(VLOOKUP(JM38,Control!$L$2:$M$677,2,FALSE),Control!$O$2:$P$11,2,FALSE),"")</f>
        <v/>
      </c>
      <c r="JO38" s="95" t="str">
        <f>IFERROR(VLOOKUP(JM38,Control!$R$2:$T$13,3,FALSE),"")</f>
        <v/>
      </c>
      <c r="JP38" s="9">
        <f t="shared" ref="JP38:JP69" si="346">IF(AND(JN38=JE$2,JN38&lt;&gt;JL$2),IF(AND(JO38="City",JI38&lt;0),ROUND(JI38/2,0),JI38*4),IF(AND(JN38&lt;&gt;JE$2,JN38=JL$2),IF(AND(JO38="City",JI38&lt;0),JI38*2,ROUND(JI38/4,0)),JI38))</f>
        <v>0</v>
      </c>
      <c r="JQ38" s="10">
        <f t="shared" ref="JQ38:JQ55" si="347">IF(AND(JN38=JE$2,JN38&lt;&gt;JL$2),JJ38*2,IF(AND(JN38&lt;&gt;JE$2,JN38=JL$2),ROUND(JJ38/2,0),JJ38))</f>
        <v>0</v>
      </c>
      <c r="JR38" s="5">
        <f t="shared" si="194"/>
        <v>33</v>
      </c>
      <c r="JS38" s="8" t="str">
        <f t="shared" ref="JS38:JS55" si="348">IF(COUNTBLANK(JL38)=0,JL38,"")</f>
        <v/>
      </c>
      <c r="JT38" s="8" t="str">
        <f t="shared" ref="JT38:JT55" si="349">IF(COUNTBLANK(JM38)=0,JM38,"")</f>
        <v/>
      </c>
      <c r="JU38" s="95" t="str">
        <f>IFERROR(VLOOKUP(VLOOKUP(JT38,Control!$L$2:$M$677,2,FALSE),Control!$O$2:$P$11,2,FALSE),"")</f>
        <v/>
      </c>
      <c r="JV38" s="95" t="str">
        <f>IFERROR(VLOOKUP(JT38,Control!$R$2:$T$13,3,FALSE),"")</f>
        <v/>
      </c>
      <c r="JW38" s="9">
        <f t="shared" ref="JW38:JW69" si="350">IF(AND(JU38=JL$2,JU38&lt;&gt;JS$2),IF(AND(JV38="City",JP38&lt;0),ROUND(JP38/2,0),JP38*4),IF(AND(JU38&lt;&gt;JL$2,JU38=JS$2),IF(AND(JV38="City",JP38&lt;0),JP38*2,ROUND(JP38/4,0)),JP38))</f>
        <v>0</v>
      </c>
      <c r="JX38" s="10">
        <f t="shared" ref="JX38:JX55" si="351">IF(AND(JU38=JL$2,JU38&lt;&gt;JS$2),JQ38*2,IF(AND(JU38&lt;&gt;JL$2,JU38=JS$2),ROUND(JQ38/2,0),JQ38))</f>
        <v>0</v>
      </c>
    </row>
    <row r="39" spans="1:284" x14ac:dyDescent="0.25">
      <c r="A39" s="114"/>
      <c r="B39" s="114"/>
      <c r="C39" s="114"/>
      <c r="D39" s="117"/>
      <c r="E39" s="5">
        <f t="shared" si="195"/>
        <v>34</v>
      </c>
      <c r="F39" s="8"/>
      <c r="G39" s="6"/>
      <c r="H39" s="95" t="str">
        <f>IFERROR(VLOOKUP(VLOOKUP(G39,Control!$L$2:$M$677,2,FALSE),Control!$O$2:$P$11,2,FALSE),"")</f>
        <v/>
      </c>
      <c r="I39" s="95" t="str">
        <f>IFERROR(VLOOKUP(G39,Control!$R$2:$T$13,3,FALSE),"")</f>
        <v/>
      </c>
      <c r="J39" s="9">
        <v>0</v>
      </c>
      <c r="K39" s="10">
        <v>0</v>
      </c>
      <c r="L39" s="5">
        <f t="shared" si="156"/>
        <v>34</v>
      </c>
      <c r="M39" s="8" t="str">
        <f t="shared" si="196"/>
        <v/>
      </c>
      <c r="N39" s="8" t="str">
        <f t="shared" si="197"/>
        <v/>
      </c>
      <c r="O39" s="95" t="str">
        <f>IFERROR(VLOOKUP(VLOOKUP(N39,Control!$L$2:$M$677,2,FALSE),Control!$O$2:$P$11,2,FALSE),"")</f>
        <v/>
      </c>
      <c r="P39" s="95" t="str">
        <f>IFERROR(VLOOKUP(N39,Control!$R$2:$T$13,3,FALSE),"")</f>
        <v/>
      </c>
      <c r="Q39" s="9">
        <f t="shared" si="198"/>
        <v>0</v>
      </c>
      <c r="R39" s="10">
        <f t="shared" si="199"/>
        <v>0</v>
      </c>
      <c r="S39" s="5">
        <f t="shared" si="157"/>
        <v>34</v>
      </c>
      <c r="T39" s="8" t="str">
        <f t="shared" si="200"/>
        <v/>
      </c>
      <c r="U39" s="8" t="str">
        <f t="shared" si="201"/>
        <v/>
      </c>
      <c r="V39" s="95" t="str">
        <f>IFERROR(VLOOKUP(VLOOKUP(U39,Control!$L$2:$M$677,2,FALSE),Control!$O$2:$P$11,2,FALSE),"")</f>
        <v/>
      </c>
      <c r="W39" s="95" t="str">
        <f>IFERROR(VLOOKUP(U39,Control!$R$2:$T$13,3,FALSE),"")</f>
        <v/>
      </c>
      <c r="X39" s="9">
        <f t="shared" si="202"/>
        <v>0</v>
      </c>
      <c r="Y39" s="10">
        <f t="shared" si="203"/>
        <v>0</v>
      </c>
      <c r="Z39" s="5">
        <f t="shared" si="158"/>
        <v>34</v>
      </c>
      <c r="AA39" s="8" t="str">
        <f t="shared" si="204"/>
        <v/>
      </c>
      <c r="AB39" s="8" t="str">
        <f t="shared" si="205"/>
        <v/>
      </c>
      <c r="AC39" s="95" t="str">
        <f>IFERROR(VLOOKUP(VLOOKUP(AB39,Control!$L$2:$M$677,2,FALSE),Control!$O$2:$P$11,2,FALSE),"")</f>
        <v/>
      </c>
      <c r="AD39" s="95" t="str">
        <f>IFERROR(VLOOKUP(AB39,Control!$R$2:$T$13,3,FALSE),"")</f>
        <v/>
      </c>
      <c r="AE39" s="9">
        <f t="shared" si="206"/>
        <v>0</v>
      </c>
      <c r="AF39" s="10">
        <f t="shared" si="207"/>
        <v>0</v>
      </c>
      <c r="AG39" s="5">
        <f t="shared" si="159"/>
        <v>34</v>
      </c>
      <c r="AH39" s="8" t="str">
        <f t="shared" si="208"/>
        <v/>
      </c>
      <c r="AI39" s="8" t="str">
        <f t="shared" si="209"/>
        <v/>
      </c>
      <c r="AJ39" s="95" t="str">
        <f>IFERROR(VLOOKUP(VLOOKUP(AI39,Control!$L$2:$M$677,2,FALSE),Control!$O$2:$P$11,2,FALSE),"")</f>
        <v/>
      </c>
      <c r="AK39" s="95" t="str">
        <f>IFERROR(VLOOKUP(AI39,Control!$R$2:$T$13,3,FALSE),"")</f>
        <v/>
      </c>
      <c r="AL39" s="9">
        <f t="shared" si="210"/>
        <v>0</v>
      </c>
      <c r="AM39" s="10">
        <f t="shared" si="211"/>
        <v>0</v>
      </c>
      <c r="AN39" s="5">
        <f t="shared" si="160"/>
        <v>34</v>
      </c>
      <c r="AO39" s="8" t="str">
        <f t="shared" si="212"/>
        <v/>
      </c>
      <c r="AP39" s="8" t="str">
        <f t="shared" si="213"/>
        <v/>
      </c>
      <c r="AQ39" s="95" t="str">
        <f>IFERROR(VLOOKUP(VLOOKUP(AP39,Control!$L$2:$M$677,2,FALSE),Control!$O$2:$P$11,2,FALSE),"")</f>
        <v/>
      </c>
      <c r="AR39" s="95" t="str">
        <f>IFERROR(VLOOKUP(AP39,Control!$R$2:$T$13,3,FALSE),"")</f>
        <v/>
      </c>
      <c r="AS39" s="9">
        <f t="shared" si="214"/>
        <v>0</v>
      </c>
      <c r="AT39" s="10">
        <f t="shared" si="215"/>
        <v>0</v>
      </c>
      <c r="AU39" s="5">
        <f t="shared" si="161"/>
        <v>34</v>
      </c>
      <c r="AV39" s="8" t="str">
        <f t="shared" si="216"/>
        <v/>
      </c>
      <c r="AW39" s="8" t="str">
        <f t="shared" si="217"/>
        <v/>
      </c>
      <c r="AX39" s="95" t="str">
        <f>IFERROR(VLOOKUP(VLOOKUP(AW39,Control!$L$2:$M$677,2,FALSE),Control!$O$2:$P$11,2,FALSE),"")</f>
        <v/>
      </c>
      <c r="AY39" s="95" t="str">
        <f>IFERROR(VLOOKUP(AW39,Control!$R$2:$T$13,3,FALSE),"")</f>
        <v/>
      </c>
      <c r="AZ39" s="9">
        <f t="shared" si="218"/>
        <v>0</v>
      </c>
      <c r="BA39" s="10">
        <f t="shared" si="219"/>
        <v>0</v>
      </c>
      <c r="BB39" s="5">
        <f t="shared" si="162"/>
        <v>34</v>
      </c>
      <c r="BC39" s="8" t="str">
        <f t="shared" si="220"/>
        <v/>
      </c>
      <c r="BD39" s="8" t="str">
        <f t="shared" si="221"/>
        <v/>
      </c>
      <c r="BE39" s="95" t="str">
        <f>IFERROR(VLOOKUP(VLOOKUP(BD39,Control!$L$2:$M$677,2,FALSE),Control!$O$2:$P$11,2,FALSE),"")</f>
        <v/>
      </c>
      <c r="BF39" s="95" t="str">
        <f>IFERROR(VLOOKUP(BD39,Control!$R$2:$T$13,3,FALSE),"")</f>
        <v/>
      </c>
      <c r="BG39" s="9">
        <f t="shared" si="222"/>
        <v>0</v>
      </c>
      <c r="BH39" s="10">
        <f t="shared" si="223"/>
        <v>0</v>
      </c>
      <c r="BI39" s="5">
        <f t="shared" si="163"/>
        <v>34</v>
      </c>
      <c r="BJ39" s="8" t="str">
        <f t="shared" si="224"/>
        <v/>
      </c>
      <c r="BK39" s="8" t="str">
        <f t="shared" si="225"/>
        <v/>
      </c>
      <c r="BL39" s="95" t="str">
        <f>IFERROR(VLOOKUP(VLOOKUP(BK39,Control!$L$2:$M$677,2,FALSE),Control!$O$2:$P$11,2,FALSE),"")</f>
        <v/>
      </c>
      <c r="BM39" s="95" t="str">
        <f>IFERROR(VLOOKUP(BK39,Control!$R$2:$T$13,3,FALSE),"")</f>
        <v/>
      </c>
      <c r="BN39" s="9">
        <f t="shared" si="226"/>
        <v>0</v>
      </c>
      <c r="BO39" s="10">
        <f t="shared" si="227"/>
        <v>0</v>
      </c>
      <c r="BP39" s="5">
        <f t="shared" si="164"/>
        <v>34</v>
      </c>
      <c r="BQ39" s="8" t="str">
        <f t="shared" si="228"/>
        <v/>
      </c>
      <c r="BR39" s="8" t="str">
        <f t="shared" si="229"/>
        <v/>
      </c>
      <c r="BS39" s="95" t="str">
        <f>IFERROR(VLOOKUP(VLOOKUP(BR39,Control!$L$2:$M$677,2,FALSE),Control!$O$2:$P$11,2,FALSE),"")</f>
        <v/>
      </c>
      <c r="BT39" s="95" t="str">
        <f>IFERROR(VLOOKUP(BR39,Control!$R$2:$T$13,3,FALSE),"")</f>
        <v/>
      </c>
      <c r="BU39" s="9">
        <f t="shared" si="230"/>
        <v>0</v>
      </c>
      <c r="BV39" s="10">
        <f t="shared" si="231"/>
        <v>0</v>
      </c>
      <c r="BW39" s="5">
        <f t="shared" si="165"/>
        <v>34</v>
      </c>
      <c r="BX39" s="8" t="str">
        <f t="shared" si="232"/>
        <v/>
      </c>
      <c r="BY39" s="8" t="str">
        <f t="shared" si="233"/>
        <v/>
      </c>
      <c r="BZ39" s="95" t="str">
        <f>IFERROR(VLOOKUP(VLOOKUP(BY39,Control!$L$2:$M$677,2,FALSE),Control!$O$2:$P$11,2,FALSE),"")</f>
        <v/>
      </c>
      <c r="CA39" s="95" t="str">
        <f>IFERROR(VLOOKUP(BY39,Control!$R$2:$T$13,3,FALSE),"")</f>
        <v/>
      </c>
      <c r="CB39" s="9">
        <f t="shared" si="234"/>
        <v>0</v>
      </c>
      <c r="CC39" s="10">
        <f t="shared" si="235"/>
        <v>0</v>
      </c>
      <c r="CD39" s="5">
        <f t="shared" si="166"/>
        <v>34</v>
      </c>
      <c r="CE39" s="8" t="str">
        <f t="shared" si="236"/>
        <v/>
      </c>
      <c r="CF39" s="8" t="str">
        <f t="shared" si="237"/>
        <v/>
      </c>
      <c r="CG39" s="95" t="str">
        <f>IFERROR(VLOOKUP(VLOOKUP(CF39,Control!$L$2:$M$677,2,FALSE),Control!$O$2:$P$11,2,FALSE),"")</f>
        <v/>
      </c>
      <c r="CH39" s="95" t="str">
        <f>IFERROR(VLOOKUP(CF39,Control!$R$2:$T$13,3,FALSE),"")</f>
        <v/>
      </c>
      <c r="CI39" s="9">
        <f t="shared" si="238"/>
        <v>0</v>
      </c>
      <c r="CJ39" s="10">
        <f t="shared" si="239"/>
        <v>0</v>
      </c>
      <c r="CK39" s="5">
        <f t="shared" si="167"/>
        <v>34</v>
      </c>
      <c r="CL39" s="8" t="str">
        <f t="shared" si="240"/>
        <v/>
      </c>
      <c r="CM39" s="8" t="str">
        <f t="shared" si="241"/>
        <v/>
      </c>
      <c r="CN39" s="95" t="str">
        <f>IFERROR(VLOOKUP(VLOOKUP(CM39,Control!$L$2:$M$677,2,FALSE),Control!$O$2:$P$11,2,FALSE),"")</f>
        <v/>
      </c>
      <c r="CO39" s="95" t="str">
        <f>IFERROR(VLOOKUP(CM39,Control!$R$2:$T$13,3,FALSE),"")</f>
        <v/>
      </c>
      <c r="CP39" s="9">
        <f t="shared" si="242"/>
        <v>0</v>
      </c>
      <c r="CQ39" s="10">
        <f t="shared" si="243"/>
        <v>0</v>
      </c>
      <c r="CR39" s="5">
        <f t="shared" si="168"/>
        <v>34</v>
      </c>
      <c r="CS39" s="8" t="str">
        <f t="shared" si="244"/>
        <v/>
      </c>
      <c r="CT39" s="8" t="str">
        <f t="shared" si="245"/>
        <v/>
      </c>
      <c r="CU39" s="95" t="str">
        <f>IFERROR(VLOOKUP(VLOOKUP(CT39,Control!$L$2:$M$677,2,FALSE),Control!$O$2:$P$11,2,FALSE),"")</f>
        <v/>
      </c>
      <c r="CV39" s="95" t="str">
        <f>IFERROR(VLOOKUP(CT39,Control!$R$2:$T$13,3,FALSE),"")</f>
        <v/>
      </c>
      <c r="CW39" s="9">
        <f t="shared" si="246"/>
        <v>0</v>
      </c>
      <c r="CX39" s="10">
        <f t="shared" si="247"/>
        <v>0</v>
      </c>
      <c r="CY39" s="5">
        <f t="shared" si="169"/>
        <v>34</v>
      </c>
      <c r="CZ39" s="8" t="str">
        <f t="shared" si="248"/>
        <v/>
      </c>
      <c r="DA39" s="8" t="str">
        <f t="shared" si="249"/>
        <v/>
      </c>
      <c r="DB39" s="95" t="str">
        <f>IFERROR(VLOOKUP(VLOOKUP(DA39,Control!$L$2:$M$677,2,FALSE),Control!$O$2:$P$11,2,FALSE),"")</f>
        <v/>
      </c>
      <c r="DC39" s="95" t="str">
        <f>IFERROR(VLOOKUP(DA39,Control!$R$2:$T$13,3,FALSE),"")</f>
        <v/>
      </c>
      <c r="DD39" s="9">
        <f t="shared" si="250"/>
        <v>0</v>
      </c>
      <c r="DE39" s="10">
        <f t="shared" si="251"/>
        <v>0</v>
      </c>
      <c r="DF39" s="5">
        <f t="shared" si="170"/>
        <v>34</v>
      </c>
      <c r="DG39" s="8" t="str">
        <f t="shared" si="252"/>
        <v/>
      </c>
      <c r="DH39" s="8" t="str">
        <f t="shared" si="253"/>
        <v/>
      </c>
      <c r="DI39" s="95" t="str">
        <f>IFERROR(VLOOKUP(VLOOKUP(DH39,Control!$L$2:$M$677,2,FALSE),Control!$O$2:$P$11,2,FALSE),"")</f>
        <v/>
      </c>
      <c r="DJ39" s="95" t="str">
        <f>IFERROR(VLOOKUP(DH39,Control!$R$2:$T$13,3,FALSE),"")</f>
        <v/>
      </c>
      <c r="DK39" s="9">
        <f t="shared" si="254"/>
        <v>0</v>
      </c>
      <c r="DL39" s="10">
        <f t="shared" si="255"/>
        <v>0</v>
      </c>
      <c r="DM39" s="5">
        <f t="shared" si="171"/>
        <v>34</v>
      </c>
      <c r="DN39" s="8" t="str">
        <f t="shared" si="256"/>
        <v/>
      </c>
      <c r="DO39" s="8" t="str">
        <f t="shared" si="257"/>
        <v/>
      </c>
      <c r="DP39" s="95" t="str">
        <f>IFERROR(VLOOKUP(VLOOKUP(DO39,Control!$L$2:$M$677,2,FALSE),Control!$O$2:$P$11,2,FALSE),"")</f>
        <v/>
      </c>
      <c r="DQ39" s="95" t="str">
        <f>IFERROR(VLOOKUP(DO39,Control!$R$2:$T$13,3,FALSE),"")</f>
        <v/>
      </c>
      <c r="DR39" s="9">
        <f t="shared" si="258"/>
        <v>0</v>
      </c>
      <c r="DS39" s="10">
        <f t="shared" si="259"/>
        <v>0</v>
      </c>
      <c r="DT39" s="5">
        <f t="shared" si="172"/>
        <v>34</v>
      </c>
      <c r="DU39" s="8" t="str">
        <f t="shared" si="260"/>
        <v/>
      </c>
      <c r="DV39" s="8" t="str">
        <f t="shared" si="261"/>
        <v/>
      </c>
      <c r="DW39" s="95" t="str">
        <f>IFERROR(VLOOKUP(VLOOKUP(DV39,Control!$L$2:$M$677,2,FALSE),Control!$O$2:$P$11,2,FALSE),"")</f>
        <v/>
      </c>
      <c r="DX39" s="95" t="str">
        <f>IFERROR(VLOOKUP(DV39,Control!$R$2:$T$13,3,FALSE),"")</f>
        <v/>
      </c>
      <c r="DY39" s="9">
        <f t="shared" si="262"/>
        <v>0</v>
      </c>
      <c r="DZ39" s="10">
        <f t="shared" si="263"/>
        <v>0</v>
      </c>
      <c r="EA39" s="5">
        <f t="shared" si="173"/>
        <v>34</v>
      </c>
      <c r="EB39" s="8" t="str">
        <f t="shared" si="264"/>
        <v/>
      </c>
      <c r="EC39" s="8" t="str">
        <f t="shared" si="265"/>
        <v/>
      </c>
      <c r="ED39" s="95" t="str">
        <f>IFERROR(VLOOKUP(VLOOKUP(EC39,Control!$L$2:$M$677,2,FALSE),Control!$O$2:$P$11,2,FALSE),"")</f>
        <v/>
      </c>
      <c r="EE39" s="95" t="str">
        <f>IFERROR(VLOOKUP(EC39,Control!$R$2:$T$13,3,FALSE),"")</f>
        <v/>
      </c>
      <c r="EF39" s="9">
        <f t="shared" si="266"/>
        <v>0</v>
      </c>
      <c r="EG39" s="10">
        <f t="shared" si="267"/>
        <v>0</v>
      </c>
      <c r="EH39" s="5">
        <f t="shared" si="174"/>
        <v>34</v>
      </c>
      <c r="EI39" s="8" t="str">
        <f t="shared" si="268"/>
        <v/>
      </c>
      <c r="EJ39" s="8" t="str">
        <f t="shared" si="269"/>
        <v/>
      </c>
      <c r="EK39" s="95" t="str">
        <f>IFERROR(VLOOKUP(VLOOKUP(EJ39,Control!$L$2:$M$677,2,FALSE),Control!$O$2:$P$11,2,FALSE),"")</f>
        <v/>
      </c>
      <c r="EL39" s="95" t="str">
        <f>IFERROR(VLOOKUP(EJ39,Control!$R$2:$T$13,3,FALSE),"")</f>
        <v/>
      </c>
      <c r="EM39" s="9">
        <f t="shared" si="270"/>
        <v>0</v>
      </c>
      <c r="EN39" s="10">
        <f t="shared" si="271"/>
        <v>0</v>
      </c>
      <c r="EO39" s="5">
        <f t="shared" si="175"/>
        <v>34</v>
      </c>
      <c r="EP39" s="8" t="str">
        <f t="shared" si="272"/>
        <v/>
      </c>
      <c r="EQ39" s="8" t="str">
        <f t="shared" si="273"/>
        <v/>
      </c>
      <c r="ER39" s="95" t="str">
        <f>IFERROR(VLOOKUP(VLOOKUP(EQ39,Control!$L$2:$M$677,2,FALSE),Control!$O$2:$P$11,2,FALSE),"")</f>
        <v/>
      </c>
      <c r="ES39" s="95" t="str">
        <f>IFERROR(VLOOKUP(EQ39,Control!$R$2:$T$13,3,FALSE),"")</f>
        <v/>
      </c>
      <c r="ET39" s="9">
        <f t="shared" si="274"/>
        <v>0</v>
      </c>
      <c r="EU39" s="10">
        <f t="shared" si="275"/>
        <v>0</v>
      </c>
      <c r="EV39" s="5">
        <f t="shared" si="176"/>
        <v>34</v>
      </c>
      <c r="EW39" s="8" t="str">
        <f t="shared" si="276"/>
        <v/>
      </c>
      <c r="EX39" s="8" t="str">
        <f t="shared" si="277"/>
        <v/>
      </c>
      <c r="EY39" s="95" t="str">
        <f>IFERROR(VLOOKUP(VLOOKUP(EX39,Control!$L$2:$M$677,2,FALSE),Control!$O$2:$P$11,2,FALSE),"")</f>
        <v/>
      </c>
      <c r="EZ39" s="95" t="str">
        <f>IFERROR(VLOOKUP(EX39,Control!$R$2:$T$13,3,FALSE),"")</f>
        <v/>
      </c>
      <c r="FA39" s="9">
        <f t="shared" si="278"/>
        <v>0</v>
      </c>
      <c r="FB39" s="10">
        <f t="shared" si="279"/>
        <v>0</v>
      </c>
      <c r="FC39" s="5">
        <f t="shared" si="177"/>
        <v>34</v>
      </c>
      <c r="FD39" s="8" t="str">
        <f t="shared" si="280"/>
        <v/>
      </c>
      <c r="FE39" s="8" t="str">
        <f t="shared" si="281"/>
        <v/>
      </c>
      <c r="FF39" s="95" t="str">
        <f>IFERROR(VLOOKUP(VLOOKUP(FE39,Control!$L$2:$M$677,2,FALSE),Control!$O$2:$P$11,2,FALSE),"")</f>
        <v/>
      </c>
      <c r="FG39" s="95" t="str">
        <f>IFERROR(VLOOKUP(FE39,Control!$R$2:$T$13,3,FALSE),"")</f>
        <v/>
      </c>
      <c r="FH39" s="9">
        <f t="shared" si="282"/>
        <v>0</v>
      </c>
      <c r="FI39" s="10">
        <f t="shared" si="283"/>
        <v>0</v>
      </c>
      <c r="FJ39" s="5">
        <f t="shared" si="178"/>
        <v>34</v>
      </c>
      <c r="FK39" s="8" t="str">
        <f t="shared" si="284"/>
        <v/>
      </c>
      <c r="FL39" s="8" t="str">
        <f t="shared" si="285"/>
        <v/>
      </c>
      <c r="FM39" s="95" t="str">
        <f>IFERROR(VLOOKUP(VLOOKUP(FL39,Control!$L$2:$M$677,2,FALSE),Control!$O$2:$P$11,2,FALSE),"")</f>
        <v/>
      </c>
      <c r="FN39" s="95" t="str">
        <f>IFERROR(VLOOKUP(FL39,Control!$R$2:$T$13,3,FALSE),"")</f>
        <v/>
      </c>
      <c r="FO39" s="9">
        <f t="shared" si="286"/>
        <v>0</v>
      </c>
      <c r="FP39" s="10">
        <f t="shared" si="287"/>
        <v>0</v>
      </c>
      <c r="FQ39" s="5">
        <f t="shared" si="179"/>
        <v>34</v>
      </c>
      <c r="FR39" s="8" t="str">
        <f t="shared" si="288"/>
        <v/>
      </c>
      <c r="FS39" s="8" t="str">
        <f t="shared" si="289"/>
        <v/>
      </c>
      <c r="FT39" s="95" t="str">
        <f>IFERROR(VLOOKUP(VLOOKUP(FS39,Control!$L$2:$M$677,2,FALSE),Control!$O$2:$P$11,2,FALSE),"")</f>
        <v/>
      </c>
      <c r="FU39" s="95" t="str">
        <f>IFERROR(VLOOKUP(FS39,Control!$R$2:$T$13,3,FALSE),"")</f>
        <v/>
      </c>
      <c r="FV39" s="9">
        <f t="shared" si="290"/>
        <v>0</v>
      </c>
      <c r="FW39" s="10">
        <f t="shared" si="291"/>
        <v>0</v>
      </c>
      <c r="FX39" s="5">
        <f t="shared" si="180"/>
        <v>34</v>
      </c>
      <c r="FY39" s="8" t="str">
        <f t="shared" si="292"/>
        <v/>
      </c>
      <c r="FZ39" s="8" t="str">
        <f t="shared" si="293"/>
        <v/>
      </c>
      <c r="GA39" s="95" t="str">
        <f>IFERROR(VLOOKUP(VLOOKUP(FZ39,Control!$L$2:$M$677,2,FALSE),Control!$O$2:$P$11,2,FALSE),"")</f>
        <v/>
      </c>
      <c r="GB39" s="95" t="str">
        <f>IFERROR(VLOOKUP(FZ39,Control!$R$2:$T$13,3,FALSE),"")</f>
        <v/>
      </c>
      <c r="GC39" s="9">
        <f t="shared" si="294"/>
        <v>0</v>
      </c>
      <c r="GD39" s="10">
        <f t="shared" si="295"/>
        <v>0</v>
      </c>
      <c r="GE39" s="5">
        <f t="shared" si="181"/>
        <v>34</v>
      </c>
      <c r="GF39" s="8" t="str">
        <f t="shared" si="296"/>
        <v/>
      </c>
      <c r="GG39" s="8" t="str">
        <f t="shared" si="297"/>
        <v/>
      </c>
      <c r="GH39" s="95" t="str">
        <f>IFERROR(VLOOKUP(VLOOKUP(GG39,Control!$L$2:$M$677,2,FALSE),Control!$O$2:$P$11,2,FALSE),"")</f>
        <v/>
      </c>
      <c r="GI39" s="95" t="str">
        <f>IFERROR(VLOOKUP(GG39,Control!$R$2:$T$13,3,FALSE),"")</f>
        <v/>
      </c>
      <c r="GJ39" s="9">
        <f t="shared" si="298"/>
        <v>0</v>
      </c>
      <c r="GK39" s="10">
        <f t="shared" si="299"/>
        <v>0</v>
      </c>
      <c r="GL39" s="5">
        <f t="shared" si="182"/>
        <v>34</v>
      </c>
      <c r="GM39" s="8" t="str">
        <f t="shared" si="300"/>
        <v/>
      </c>
      <c r="GN39" s="8" t="str">
        <f t="shared" si="301"/>
        <v/>
      </c>
      <c r="GO39" s="95" t="str">
        <f>IFERROR(VLOOKUP(VLOOKUP(GN39,Control!$L$2:$M$677,2,FALSE),Control!$O$2:$P$11,2,FALSE),"")</f>
        <v/>
      </c>
      <c r="GP39" s="95" t="str">
        <f>IFERROR(VLOOKUP(GN39,Control!$R$2:$T$13,3,FALSE),"")</f>
        <v/>
      </c>
      <c r="GQ39" s="9">
        <f t="shared" si="302"/>
        <v>0</v>
      </c>
      <c r="GR39" s="10">
        <f t="shared" si="303"/>
        <v>0</v>
      </c>
      <c r="GS39" s="5">
        <f t="shared" si="183"/>
        <v>34</v>
      </c>
      <c r="GT39" s="8" t="str">
        <f t="shared" si="304"/>
        <v/>
      </c>
      <c r="GU39" s="8" t="str">
        <f t="shared" si="305"/>
        <v/>
      </c>
      <c r="GV39" s="95" t="str">
        <f>IFERROR(VLOOKUP(VLOOKUP(GU39,Control!$L$2:$M$677,2,FALSE),Control!$O$2:$P$11,2,FALSE),"")</f>
        <v/>
      </c>
      <c r="GW39" s="95" t="str">
        <f>IFERROR(VLOOKUP(GU39,Control!$R$2:$T$13,3,FALSE),"")</f>
        <v/>
      </c>
      <c r="GX39" s="9">
        <f t="shared" si="306"/>
        <v>0</v>
      </c>
      <c r="GY39" s="10">
        <f t="shared" si="307"/>
        <v>0</v>
      </c>
      <c r="GZ39" s="5">
        <f t="shared" si="184"/>
        <v>34</v>
      </c>
      <c r="HA39" s="8" t="str">
        <f t="shared" si="308"/>
        <v/>
      </c>
      <c r="HB39" s="8" t="str">
        <f t="shared" si="309"/>
        <v/>
      </c>
      <c r="HC39" s="95" t="str">
        <f>IFERROR(VLOOKUP(VLOOKUP(HB39,Control!$L$2:$M$677,2,FALSE),Control!$O$2:$P$11,2,FALSE),"")</f>
        <v/>
      </c>
      <c r="HD39" s="95" t="str">
        <f>IFERROR(VLOOKUP(HB39,Control!$R$2:$T$13,3,FALSE),"")</f>
        <v/>
      </c>
      <c r="HE39" s="9">
        <f t="shared" si="310"/>
        <v>0</v>
      </c>
      <c r="HF39" s="10">
        <f t="shared" si="311"/>
        <v>0</v>
      </c>
      <c r="HG39" s="5">
        <f t="shared" si="185"/>
        <v>34</v>
      </c>
      <c r="HH39" s="8" t="str">
        <f t="shared" si="312"/>
        <v/>
      </c>
      <c r="HI39" s="8" t="str">
        <f t="shared" si="313"/>
        <v/>
      </c>
      <c r="HJ39" s="95" t="str">
        <f>IFERROR(VLOOKUP(VLOOKUP(HI39,Control!$L$2:$M$677,2,FALSE),Control!$O$2:$P$11,2,FALSE),"")</f>
        <v/>
      </c>
      <c r="HK39" s="95" t="str">
        <f>IFERROR(VLOOKUP(HI39,Control!$R$2:$T$13,3,FALSE),"")</f>
        <v/>
      </c>
      <c r="HL39" s="9">
        <f t="shared" si="314"/>
        <v>0</v>
      </c>
      <c r="HM39" s="10">
        <f t="shared" si="315"/>
        <v>0</v>
      </c>
      <c r="HN39" s="5">
        <f t="shared" si="186"/>
        <v>34</v>
      </c>
      <c r="HO39" s="8" t="str">
        <f t="shared" si="316"/>
        <v/>
      </c>
      <c r="HP39" s="8" t="str">
        <f t="shared" si="317"/>
        <v/>
      </c>
      <c r="HQ39" s="95" t="str">
        <f>IFERROR(VLOOKUP(VLOOKUP(HP39,Control!$L$2:$M$677,2,FALSE),Control!$O$2:$P$11,2,FALSE),"")</f>
        <v/>
      </c>
      <c r="HR39" s="95" t="str">
        <f>IFERROR(VLOOKUP(HP39,Control!$R$2:$T$13,3,FALSE),"")</f>
        <v/>
      </c>
      <c r="HS39" s="9">
        <f t="shared" si="318"/>
        <v>0</v>
      </c>
      <c r="HT39" s="10">
        <f t="shared" si="319"/>
        <v>0</v>
      </c>
      <c r="HU39" s="5">
        <f t="shared" si="187"/>
        <v>34</v>
      </c>
      <c r="HV39" s="8" t="str">
        <f t="shared" si="320"/>
        <v/>
      </c>
      <c r="HW39" s="8" t="str">
        <f t="shared" si="321"/>
        <v/>
      </c>
      <c r="HX39" s="95" t="str">
        <f>IFERROR(VLOOKUP(VLOOKUP(HW39,Control!$L$2:$M$677,2,FALSE),Control!$O$2:$P$11,2,FALSE),"")</f>
        <v/>
      </c>
      <c r="HY39" s="95" t="str">
        <f>IFERROR(VLOOKUP(HW39,Control!$R$2:$T$13,3,FALSE),"")</f>
        <v/>
      </c>
      <c r="HZ39" s="9">
        <f t="shared" si="322"/>
        <v>0</v>
      </c>
      <c r="IA39" s="10">
        <f t="shared" si="323"/>
        <v>0</v>
      </c>
      <c r="IB39" s="5">
        <f t="shared" si="188"/>
        <v>34</v>
      </c>
      <c r="IC39" s="8" t="str">
        <f t="shared" si="324"/>
        <v/>
      </c>
      <c r="ID39" s="8" t="str">
        <f t="shared" si="325"/>
        <v/>
      </c>
      <c r="IE39" s="95" t="str">
        <f>IFERROR(VLOOKUP(VLOOKUP(ID39,Control!$L$2:$M$677,2,FALSE),Control!$O$2:$P$11,2,FALSE),"")</f>
        <v/>
      </c>
      <c r="IF39" s="95" t="str">
        <f>IFERROR(VLOOKUP(ID39,Control!$R$2:$T$13,3,FALSE),"")</f>
        <v/>
      </c>
      <c r="IG39" s="9">
        <f t="shared" si="326"/>
        <v>0</v>
      </c>
      <c r="IH39" s="10">
        <f t="shared" si="327"/>
        <v>0</v>
      </c>
      <c r="II39" s="5">
        <f t="shared" si="189"/>
        <v>34</v>
      </c>
      <c r="IJ39" s="8" t="str">
        <f t="shared" si="328"/>
        <v/>
      </c>
      <c r="IK39" s="8" t="str">
        <f t="shared" si="329"/>
        <v/>
      </c>
      <c r="IL39" s="95" t="str">
        <f>IFERROR(VLOOKUP(VLOOKUP(IK39,Control!$L$2:$M$677,2,FALSE),Control!$O$2:$P$11,2,FALSE),"")</f>
        <v/>
      </c>
      <c r="IM39" s="95" t="str">
        <f>IFERROR(VLOOKUP(IK39,Control!$R$2:$T$13,3,FALSE),"")</f>
        <v/>
      </c>
      <c r="IN39" s="9">
        <f t="shared" si="330"/>
        <v>0</v>
      </c>
      <c r="IO39" s="10">
        <f t="shared" si="331"/>
        <v>0</v>
      </c>
      <c r="IP39" s="5">
        <f t="shared" si="190"/>
        <v>34</v>
      </c>
      <c r="IQ39" s="8" t="str">
        <f t="shared" si="332"/>
        <v/>
      </c>
      <c r="IR39" s="8" t="str">
        <f t="shared" si="333"/>
        <v/>
      </c>
      <c r="IS39" s="95" t="str">
        <f>IFERROR(VLOOKUP(VLOOKUP(IR39,Control!$L$2:$M$677,2,FALSE),Control!$O$2:$P$11,2,FALSE),"")</f>
        <v/>
      </c>
      <c r="IT39" s="95" t="str">
        <f>IFERROR(VLOOKUP(IR39,Control!$R$2:$T$13,3,FALSE),"")</f>
        <v/>
      </c>
      <c r="IU39" s="9">
        <f t="shared" si="334"/>
        <v>0</v>
      </c>
      <c r="IV39" s="10">
        <f t="shared" si="335"/>
        <v>0</v>
      </c>
      <c r="IW39" s="5">
        <f t="shared" si="191"/>
        <v>34</v>
      </c>
      <c r="IX39" s="8" t="str">
        <f t="shared" si="336"/>
        <v/>
      </c>
      <c r="IY39" s="8" t="str">
        <f t="shared" si="337"/>
        <v/>
      </c>
      <c r="IZ39" s="95" t="str">
        <f>IFERROR(VLOOKUP(VLOOKUP(IY39,Control!$L$2:$M$677,2,FALSE),Control!$O$2:$P$11,2,FALSE),"")</f>
        <v/>
      </c>
      <c r="JA39" s="95" t="str">
        <f>IFERROR(VLOOKUP(IY39,Control!$R$2:$T$13,3,FALSE),"")</f>
        <v/>
      </c>
      <c r="JB39" s="9">
        <f t="shared" si="338"/>
        <v>0</v>
      </c>
      <c r="JC39" s="10">
        <f t="shared" si="339"/>
        <v>0</v>
      </c>
      <c r="JD39" s="5">
        <f t="shared" si="192"/>
        <v>34</v>
      </c>
      <c r="JE39" s="8" t="str">
        <f t="shared" si="340"/>
        <v/>
      </c>
      <c r="JF39" s="8" t="str">
        <f t="shared" si="341"/>
        <v/>
      </c>
      <c r="JG39" s="95" t="str">
        <f>IFERROR(VLOOKUP(VLOOKUP(JF39,Control!$L$2:$M$677,2,FALSE),Control!$O$2:$P$11,2,FALSE),"")</f>
        <v/>
      </c>
      <c r="JH39" s="95" t="str">
        <f>IFERROR(VLOOKUP(JF39,Control!$R$2:$T$13,3,FALSE),"")</f>
        <v/>
      </c>
      <c r="JI39" s="9">
        <f t="shared" si="342"/>
        <v>0</v>
      </c>
      <c r="JJ39" s="10">
        <f t="shared" si="343"/>
        <v>0</v>
      </c>
      <c r="JK39" s="5">
        <f t="shared" si="193"/>
        <v>34</v>
      </c>
      <c r="JL39" s="8" t="str">
        <f t="shared" si="344"/>
        <v/>
      </c>
      <c r="JM39" s="8" t="str">
        <f t="shared" si="345"/>
        <v/>
      </c>
      <c r="JN39" s="95" t="str">
        <f>IFERROR(VLOOKUP(VLOOKUP(JM39,Control!$L$2:$M$677,2,FALSE),Control!$O$2:$P$11,2,FALSE),"")</f>
        <v/>
      </c>
      <c r="JO39" s="95" t="str">
        <f>IFERROR(VLOOKUP(JM39,Control!$R$2:$T$13,3,FALSE),"")</f>
        <v/>
      </c>
      <c r="JP39" s="9">
        <f t="shared" si="346"/>
        <v>0</v>
      </c>
      <c r="JQ39" s="10">
        <f t="shared" si="347"/>
        <v>0</v>
      </c>
      <c r="JR39" s="5">
        <f t="shared" si="194"/>
        <v>34</v>
      </c>
      <c r="JS39" s="8" t="str">
        <f t="shared" si="348"/>
        <v/>
      </c>
      <c r="JT39" s="8" t="str">
        <f t="shared" si="349"/>
        <v/>
      </c>
      <c r="JU39" s="95" t="str">
        <f>IFERROR(VLOOKUP(VLOOKUP(JT39,Control!$L$2:$M$677,2,FALSE),Control!$O$2:$P$11,2,FALSE),"")</f>
        <v/>
      </c>
      <c r="JV39" s="95" t="str">
        <f>IFERROR(VLOOKUP(JT39,Control!$R$2:$T$13,3,FALSE),"")</f>
        <v/>
      </c>
      <c r="JW39" s="9">
        <f t="shared" si="350"/>
        <v>0</v>
      </c>
      <c r="JX39" s="10">
        <f t="shared" si="351"/>
        <v>0</v>
      </c>
    </row>
    <row r="40" spans="1:284" x14ac:dyDescent="0.25">
      <c r="A40" s="114"/>
      <c r="B40" s="114"/>
      <c r="C40" s="114"/>
      <c r="D40" s="117"/>
      <c r="E40" s="5">
        <f t="shared" si="195"/>
        <v>35</v>
      </c>
      <c r="F40" s="8"/>
      <c r="G40" s="6"/>
      <c r="H40" s="95" t="str">
        <f>IFERROR(VLOOKUP(VLOOKUP(G40,Control!$L$2:$M$677,2,FALSE),Control!$O$2:$P$11,2,FALSE),"")</f>
        <v/>
      </c>
      <c r="I40" s="95" t="str">
        <f>IFERROR(VLOOKUP(G40,Control!$R$2:$T$13,3,FALSE),"")</f>
        <v/>
      </c>
      <c r="J40" s="9">
        <v>0</v>
      </c>
      <c r="K40" s="10">
        <v>0</v>
      </c>
      <c r="L40" s="5">
        <f t="shared" si="156"/>
        <v>35</v>
      </c>
      <c r="M40" s="8" t="str">
        <f t="shared" si="196"/>
        <v/>
      </c>
      <c r="N40" s="8" t="str">
        <f t="shared" si="197"/>
        <v/>
      </c>
      <c r="O40" s="95" t="str">
        <f>IFERROR(VLOOKUP(VLOOKUP(N40,Control!$L$2:$M$677,2,FALSE),Control!$O$2:$P$11,2,FALSE),"")</f>
        <v/>
      </c>
      <c r="P40" s="95" t="str">
        <f>IFERROR(VLOOKUP(N40,Control!$R$2:$T$13,3,FALSE),"")</f>
        <v/>
      </c>
      <c r="Q40" s="9">
        <f t="shared" si="198"/>
        <v>0</v>
      </c>
      <c r="R40" s="10">
        <f t="shared" si="199"/>
        <v>0</v>
      </c>
      <c r="S40" s="5">
        <f t="shared" si="157"/>
        <v>35</v>
      </c>
      <c r="T40" s="8" t="str">
        <f t="shared" si="200"/>
        <v/>
      </c>
      <c r="U40" s="8" t="str">
        <f t="shared" si="201"/>
        <v/>
      </c>
      <c r="V40" s="95" t="str">
        <f>IFERROR(VLOOKUP(VLOOKUP(U40,Control!$L$2:$M$677,2,FALSE),Control!$O$2:$P$11,2,FALSE),"")</f>
        <v/>
      </c>
      <c r="W40" s="95" t="str">
        <f>IFERROR(VLOOKUP(U40,Control!$R$2:$T$13,3,FALSE),"")</f>
        <v/>
      </c>
      <c r="X40" s="9">
        <f t="shared" si="202"/>
        <v>0</v>
      </c>
      <c r="Y40" s="10">
        <f t="shared" si="203"/>
        <v>0</v>
      </c>
      <c r="Z40" s="5">
        <f t="shared" si="158"/>
        <v>35</v>
      </c>
      <c r="AA40" s="8" t="str">
        <f t="shared" si="204"/>
        <v/>
      </c>
      <c r="AB40" s="8" t="str">
        <f t="shared" si="205"/>
        <v/>
      </c>
      <c r="AC40" s="95" t="str">
        <f>IFERROR(VLOOKUP(VLOOKUP(AB40,Control!$L$2:$M$677,2,FALSE),Control!$O$2:$P$11,2,FALSE),"")</f>
        <v/>
      </c>
      <c r="AD40" s="95" t="str">
        <f>IFERROR(VLOOKUP(AB40,Control!$R$2:$T$13,3,FALSE),"")</f>
        <v/>
      </c>
      <c r="AE40" s="9">
        <f t="shared" si="206"/>
        <v>0</v>
      </c>
      <c r="AF40" s="10">
        <f t="shared" si="207"/>
        <v>0</v>
      </c>
      <c r="AG40" s="5">
        <f t="shared" si="159"/>
        <v>35</v>
      </c>
      <c r="AH40" s="8" t="str">
        <f t="shared" si="208"/>
        <v/>
      </c>
      <c r="AI40" s="8" t="str">
        <f t="shared" si="209"/>
        <v/>
      </c>
      <c r="AJ40" s="95" t="str">
        <f>IFERROR(VLOOKUP(VLOOKUP(AI40,Control!$L$2:$M$677,2,FALSE),Control!$O$2:$P$11,2,FALSE),"")</f>
        <v/>
      </c>
      <c r="AK40" s="95" t="str">
        <f>IFERROR(VLOOKUP(AI40,Control!$R$2:$T$13,3,FALSE),"")</f>
        <v/>
      </c>
      <c r="AL40" s="9">
        <f t="shared" si="210"/>
        <v>0</v>
      </c>
      <c r="AM40" s="10">
        <f t="shared" si="211"/>
        <v>0</v>
      </c>
      <c r="AN40" s="5">
        <f t="shared" si="160"/>
        <v>35</v>
      </c>
      <c r="AO40" s="8" t="str">
        <f t="shared" si="212"/>
        <v/>
      </c>
      <c r="AP40" s="8" t="str">
        <f t="shared" si="213"/>
        <v/>
      </c>
      <c r="AQ40" s="95" t="str">
        <f>IFERROR(VLOOKUP(VLOOKUP(AP40,Control!$L$2:$M$677,2,FALSE),Control!$O$2:$P$11,2,FALSE),"")</f>
        <v/>
      </c>
      <c r="AR40" s="95" t="str">
        <f>IFERROR(VLOOKUP(AP40,Control!$R$2:$T$13,3,FALSE),"")</f>
        <v/>
      </c>
      <c r="AS40" s="9">
        <f t="shared" si="214"/>
        <v>0</v>
      </c>
      <c r="AT40" s="10">
        <f t="shared" si="215"/>
        <v>0</v>
      </c>
      <c r="AU40" s="5">
        <f t="shared" si="161"/>
        <v>35</v>
      </c>
      <c r="AV40" s="8" t="str">
        <f t="shared" si="216"/>
        <v/>
      </c>
      <c r="AW40" s="8" t="str">
        <f t="shared" si="217"/>
        <v/>
      </c>
      <c r="AX40" s="95" t="str">
        <f>IFERROR(VLOOKUP(VLOOKUP(AW40,Control!$L$2:$M$677,2,FALSE),Control!$O$2:$P$11,2,FALSE),"")</f>
        <v/>
      </c>
      <c r="AY40" s="95" t="str">
        <f>IFERROR(VLOOKUP(AW40,Control!$R$2:$T$13,3,FALSE),"")</f>
        <v/>
      </c>
      <c r="AZ40" s="9">
        <f t="shared" si="218"/>
        <v>0</v>
      </c>
      <c r="BA40" s="10">
        <f t="shared" si="219"/>
        <v>0</v>
      </c>
      <c r="BB40" s="5">
        <f t="shared" si="162"/>
        <v>35</v>
      </c>
      <c r="BC40" s="8" t="str">
        <f t="shared" si="220"/>
        <v/>
      </c>
      <c r="BD40" s="8" t="str">
        <f t="shared" si="221"/>
        <v/>
      </c>
      <c r="BE40" s="95" t="str">
        <f>IFERROR(VLOOKUP(VLOOKUP(BD40,Control!$L$2:$M$677,2,FALSE),Control!$O$2:$P$11,2,FALSE),"")</f>
        <v/>
      </c>
      <c r="BF40" s="95" t="str">
        <f>IFERROR(VLOOKUP(BD40,Control!$R$2:$T$13,3,FALSE),"")</f>
        <v/>
      </c>
      <c r="BG40" s="9">
        <f t="shared" si="222"/>
        <v>0</v>
      </c>
      <c r="BH40" s="10">
        <f t="shared" si="223"/>
        <v>0</v>
      </c>
      <c r="BI40" s="5">
        <f t="shared" si="163"/>
        <v>35</v>
      </c>
      <c r="BJ40" s="8" t="str">
        <f t="shared" si="224"/>
        <v/>
      </c>
      <c r="BK40" s="8" t="str">
        <f t="shared" si="225"/>
        <v/>
      </c>
      <c r="BL40" s="95" t="str">
        <f>IFERROR(VLOOKUP(VLOOKUP(BK40,Control!$L$2:$M$677,2,FALSE),Control!$O$2:$P$11,2,FALSE),"")</f>
        <v/>
      </c>
      <c r="BM40" s="95" t="str">
        <f>IFERROR(VLOOKUP(BK40,Control!$R$2:$T$13,3,FALSE),"")</f>
        <v/>
      </c>
      <c r="BN40" s="9">
        <f t="shared" si="226"/>
        <v>0</v>
      </c>
      <c r="BO40" s="10">
        <f t="shared" si="227"/>
        <v>0</v>
      </c>
      <c r="BP40" s="5">
        <f t="shared" si="164"/>
        <v>35</v>
      </c>
      <c r="BQ40" s="8" t="str">
        <f t="shared" si="228"/>
        <v/>
      </c>
      <c r="BR40" s="8" t="str">
        <f t="shared" si="229"/>
        <v/>
      </c>
      <c r="BS40" s="95" t="str">
        <f>IFERROR(VLOOKUP(VLOOKUP(BR40,Control!$L$2:$M$677,2,FALSE),Control!$O$2:$P$11,2,FALSE),"")</f>
        <v/>
      </c>
      <c r="BT40" s="95" t="str">
        <f>IFERROR(VLOOKUP(BR40,Control!$R$2:$T$13,3,FALSE),"")</f>
        <v/>
      </c>
      <c r="BU40" s="9">
        <f t="shared" si="230"/>
        <v>0</v>
      </c>
      <c r="BV40" s="10">
        <f t="shared" si="231"/>
        <v>0</v>
      </c>
      <c r="BW40" s="5">
        <f t="shared" si="165"/>
        <v>35</v>
      </c>
      <c r="BX40" s="8" t="str">
        <f t="shared" si="232"/>
        <v/>
      </c>
      <c r="BY40" s="8" t="str">
        <f t="shared" si="233"/>
        <v/>
      </c>
      <c r="BZ40" s="95" t="str">
        <f>IFERROR(VLOOKUP(VLOOKUP(BY40,Control!$L$2:$M$677,2,FALSE),Control!$O$2:$P$11,2,FALSE),"")</f>
        <v/>
      </c>
      <c r="CA40" s="95" t="str">
        <f>IFERROR(VLOOKUP(BY40,Control!$R$2:$T$13,3,FALSE),"")</f>
        <v/>
      </c>
      <c r="CB40" s="9">
        <f t="shared" si="234"/>
        <v>0</v>
      </c>
      <c r="CC40" s="10">
        <f t="shared" si="235"/>
        <v>0</v>
      </c>
      <c r="CD40" s="5">
        <f t="shared" si="166"/>
        <v>35</v>
      </c>
      <c r="CE40" s="8" t="str">
        <f t="shared" si="236"/>
        <v/>
      </c>
      <c r="CF40" s="8" t="str">
        <f t="shared" si="237"/>
        <v/>
      </c>
      <c r="CG40" s="95" t="str">
        <f>IFERROR(VLOOKUP(VLOOKUP(CF40,Control!$L$2:$M$677,2,FALSE),Control!$O$2:$P$11,2,FALSE),"")</f>
        <v/>
      </c>
      <c r="CH40" s="95" t="str">
        <f>IFERROR(VLOOKUP(CF40,Control!$R$2:$T$13,3,FALSE),"")</f>
        <v/>
      </c>
      <c r="CI40" s="9">
        <f t="shared" si="238"/>
        <v>0</v>
      </c>
      <c r="CJ40" s="10">
        <f t="shared" si="239"/>
        <v>0</v>
      </c>
      <c r="CK40" s="5">
        <f t="shared" si="167"/>
        <v>35</v>
      </c>
      <c r="CL40" s="8" t="str">
        <f t="shared" si="240"/>
        <v/>
      </c>
      <c r="CM40" s="8" t="str">
        <f t="shared" si="241"/>
        <v/>
      </c>
      <c r="CN40" s="95" t="str">
        <f>IFERROR(VLOOKUP(VLOOKUP(CM40,Control!$L$2:$M$677,2,FALSE),Control!$O$2:$P$11,2,FALSE),"")</f>
        <v/>
      </c>
      <c r="CO40" s="95" t="str">
        <f>IFERROR(VLOOKUP(CM40,Control!$R$2:$T$13,3,FALSE),"")</f>
        <v/>
      </c>
      <c r="CP40" s="9">
        <f t="shared" si="242"/>
        <v>0</v>
      </c>
      <c r="CQ40" s="10">
        <f t="shared" si="243"/>
        <v>0</v>
      </c>
      <c r="CR40" s="5">
        <f t="shared" si="168"/>
        <v>35</v>
      </c>
      <c r="CS40" s="8" t="str">
        <f t="shared" si="244"/>
        <v/>
      </c>
      <c r="CT40" s="8" t="str">
        <f t="shared" si="245"/>
        <v/>
      </c>
      <c r="CU40" s="95" t="str">
        <f>IFERROR(VLOOKUP(VLOOKUP(CT40,Control!$L$2:$M$677,2,FALSE),Control!$O$2:$P$11,2,FALSE),"")</f>
        <v/>
      </c>
      <c r="CV40" s="95" t="str">
        <f>IFERROR(VLOOKUP(CT40,Control!$R$2:$T$13,3,FALSE),"")</f>
        <v/>
      </c>
      <c r="CW40" s="9">
        <f t="shared" si="246"/>
        <v>0</v>
      </c>
      <c r="CX40" s="10">
        <f t="shared" si="247"/>
        <v>0</v>
      </c>
      <c r="CY40" s="5">
        <f t="shared" si="169"/>
        <v>35</v>
      </c>
      <c r="CZ40" s="8" t="str">
        <f t="shared" si="248"/>
        <v/>
      </c>
      <c r="DA40" s="8" t="str">
        <f t="shared" si="249"/>
        <v/>
      </c>
      <c r="DB40" s="95" t="str">
        <f>IFERROR(VLOOKUP(VLOOKUP(DA40,Control!$L$2:$M$677,2,FALSE),Control!$O$2:$P$11,2,FALSE),"")</f>
        <v/>
      </c>
      <c r="DC40" s="95" t="str">
        <f>IFERROR(VLOOKUP(DA40,Control!$R$2:$T$13,3,FALSE),"")</f>
        <v/>
      </c>
      <c r="DD40" s="9">
        <f t="shared" si="250"/>
        <v>0</v>
      </c>
      <c r="DE40" s="10">
        <f t="shared" si="251"/>
        <v>0</v>
      </c>
      <c r="DF40" s="5">
        <f t="shared" si="170"/>
        <v>35</v>
      </c>
      <c r="DG40" s="8" t="str">
        <f t="shared" si="252"/>
        <v/>
      </c>
      <c r="DH40" s="8" t="str">
        <f t="shared" si="253"/>
        <v/>
      </c>
      <c r="DI40" s="95" t="str">
        <f>IFERROR(VLOOKUP(VLOOKUP(DH40,Control!$L$2:$M$677,2,FALSE),Control!$O$2:$P$11,2,FALSE),"")</f>
        <v/>
      </c>
      <c r="DJ40" s="95" t="str">
        <f>IFERROR(VLOOKUP(DH40,Control!$R$2:$T$13,3,FALSE),"")</f>
        <v/>
      </c>
      <c r="DK40" s="9">
        <f t="shared" si="254"/>
        <v>0</v>
      </c>
      <c r="DL40" s="10">
        <f t="shared" si="255"/>
        <v>0</v>
      </c>
      <c r="DM40" s="5">
        <f t="shared" si="171"/>
        <v>35</v>
      </c>
      <c r="DN40" s="8" t="str">
        <f t="shared" si="256"/>
        <v/>
      </c>
      <c r="DO40" s="8" t="str">
        <f t="shared" si="257"/>
        <v/>
      </c>
      <c r="DP40" s="95" t="str">
        <f>IFERROR(VLOOKUP(VLOOKUP(DO40,Control!$L$2:$M$677,2,FALSE),Control!$O$2:$P$11,2,FALSE),"")</f>
        <v/>
      </c>
      <c r="DQ40" s="95" t="str">
        <f>IFERROR(VLOOKUP(DO40,Control!$R$2:$T$13,3,FALSE),"")</f>
        <v/>
      </c>
      <c r="DR40" s="9">
        <f t="shared" si="258"/>
        <v>0</v>
      </c>
      <c r="DS40" s="10">
        <f t="shared" si="259"/>
        <v>0</v>
      </c>
      <c r="DT40" s="5">
        <f t="shared" si="172"/>
        <v>35</v>
      </c>
      <c r="DU40" s="8" t="str">
        <f t="shared" si="260"/>
        <v/>
      </c>
      <c r="DV40" s="8" t="str">
        <f t="shared" si="261"/>
        <v/>
      </c>
      <c r="DW40" s="95" t="str">
        <f>IFERROR(VLOOKUP(VLOOKUP(DV40,Control!$L$2:$M$677,2,FALSE),Control!$O$2:$P$11,2,FALSE),"")</f>
        <v/>
      </c>
      <c r="DX40" s="95" t="str">
        <f>IFERROR(VLOOKUP(DV40,Control!$R$2:$T$13,3,FALSE),"")</f>
        <v/>
      </c>
      <c r="DY40" s="9">
        <f t="shared" si="262"/>
        <v>0</v>
      </c>
      <c r="DZ40" s="10">
        <f t="shared" si="263"/>
        <v>0</v>
      </c>
      <c r="EA40" s="5">
        <f t="shared" si="173"/>
        <v>35</v>
      </c>
      <c r="EB40" s="8" t="str">
        <f t="shared" si="264"/>
        <v/>
      </c>
      <c r="EC40" s="8" t="str">
        <f t="shared" si="265"/>
        <v/>
      </c>
      <c r="ED40" s="95" t="str">
        <f>IFERROR(VLOOKUP(VLOOKUP(EC40,Control!$L$2:$M$677,2,FALSE),Control!$O$2:$P$11,2,FALSE),"")</f>
        <v/>
      </c>
      <c r="EE40" s="95" t="str">
        <f>IFERROR(VLOOKUP(EC40,Control!$R$2:$T$13,3,FALSE),"")</f>
        <v/>
      </c>
      <c r="EF40" s="9">
        <f t="shared" si="266"/>
        <v>0</v>
      </c>
      <c r="EG40" s="10">
        <f t="shared" si="267"/>
        <v>0</v>
      </c>
      <c r="EH40" s="5">
        <f t="shared" si="174"/>
        <v>35</v>
      </c>
      <c r="EI40" s="8" t="str">
        <f t="shared" si="268"/>
        <v/>
      </c>
      <c r="EJ40" s="8" t="str">
        <f t="shared" si="269"/>
        <v/>
      </c>
      <c r="EK40" s="95" t="str">
        <f>IFERROR(VLOOKUP(VLOOKUP(EJ40,Control!$L$2:$M$677,2,FALSE),Control!$O$2:$P$11,2,FALSE),"")</f>
        <v/>
      </c>
      <c r="EL40" s="95" t="str">
        <f>IFERROR(VLOOKUP(EJ40,Control!$R$2:$T$13,3,FALSE),"")</f>
        <v/>
      </c>
      <c r="EM40" s="9">
        <f t="shared" si="270"/>
        <v>0</v>
      </c>
      <c r="EN40" s="10">
        <f t="shared" si="271"/>
        <v>0</v>
      </c>
      <c r="EO40" s="5">
        <f t="shared" si="175"/>
        <v>35</v>
      </c>
      <c r="EP40" s="8" t="str">
        <f t="shared" si="272"/>
        <v/>
      </c>
      <c r="EQ40" s="8" t="str">
        <f t="shared" si="273"/>
        <v/>
      </c>
      <c r="ER40" s="95" t="str">
        <f>IFERROR(VLOOKUP(VLOOKUP(EQ40,Control!$L$2:$M$677,2,FALSE),Control!$O$2:$P$11,2,FALSE),"")</f>
        <v/>
      </c>
      <c r="ES40" s="95" t="str">
        <f>IFERROR(VLOOKUP(EQ40,Control!$R$2:$T$13,3,FALSE),"")</f>
        <v/>
      </c>
      <c r="ET40" s="9">
        <f t="shared" si="274"/>
        <v>0</v>
      </c>
      <c r="EU40" s="10">
        <f t="shared" si="275"/>
        <v>0</v>
      </c>
      <c r="EV40" s="5">
        <f t="shared" si="176"/>
        <v>35</v>
      </c>
      <c r="EW40" s="8" t="str">
        <f t="shared" si="276"/>
        <v/>
      </c>
      <c r="EX40" s="8" t="str">
        <f t="shared" si="277"/>
        <v/>
      </c>
      <c r="EY40" s="95" t="str">
        <f>IFERROR(VLOOKUP(VLOOKUP(EX40,Control!$L$2:$M$677,2,FALSE),Control!$O$2:$P$11,2,FALSE),"")</f>
        <v/>
      </c>
      <c r="EZ40" s="95" t="str">
        <f>IFERROR(VLOOKUP(EX40,Control!$R$2:$T$13,3,FALSE),"")</f>
        <v/>
      </c>
      <c r="FA40" s="9">
        <f t="shared" si="278"/>
        <v>0</v>
      </c>
      <c r="FB40" s="10">
        <f t="shared" si="279"/>
        <v>0</v>
      </c>
      <c r="FC40" s="5">
        <f t="shared" si="177"/>
        <v>35</v>
      </c>
      <c r="FD40" s="8" t="str">
        <f t="shared" si="280"/>
        <v/>
      </c>
      <c r="FE40" s="8" t="str">
        <f t="shared" si="281"/>
        <v/>
      </c>
      <c r="FF40" s="95" t="str">
        <f>IFERROR(VLOOKUP(VLOOKUP(FE40,Control!$L$2:$M$677,2,FALSE),Control!$O$2:$P$11,2,FALSE),"")</f>
        <v/>
      </c>
      <c r="FG40" s="95" t="str">
        <f>IFERROR(VLOOKUP(FE40,Control!$R$2:$T$13,3,FALSE),"")</f>
        <v/>
      </c>
      <c r="FH40" s="9">
        <f t="shared" si="282"/>
        <v>0</v>
      </c>
      <c r="FI40" s="10">
        <f t="shared" si="283"/>
        <v>0</v>
      </c>
      <c r="FJ40" s="5">
        <f t="shared" si="178"/>
        <v>35</v>
      </c>
      <c r="FK40" s="8" t="str">
        <f t="shared" si="284"/>
        <v/>
      </c>
      <c r="FL40" s="8" t="str">
        <f t="shared" si="285"/>
        <v/>
      </c>
      <c r="FM40" s="95" t="str">
        <f>IFERROR(VLOOKUP(VLOOKUP(FL40,Control!$L$2:$M$677,2,FALSE),Control!$O$2:$P$11,2,FALSE),"")</f>
        <v/>
      </c>
      <c r="FN40" s="95" t="str">
        <f>IFERROR(VLOOKUP(FL40,Control!$R$2:$T$13,3,FALSE),"")</f>
        <v/>
      </c>
      <c r="FO40" s="9">
        <f t="shared" si="286"/>
        <v>0</v>
      </c>
      <c r="FP40" s="10">
        <f t="shared" si="287"/>
        <v>0</v>
      </c>
      <c r="FQ40" s="5">
        <f t="shared" si="179"/>
        <v>35</v>
      </c>
      <c r="FR40" s="8" t="str">
        <f t="shared" si="288"/>
        <v/>
      </c>
      <c r="FS40" s="8" t="str">
        <f t="shared" si="289"/>
        <v/>
      </c>
      <c r="FT40" s="95" t="str">
        <f>IFERROR(VLOOKUP(VLOOKUP(FS40,Control!$L$2:$M$677,2,FALSE),Control!$O$2:$P$11,2,FALSE),"")</f>
        <v/>
      </c>
      <c r="FU40" s="95" t="str">
        <f>IFERROR(VLOOKUP(FS40,Control!$R$2:$T$13,3,FALSE),"")</f>
        <v/>
      </c>
      <c r="FV40" s="9">
        <f t="shared" si="290"/>
        <v>0</v>
      </c>
      <c r="FW40" s="10">
        <f t="shared" si="291"/>
        <v>0</v>
      </c>
      <c r="FX40" s="5">
        <f t="shared" si="180"/>
        <v>35</v>
      </c>
      <c r="FY40" s="8" t="str">
        <f t="shared" si="292"/>
        <v/>
      </c>
      <c r="FZ40" s="8" t="str">
        <f t="shared" si="293"/>
        <v/>
      </c>
      <c r="GA40" s="95" t="str">
        <f>IFERROR(VLOOKUP(VLOOKUP(FZ40,Control!$L$2:$M$677,2,FALSE),Control!$O$2:$P$11,2,FALSE),"")</f>
        <v/>
      </c>
      <c r="GB40" s="95" t="str">
        <f>IFERROR(VLOOKUP(FZ40,Control!$R$2:$T$13,3,FALSE),"")</f>
        <v/>
      </c>
      <c r="GC40" s="9">
        <f t="shared" si="294"/>
        <v>0</v>
      </c>
      <c r="GD40" s="10">
        <f t="shared" si="295"/>
        <v>0</v>
      </c>
      <c r="GE40" s="5">
        <f t="shared" si="181"/>
        <v>35</v>
      </c>
      <c r="GF40" s="8" t="str">
        <f t="shared" si="296"/>
        <v/>
      </c>
      <c r="GG40" s="8" t="str">
        <f t="shared" si="297"/>
        <v/>
      </c>
      <c r="GH40" s="95" t="str">
        <f>IFERROR(VLOOKUP(VLOOKUP(GG40,Control!$L$2:$M$677,2,FALSE),Control!$O$2:$P$11,2,FALSE),"")</f>
        <v/>
      </c>
      <c r="GI40" s="95" t="str">
        <f>IFERROR(VLOOKUP(GG40,Control!$R$2:$T$13,3,FALSE),"")</f>
        <v/>
      </c>
      <c r="GJ40" s="9">
        <f t="shared" si="298"/>
        <v>0</v>
      </c>
      <c r="GK40" s="10">
        <f t="shared" si="299"/>
        <v>0</v>
      </c>
      <c r="GL40" s="5">
        <f t="shared" si="182"/>
        <v>35</v>
      </c>
      <c r="GM40" s="8" t="str">
        <f t="shared" si="300"/>
        <v/>
      </c>
      <c r="GN40" s="8" t="str">
        <f t="shared" si="301"/>
        <v/>
      </c>
      <c r="GO40" s="95" t="str">
        <f>IFERROR(VLOOKUP(VLOOKUP(GN40,Control!$L$2:$M$677,2,FALSE),Control!$O$2:$P$11,2,FALSE),"")</f>
        <v/>
      </c>
      <c r="GP40" s="95" t="str">
        <f>IFERROR(VLOOKUP(GN40,Control!$R$2:$T$13,3,FALSE),"")</f>
        <v/>
      </c>
      <c r="GQ40" s="9">
        <f t="shared" si="302"/>
        <v>0</v>
      </c>
      <c r="GR40" s="10">
        <f t="shared" si="303"/>
        <v>0</v>
      </c>
      <c r="GS40" s="5">
        <f t="shared" si="183"/>
        <v>35</v>
      </c>
      <c r="GT40" s="8" t="str">
        <f t="shared" si="304"/>
        <v/>
      </c>
      <c r="GU40" s="8" t="str">
        <f t="shared" si="305"/>
        <v/>
      </c>
      <c r="GV40" s="95" t="str">
        <f>IFERROR(VLOOKUP(VLOOKUP(GU40,Control!$L$2:$M$677,2,FALSE),Control!$O$2:$P$11,2,FALSE),"")</f>
        <v/>
      </c>
      <c r="GW40" s="95" t="str">
        <f>IFERROR(VLOOKUP(GU40,Control!$R$2:$T$13,3,FALSE),"")</f>
        <v/>
      </c>
      <c r="GX40" s="9">
        <f t="shared" si="306"/>
        <v>0</v>
      </c>
      <c r="GY40" s="10">
        <f t="shared" si="307"/>
        <v>0</v>
      </c>
      <c r="GZ40" s="5">
        <f t="shared" si="184"/>
        <v>35</v>
      </c>
      <c r="HA40" s="8" t="str">
        <f t="shared" si="308"/>
        <v/>
      </c>
      <c r="HB40" s="8" t="str">
        <f t="shared" si="309"/>
        <v/>
      </c>
      <c r="HC40" s="95" t="str">
        <f>IFERROR(VLOOKUP(VLOOKUP(HB40,Control!$L$2:$M$677,2,FALSE),Control!$O$2:$P$11,2,FALSE),"")</f>
        <v/>
      </c>
      <c r="HD40" s="95" t="str">
        <f>IFERROR(VLOOKUP(HB40,Control!$R$2:$T$13,3,FALSE),"")</f>
        <v/>
      </c>
      <c r="HE40" s="9">
        <f t="shared" si="310"/>
        <v>0</v>
      </c>
      <c r="HF40" s="10">
        <f t="shared" si="311"/>
        <v>0</v>
      </c>
      <c r="HG40" s="5">
        <f t="shared" si="185"/>
        <v>35</v>
      </c>
      <c r="HH40" s="8" t="str">
        <f t="shared" si="312"/>
        <v/>
      </c>
      <c r="HI40" s="8" t="str">
        <f t="shared" si="313"/>
        <v/>
      </c>
      <c r="HJ40" s="95" t="str">
        <f>IFERROR(VLOOKUP(VLOOKUP(HI40,Control!$L$2:$M$677,2,FALSE),Control!$O$2:$P$11,2,FALSE),"")</f>
        <v/>
      </c>
      <c r="HK40" s="95" t="str">
        <f>IFERROR(VLOOKUP(HI40,Control!$R$2:$T$13,3,FALSE),"")</f>
        <v/>
      </c>
      <c r="HL40" s="9">
        <f t="shared" si="314"/>
        <v>0</v>
      </c>
      <c r="HM40" s="10">
        <f t="shared" si="315"/>
        <v>0</v>
      </c>
      <c r="HN40" s="5">
        <f t="shared" si="186"/>
        <v>35</v>
      </c>
      <c r="HO40" s="8" t="str">
        <f t="shared" si="316"/>
        <v/>
      </c>
      <c r="HP40" s="8" t="str">
        <f t="shared" si="317"/>
        <v/>
      </c>
      <c r="HQ40" s="95" t="str">
        <f>IFERROR(VLOOKUP(VLOOKUP(HP40,Control!$L$2:$M$677,2,FALSE),Control!$O$2:$P$11,2,FALSE),"")</f>
        <v/>
      </c>
      <c r="HR40" s="95" t="str">
        <f>IFERROR(VLOOKUP(HP40,Control!$R$2:$T$13,3,FALSE),"")</f>
        <v/>
      </c>
      <c r="HS40" s="9">
        <f t="shared" si="318"/>
        <v>0</v>
      </c>
      <c r="HT40" s="10">
        <f t="shared" si="319"/>
        <v>0</v>
      </c>
      <c r="HU40" s="5">
        <f t="shared" si="187"/>
        <v>35</v>
      </c>
      <c r="HV40" s="8" t="str">
        <f t="shared" si="320"/>
        <v/>
      </c>
      <c r="HW40" s="8" t="str">
        <f t="shared" si="321"/>
        <v/>
      </c>
      <c r="HX40" s="95" t="str">
        <f>IFERROR(VLOOKUP(VLOOKUP(HW40,Control!$L$2:$M$677,2,FALSE),Control!$O$2:$P$11,2,FALSE),"")</f>
        <v/>
      </c>
      <c r="HY40" s="95" t="str">
        <f>IFERROR(VLOOKUP(HW40,Control!$R$2:$T$13,3,FALSE),"")</f>
        <v/>
      </c>
      <c r="HZ40" s="9">
        <f t="shared" si="322"/>
        <v>0</v>
      </c>
      <c r="IA40" s="10">
        <f t="shared" si="323"/>
        <v>0</v>
      </c>
      <c r="IB40" s="5">
        <f t="shared" si="188"/>
        <v>35</v>
      </c>
      <c r="IC40" s="8" t="str">
        <f t="shared" si="324"/>
        <v/>
      </c>
      <c r="ID40" s="8" t="str">
        <f t="shared" si="325"/>
        <v/>
      </c>
      <c r="IE40" s="95" t="str">
        <f>IFERROR(VLOOKUP(VLOOKUP(ID40,Control!$L$2:$M$677,2,FALSE),Control!$O$2:$P$11,2,FALSE),"")</f>
        <v/>
      </c>
      <c r="IF40" s="95" t="str">
        <f>IFERROR(VLOOKUP(ID40,Control!$R$2:$T$13,3,FALSE),"")</f>
        <v/>
      </c>
      <c r="IG40" s="9">
        <f t="shared" si="326"/>
        <v>0</v>
      </c>
      <c r="IH40" s="10">
        <f t="shared" si="327"/>
        <v>0</v>
      </c>
      <c r="II40" s="5">
        <f t="shared" si="189"/>
        <v>35</v>
      </c>
      <c r="IJ40" s="8" t="str">
        <f t="shared" si="328"/>
        <v/>
      </c>
      <c r="IK40" s="8" t="str">
        <f t="shared" si="329"/>
        <v/>
      </c>
      <c r="IL40" s="95" t="str">
        <f>IFERROR(VLOOKUP(VLOOKUP(IK40,Control!$L$2:$M$677,2,FALSE),Control!$O$2:$P$11,2,FALSE),"")</f>
        <v/>
      </c>
      <c r="IM40" s="95" t="str">
        <f>IFERROR(VLOOKUP(IK40,Control!$R$2:$T$13,3,FALSE),"")</f>
        <v/>
      </c>
      <c r="IN40" s="9">
        <f t="shared" si="330"/>
        <v>0</v>
      </c>
      <c r="IO40" s="10">
        <f t="shared" si="331"/>
        <v>0</v>
      </c>
      <c r="IP40" s="5">
        <f t="shared" si="190"/>
        <v>35</v>
      </c>
      <c r="IQ40" s="8" t="str">
        <f t="shared" si="332"/>
        <v/>
      </c>
      <c r="IR40" s="8" t="str">
        <f t="shared" si="333"/>
        <v/>
      </c>
      <c r="IS40" s="95" t="str">
        <f>IFERROR(VLOOKUP(VLOOKUP(IR40,Control!$L$2:$M$677,2,FALSE),Control!$O$2:$P$11,2,FALSE),"")</f>
        <v/>
      </c>
      <c r="IT40" s="95" t="str">
        <f>IFERROR(VLOOKUP(IR40,Control!$R$2:$T$13,3,FALSE),"")</f>
        <v/>
      </c>
      <c r="IU40" s="9">
        <f t="shared" si="334"/>
        <v>0</v>
      </c>
      <c r="IV40" s="10">
        <f t="shared" si="335"/>
        <v>0</v>
      </c>
      <c r="IW40" s="5">
        <f t="shared" si="191"/>
        <v>35</v>
      </c>
      <c r="IX40" s="8" t="str">
        <f t="shared" si="336"/>
        <v/>
      </c>
      <c r="IY40" s="8" t="str">
        <f t="shared" si="337"/>
        <v/>
      </c>
      <c r="IZ40" s="95" t="str">
        <f>IFERROR(VLOOKUP(VLOOKUP(IY40,Control!$L$2:$M$677,2,FALSE),Control!$O$2:$P$11,2,FALSE),"")</f>
        <v/>
      </c>
      <c r="JA40" s="95" t="str">
        <f>IFERROR(VLOOKUP(IY40,Control!$R$2:$T$13,3,FALSE),"")</f>
        <v/>
      </c>
      <c r="JB40" s="9">
        <f t="shared" si="338"/>
        <v>0</v>
      </c>
      <c r="JC40" s="10">
        <f t="shared" si="339"/>
        <v>0</v>
      </c>
      <c r="JD40" s="5">
        <f t="shared" si="192"/>
        <v>35</v>
      </c>
      <c r="JE40" s="8" t="str">
        <f t="shared" si="340"/>
        <v/>
      </c>
      <c r="JF40" s="8" t="str">
        <f t="shared" si="341"/>
        <v/>
      </c>
      <c r="JG40" s="95" t="str">
        <f>IFERROR(VLOOKUP(VLOOKUP(JF40,Control!$L$2:$M$677,2,FALSE),Control!$O$2:$P$11,2,FALSE),"")</f>
        <v/>
      </c>
      <c r="JH40" s="95" t="str">
        <f>IFERROR(VLOOKUP(JF40,Control!$R$2:$T$13,3,FALSE),"")</f>
        <v/>
      </c>
      <c r="JI40" s="9">
        <f t="shared" si="342"/>
        <v>0</v>
      </c>
      <c r="JJ40" s="10">
        <f t="shared" si="343"/>
        <v>0</v>
      </c>
      <c r="JK40" s="5">
        <f t="shared" si="193"/>
        <v>35</v>
      </c>
      <c r="JL40" s="8" t="str">
        <f t="shared" si="344"/>
        <v/>
      </c>
      <c r="JM40" s="8" t="str">
        <f t="shared" si="345"/>
        <v/>
      </c>
      <c r="JN40" s="95" t="str">
        <f>IFERROR(VLOOKUP(VLOOKUP(JM40,Control!$L$2:$M$677,2,FALSE),Control!$O$2:$P$11,2,FALSE),"")</f>
        <v/>
      </c>
      <c r="JO40" s="95" t="str">
        <f>IFERROR(VLOOKUP(JM40,Control!$R$2:$T$13,3,FALSE),"")</f>
        <v/>
      </c>
      <c r="JP40" s="9">
        <f t="shared" si="346"/>
        <v>0</v>
      </c>
      <c r="JQ40" s="10">
        <f t="shared" si="347"/>
        <v>0</v>
      </c>
      <c r="JR40" s="5">
        <f t="shared" si="194"/>
        <v>35</v>
      </c>
      <c r="JS40" s="8" t="str">
        <f t="shared" si="348"/>
        <v/>
      </c>
      <c r="JT40" s="8" t="str">
        <f t="shared" si="349"/>
        <v/>
      </c>
      <c r="JU40" s="95" t="str">
        <f>IFERROR(VLOOKUP(VLOOKUP(JT40,Control!$L$2:$M$677,2,FALSE),Control!$O$2:$P$11,2,FALSE),"")</f>
        <v/>
      </c>
      <c r="JV40" s="95" t="str">
        <f>IFERROR(VLOOKUP(JT40,Control!$R$2:$T$13,3,FALSE),"")</f>
        <v/>
      </c>
      <c r="JW40" s="9">
        <f t="shared" si="350"/>
        <v>0</v>
      </c>
      <c r="JX40" s="10">
        <f t="shared" si="351"/>
        <v>0</v>
      </c>
    </row>
    <row r="41" spans="1:284" x14ac:dyDescent="0.25">
      <c r="A41" s="114"/>
      <c r="B41" s="114"/>
      <c r="C41" s="114"/>
      <c r="D41" s="117"/>
      <c r="E41" s="5">
        <f t="shared" si="195"/>
        <v>36</v>
      </c>
      <c r="F41" s="8"/>
      <c r="G41" s="6"/>
      <c r="H41" s="95" t="str">
        <f>IFERROR(VLOOKUP(VLOOKUP(G41,Control!$L$2:$M$677,2,FALSE),Control!$O$2:$P$11,2,FALSE),"")</f>
        <v/>
      </c>
      <c r="I41" s="95" t="str">
        <f>IFERROR(VLOOKUP(G41,Control!$R$2:$T$13,3,FALSE),"")</f>
        <v/>
      </c>
      <c r="J41" s="9">
        <v>0</v>
      </c>
      <c r="K41" s="10">
        <v>0</v>
      </c>
      <c r="L41" s="5">
        <f t="shared" si="156"/>
        <v>36</v>
      </c>
      <c r="M41" s="8" t="str">
        <f t="shared" si="196"/>
        <v/>
      </c>
      <c r="N41" s="8" t="str">
        <f t="shared" si="197"/>
        <v/>
      </c>
      <c r="O41" s="95" t="str">
        <f>IFERROR(VLOOKUP(VLOOKUP(N41,Control!$L$2:$M$677,2,FALSE),Control!$O$2:$P$11,2,FALSE),"")</f>
        <v/>
      </c>
      <c r="P41" s="95" t="str">
        <f>IFERROR(VLOOKUP(N41,Control!$R$2:$T$13,3,FALSE),"")</f>
        <v/>
      </c>
      <c r="Q41" s="9">
        <f t="shared" si="198"/>
        <v>0</v>
      </c>
      <c r="R41" s="10">
        <f t="shared" si="199"/>
        <v>0</v>
      </c>
      <c r="S41" s="5">
        <f t="shared" si="157"/>
        <v>36</v>
      </c>
      <c r="T41" s="8" t="str">
        <f t="shared" si="200"/>
        <v/>
      </c>
      <c r="U41" s="8" t="str">
        <f t="shared" si="201"/>
        <v/>
      </c>
      <c r="V41" s="95" t="str">
        <f>IFERROR(VLOOKUP(VLOOKUP(U41,Control!$L$2:$M$677,2,FALSE),Control!$O$2:$P$11,2,FALSE),"")</f>
        <v/>
      </c>
      <c r="W41" s="95" t="str">
        <f>IFERROR(VLOOKUP(U41,Control!$R$2:$T$13,3,FALSE),"")</f>
        <v/>
      </c>
      <c r="X41" s="9">
        <f t="shared" si="202"/>
        <v>0</v>
      </c>
      <c r="Y41" s="10">
        <f t="shared" si="203"/>
        <v>0</v>
      </c>
      <c r="Z41" s="5">
        <f t="shared" si="158"/>
        <v>36</v>
      </c>
      <c r="AA41" s="8" t="str">
        <f t="shared" si="204"/>
        <v/>
      </c>
      <c r="AB41" s="8" t="str">
        <f t="shared" si="205"/>
        <v/>
      </c>
      <c r="AC41" s="95" t="str">
        <f>IFERROR(VLOOKUP(VLOOKUP(AB41,Control!$L$2:$M$677,2,FALSE),Control!$O$2:$P$11,2,FALSE),"")</f>
        <v/>
      </c>
      <c r="AD41" s="95" t="str">
        <f>IFERROR(VLOOKUP(AB41,Control!$R$2:$T$13,3,FALSE),"")</f>
        <v/>
      </c>
      <c r="AE41" s="9">
        <f t="shared" si="206"/>
        <v>0</v>
      </c>
      <c r="AF41" s="10">
        <f t="shared" si="207"/>
        <v>0</v>
      </c>
      <c r="AG41" s="5">
        <f t="shared" si="159"/>
        <v>36</v>
      </c>
      <c r="AH41" s="8" t="str">
        <f t="shared" si="208"/>
        <v/>
      </c>
      <c r="AI41" s="8" t="str">
        <f t="shared" si="209"/>
        <v/>
      </c>
      <c r="AJ41" s="95" t="str">
        <f>IFERROR(VLOOKUP(VLOOKUP(AI41,Control!$L$2:$M$677,2,FALSE),Control!$O$2:$P$11,2,FALSE),"")</f>
        <v/>
      </c>
      <c r="AK41" s="95" t="str">
        <f>IFERROR(VLOOKUP(AI41,Control!$R$2:$T$13,3,FALSE),"")</f>
        <v/>
      </c>
      <c r="AL41" s="9">
        <f t="shared" si="210"/>
        <v>0</v>
      </c>
      <c r="AM41" s="10">
        <f t="shared" si="211"/>
        <v>0</v>
      </c>
      <c r="AN41" s="5">
        <f t="shared" si="160"/>
        <v>36</v>
      </c>
      <c r="AO41" s="8" t="str">
        <f t="shared" si="212"/>
        <v/>
      </c>
      <c r="AP41" s="8" t="str">
        <f t="shared" si="213"/>
        <v/>
      </c>
      <c r="AQ41" s="95" t="str">
        <f>IFERROR(VLOOKUP(VLOOKUP(AP41,Control!$L$2:$M$677,2,FALSE),Control!$O$2:$P$11,2,FALSE),"")</f>
        <v/>
      </c>
      <c r="AR41" s="95" t="str">
        <f>IFERROR(VLOOKUP(AP41,Control!$R$2:$T$13,3,FALSE),"")</f>
        <v/>
      </c>
      <c r="AS41" s="9">
        <f t="shared" si="214"/>
        <v>0</v>
      </c>
      <c r="AT41" s="10">
        <f t="shared" si="215"/>
        <v>0</v>
      </c>
      <c r="AU41" s="5">
        <f t="shared" si="161"/>
        <v>36</v>
      </c>
      <c r="AV41" s="8" t="str">
        <f t="shared" si="216"/>
        <v/>
      </c>
      <c r="AW41" s="8" t="str">
        <f t="shared" si="217"/>
        <v/>
      </c>
      <c r="AX41" s="95" t="str">
        <f>IFERROR(VLOOKUP(VLOOKUP(AW41,Control!$L$2:$M$677,2,FALSE),Control!$O$2:$P$11,2,FALSE),"")</f>
        <v/>
      </c>
      <c r="AY41" s="95" t="str">
        <f>IFERROR(VLOOKUP(AW41,Control!$R$2:$T$13,3,FALSE),"")</f>
        <v/>
      </c>
      <c r="AZ41" s="9">
        <f t="shared" si="218"/>
        <v>0</v>
      </c>
      <c r="BA41" s="10">
        <f t="shared" si="219"/>
        <v>0</v>
      </c>
      <c r="BB41" s="5">
        <f t="shared" si="162"/>
        <v>36</v>
      </c>
      <c r="BC41" s="8" t="str">
        <f t="shared" si="220"/>
        <v/>
      </c>
      <c r="BD41" s="8" t="str">
        <f t="shared" si="221"/>
        <v/>
      </c>
      <c r="BE41" s="95" t="str">
        <f>IFERROR(VLOOKUP(VLOOKUP(BD41,Control!$L$2:$M$677,2,FALSE),Control!$O$2:$P$11,2,FALSE),"")</f>
        <v/>
      </c>
      <c r="BF41" s="95" t="str">
        <f>IFERROR(VLOOKUP(BD41,Control!$R$2:$T$13,3,FALSE),"")</f>
        <v/>
      </c>
      <c r="BG41" s="9">
        <f t="shared" si="222"/>
        <v>0</v>
      </c>
      <c r="BH41" s="10">
        <f t="shared" si="223"/>
        <v>0</v>
      </c>
      <c r="BI41" s="5">
        <f t="shared" si="163"/>
        <v>36</v>
      </c>
      <c r="BJ41" s="8" t="str">
        <f t="shared" si="224"/>
        <v/>
      </c>
      <c r="BK41" s="8" t="str">
        <f t="shared" si="225"/>
        <v/>
      </c>
      <c r="BL41" s="95" t="str">
        <f>IFERROR(VLOOKUP(VLOOKUP(BK41,Control!$L$2:$M$677,2,FALSE),Control!$O$2:$P$11,2,FALSE),"")</f>
        <v/>
      </c>
      <c r="BM41" s="95" t="str">
        <f>IFERROR(VLOOKUP(BK41,Control!$R$2:$T$13,3,FALSE),"")</f>
        <v/>
      </c>
      <c r="BN41" s="9">
        <f t="shared" si="226"/>
        <v>0</v>
      </c>
      <c r="BO41" s="10">
        <f t="shared" si="227"/>
        <v>0</v>
      </c>
      <c r="BP41" s="5">
        <f t="shared" si="164"/>
        <v>36</v>
      </c>
      <c r="BQ41" s="8" t="str">
        <f t="shared" si="228"/>
        <v/>
      </c>
      <c r="BR41" s="8" t="str">
        <f t="shared" si="229"/>
        <v/>
      </c>
      <c r="BS41" s="95" t="str">
        <f>IFERROR(VLOOKUP(VLOOKUP(BR41,Control!$L$2:$M$677,2,FALSE),Control!$O$2:$P$11,2,FALSE),"")</f>
        <v/>
      </c>
      <c r="BT41" s="95" t="str">
        <f>IFERROR(VLOOKUP(BR41,Control!$R$2:$T$13,3,FALSE),"")</f>
        <v/>
      </c>
      <c r="BU41" s="9">
        <f t="shared" si="230"/>
        <v>0</v>
      </c>
      <c r="BV41" s="10">
        <f t="shared" si="231"/>
        <v>0</v>
      </c>
      <c r="BW41" s="5">
        <f t="shared" si="165"/>
        <v>36</v>
      </c>
      <c r="BX41" s="8" t="str">
        <f t="shared" si="232"/>
        <v/>
      </c>
      <c r="BY41" s="8" t="str">
        <f t="shared" si="233"/>
        <v/>
      </c>
      <c r="BZ41" s="95" t="str">
        <f>IFERROR(VLOOKUP(VLOOKUP(BY41,Control!$L$2:$M$677,2,FALSE),Control!$O$2:$P$11,2,FALSE),"")</f>
        <v/>
      </c>
      <c r="CA41" s="95" t="str">
        <f>IFERROR(VLOOKUP(BY41,Control!$R$2:$T$13,3,FALSE),"")</f>
        <v/>
      </c>
      <c r="CB41" s="9">
        <f t="shared" si="234"/>
        <v>0</v>
      </c>
      <c r="CC41" s="10">
        <f t="shared" si="235"/>
        <v>0</v>
      </c>
      <c r="CD41" s="5">
        <f t="shared" si="166"/>
        <v>36</v>
      </c>
      <c r="CE41" s="8" t="str">
        <f t="shared" si="236"/>
        <v/>
      </c>
      <c r="CF41" s="8" t="str">
        <f t="shared" si="237"/>
        <v/>
      </c>
      <c r="CG41" s="95" t="str">
        <f>IFERROR(VLOOKUP(VLOOKUP(CF41,Control!$L$2:$M$677,2,FALSE),Control!$O$2:$P$11,2,FALSE),"")</f>
        <v/>
      </c>
      <c r="CH41" s="95" t="str">
        <f>IFERROR(VLOOKUP(CF41,Control!$R$2:$T$13,3,FALSE),"")</f>
        <v/>
      </c>
      <c r="CI41" s="9">
        <f t="shared" si="238"/>
        <v>0</v>
      </c>
      <c r="CJ41" s="10">
        <f t="shared" si="239"/>
        <v>0</v>
      </c>
      <c r="CK41" s="5">
        <f t="shared" si="167"/>
        <v>36</v>
      </c>
      <c r="CL41" s="8" t="str">
        <f t="shared" si="240"/>
        <v/>
      </c>
      <c r="CM41" s="8" t="str">
        <f t="shared" si="241"/>
        <v/>
      </c>
      <c r="CN41" s="95" t="str">
        <f>IFERROR(VLOOKUP(VLOOKUP(CM41,Control!$L$2:$M$677,2,FALSE),Control!$O$2:$P$11,2,FALSE),"")</f>
        <v/>
      </c>
      <c r="CO41" s="95" t="str">
        <f>IFERROR(VLOOKUP(CM41,Control!$R$2:$T$13,3,FALSE),"")</f>
        <v/>
      </c>
      <c r="CP41" s="9">
        <f t="shared" si="242"/>
        <v>0</v>
      </c>
      <c r="CQ41" s="10">
        <f t="shared" si="243"/>
        <v>0</v>
      </c>
      <c r="CR41" s="5">
        <f t="shared" si="168"/>
        <v>36</v>
      </c>
      <c r="CS41" s="8" t="str">
        <f t="shared" si="244"/>
        <v/>
      </c>
      <c r="CT41" s="8" t="str">
        <f t="shared" si="245"/>
        <v/>
      </c>
      <c r="CU41" s="95" t="str">
        <f>IFERROR(VLOOKUP(VLOOKUP(CT41,Control!$L$2:$M$677,2,FALSE),Control!$O$2:$P$11,2,FALSE),"")</f>
        <v/>
      </c>
      <c r="CV41" s="95" t="str">
        <f>IFERROR(VLOOKUP(CT41,Control!$R$2:$T$13,3,FALSE),"")</f>
        <v/>
      </c>
      <c r="CW41" s="9">
        <f t="shared" si="246"/>
        <v>0</v>
      </c>
      <c r="CX41" s="10">
        <f t="shared" si="247"/>
        <v>0</v>
      </c>
      <c r="CY41" s="5">
        <f t="shared" si="169"/>
        <v>36</v>
      </c>
      <c r="CZ41" s="8" t="str">
        <f t="shared" si="248"/>
        <v/>
      </c>
      <c r="DA41" s="8" t="str">
        <f t="shared" si="249"/>
        <v/>
      </c>
      <c r="DB41" s="95" t="str">
        <f>IFERROR(VLOOKUP(VLOOKUP(DA41,Control!$L$2:$M$677,2,FALSE),Control!$O$2:$P$11,2,FALSE),"")</f>
        <v/>
      </c>
      <c r="DC41" s="95" t="str">
        <f>IFERROR(VLOOKUP(DA41,Control!$R$2:$T$13,3,FALSE),"")</f>
        <v/>
      </c>
      <c r="DD41" s="9">
        <f t="shared" si="250"/>
        <v>0</v>
      </c>
      <c r="DE41" s="10">
        <f t="shared" si="251"/>
        <v>0</v>
      </c>
      <c r="DF41" s="5">
        <f t="shared" si="170"/>
        <v>36</v>
      </c>
      <c r="DG41" s="8" t="str">
        <f t="shared" si="252"/>
        <v/>
      </c>
      <c r="DH41" s="8" t="str">
        <f t="shared" si="253"/>
        <v/>
      </c>
      <c r="DI41" s="95" t="str">
        <f>IFERROR(VLOOKUP(VLOOKUP(DH41,Control!$L$2:$M$677,2,FALSE),Control!$O$2:$P$11,2,FALSE),"")</f>
        <v/>
      </c>
      <c r="DJ41" s="95" t="str">
        <f>IFERROR(VLOOKUP(DH41,Control!$R$2:$T$13,3,FALSE),"")</f>
        <v/>
      </c>
      <c r="DK41" s="9">
        <f t="shared" si="254"/>
        <v>0</v>
      </c>
      <c r="DL41" s="10">
        <f t="shared" si="255"/>
        <v>0</v>
      </c>
      <c r="DM41" s="5">
        <f t="shared" si="171"/>
        <v>36</v>
      </c>
      <c r="DN41" s="8" t="str">
        <f t="shared" si="256"/>
        <v/>
      </c>
      <c r="DO41" s="8" t="str">
        <f t="shared" si="257"/>
        <v/>
      </c>
      <c r="DP41" s="95" t="str">
        <f>IFERROR(VLOOKUP(VLOOKUP(DO41,Control!$L$2:$M$677,2,FALSE),Control!$O$2:$P$11,2,FALSE),"")</f>
        <v/>
      </c>
      <c r="DQ41" s="95" t="str">
        <f>IFERROR(VLOOKUP(DO41,Control!$R$2:$T$13,3,FALSE),"")</f>
        <v/>
      </c>
      <c r="DR41" s="9">
        <f t="shared" si="258"/>
        <v>0</v>
      </c>
      <c r="DS41" s="10">
        <f t="shared" si="259"/>
        <v>0</v>
      </c>
      <c r="DT41" s="5">
        <f t="shared" si="172"/>
        <v>36</v>
      </c>
      <c r="DU41" s="8" t="str">
        <f t="shared" si="260"/>
        <v/>
      </c>
      <c r="DV41" s="8" t="str">
        <f t="shared" si="261"/>
        <v/>
      </c>
      <c r="DW41" s="95" t="str">
        <f>IFERROR(VLOOKUP(VLOOKUP(DV41,Control!$L$2:$M$677,2,FALSE),Control!$O$2:$P$11,2,FALSE),"")</f>
        <v/>
      </c>
      <c r="DX41" s="95" t="str">
        <f>IFERROR(VLOOKUP(DV41,Control!$R$2:$T$13,3,FALSE),"")</f>
        <v/>
      </c>
      <c r="DY41" s="9">
        <f t="shared" si="262"/>
        <v>0</v>
      </c>
      <c r="DZ41" s="10">
        <f t="shared" si="263"/>
        <v>0</v>
      </c>
      <c r="EA41" s="5">
        <f t="shared" si="173"/>
        <v>36</v>
      </c>
      <c r="EB41" s="8" t="str">
        <f t="shared" si="264"/>
        <v/>
      </c>
      <c r="EC41" s="8" t="str">
        <f t="shared" si="265"/>
        <v/>
      </c>
      <c r="ED41" s="95" t="str">
        <f>IFERROR(VLOOKUP(VLOOKUP(EC41,Control!$L$2:$M$677,2,FALSE),Control!$O$2:$P$11,2,FALSE),"")</f>
        <v/>
      </c>
      <c r="EE41" s="95" t="str">
        <f>IFERROR(VLOOKUP(EC41,Control!$R$2:$T$13,3,FALSE),"")</f>
        <v/>
      </c>
      <c r="EF41" s="9">
        <f t="shared" si="266"/>
        <v>0</v>
      </c>
      <c r="EG41" s="10">
        <f t="shared" si="267"/>
        <v>0</v>
      </c>
      <c r="EH41" s="5">
        <f t="shared" si="174"/>
        <v>36</v>
      </c>
      <c r="EI41" s="8" t="str">
        <f t="shared" si="268"/>
        <v/>
      </c>
      <c r="EJ41" s="8" t="str">
        <f t="shared" si="269"/>
        <v/>
      </c>
      <c r="EK41" s="95" t="str">
        <f>IFERROR(VLOOKUP(VLOOKUP(EJ41,Control!$L$2:$M$677,2,FALSE),Control!$O$2:$P$11,2,FALSE),"")</f>
        <v/>
      </c>
      <c r="EL41" s="95" t="str">
        <f>IFERROR(VLOOKUP(EJ41,Control!$R$2:$T$13,3,FALSE),"")</f>
        <v/>
      </c>
      <c r="EM41" s="9">
        <f t="shared" si="270"/>
        <v>0</v>
      </c>
      <c r="EN41" s="10">
        <f t="shared" si="271"/>
        <v>0</v>
      </c>
      <c r="EO41" s="5">
        <f t="shared" si="175"/>
        <v>36</v>
      </c>
      <c r="EP41" s="8" t="str">
        <f t="shared" si="272"/>
        <v/>
      </c>
      <c r="EQ41" s="8" t="str">
        <f t="shared" si="273"/>
        <v/>
      </c>
      <c r="ER41" s="95" t="str">
        <f>IFERROR(VLOOKUP(VLOOKUP(EQ41,Control!$L$2:$M$677,2,FALSE),Control!$O$2:$P$11,2,FALSE),"")</f>
        <v/>
      </c>
      <c r="ES41" s="95" t="str">
        <f>IFERROR(VLOOKUP(EQ41,Control!$R$2:$T$13,3,FALSE),"")</f>
        <v/>
      </c>
      <c r="ET41" s="9">
        <f t="shared" si="274"/>
        <v>0</v>
      </c>
      <c r="EU41" s="10">
        <f t="shared" si="275"/>
        <v>0</v>
      </c>
      <c r="EV41" s="5">
        <f t="shared" si="176"/>
        <v>36</v>
      </c>
      <c r="EW41" s="8" t="str">
        <f t="shared" si="276"/>
        <v/>
      </c>
      <c r="EX41" s="8" t="str">
        <f t="shared" si="277"/>
        <v/>
      </c>
      <c r="EY41" s="95" t="str">
        <f>IFERROR(VLOOKUP(VLOOKUP(EX41,Control!$L$2:$M$677,2,FALSE),Control!$O$2:$P$11,2,FALSE),"")</f>
        <v/>
      </c>
      <c r="EZ41" s="95" t="str">
        <f>IFERROR(VLOOKUP(EX41,Control!$R$2:$T$13,3,FALSE),"")</f>
        <v/>
      </c>
      <c r="FA41" s="9">
        <f t="shared" si="278"/>
        <v>0</v>
      </c>
      <c r="FB41" s="10">
        <f t="shared" si="279"/>
        <v>0</v>
      </c>
      <c r="FC41" s="5">
        <f t="shared" si="177"/>
        <v>36</v>
      </c>
      <c r="FD41" s="8" t="str">
        <f t="shared" si="280"/>
        <v/>
      </c>
      <c r="FE41" s="8" t="str">
        <f t="shared" si="281"/>
        <v/>
      </c>
      <c r="FF41" s="95" t="str">
        <f>IFERROR(VLOOKUP(VLOOKUP(FE41,Control!$L$2:$M$677,2,FALSE),Control!$O$2:$P$11,2,FALSE),"")</f>
        <v/>
      </c>
      <c r="FG41" s="95" t="str">
        <f>IFERROR(VLOOKUP(FE41,Control!$R$2:$T$13,3,FALSE),"")</f>
        <v/>
      </c>
      <c r="FH41" s="9">
        <f t="shared" si="282"/>
        <v>0</v>
      </c>
      <c r="FI41" s="10">
        <f t="shared" si="283"/>
        <v>0</v>
      </c>
      <c r="FJ41" s="5">
        <f t="shared" si="178"/>
        <v>36</v>
      </c>
      <c r="FK41" s="8" t="str">
        <f t="shared" si="284"/>
        <v/>
      </c>
      <c r="FL41" s="8" t="str">
        <f t="shared" si="285"/>
        <v/>
      </c>
      <c r="FM41" s="95" t="str">
        <f>IFERROR(VLOOKUP(VLOOKUP(FL41,Control!$L$2:$M$677,2,FALSE),Control!$O$2:$P$11,2,FALSE),"")</f>
        <v/>
      </c>
      <c r="FN41" s="95" t="str">
        <f>IFERROR(VLOOKUP(FL41,Control!$R$2:$T$13,3,FALSE),"")</f>
        <v/>
      </c>
      <c r="FO41" s="9">
        <f t="shared" si="286"/>
        <v>0</v>
      </c>
      <c r="FP41" s="10">
        <f t="shared" si="287"/>
        <v>0</v>
      </c>
      <c r="FQ41" s="5">
        <f t="shared" si="179"/>
        <v>36</v>
      </c>
      <c r="FR41" s="8" t="str">
        <f t="shared" si="288"/>
        <v/>
      </c>
      <c r="FS41" s="8" t="str">
        <f t="shared" si="289"/>
        <v/>
      </c>
      <c r="FT41" s="95" t="str">
        <f>IFERROR(VLOOKUP(VLOOKUP(FS41,Control!$L$2:$M$677,2,FALSE),Control!$O$2:$P$11,2,FALSE),"")</f>
        <v/>
      </c>
      <c r="FU41" s="95" t="str">
        <f>IFERROR(VLOOKUP(FS41,Control!$R$2:$T$13,3,FALSE),"")</f>
        <v/>
      </c>
      <c r="FV41" s="9">
        <f t="shared" si="290"/>
        <v>0</v>
      </c>
      <c r="FW41" s="10">
        <f t="shared" si="291"/>
        <v>0</v>
      </c>
      <c r="FX41" s="5">
        <f t="shared" si="180"/>
        <v>36</v>
      </c>
      <c r="FY41" s="8" t="str">
        <f t="shared" si="292"/>
        <v/>
      </c>
      <c r="FZ41" s="8" t="str">
        <f t="shared" si="293"/>
        <v/>
      </c>
      <c r="GA41" s="95" t="str">
        <f>IFERROR(VLOOKUP(VLOOKUP(FZ41,Control!$L$2:$M$677,2,FALSE),Control!$O$2:$P$11,2,FALSE),"")</f>
        <v/>
      </c>
      <c r="GB41" s="95" t="str">
        <f>IFERROR(VLOOKUP(FZ41,Control!$R$2:$T$13,3,FALSE),"")</f>
        <v/>
      </c>
      <c r="GC41" s="9">
        <f t="shared" si="294"/>
        <v>0</v>
      </c>
      <c r="GD41" s="10">
        <f t="shared" si="295"/>
        <v>0</v>
      </c>
      <c r="GE41" s="5">
        <f t="shared" si="181"/>
        <v>36</v>
      </c>
      <c r="GF41" s="8" t="str">
        <f t="shared" si="296"/>
        <v/>
      </c>
      <c r="GG41" s="8" t="str">
        <f t="shared" si="297"/>
        <v/>
      </c>
      <c r="GH41" s="95" t="str">
        <f>IFERROR(VLOOKUP(VLOOKUP(GG41,Control!$L$2:$M$677,2,FALSE),Control!$O$2:$P$11,2,FALSE),"")</f>
        <v/>
      </c>
      <c r="GI41" s="95" t="str">
        <f>IFERROR(VLOOKUP(GG41,Control!$R$2:$T$13,3,FALSE),"")</f>
        <v/>
      </c>
      <c r="GJ41" s="9">
        <f t="shared" si="298"/>
        <v>0</v>
      </c>
      <c r="GK41" s="10">
        <f t="shared" si="299"/>
        <v>0</v>
      </c>
      <c r="GL41" s="5">
        <f t="shared" si="182"/>
        <v>36</v>
      </c>
      <c r="GM41" s="8" t="str">
        <f t="shared" si="300"/>
        <v/>
      </c>
      <c r="GN41" s="8" t="str">
        <f t="shared" si="301"/>
        <v/>
      </c>
      <c r="GO41" s="95" t="str">
        <f>IFERROR(VLOOKUP(VLOOKUP(GN41,Control!$L$2:$M$677,2,FALSE),Control!$O$2:$P$11,2,FALSE),"")</f>
        <v/>
      </c>
      <c r="GP41" s="95" t="str">
        <f>IFERROR(VLOOKUP(GN41,Control!$R$2:$T$13,3,FALSE),"")</f>
        <v/>
      </c>
      <c r="GQ41" s="9">
        <f t="shared" si="302"/>
        <v>0</v>
      </c>
      <c r="GR41" s="10">
        <f t="shared" si="303"/>
        <v>0</v>
      </c>
      <c r="GS41" s="5">
        <f t="shared" si="183"/>
        <v>36</v>
      </c>
      <c r="GT41" s="8" t="str">
        <f t="shared" si="304"/>
        <v/>
      </c>
      <c r="GU41" s="8" t="str">
        <f t="shared" si="305"/>
        <v/>
      </c>
      <c r="GV41" s="95" t="str">
        <f>IFERROR(VLOOKUP(VLOOKUP(GU41,Control!$L$2:$M$677,2,FALSE),Control!$O$2:$P$11,2,FALSE),"")</f>
        <v/>
      </c>
      <c r="GW41" s="95" t="str">
        <f>IFERROR(VLOOKUP(GU41,Control!$R$2:$T$13,3,FALSE),"")</f>
        <v/>
      </c>
      <c r="GX41" s="9">
        <f t="shared" si="306"/>
        <v>0</v>
      </c>
      <c r="GY41" s="10">
        <f t="shared" si="307"/>
        <v>0</v>
      </c>
      <c r="GZ41" s="5">
        <f t="shared" si="184"/>
        <v>36</v>
      </c>
      <c r="HA41" s="8" t="str">
        <f t="shared" si="308"/>
        <v/>
      </c>
      <c r="HB41" s="8" t="str">
        <f t="shared" si="309"/>
        <v/>
      </c>
      <c r="HC41" s="95" t="str">
        <f>IFERROR(VLOOKUP(VLOOKUP(HB41,Control!$L$2:$M$677,2,FALSE),Control!$O$2:$P$11,2,FALSE),"")</f>
        <v/>
      </c>
      <c r="HD41" s="95" t="str">
        <f>IFERROR(VLOOKUP(HB41,Control!$R$2:$T$13,3,FALSE),"")</f>
        <v/>
      </c>
      <c r="HE41" s="9">
        <f t="shared" si="310"/>
        <v>0</v>
      </c>
      <c r="HF41" s="10">
        <f t="shared" si="311"/>
        <v>0</v>
      </c>
      <c r="HG41" s="5">
        <f t="shared" si="185"/>
        <v>36</v>
      </c>
      <c r="HH41" s="8" t="str">
        <f t="shared" si="312"/>
        <v/>
      </c>
      <c r="HI41" s="8" t="str">
        <f t="shared" si="313"/>
        <v/>
      </c>
      <c r="HJ41" s="95" t="str">
        <f>IFERROR(VLOOKUP(VLOOKUP(HI41,Control!$L$2:$M$677,2,FALSE),Control!$O$2:$P$11,2,FALSE),"")</f>
        <v/>
      </c>
      <c r="HK41" s="95" t="str">
        <f>IFERROR(VLOOKUP(HI41,Control!$R$2:$T$13,3,FALSE),"")</f>
        <v/>
      </c>
      <c r="HL41" s="9">
        <f t="shared" si="314"/>
        <v>0</v>
      </c>
      <c r="HM41" s="10">
        <f t="shared" si="315"/>
        <v>0</v>
      </c>
      <c r="HN41" s="5">
        <f t="shared" si="186"/>
        <v>36</v>
      </c>
      <c r="HO41" s="8" t="str">
        <f t="shared" si="316"/>
        <v/>
      </c>
      <c r="HP41" s="8" t="str">
        <f t="shared" si="317"/>
        <v/>
      </c>
      <c r="HQ41" s="95" t="str">
        <f>IFERROR(VLOOKUP(VLOOKUP(HP41,Control!$L$2:$M$677,2,FALSE),Control!$O$2:$P$11,2,FALSE),"")</f>
        <v/>
      </c>
      <c r="HR41" s="95" t="str">
        <f>IFERROR(VLOOKUP(HP41,Control!$R$2:$T$13,3,FALSE),"")</f>
        <v/>
      </c>
      <c r="HS41" s="9">
        <f t="shared" si="318"/>
        <v>0</v>
      </c>
      <c r="HT41" s="10">
        <f t="shared" si="319"/>
        <v>0</v>
      </c>
      <c r="HU41" s="5">
        <f t="shared" si="187"/>
        <v>36</v>
      </c>
      <c r="HV41" s="8" t="str">
        <f t="shared" si="320"/>
        <v/>
      </c>
      <c r="HW41" s="8" t="str">
        <f t="shared" si="321"/>
        <v/>
      </c>
      <c r="HX41" s="95" t="str">
        <f>IFERROR(VLOOKUP(VLOOKUP(HW41,Control!$L$2:$M$677,2,FALSE),Control!$O$2:$P$11,2,FALSE),"")</f>
        <v/>
      </c>
      <c r="HY41" s="95" t="str">
        <f>IFERROR(VLOOKUP(HW41,Control!$R$2:$T$13,3,FALSE),"")</f>
        <v/>
      </c>
      <c r="HZ41" s="9">
        <f t="shared" si="322"/>
        <v>0</v>
      </c>
      <c r="IA41" s="10">
        <f t="shared" si="323"/>
        <v>0</v>
      </c>
      <c r="IB41" s="5">
        <f t="shared" si="188"/>
        <v>36</v>
      </c>
      <c r="IC41" s="8" t="str">
        <f t="shared" si="324"/>
        <v/>
      </c>
      <c r="ID41" s="8" t="str">
        <f t="shared" si="325"/>
        <v/>
      </c>
      <c r="IE41" s="95" t="str">
        <f>IFERROR(VLOOKUP(VLOOKUP(ID41,Control!$L$2:$M$677,2,FALSE),Control!$O$2:$P$11,2,FALSE),"")</f>
        <v/>
      </c>
      <c r="IF41" s="95" t="str">
        <f>IFERROR(VLOOKUP(ID41,Control!$R$2:$T$13,3,FALSE),"")</f>
        <v/>
      </c>
      <c r="IG41" s="9">
        <f t="shared" si="326"/>
        <v>0</v>
      </c>
      <c r="IH41" s="10">
        <f t="shared" si="327"/>
        <v>0</v>
      </c>
      <c r="II41" s="5">
        <f t="shared" si="189"/>
        <v>36</v>
      </c>
      <c r="IJ41" s="8" t="str">
        <f t="shared" si="328"/>
        <v/>
      </c>
      <c r="IK41" s="8" t="str">
        <f t="shared" si="329"/>
        <v/>
      </c>
      <c r="IL41" s="95" t="str">
        <f>IFERROR(VLOOKUP(VLOOKUP(IK41,Control!$L$2:$M$677,2,FALSE),Control!$O$2:$P$11,2,FALSE),"")</f>
        <v/>
      </c>
      <c r="IM41" s="95" t="str">
        <f>IFERROR(VLOOKUP(IK41,Control!$R$2:$T$13,3,FALSE),"")</f>
        <v/>
      </c>
      <c r="IN41" s="9">
        <f t="shared" si="330"/>
        <v>0</v>
      </c>
      <c r="IO41" s="10">
        <f t="shared" si="331"/>
        <v>0</v>
      </c>
      <c r="IP41" s="5">
        <f t="shared" si="190"/>
        <v>36</v>
      </c>
      <c r="IQ41" s="8" t="str">
        <f t="shared" si="332"/>
        <v/>
      </c>
      <c r="IR41" s="8" t="str">
        <f t="shared" si="333"/>
        <v/>
      </c>
      <c r="IS41" s="95" t="str">
        <f>IFERROR(VLOOKUP(VLOOKUP(IR41,Control!$L$2:$M$677,2,FALSE),Control!$O$2:$P$11,2,FALSE),"")</f>
        <v/>
      </c>
      <c r="IT41" s="95" t="str">
        <f>IFERROR(VLOOKUP(IR41,Control!$R$2:$T$13,3,FALSE),"")</f>
        <v/>
      </c>
      <c r="IU41" s="9">
        <f t="shared" si="334"/>
        <v>0</v>
      </c>
      <c r="IV41" s="10">
        <f t="shared" si="335"/>
        <v>0</v>
      </c>
      <c r="IW41" s="5">
        <f t="shared" si="191"/>
        <v>36</v>
      </c>
      <c r="IX41" s="8" t="str">
        <f t="shared" si="336"/>
        <v/>
      </c>
      <c r="IY41" s="8" t="str">
        <f t="shared" si="337"/>
        <v/>
      </c>
      <c r="IZ41" s="95" t="str">
        <f>IFERROR(VLOOKUP(VLOOKUP(IY41,Control!$L$2:$M$677,2,FALSE),Control!$O$2:$P$11,2,FALSE),"")</f>
        <v/>
      </c>
      <c r="JA41" s="95" t="str">
        <f>IFERROR(VLOOKUP(IY41,Control!$R$2:$T$13,3,FALSE),"")</f>
        <v/>
      </c>
      <c r="JB41" s="9">
        <f t="shared" si="338"/>
        <v>0</v>
      </c>
      <c r="JC41" s="10">
        <f t="shared" si="339"/>
        <v>0</v>
      </c>
      <c r="JD41" s="5">
        <f t="shared" si="192"/>
        <v>36</v>
      </c>
      <c r="JE41" s="8" t="str">
        <f t="shared" si="340"/>
        <v/>
      </c>
      <c r="JF41" s="8" t="str">
        <f t="shared" si="341"/>
        <v/>
      </c>
      <c r="JG41" s="95" t="str">
        <f>IFERROR(VLOOKUP(VLOOKUP(JF41,Control!$L$2:$M$677,2,FALSE),Control!$O$2:$P$11,2,FALSE),"")</f>
        <v/>
      </c>
      <c r="JH41" s="95" t="str">
        <f>IFERROR(VLOOKUP(JF41,Control!$R$2:$T$13,3,FALSE),"")</f>
        <v/>
      </c>
      <c r="JI41" s="9">
        <f t="shared" si="342"/>
        <v>0</v>
      </c>
      <c r="JJ41" s="10">
        <f t="shared" si="343"/>
        <v>0</v>
      </c>
      <c r="JK41" s="5">
        <f t="shared" si="193"/>
        <v>36</v>
      </c>
      <c r="JL41" s="8" t="str">
        <f t="shared" si="344"/>
        <v/>
      </c>
      <c r="JM41" s="8" t="str">
        <f t="shared" si="345"/>
        <v/>
      </c>
      <c r="JN41" s="95" t="str">
        <f>IFERROR(VLOOKUP(VLOOKUP(JM41,Control!$L$2:$M$677,2,FALSE),Control!$O$2:$P$11,2,FALSE),"")</f>
        <v/>
      </c>
      <c r="JO41" s="95" t="str">
        <f>IFERROR(VLOOKUP(JM41,Control!$R$2:$T$13,3,FALSE),"")</f>
        <v/>
      </c>
      <c r="JP41" s="9">
        <f t="shared" si="346"/>
        <v>0</v>
      </c>
      <c r="JQ41" s="10">
        <f t="shared" si="347"/>
        <v>0</v>
      </c>
      <c r="JR41" s="5">
        <f t="shared" si="194"/>
        <v>36</v>
      </c>
      <c r="JS41" s="8" t="str">
        <f t="shared" si="348"/>
        <v/>
      </c>
      <c r="JT41" s="8" t="str">
        <f t="shared" si="349"/>
        <v/>
      </c>
      <c r="JU41" s="95" t="str">
        <f>IFERROR(VLOOKUP(VLOOKUP(JT41,Control!$L$2:$M$677,2,FALSE),Control!$O$2:$P$11,2,FALSE),"")</f>
        <v/>
      </c>
      <c r="JV41" s="95" t="str">
        <f>IFERROR(VLOOKUP(JT41,Control!$R$2:$T$13,3,FALSE),"")</f>
        <v/>
      </c>
      <c r="JW41" s="9">
        <f t="shared" si="350"/>
        <v>0</v>
      </c>
      <c r="JX41" s="10">
        <f t="shared" si="351"/>
        <v>0</v>
      </c>
    </row>
    <row r="42" spans="1:284" x14ac:dyDescent="0.25">
      <c r="A42" s="114"/>
      <c r="B42" s="114"/>
      <c r="C42" s="114"/>
      <c r="D42" s="117"/>
      <c r="E42" s="5">
        <f t="shared" si="195"/>
        <v>37</v>
      </c>
      <c r="F42" s="8"/>
      <c r="G42" s="6"/>
      <c r="H42" s="95" t="str">
        <f>IFERROR(VLOOKUP(VLOOKUP(G42,Control!$L$2:$M$677,2,FALSE),Control!$O$2:$P$11,2,FALSE),"")</f>
        <v/>
      </c>
      <c r="I42" s="95" t="str">
        <f>IFERROR(VLOOKUP(G42,Control!$R$2:$T$13,3,FALSE),"")</f>
        <v/>
      </c>
      <c r="J42" s="9">
        <v>0</v>
      </c>
      <c r="K42" s="10">
        <v>0</v>
      </c>
      <c r="L42" s="5">
        <f t="shared" si="156"/>
        <v>37</v>
      </c>
      <c r="M42" s="8" t="str">
        <f t="shared" si="196"/>
        <v/>
      </c>
      <c r="N42" s="8" t="str">
        <f t="shared" si="197"/>
        <v/>
      </c>
      <c r="O42" s="95" t="str">
        <f>IFERROR(VLOOKUP(VLOOKUP(N42,Control!$L$2:$M$677,2,FALSE),Control!$O$2:$P$11,2,FALSE),"")</f>
        <v/>
      </c>
      <c r="P42" s="95" t="str">
        <f>IFERROR(VLOOKUP(N42,Control!$R$2:$T$13,3,FALSE),"")</f>
        <v/>
      </c>
      <c r="Q42" s="9">
        <f t="shared" si="198"/>
        <v>0</v>
      </c>
      <c r="R42" s="10">
        <f t="shared" si="199"/>
        <v>0</v>
      </c>
      <c r="S42" s="5">
        <f t="shared" si="157"/>
        <v>37</v>
      </c>
      <c r="T42" s="8" t="str">
        <f t="shared" si="200"/>
        <v/>
      </c>
      <c r="U42" s="8" t="str">
        <f t="shared" si="201"/>
        <v/>
      </c>
      <c r="V42" s="95" t="str">
        <f>IFERROR(VLOOKUP(VLOOKUP(U42,Control!$L$2:$M$677,2,FALSE),Control!$O$2:$P$11,2,FALSE),"")</f>
        <v/>
      </c>
      <c r="W42" s="95" t="str">
        <f>IFERROR(VLOOKUP(U42,Control!$R$2:$T$13,3,FALSE),"")</f>
        <v/>
      </c>
      <c r="X42" s="9">
        <f t="shared" si="202"/>
        <v>0</v>
      </c>
      <c r="Y42" s="10">
        <f t="shared" si="203"/>
        <v>0</v>
      </c>
      <c r="Z42" s="5">
        <f t="shared" si="158"/>
        <v>37</v>
      </c>
      <c r="AA42" s="8" t="str">
        <f t="shared" si="204"/>
        <v/>
      </c>
      <c r="AB42" s="8" t="str">
        <f t="shared" si="205"/>
        <v/>
      </c>
      <c r="AC42" s="95" t="str">
        <f>IFERROR(VLOOKUP(VLOOKUP(AB42,Control!$L$2:$M$677,2,FALSE),Control!$O$2:$P$11,2,FALSE),"")</f>
        <v/>
      </c>
      <c r="AD42" s="95" t="str">
        <f>IFERROR(VLOOKUP(AB42,Control!$R$2:$T$13,3,FALSE),"")</f>
        <v/>
      </c>
      <c r="AE42" s="9">
        <f t="shared" si="206"/>
        <v>0</v>
      </c>
      <c r="AF42" s="10">
        <f t="shared" si="207"/>
        <v>0</v>
      </c>
      <c r="AG42" s="5">
        <f t="shared" si="159"/>
        <v>37</v>
      </c>
      <c r="AH42" s="8" t="str">
        <f t="shared" si="208"/>
        <v/>
      </c>
      <c r="AI42" s="8" t="str">
        <f t="shared" si="209"/>
        <v/>
      </c>
      <c r="AJ42" s="95" t="str">
        <f>IFERROR(VLOOKUP(VLOOKUP(AI42,Control!$L$2:$M$677,2,FALSE),Control!$O$2:$P$11,2,FALSE),"")</f>
        <v/>
      </c>
      <c r="AK42" s="95" t="str">
        <f>IFERROR(VLOOKUP(AI42,Control!$R$2:$T$13,3,FALSE),"")</f>
        <v/>
      </c>
      <c r="AL42" s="9">
        <f t="shared" si="210"/>
        <v>0</v>
      </c>
      <c r="AM42" s="10">
        <f t="shared" si="211"/>
        <v>0</v>
      </c>
      <c r="AN42" s="5">
        <f t="shared" si="160"/>
        <v>37</v>
      </c>
      <c r="AO42" s="8" t="str">
        <f t="shared" si="212"/>
        <v/>
      </c>
      <c r="AP42" s="8" t="str">
        <f t="shared" si="213"/>
        <v/>
      </c>
      <c r="AQ42" s="95" t="str">
        <f>IFERROR(VLOOKUP(VLOOKUP(AP42,Control!$L$2:$M$677,2,FALSE),Control!$O$2:$P$11,2,FALSE),"")</f>
        <v/>
      </c>
      <c r="AR42" s="95" t="str">
        <f>IFERROR(VLOOKUP(AP42,Control!$R$2:$T$13,3,FALSE),"")</f>
        <v/>
      </c>
      <c r="AS42" s="9">
        <f t="shared" si="214"/>
        <v>0</v>
      </c>
      <c r="AT42" s="10">
        <f t="shared" si="215"/>
        <v>0</v>
      </c>
      <c r="AU42" s="5">
        <f t="shared" si="161"/>
        <v>37</v>
      </c>
      <c r="AV42" s="8" t="str">
        <f t="shared" si="216"/>
        <v/>
      </c>
      <c r="AW42" s="8" t="str">
        <f t="shared" si="217"/>
        <v/>
      </c>
      <c r="AX42" s="95" t="str">
        <f>IFERROR(VLOOKUP(VLOOKUP(AW42,Control!$L$2:$M$677,2,FALSE),Control!$O$2:$P$11,2,FALSE),"")</f>
        <v/>
      </c>
      <c r="AY42" s="95" t="str">
        <f>IFERROR(VLOOKUP(AW42,Control!$R$2:$T$13,3,FALSE),"")</f>
        <v/>
      </c>
      <c r="AZ42" s="9">
        <f t="shared" si="218"/>
        <v>0</v>
      </c>
      <c r="BA42" s="10">
        <f t="shared" si="219"/>
        <v>0</v>
      </c>
      <c r="BB42" s="5">
        <f t="shared" si="162"/>
        <v>37</v>
      </c>
      <c r="BC42" s="8" t="str">
        <f t="shared" si="220"/>
        <v/>
      </c>
      <c r="BD42" s="8" t="str">
        <f t="shared" si="221"/>
        <v/>
      </c>
      <c r="BE42" s="95" t="str">
        <f>IFERROR(VLOOKUP(VLOOKUP(BD42,Control!$L$2:$M$677,2,FALSE),Control!$O$2:$P$11,2,FALSE),"")</f>
        <v/>
      </c>
      <c r="BF42" s="95" t="str">
        <f>IFERROR(VLOOKUP(BD42,Control!$R$2:$T$13,3,FALSE),"")</f>
        <v/>
      </c>
      <c r="BG42" s="9">
        <f t="shared" si="222"/>
        <v>0</v>
      </c>
      <c r="BH42" s="10">
        <f t="shared" si="223"/>
        <v>0</v>
      </c>
      <c r="BI42" s="5">
        <f t="shared" si="163"/>
        <v>37</v>
      </c>
      <c r="BJ42" s="8" t="str">
        <f t="shared" si="224"/>
        <v/>
      </c>
      <c r="BK42" s="8" t="str">
        <f t="shared" si="225"/>
        <v/>
      </c>
      <c r="BL42" s="95" t="str">
        <f>IFERROR(VLOOKUP(VLOOKUP(BK42,Control!$L$2:$M$677,2,FALSE),Control!$O$2:$P$11,2,FALSE),"")</f>
        <v/>
      </c>
      <c r="BM42" s="95" t="str">
        <f>IFERROR(VLOOKUP(BK42,Control!$R$2:$T$13,3,FALSE),"")</f>
        <v/>
      </c>
      <c r="BN42" s="9">
        <f t="shared" si="226"/>
        <v>0</v>
      </c>
      <c r="BO42" s="10">
        <f t="shared" si="227"/>
        <v>0</v>
      </c>
      <c r="BP42" s="5">
        <f t="shared" si="164"/>
        <v>37</v>
      </c>
      <c r="BQ42" s="8" t="str">
        <f t="shared" si="228"/>
        <v/>
      </c>
      <c r="BR42" s="8" t="str">
        <f t="shared" si="229"/>
        <v/>
      </c>
      <c r="BS42" s="95" t="str">
        <f>IFERROR(VLOOKUP(VLOOKUP(BR42,Control!$L$2:$M$677,2,FALSE),Control!$O$2:$P$11,2,FALSE),"")</f>
        <v/>
      </c>
      <c r="BT42" s="95" t="str">
        <f>IFERROR(VLOOKUP(BR42,Control!$R$2:$T$13,3,FALSE),"")</f>
        <v/>
      </c>
      <c r="BU42" s="9">
        <f t="shared" si="230"/>
        <v>0</v>
      </c>
      <c r="BV42" s="10">
        <f t="shared" si="231"/>
        <v>0</v>
      </c>
      <c r="BW42" s="5">
        <f t="shared" si="165"/>
        <v>37</v>
      </c>
      <c r="BX42" s="8" t="str">
        <f t="shared" si="232"/>
        <v/>
      </c>
      <c r="BY42" s="8" t="str">
        <f t="shared" si="233"/>
        <v/>
      </c>
      <c r="BZ42" s="95" t="str">
        <f>IFERROR(VLOOKUP(VLOOKUP(BY42,Control!$L$2:$M$677,2,FALSE),Control!$O$2:$P$11,2,FALSE),"")</f>
        <v/>
      </c>
      <c r="CA42" s="95" t="str">
        <f>IFERROR(VLOOKUP(BY42,Control!$R$2:$T$13,3,FALSE),"")</f>
        <v/>
      </c>
      <c r="CB42" s="9">
        <f t="shared" si="234"/>
        <v>0</v>
      </c>
      <c r="CC42" s="10">
        <f t="shared" si="235"/>
        <v>0</v>
      </c>
      <c r="CD42" s="5">
        <f t="shared" si="166"/>
        <v>37</v>
      </c>
      <c r="CE42" s="8" t="str">
        <f t="shared" si="236"/>
        <v/>
      </c>
      <c r="CF42" s="8" t="str">
        <f t="shared" si="237"/>
        <v/>
      </c>
      <c r="CG42" s="95" t="str">
        <f>IFERROR(VLOOKUP(VLOOKUP(CF42,Control!$L$2:$M$677,2,FALSE),Control!$O$2:$P$11,2,FALSE),"")</f>
        <v/>
      </c>
      <c r="CH42" s="95" t="str">
        <f>IFERROR(VLOOKUP(CF42,Control!$R$2:$T$13,3,FALSE),"")</f>
        <v/>
      </c>
      <c r="CI42" s="9">
        <f t="shared" si="238"/>
        <v>0</v>
      </c>
      <c r="CJ42" s="10">
        <f t="shared" si="239"/>
        <v>0</v>
      </c>
      <c r="CK42" s="5">
        <f t="shared" si="167"/>
        <v>37</v>
      </c>
      <c r="CL42" s="8" t="str">
        <f t="shared" si="240"/>
        <v/>
      </c>
      <c r="CM42" s="8" t="str">
        <f t="shared" si="241"/>
        <v/>
      </c>
      <c r="CN42" s="95" t="str">
        <f>IFERROR(VLOOKUP(VLOOKUP(CM42,Control!$L$2:$M$677,2,FALSE),Control!$O$2:$P$11,2,FALSE),"")</f>
        <v/>
      </c>
      <c r="CO42" s="95" t="str">
        <f>IFERROR(VLOOKUP(CM42,Control!$R$2:$T$13,3,FALSE),"")</f>
        <v/>
      </c>
      <c r="CP42" s="9">
        <f t="shared" si="242"/>
        <v>0</v>
      </c>
      <c r="CQ42" s="10">
        <f t="shared" si="243"/>
        <v>0</v>
      </c>
      <c r="CR42" s="5">
        <f t="shared" si="168"/>
        <v>37</v>
      </c>
      <c r="CS42" s="8" t="str">
        <f t="shared" si="244"/>
        <v/>
      </c>
      <c r="CT42" s="8" t="str">
        <f t="shared" si="245"/>
        <v/>
      </c>
      <c r="CU42" s="95" t="str">
        <f>IFERROR(VLOOKUP(VLOOKUP(CT42,Control!$L$2:$M$677,2,FALSE),Control!$O$2:$P$11,2,FALSE),"")</f>
        <v/>
      </c>
      <c r="CV42" s="95" t="str">
        <f>IFERROR(VLOOKUP(CT42,Control!$R$2:$T$13,3,FALSE),"")</f>
        <v/>
      </c>
      <c r="CW42" s="9">
        <f t="shared" si="246"/>
        <v>0</v>
      </c>
      <c r="CX42" s="10">
        <f t="shared" si="247"/>
        <v>0</v>
      </c>
      <c r="CY42" s="5">
        <f t="shared" si="169"/>
        <v>37</v>
      </c>
      <c r="CZ42" s="8" t="str">
        <f t="shared" si="248"/>
        <v/>
      </c>
      <c r="DA42" s="8" t="str">
        <f t="shared" si="249"/>
        <v/>
      </c>
      <c r="DB42" s="95" t="str">
        <f>IFERROR(VLOOKUP(VLOOKUP(DA42,Control!$L$2:$M$677,2,FALSE),Control!$O$2:$P$11,2,FALSE),"")</f>
        <v/>
      </c>
      <c r="DC42" s="95" t="str">
        <f>IFERROR(VLOOKUP(DA42,Control!$R$2:$T$13,3,FALSE),"")</f>
        <v/>
      </c>
      <c r="DD42" s="9">
        <f t="shared" si="250"/>
        <v>0</v>
      </c>
      <c r="DE42" s="10">
        <f t="shared" si="251"/>
        <v>0</v>
      </c>
      <c r="DF42" s="5">
        <f t="shared" si="170"/>
        <v>37</v>
      </c>
      <c r="DG42" s="8" t="str">
        <f t="shared" si="252"/>
        <v/>
      </c>
      <c r="DH42" s="8" t="str">
        <f t="shared" si="253"/>
        <v/>
      </c>
      <c r="DI42" s="95" t="str">
        <f>IFERROR(VLOOKUP(VLOOKUP(DH42,Control!$L$2:$M$677,2,FALSE),Control!$O$2:$P$11,2,FALSE),"")</f>
        <v/>
      </c>
      <c r="DJ42" s="95" t="str">
        <f>IFERROR(VLOOKUP(DH42,Control!$R$2:$T$13,3,FALSE),"")</f>
        <v/>
      </c>
      <c r="DK42" s="9">
        <f t="shared" si="254"/>
        <v>0</v>
      </c>
      <c r="DL42" s="10">
        <f t="shared" si="255"/>
        <v>0</v>
      </c>
      <c r="DM42" s="5">
        <f t="shared" si="171"/>
        <v>37</v>
      </c>
      <c r="DN42" s="8" t="str">
        <f t="shared" si="256"/>
        <v/>
      </c>
      <c r="DO42" s="8" t="str">
        <f t="shared" si="257"/>
        <v/>
      </c>
      <c r="DP42" s="95" t="str">
        <f>IFERROR(VLOOKUP(VLOOKUP(DO42,Control!$L$2:$M$677,2,FALSE),Control!$O$2:$P$11,2,FALSE),"")</f>
        <v/>
      </c>
      <c r="DQ42" s="95" t="str">
        <f>IFERROR(VLOOKUP(DO42,Control!$R$2:$T$13,3,FALSE),"")</f>
        <v/>
      </c>
      <c r="DR42" s="9">
        <f t="shared" si="258"/>
        <v>0</v>
      </c>
      <c r="DS42" s="10">
        <f t="shared" si="259"/>
        <v>0</v>
      </c>
      <c r="DT42" s="5">
        <f t="shared" si="172"/>
        <v>37</v>
      </c>
      <c r="DU42" s="8" t="str">
        <f t="shared" si="260"/>
        <v/>
      </c>
      <c r="DV42" s="8" t="str">
        <f t="shared" si="261"/>
        <v/>
      </c>
      <c r="DW42" s="95" t="str">
        <f>IFERROR(VLOOKUP(VLOOKUP(DV42,Control!$L$2:$M$677,2,FALSE),Control!$O$2:$P$11,2,FALSE),"")</f>
        <v/>
      </c>
      <c r="DX42" s="95" t="str">
        <f>IFERROR(VLOOKUP(DV42,Control!$R$2:$T$13,3,FALSE),"")</f>
        <v/>
      </c>
      <c r="DY42" s="9">
        <f t="shared" si="262"/>
        <v>0</v>
      </c>
      <c r="DZ42" s="10">
        <f t="shared" si="263"/>
        <v>0</v>
      </c>
      <c r="EA42" s="5">
        <f t="shared" si="173"/>
        <v>37</v>
      </c>
      <c r="EB42" s="8" t="str">
        <f t="shared" si="264"/>
        <v/>
      </c>
      <c r="EC42" s="8" t="str">
        <f t="shared" si="265"/>
        <v/>
      </c>
      <c r="ED42" s="95" t="str">
        <f>IFERROR(VLOOKUP(VLOOKUP(EC42,Control!$L$2:$M$677,2,FALSE),Control!$O$2:$P$11,2,FALSE),"")</f>
        <v/>
      </c>
      <c r="EE42" s="95" t="str">
        <f>IFERROR(VLOOKUP(EC42,Control!$R$2:$T$13,3,FALSE),"")</f>
        <v/>
      </c>
      <c r="EF42" s="9">
        <f t="shared" si="266"/>
        <v>0</v>
      </c>
      <c r="EG42" s="10">
        <f t="shared" si="267"/>
        <v>0</v>
      </c>
      <c r="EH42" s="5">
        <f t="shared" si="174"/>
        <v>37</v>
      </c>
      <c r="EI42" s="8" t="str">
        <f t="shared" si="268"/>
        <v/>
      </c>
      <c r="EJ42" s="8" t="str">
        <f t="shared" si="269"/>
        <v/>
      </c>
      <c r="EK42" s="95" t="str">
        <f>IFERROR(VLOOKUP(VLOOKUP(EJ42,Control!$L$2:$M$677,2,FALSE),Control!$O$2:$P$11,2,FALSE),"")</f>
        <v/>
      </c>
      <c r="EL42" s="95" t="str">
        <f>IFERROR(VLOOKUP(EJ42,Control!$R$2:$T$13,3,FALSE),"")</f>
        <v/>
      </c>
      <c r="EM42" s="9">
        <f t="shared" si="270"/>
        <v>0</v>
      </c>
      <c r="EN42" s="10">
        <f t="shared" si="271"/>
        <v>0</v>
      </c>
      <c r="EO42" s="5">
        <f t="shared" si="175"/>
        <v>37</v>
      </c>
      <c r="EP42" s="8" t="str">
        <f t="shared" si="272"/>
        <v/>
      </c>
      <c r="EQ42" s="8" t="str">
        <f t="shared" si="273"/>
        <v/>
      </c>
      <c r="ER42" s="95" t="str">
        <f>IFERROR(VLOOKUP(VLOOKUP(EQ42,Control!$L$2:$M$677,2,FALSE),Control!$O$2:$P$11,2,FALSE),"")</f>
        <v/>
      </c>
      <c r="ES42" s="95" t="str">
        <f>IFERROR(VLOOKUP(EQ42,Control!$R$2:$T$13,3,FALSE),"")</f>
        <v/>
      </c>
      <c r="ET42" s="9">
        <f t="shared" si="274"/>
        <v>0</v>
      </c>
      <c r="EU42" s="10">
        <f t="shared" si="275"/>
        <v>0</v>
      </c>
      <c r="EV42" s="5">
        <f t="shared" si="176"/>
        <v>37</v>
      </c>
      <c r="EW42" s="8" t="str">
        <f t="shared" si="276"/>
        <v/>
      </c>
      <c r="EX42" s="8" t="str">
        <f t="shared" si="277"/>
        <v/>
      </c>
      <c r="EY42" s="95" t="str">
        <f>IFERROR(VLOOKUP(VLOOKUP(EX42,Control!$L$2:$M$677,2,FALSE),Control!$O$2:$P$11,2,FALSE),"")</f>
        <v/>
      </c>
      <c r="EZ42" s="95" t="str">
        <f>IFERROR(VLOOKUP(EX42,Control!$R$2:$T$13,3,FALSE),"")</f>
        <v/>
      </c>
      <c r="FA42" s="9">
        <f t="shared" si="278"/>
        <v>0</v>
      </c>
      <c r="FB42" s="10">
        <f t="shared" si="279"/>
        <v>0</v>
      </c>
      <c r="FC42" s="5">
        <f t="shared" si="177"/>
        <v>37</v>
      </c>
      <c r="FD42" s="8" t="str">
        <f t="shared" si="280"/>
        <v/>
      </c>
      <c r="FE42" s="8" t="str">
        <f t="shared" si="281"/>
        <v/>
      </c>
      <c r="FF42" s="95" t="str">
        <f>IFERROR(VLOOKUP(VLOOKUP(FE42,Control!$L$2:$M$677,2,FALSE),Control!$O$2:$P$11,2,FALSE),"")</f>
        <v/>
      </c>
      <c r="FG42" s="95" t="str">
        <f>IFERROR(VLOOKUP(FE42,Control!$R$2:$T$13,3,FALSE),"")</f>
        <v/>
      </c>
      <c r="FH42" s="9">
        <f t="shared" si="282"/>
        <v>0</v>
      </c>
      <c r="FI42" s="10">
        <f t="shared" si="283"/>
        <v>0</v>
      </c>
      <c r="FJ42" s="5">
        <f t="shared" si="178"/>
        <v>37</v>
      </c>
      <c r="FK42" s="8" t="str">
        <f t="shared" si="284"/>
        <v/>
      </c>
      <c r="FL42" s="8" t="str">
        <f t="shared" si="285"/>
        <v/>
      </c>
      <c r="FM42" s="95" t="str">
        <f>IFERROR(VLOOKUP(VLOOKUP(FL42,Control!$L$2:$M$677,2,FALSE),Control!$O$2:$P$11,2,FALSE),"")</f>
        <v/>
      </c>
      <c r="FN42" s="95" t="str">
        <f>IFERROR(VLOOKUP(FL42,Control!$R$2:$T$13,3,FALSE),"")</f>
        <v/>
      </c>
      <c r="FO42" s="9">
        <f t="shared" si="286"/>
        <v>0</v>
      </c>
      <c r="FP42" s="10">
        <f t="shared" si="287"/>
        <v>0</v>
      </c>
      <c r="FQ42" s="5">
        <f t="shared" si="179"/>
        <v>37</v>
      </c>
      <c r="FR42" s="8" t="str">
        <f t="shared" si="288"/>
        <v/>
      </c>
      <c r="FS42" s="8" t="str">
        <f t="shared" si="289"/>
        <v/>
      </c>
      <c r="FT42" s="95" t="str">
        <f>IFERROR(VLOOKUP(VLOOKUP(FS42,Control!$L$2:$M$677,2,FALSE),Control!$O$2:$P$11,2,FALSE),"")</f>
        <v/>
      </c>
      <c r="FU42" s="95" t="str">
        <f>IFERROR(VLOOKUP(FS42,Control!$R$2:$T$13,3,FALSE),"")</f>
        <v/>
      </c>
      <c r="FV42" s="9">
        <f t="shared" si="290"/>
        <v>0</v>
      </c>
      <c r="FW42" s="10">
        <f t="shared" si="291"/>
        <v>0</v>
      </c>
      <c r="FX42" s="5">
        <f t="shared" si="180"/>
        <v>37</v>
      </c>
      <c r="FY42" s="8" t="str">
        <f t="shared" si="292"/>
        <v/>
      </c>
      <c r="FZ42" s="8" t="str">
        <f t="shared" si="293"/>
        <v/>
      </c>
      <c r="GA42" s="95" t="str">
        <f>IFERROR(VLOOKUP(VLOOKUP(FZ42,Control!$L$2:$M$677,2,FALSE),Control!$O$2:$P$11,2,FALSE),"")</f>
        <v/>
      </c>
      <c r="GB42" s="95" t="str">
        <f>IFERROR(VLOOKUP(FZ42,Control!$R$2:$T$13,3,FALSE),"")</f>
        <v/>
      </c>
      <c r="GC42" s="9">
        <f t="shared" si="294"/>
        <v>0</v>
      </c>
      <c r="GD42" s="10">
        <f t="shared" si="295"/>
        <v>0</v>
      </c>
      <c r="GE42" s="5">
        <f t="shared" si="181"/>
        <v>37</v>
      </c>
      <c r="GF42" s="8" t="str">
        <f t="shared" si="296"/>
        <v/>
      </c>
      <c r="GG42" s="8" t="str">
        <f t="shared" si="297"/>
        <v/>
      </c>
      <c r="GH42" s="95" t="str">
        <f>IFERROR(VLOOKUP(VLOOKUP(GG42,Control!$L$2:$M$677,2,FALSE),Control!$O$2:$P$11,2,FALSE),"")</f>
        <v/>
      </c>
      <c r="GI42" s="95" t="str">
        <f>IFERROR(VLOOKUP(GG42,Control!$R$2:$T$13,3,FALSE),"")</f>
        <v/>
      </c>
      <c r="GJ42" s="9">
        <f t="shared" si="298"/>
        <v>0</v>
      </c>
      <c r="GK42" s="10">
        <f t="shared" si="299"/>
        <v>0</v>
      </c>
      <c r="GL42" s="5">
        <f t="shared" si="182"/>
        <v>37</v>
      </c>
      <c r="GM42" s="8" t="str">
        <f t="shared" si="300"/>
        <v/>
      </c>
      <c r="GN42" s="8" t="str">
        <f t="shared" si="301"/>
        <v/>
      </c>
      <c r="GO42" s="95" t="str">
        <f>IFERROR(VLOOKUP(VLOOKUP(GN42,Control!$L$2:$M$677,2,FALSE),Control!$O$2:$P$11,2,FALSE),"")</f>
        <v/>
      </c>
      <c r="GP42" s="95" t="str">
        <f>IFERROR(VLOOKUP(GN42,Control!$R$2:$T$13,3,FALSE),"")</f>
        <v/>
      </c>
      <c r="GQ42" s="9">
        <f t="shared" si="302"/>
        <v>0</v>
      </c>
      <c r="GR42" s="10">
        <f t="shared" si="303"/>
        <v>0</v>
      </c>
      <c r="GS42" s="5">
        <f t="shared" si="183"/>
        <v>37</v>
      </c>
      <c r="GT42" s="8" t="str">
        <f t="shared" si="304"/>
        <v/>
      </c>
      <c r="GU42" s="8" t="str">
        <f t="shared" si="305"/>
        <v/>
      </c>
      <c r="GV42" s="95" t="str">
        <f>IFERROR(VLOOKUP(VLOOKUP(GU42,Control!$L$2:$M$677,2,FALSE),Control!$O$2:$P$11,2,FALSE),"")</f>
        <v/>
      </c>
      <c r="GW42" s="95" t="str">
        <f>IFERROR(VLOOKUP(GU42,Control!$R$2:$T$13,3,FALSE),"")</f>
        <v/>
      </c>
      <c r="GX42" s="9">
        <f t="shared" si="306"/>
        <v>0</v>
      </c>
      <c r="GY42" s="10">
        <f t="shared" si="307"/>
        <v>0</v>
      </c>
      <c r="GZ42" s="5">
        <f t="shared" si="184"/>
        <v>37</v>
      </c>
      <c r="HA42" s="8" t="str">
        <f t="shared" si="308"/>
        <v/>
      </c>
      <c r="HB42" s="8" t="str">
        <f t="shared" si="309"/>
        <v/>
      </c>
      <c r="HC42" s="95" t="str">
        <f>IFERROR(VLOOKUP(VLOOKUP(HB42,Control!$L$2:$M$677,2,FALSE),Control!$O$2:$P$11,2,FALSE),"")</f>
        <v/>
      </c>
      <c r="HD42" s="95" t="str">
        <f>IFERROR(VLOOKUP(HB42,Control!$R$2:$T$13,3,FALSE),"")</f>
        <v/>
      </c>
      <c r="HE42" s="9">
        <f t="shared" si="310"/>
        <v>0</v>
      </c>
      <c r="HF42" s="10">
        <f t="shared" si="311"/>
        <v>0</v>
      </c>
      <c r="HG42" s="5">
        <f t="shared" si="185"/>
        <v>37</v>
      </c>
      <c r="HH42" s="8" t="str">
        <f t="shared" si="312"/>
        <v/>
      </c>
      <c r="HI42" s="8" t="str">
        <f t="shared" si="313"/>
        <v/>
      </c>
      <c r="HJ42" s="95" t="str">
        <f>IFERROR(VLOOKUP(VLOOKUP(HI42,Control!$L$2:$M$677,2,FALSE),Control!$O$2:$P$11,2,FALSE),"")</f>
        <v/>
      </c>
      <c r="HK42" s="95" t="str">
        <f>IFERROR(VLOOKUP(HI42,Control!$R$2:$T$13,3,FALSE),"")</f>
        <v/>
      </c>
      <c r="HL42" s="9">
        <f t="shared" si="314"/>
        <v>0</v>
      </c>
      <c r="HM42" s="10">
        <f t="shared" si="315"/>
        <v>0</v>
      </c>
      <c r="HN42" s="5">
        <f t="shared" si="186"/>
        <v>37</v>
      </c>
      <c r="HO42" s="8" t="str">
        <f t="shared" si="316"/>
        <v/>
      </c>
      <c r="HP42" s="8" t="str">
        <f t="shared" si="317"/>
        <v/>
      </c>
      <c r="HQ42" s="95" t="str">
        <f>IFERROR(VLOOKUP(VLOOKUP(HP42,Control!$L$2:$M$677,2,FALSE),Control!$O$2:$P$11,2,FALSE),"")</f>
        <v/>
      </c>
      <c r="HR42" s="95" t="str">
        <f>IFERROR(VLOOKUP(HP42,Control!$R$2:$T$13,3,FALSE),"")</f>
        <v/>
      </c>
      <c r="HS42" s="9">
        <f t="shared" si="318"/>
        <v>0</v>
      </c>
      <c r="HT42" s="10">
        <f t="shared" si="319"/>
        <v>0</v>
      </c>
      <c r="HU42" s="5">
        <f t="shared" si="187"/>
        <v>37</v>
      </c>
      <c r="HV42" s="8" t="str">
        <f t="shared" si="320"/>
        <v/>
      </c>
      <c r="HW42" s="8" t="str">
        <f t="shared" si="321"/>
        <v/>
      </c>
      <c r="HX42" s="95" t="str">
        <f>IFERROR(VLOOKUP(VLOOKUP(HW42,Control!$L$2:$M$677,2,FALSE),Control!$O$2:$P$11,2,FALSE),"")</f>
        <v/>
      </c>
      <c r="HY42" s="95" t="str">
        <f>IFERROR(VLOOKUP(HW42,Control!$R$2:$T$13,3,FALSE),"")</f>
        <v/>
      </c>
      <c r="HZ42" s="9">
        <f t="shared" si="322"/>
        <v>0</v>
      </c>
      <c r="IA42" s="10">
        <f t="shared" si="323"/>
        <v>0</v>
      </c>
      <c r="IB42" s="5">
        <f t="shared" si="188"/>
        <v>37</v>
      </c>
      <c r="IC42" s="8" t="str">
        <f t="shared" si="324"/>
        <v/>
      </c>
      <c r="ID42" s="8" t="str">
        <f t="shared" si="325"/>
        <v/>
      </c>
      <c r="IE42" s="95" t="str">
        <f>IFERROR(VLOOKUP(VLOOKUP(ID42,Control!$L$2:$M$677,2,FALSE),Control!$O$2:$P$11,2,FALSE),"")</f>
        <v/>
      </c>
      <c r="IF42" s="95" t="str">
        <f>IFERROR(VLOOKUP(ID42,Control!$R$2:$T$13,3,FALSE),"")</f>
        <v/>
      </c>
      <c r="IG42" s="9">
        <f t="shared" si="326"/>
        <v>0</v>
      </c>
      <c r="IH42" s="10">
        <f t="shared" si="327"/>
        <v>0</v>
      </c>
      <c r="II42" s="5">
        <f t="shared" si="189"/>
        <v>37</v>
      </c>
      <c r="IJ42" s="8" t="str">
        <f t="shared" si="328"/>
        <v/>
      </c>
      <c r="IK42" s="8" t="str">
        <f t="shared" si="329"/>
        <v/>
      </c>
      <c r="IL42" s="95" t="str">
        <f>IFERROR(VLOOKUP(VLOOKUP(IK42,Control!$L$2:$M$677,2,FALSE),Control!$O$2:$P$11,2,FALSE),"")</f>
        <v/>
      </c>
      <c r="IM42" s="95" t="str">
        <f>IFERROR(VLOOKUP(IK42,Control!$R$2:$T$13,3,FALSE),"")</f>
        <v/>
      </c>
      <c r="IN42" s="9">
        <f t="shared" si="330"/>
        <v>0</v>
      </c>
      <c r="IO42" s="10">
        <f t="shared" si="331"/>
        <v>0</v>
      </c>
      <c r="IP42" s="5">
        <f t="shared" si="190"/>
        <v>37</v>
      </c>
      <c r="IQ42" s="8" t="str">
        <f t="shared" si="332"/>
        <v/>
      </c>
      <c r="IR42" s="8" t="str">
        <f t="shared" si="333"/>
        <v/>
      </c>
      <c r="IS42" s="95" t="str">
        <f>IFERROR(VLOOKUP(VLOOKUP(IR42,Control!$L$2:$M$677,2,FALSE),Control!$O$2:$P$11,2,FALSE),"")</f>
        <v/>
      </c>
      <c r="IT42" s="95" t="str">
        <f>IFERROR(VLOOKUP(IR42,Control!$R$2:$T$13,3,FALSE),"")</f>
        <v/>
      </c>
      <c r="IU42" s="9">
        <f t="shared" si="334"/>
        <v>0</v>
      </c>
      <c r="IV42" s="10">
        <f t="shared" si="335"/>
        <v>0</v>
      </c>
      <c r="IW42" s="5">
        <f t="shared" si="191"/>
        <v>37</v>
      </c>
      <c r="IX42" s="8" t="str">
        <f t="shared" si="336"/>
        <v/>
      </c>
      <c r="IY42" s="8" t="str">
        <f t="shared" si="337"/>
        <v/>
      </c>
      <c r="IZ42" s="95" t="str">
        <f>IFERROR(VLOOKUP(VLOOKUP(IY42,Control!$L$2:$M$677,2,FALSE),Control!$O$2:$P$11,2,FALSE),"")</f>
        <v/>
      </c>
      <c r="JA42" s="95" t="str">
        <f>IFERROR(VLOOKUP(IY42,Control!$R$2:$T$13,3,FALSE),"")</f>
        <v/>
      </c>
      <c r="JB42" s="9">
        <f t="shared" si="338"/>
        <v>0</v>
      </c>
      <c r="JC42" s="10">
        <f t="shared" si="339"/>
        <v>0</v>
      </c>
      <c r="JD42" s="5">
        <f t="shared" si="192"/>
        <v>37</v>
      </c>
      <c r="JE42" s="8" t="str">
        <f t="shared" si="340"/>
        <v/>
      </c>
      <c r="JF42" s="8" t="str">
        <f t="shared" si="341"/>
        <v/>
      </c>
      <c r="JG42" s="95" t="str">
        <f>IFERROR(VLOOKUP(VLOOKUP(JF42,Control!$L$2:$M$677,2,FALSE),Control!$O$2:$P$11,2,FALSE),"")</f>
        <v/>
      </c>
      <c r="JH42" s="95" t="str">
        <f>IFERROR(VLOOKUP(JF42,Control!$R$2:$T$13,3,FALSE),"")</f>
        <v/>
      </c>
      <c r="JI42" s="9">
        <f t="shared" si="342"/>
        <v>0</v>
      </c>
      <c r="JJ42" s="10">
        <f t="shared" si="343"/>
        <v>0</v>
      </c>
      <c r="JK42" s="5">
        <f t="shared" si="193"/>
        <v>37</v>
      </c>
      <c r="JL42" s="8" t="str">
        <f t="shared" si="344"/>
        <v/>
      </c>
      <c r="JM42" s="8" t="str">
        <f t="shared" si="345"/>
        <v/>
      </c>
      <c r="JN42" s="95" t="str">
        <f>IFERROR(VLOOKUP(VLOOKUP(JM42,Control!$L$2:$M$677,2,FALSE),Control!$O$2:$P$11,2,FALSE),"")</f>
        <v/>
      </c>
      <c r="JO42" s="95" t="str">
        <f>IFERROR(VLOOKUP(JM42,Control!$R$2:$T$13,3,FALSE),"")</f>
        <v/>
      </c>
      <c r="JP42" s="9">
        <f t="shared" si="346"/>
        <v>0</v>
      </c>
      <c r="JQ42" s="10">
        <f t="shared" si="347"/>
        <v>0</v>
      </c>
      <c r="JR42" s="5">
        <f t="shared" si="194"/>
        <v>37</v>
      </c>
      <c r="JS42" s="8" t="str">
        <f t="shared" si="348"/>
        <v/>
      </c>
      <c r="JT42" s="8" t="str">
        <f t="shared" si="349"/>
        <v/>
      </c>
      <c r="JU42" s="95" t="str">
        <f>IFERROR(VLOOKUP(VLOOKUP(JT42,Control!$L$2:$M$677,2,FALSE),Control!$O$2:$P$11,2,FALSE),"")</f>
        <v/>
      </c>
      <c r="JV42" s="95" t="str">
        <f>IFERROR(VLOOKUP(JT42,Control!$R$2:$T$13,3,FALSE),"")</f>
        <v/>
      </c>
      <c r="JW42" s="9">
        <f t="shared" si="350"/>
        <v>0</v>
      </c>
      <c r="JX42" s="10">
        <f t="shared" si="351"/>
        <v>0</v>
      </c>
    </row>
    <row r="43" spans="1:284" x14ac:dyDescent="0.25">
      <c r="A43" s="114"/>
      <c r="B43" s="114"/>
      <c r="C43" s="114"/>
      <c r="D43" s="117"/>
      <c r="E43" s="5">
        <f t="shared" si="195"/>
        <v>38</v>
      </c>
      <c r="F43" s="8"/>
      <c r="G43" s="6"/>
      <c r="H43" s="95" t="str">
        <f>IFERROR(VLOOKUP(VLOOKUP(G43,Control!$L$2:$M$677,2,FALSE),Control!$O$2:$P$11,2,FALSE),"")</f>
        <v/>
      </c>
      <c r="I43" s="95" t="str">
        <f>IFERROR(VLOOKUP(G43,Control!$R$2:$T$13,3,FALSE),"")</f>
        <v/>
      </c>
      <c r="J43" s="9">
        <v>0</v>
      </c>
      <c r="K43" s="10">
        <v>0</v>
      </c>
      <c r="L43" s="5">
        <f t="shared" si="156"/>
        <v>38</v>
      </c>
      <c r="M43" s="8" t="str">
        <f t="shared" si="196"/>
        <v/>
      </c>
      <c r="N43" s="8" t="str">
        <f t="shared" si="197"/>
        <v/>
      </c>
      <c r="O43" s="95" t="str">
        <f>IFERROR(VLOOKUP(VLOOKUP(N43,Control!$L$2:$M$677,2,FALSE),Control!$O$2:$P$11,2,FALSE),"")</f>
        <v/>
      </c>
      <c r="P43" s="95" t="str">
        <f>IFERROR(VLOOKUP(N43,Control!$R$2:$T$13,3,FALSE),"")</f>
        <v/>
      </c>
      <c r="Q43" s="9">
        <f t="shared" si="198"/>
        <v>0</v>
      </c>
      <c r="R43" s="10">
        <f t="shared" si="199"/>
        <v>0</v>
      </c>
      <c r="S43" s="5">
        <f t="shared" si="157"/>
        <v>38</v>
      </c>
      <c r="T43" s="8" t="str">
        <f t="shared" si="200"/>
        <v/>
      </c>
      <c r="U43" s="8" t="str">
        <f t="shared" si="201"/>
        <v/>
      </c>
      <c r="V43" s="95" t="str">
        <f>IFERROR(VLOOKUP(VLOOKUP(U43,Control!$L$2:$M$677,2,FALSE),Control!$O$2:$P$11,2,FALSE),"")</f>
        <v/>
      </c>
      <c r="W43" s="95" t="str">
        <f>IFERROR(VLOOKUP(U43,Control!$R$2:$T$13,3,FALSE),"")</f>
        <v/>
      </c>
      <c r="X43" s="9">
        <f t="shared" si="202"/>
        <v>0</v>
      </c>
      <c r="Y43" s="10">
        <f t="shared" si="203"/>
        <v>0</v>
      </c>
      <c r="Z43" s="5">
        <f t="shared" si="158"/>
        <v>38</v>
      </c>
      <c r="AA43" s="8" t="str">
        <f t="shared" si="204"/>
        <v/>
      </c>
      <c r="AB43" s="8" t="str">
        <f t="shared" si="205"/>
        <v/>
      </c>
      <c r="AC43" s="95" t="str">
        <f>IFERROR(VLOOKUP(VLOOKUP(AB43,Control!$L$2:$M$677,2,FALSE),Control!$O$2:$P$11,2,FALSE),"")</f>
        <v/>
      </c>
      <c r="AD43" s="95" t="str">
        <f>IFERROR(VLOOKUP(AB43,Control!$R$2:$T$13,3,FALSE),"")</f>
        <v/>
      </c>
      <c r="AE43" s="9">
        <f t="shared" si="206"/>
        <v>0</v>
      </c>
      <c r="AF43" s="10">
        <f t="shared" si="207"/>
        <v>0</v>
      </c>
      <c r="AG43" s="5">
        <f t="shared" si="159"/>
        <v>38</v>
      </c>
      <c r="AH43" s="8" t="str">
        <f t="shared" si="208"/>
        <v/>
      </c>
      <c r="AI43" s="8" t="str">
        <f t="shared" si="209"/>
        <v/>
      </c>
      <c r="AJ43" s="95" t="str">
        <f>IFERROR(VLOOKUP(VLOOKUP(AI43,Control!$L$2:$M$677,2,FALSE),Control!$O$2:$P$11,2,FALSE),"")</f>
        <v/>
      </c>
      <c r="AK43" s="95" t="str">
        <f>IFERROR(VLOOKUP(AI43,Control!$R$2:$T$13,3,FALSE),"")</f>
        <v/>
      </c>
      <c r="AL43" s="9">
        <f t="shared" si="210"/>
        <v>0</v>
      </c>
      <c r="AM43" s="10">
        <f t="shared" si="211"/>
        <v>0</v>
      </c>
      <c r="AN43" s="5">
        <f t="shared" si="160"/>
        <v>38</v>
      </c>
      <c r="AO43" s="8" t="str">
        <f t="shared" si="212"/>
        <v/>
      </c>
      <c r="AP43" s="8" t="str">
        <f t="shared" si="213"/>
        <v/>
      </c>
      <c r="AQ43" s="95" t="str">
        <f>IFERROR(VLOOKUP(VLOOKUP(AP43,Control!$L$2:$M$677,2,FALSE),Control!$O$2:$P$11,2,FALSE),"")</f>
        <v/>
      </c>
      <c r="AR43" s="95" t="str">
        <f>IFERROR(VLOOKUP(AP43,Control!$R$2:$T$13,3,FALSE),"")</f>
        <v/>
      </c>
      <c r="AS43" s="9">
        <f t="shared" si="214"/>
        <v>0</v>
      </c>
      <c r="AT43" s="10">
        <f t="shared" si="215"/>
        <v>0</v>
      </c>
      <c r="AU43" s="5">
        <f t="shared" si="161"/>
        <v>38</v>
      </c>
      <c r="AV43" s="8" t="str">
        <f t="shared" si="216"/>
        <v/>
      </c>
      <c r="AW43" s="8" t="str">
        <f t="shared" si="217"/>
        <v/>
      </c>
      <c r="AX43" s="95" t="str">
        <f>IFERROR(VLOOKUP(VLOOKUP(AW43,Control!$L$2:$M$677,2,FALSE),Control!$O$2:$P$11,2,FALSE),"")</f>
        <v/>
      </c>
      <c r="AY43" s="95" t="str">
        <f>IFERROR(VLOOKUP(AW43,Control!$R$2:$T$13,3,FALSE),"")</f>
        <v/>
      </c>
      <c r="AZ43" s="9">
        <f t="shared" si="218"/>
        <v>0</v>
      </c>
      <c r="BA43" s="10">
        <f t="shared" si="219"/>
        <v>0</v>
      </c>
      <c r="BB43" s="5">
        <f t="shared" si="162"/>
        <v>38</v>
      </c>
      <c r="BC43" s="8" t="str">
        <f t="shared" si="220"/>
        <v/>
      </c>
      <c r="BD43" s="8" t="str">
        <f t="shared" si="221"/>
        <v/>
      </c>
      <c r="BE43" s="95" t="str">
        <f>IFERROR(VLOOKUP(VLOOKUP(BD43,Control!$L$2:$M$677,2,FALSE),Control!$O$2:$P$11,2,FALSE),"")</f>
        <v/>
      </c>
      <c r="BF43" s="95" t="str">
        <f>IFERROR(VLOOKUP(BD43,Control!$R$2:$T$13,3,FALSE),"")</f>
        <v/>
      </c>
      <c r="BG43" s="9">
        <f t="shared" si="222"/>
        <v>0</v>
      </c>
      <c r="BH43" s="10">
        <f t="shared" si="223"/>
        <v>0</v>
      </c>
      <c r="BI43" s="5">
        <f t="shared" si="163"/>
        <v>38</v>
      </c>
      <c r="BJ43" s="8" t="str">
        <f t="shared" si="224"/>
        <v/>
      </c>
      <c r="BK43" s="8" t="str">
        <f t="shared" si="225"/>
        <v/>
      </c>
      <c r="BL43" s="95" t="str">
        <f>IFERROR(VLOOKUP(VLOOKUP(BK43,Control!$L$2:$M$677,2,FALSE),Control!$O$2:$P$11,2,FALSE),"")</f>
        <v/>
      </c>
      <c r="BM43" s="95" t="str">
        <f>IFERROR(VLOOKUP(BK43,Control!$R$2:$T$13,3,FALSE),"")</f>
        <v/>
      </c>
      <c r="BN43" s="9">
        <f t="shared" si="226"/>
        <v>0</v>
      </c>
      <c r="BO43" s="10">
        <f t="shared" si="227"/>
        <v>0</v>
      </c>
      <c r="BP43" s="5">
        <f t="shared" si="164"/>
        <v>38</v>
      </c>
      <c r="BQ43" s="8" t="str">
        <f t="shared" si="228"/>
        <v/>
      </c>
      <c r="BR43" s="8" t="str">
        <f t="shared" si="229"/>
        <v/>
      </c>
      <c r="BS43" s="95" t="str">
        <f>IFERROR(VLOOKUP(VLOOKUP(BR43,Control!$L$2:$M$677,2,FALSE),Control!$O$2:$P$11,2,FALSE),"")</f>
        <v/>
      </c>
      <c r="BT43" s="95" t="str">
        <f>IFERROR(VLOOKUP(BR43,Control!$R$2:$T$13,3,FALSE),"")</f>
        <v/>
      </c>
      <c r="BU43" s="9">
        <f t="shared" si="230"/>
        <v>0</v>
      </c>
      <c r="BV43" s="10">
        <f t="shared" si="231"/>
        <v>0</v>
      </c>
      <c r="BW43" s="5">
        <f t="shared" si="165"/>
        <v>38</v>
      </c>
      <c r="BX43" s="8" t="str">
        <f t="shared" si="232"/>
        <v/>
      </c>
      <c r="BY43" s="8" t="str">
        <f t="shared" si="233"/>
        <v/>
      </c>
      <c r="BZ43" s="95" t="str">
        <f>IFERROR(VLOOKUP(VLOOKUP(BY43,Control!$L$2:$M$677,2,FALSE),Control!$O$2:$P$11,2,FALSE),"")</f>
        <v/>
      </c>
      <c r="CA43" s="95" t="str">
        <f>IFERROR(VLOOKUP(BY43,Control!$R$2:$T$13,3,FALSE),"")</f>
        <v/>
      </c>
      <c r="CB43" s="9">
        <f t="shared" si="234"/>
        <v>0</v>
      </c>
      <c r="CC43" s="10">
        <f t="shared" si="235"/>
        <v>0</v>
      </c>
      <c r="CD43" s="5">
        <f t="shared" si="166"/>
        <v>38</v>
      </c>
      <c r="CE43" s="8" t="str">
        <f t="shared" si="236"/>
        <v/>
      </c>
      <c r="CF43" s="8" t="str">
        <f t="shared" si="237"/>
        <v/>
      </c>
      <c r="CG43" s="95" t="str">
        <f>IFERROR(VLOOKUP(VLOOKUP(CF43,Control!$L$2:$M$677,2,FALSE),Control!$O$2:$P$11,2,FALSE),"")</f>
        <v/>
      </c>
      <c r="CH43" s="95" t="str">
        <f>IFERROR(VLOOKUP(CF43,Control!$R$2:$T$13,3,FALSE),"")</f>
        <v/>
      </c>
      <c r="CI43" s="9">
        <f t="shared" si="238"/>
        <v>0</v>
      </c>
      <c r="CJ43" s="10">
        <f t="shared" si="239"/>
        <v>0</v>
      </c>
      <c r="CK43" s="5">
        <f t="shared" si="167"/>
        <v>38</v>
      </c>
      <c r="CL43" s="8" t="str">
        <f t="shared" si="240"/>
        <v/>
      </c>
      <c r="CM43" s="8" t="str">
        <f t="shared" si="241"/>
        <v/>
      </c>
      <c r="CN43" s="95" t="str">
        <f>IFERROR(VLOOKUP(VLOOKUP(CM43,Control!$L$2:$M$677,2,FALSE),Control!$O$2:$P$11,2,FALSE),"")</f>
        <v/>
      </c>
      <c r="CO43" s="95" t="str">
        <f>IFERROR(VLOOKUP(CM43,Control!$R$2:$T$13,3,FALSE),"")</f>
        <v/>
      </c>
      <c r="CP43" s="9">
        <f t="shared" si="242"/>
        <v>0</v>
      </c>
      <c r="CQ43" s="10">
        <f t="shared" si="243"/>
        <v>0</v>
      </c>
      <c r="CR43" s="5">
        <f t="shared" si="168"/>
        <v>38</v>
      </c>
      <c r="CS43" s="8" t="str">
        <f t="shared" si="244"/>
        <v/>
      </c>
      <c r="CT43" s="8" t="str">
        <f t="shared" si="245"/>
        <v/>
      </c>
      <c r="CU43" s="95" t="str">
        <f>IFERROR(VLOOKUP(VLOOKUP(CT43,Control!$L$2:$M$677,2,FALSE),Control!$O$2:$P$11,2,FALSE),"")</f>
        <v/>
      </c>
      <c r="CV43" s="95" t="str">
        <f>IFERROR(VLOOKUP(CT43,Control!$R$2:$T$13,3,FALSE),"")</f>
        <v/>
      </c>
      <c r="CW43" s="9">
        <f t="shared" si="246"/>
        <v>0</v>
      </c>
      <c r="CX43" s="10">
        <f t="shared" si="247"/>
        <v>0</v>
      </c>
      <c r="CY43" s="5">
        <f t="shared" si="169"/>
        <v>38</v>
      </c>
      <c r="CZ43" s="8" t="str">
        <f t="shared" si="248"/>
        <v/>
      </c>
      <c r="DA43" s="8" t="str">
        <f t="shared" si="249"/>
        <v/>
      </c>
      <c r="DB43" s="95" t="str">
        <f>IFERROR(VLOOKUP(VLOOKUP(DA43,Control!$L$2:$M$677,2,FALSE),Control!$O$2:$P$11,2,FALSE),"")</f>
        <v/>
      </c>
      <c r="DC43" s="95" t="str">
        <f>IFERROR(VLOOKUP(DA43,Control!$R$2:$T$13,3,FALSE),"")</f>
        <v/>
      </c>
      <c r="DD43" s="9">
        <f t="shared" si="250"/>
        <v>0</v>
      </c>
      <c r="DE43" s="10">
        <f t="shared" si="251"/>
        <v>0</v>
      </c>
      <c r="DF43" s="5">
        <f t="shared" si="170"/>
        <v>38</v>
      </c>
      <c r="DG43" s="8" t="str">
        <f t="shared" si="252"/>
        <v/>
      </c>
      <c r="DH43" s="8" t="str">
        <f t="shared" si="253"/>
        <v/>
      </c>
      <c r="DI43" s="95" t="str">
        <f>IFERROR(VLOOKUP(VLOOKUP(DH43,Control!$L$2:$M$677,2,FALSE),Control!$O$2:$P$11,2,FALSE),"")</f>
        <v/>
      </c>
      <c r="DJ43" s="95" t="str">
        <f>IFERROR(VLOOKUP(DH43,Control!$R$2:$T$13,3,FALSE),"")</f>
        <v/>
      </c>
      <c r="DK43" s="9">
        <f t="shared" si="254"/>
        <v>0</v>
      </c>
      <c r="DL43" s="10">
        <f t="shared" si="255"/>
        <v>0</v>
      </c>
      <c r="DM43" s="5">
        <f t="shared" si="171"/>
        <v>38</v>
      </c>
      <c r="DN43" s="8" t="str">
        <f t="shared" si="256"/>
        <v/>
      </c>
      <c r="DO43" s="8" t="str">
        <f t="shared" si="257"/>
        <v/>
      </c>
      <c r="DP43" s="95" t="str">
        <f>IFERROR(VLOOKUP(VLOOKUP(DO43,Control!$L$2:$M$677,2,FALSE),Control!$O$2:$P$11,2,FALSE),"")</f>
        <v/>
      </c>
      <c r="DQ43" s="95" t="str">
        <f>IFERROR(VLOOKUP(DO43,Control!$R$2:$T$13,3,FALSE),"")</f>
        <v/>
      </c>
      <c r="DR43" s="9">
        <f t="shared" si="258"/>
        <v>0</v>
      </c>
      <c r="DS43" s="10">
        <f t="shared" si="259"/>
        <v>0</v>
      </c>
      <c r="DT43" s="5">
        <f t="shared" si="172"/>
        <v>38</v>
      </c>
      <c r="DU43" s="8" t="str">
        <f t="shared" si="260"/>
        <v/>
      </c>
      <c r="DV43" s="8" t="str">
        <f t="shared" si="261"/>
        <v/>
      </c>
      <c r="DW43" s="95" t="str">
        <f>IFERROR(VLOOKUP(VLOOKUP(DV43,Control!$L$2:$M$677,2,FALSE),Control!$O$2:$P$11,2,FALSE),"")</f>
        <v/>
      </c>
      <c r="DX43" s="95" t="str">
        <f>IFERROR(VLOOKUP(DV43,Control!$R$2:$T$13,3,FALSE),"")</f>
        <v/>
      </c>
      <c r="DY43" s="9">
        <f t="shared" si="262"/>
        <v>0</v>
      </c>
      <c r="DZ43" s="10">
        <f t="shared" si="263"/>
        <v>0</v>
      </c>
      <c r="EA43" s="5">
        <f t="shared" si="173"/>
        <v>38</v>
      </c>
      <c r="EB43" s="8" t="str">
        <f t="shared" si="264"/>
        <v/>
      </c>
      <c r="EC43" s="8" t="str">
        <f t="shared" si="265"/>
        <v/>
      </c>
      <c r="ED43" s="95" t="str">
        <f>IFERROR(VLOOKUP(VLOOKUP(EC43,Control!$L$2:$M$677,2,FALSE),Control!$O$2:$P$11,2,FALSE),"")</f>
        <v/>
      </c>
      <c r="EE43" s="95" t="str">
        <f>IFERROR(VLOOKUP(EC43,Control!$R$2:$T$13,3,FALSE),"")</f>
        <v/>
      </c>
      <c r="EF43" s="9">
        <f t="shared" si="266"/>
        <v>0</v>
      </c>
      <c r="EG43" s="10">
        <f t="shared" si="267"/>
        <v>0</v>
      </c>
      <c r="EH43" s="5">
        <f t="shared" si="174"/>
        <v>38</v>
      </c>
      <c r="EI43" s="8" t="str">
        <f t="shared" si="268"/>
        <v/>
      </c>
      <c r="EJ43" s="8" t="str">
        <f t="shared" si="269"/>
        <v/>
      </c>
      <c r="EK43" s="95" t="str">
        <f>IFERROR(VLOOKUP(VLOOKUP(EJ43,Control!$L$2:$M$677,2,FALSE),Control!$O$2:$P$11,2,FALSE),"")</f>
        <v/>
      </c>
      <c r="EL43" s="95" t="str">
        <f>IFERROR(VLOOKUP(EJ43,Control!$R$2:$T$13,3,FALSE),"")</f>
        <v/>
      </c>
      <c r="EM43" s="9">
        <f t="shared" si="270"/>
        <v>0</v>
      </c>
      <c r="EN43" s="10">
        <f t="shared" si="271"/>
        <v>0</v>
      </c>
      <c r="EO43" s="5">
        <f t="shared" si="175"/>
        <v>38</v>
      </c>
      <c r="EP43" s="8" t="str">
        <f t="shared" si="272"/>
        <v/>
      </c>
      <c r="EQ43" s="8" t="str">
        <f t="shared" si="273"/>
        <v/>
      </c>
      <c r="ER43" s="95" t="str">
        <f>IFERROR(VLOOKUP(VLOOKUP(EQ43,Control!$L$2:$M$677,2,FALSE),Control!$O$2:$P$11,2,FALSE),"")</f>
        <v/>
      </c>
      <c r="ES43" s="95" t="str">
        <f>IFERROR(VLOOKUP(EQ43,Control!$R$2:$T$13,3,FALSE),"")</f>
        <v/>
      </c>
      <c r="ET43" s="9">
        <f t="shared" si="274"/>
        <v>0</v>
      </c>
      <c r="EU43" s="10">
        <f t="shared" si="275"/>
        <v>0</v>
      </c>
      <c r="EV43" s="5">
        <f t="shared" si="176"/>
        <v>38</v>
      </c>
      <c r="EW43" s="8" t="str">
        <f t="shared" si="276"/>
        <v/>
      </c>
      <c r="EX43" s="8" t="str">
        <f t="shared" si="277"/>
        <v/>
      </c>
      <c r="EY43" s="95" t="str">
        <f>IFERROR(VLOOKUP(VLOOKUP(EX43,Control!$L$2:$M$677,2,FALSE),Control!$O$2:$P$11,2,FALSE),"")</f>
        <v/>
      </c>
      <c r="EZ43" s="95" t="str">
        <f>IFERROR(VLOOKUP(EX43,Control!$R$2:$T$13,3,FALSE),"")</f>
        <v/>
      </c>
      <c r="FA43" s="9">
        <f t="shared" si="278"/>
        <v>0</v>
      </c>
      <c r="FB43" s="10">
        <f t="shared" si="279"/>
        <v>0</v>
      </c>
      <c r="FC43" s="5">
        <f t="shared" si="177"/>
        <v>38</v>
      </c>
      <c r="FD43" s="8" t="str">
        <f t="shared" si="280"/>
        <v/>
      </c>
      <c r="FE43" s="8" t="str">
        <f t="shared" si="281"/>
        <v/>
      </c>
      <c r="FF43" s="95" t="str">
        <f>IFERROR(VLOOKUP(VLOOKUP(FE43,Control!$L$2:$M$677,2,FALSE),Control!$O$2:$P$11,2,FALSE),"")</f>
        <v/>
      </c>
      <c r="FG43" s="95" t="str">
        <f>IFERROR(VLOOKUP(FE43,Control!$R$2:$T$13,3,FALSE),"")</f>
        <v/>
      </c>
      <c r="FH43" s="9">
        <f t="shared" si="282"/>
        <v>0</v>
      </c>
      <c r="FI43" s="10">
        <f t="shared" si="283"/>
        <v>0</v>
      </c>
      <c r="FJ43" s="5">
        <f t="shared" si="178"/>
        <v>38</v>
      </c>
      <c r="FK43" s="8" t="str">
        <f t="shared" si="284"/>
        <v/>
      </c>
      <c r="FL43" s="8" t="str">
        <f t="shared" si="285"/>
        <v/>
      </c>
      <c r="FM43" s="95" t="str">
        <f>IFERROR(VLOOKUP(VLOOKUP(FL43,Control!$L$2:$M$677,2,FALSE),Control!$O$2:$P$11,2,FALSE),"")</f>
        <v/>
      </c>
      <c r="FN43" s="95" t="str">
        <f>IFERROR(VLOOKUP(FL43,Control!$R$2:$T$13,3,FALSE),"")</f>
        <v/>
      </c>
      <c r="FO43" s="9">
        <f t="shared" si="286"/>
        <v>0</v>
      </c>
      <c r="FP43" s="10">
        <f t="shared" si="287"/>
        <v>0</v>
      </c>
      <c r="FQ43" s="5">
        <f t="shared" si="179"/>
        <v>38</v>
      </c>
      <c r="FR43" s="8" t="str">
        <f t="shared" si="288"/>
        <v/>
      </c>
      <c r="FS43" s="8" t="str">
        <f t="shared" si="289"/>
        <v/>
      </c>
      <c r="FT43" s="95" t="str">
        <f>IFERROR(VLOOKUP(VLOOKUP(FS43,Control!$L$2:$M$677,2,FALSE),Control!$O$2:$P$11,2,FALSE),"")</f>
        <v/>
      </c>
      <c r="FU43" s="95" t="str">
        <f>IFERROR(VLOOKUP(FS43,Control!$R$2:$T$13,3,FALSE),"")</f>
        <v/>
      </c>
      <c r="FV43" s="9">
        <f t="shared" si="290"/>
        <v>0</v>
      </c>
      <c r="FW43" s="10">
        <f t="shared" si="291"/>
        <v>0</v>
      </c>
      <c r="FX43" s="5">
        <f t="shared" si="180"/>
        <v>38</v>
      </c>
      <c r="FY43" s="8" t="str">
        <f t="shared" si="292"/>
        <v/>
      </c>
      <c r="FZ43" s="8" t="str">
        <f t="shared" si="293"/>
        <v/>
      </c>
      <c r="GA43" s="95" t="str">
        <f>IFERROR(VLOOKUP(VLOOKUP(FZ43,Control!$L$2:$M$677,2,FALSE),Control!$O$2:$P$11,2,FALSE),"")</f>
        <v/>
      </c>
      <c r="GB43" s="95" t="str">
        <f>IFERROR(VLOOKUP(FZ43,Control!$R$2:$T$13,3,FALSE),"")</f>
        <v/>
      </c>
      <c r="GC43" s="9">
        <f t="shared" si="294"/>
        <v>0</v>
      </c>
      <c r="GD43" s="10">
        <f t="shared" si="295"/>
        <v>0</v>
      </c>
      <c r="GE43" s="5">
        <f t="shared" si="181"/>
        <v>38</v>
      </c>
      <c r="GF43" s="8" t="str">
        <f t="shared" si="296"/>
        <v/>
      </c>
      <c r="GG43" s="8" t="str">
        <f t="shared" si="297"/>
        <v/>
      </c>
      <c r="GH43" s="95" t="str">
        <f>IFERROR(VLOOKUP(VLOOKUP(GG43,Control!$L$2:$M$677,2,FALSE),Control!$O$2:$P$11,2,FALSE),"")</f>
        <v/>
      </c>
      <c r="GI43" s="95" t="str">
        <f>IFERROR(VLOOKUP(GG43,Control!$R$2:$T$13,3,FALSE),"")</f>
        <v/>
      </c>
      <c r="GJ43" s="9">
        <f t="shared" si="298"/>
        <v>0</v>
      </c>
      <c r="GK43" s="10">
        <f t="shared" si="299"/>
        <v>0</v>
      </c>
      <c r="GL43" s="5">
        <f t="shared" si="182"/>
        <v>38</v>
      </c>
      <c r="GM43" s="8" t="str">
        <f t="shared" si="300"/>
        <v/>
      </c>
      <c r="GN43" s="8" t="str">
        <f t="shared" si="301"/>
        <v/>
      </c>
      <c r="GO43" s="95" t="str">
        <f>IFERROR(VLOOKUP(VLOOKUP(GN43,Control!$L$2:$M$677,2,FALSE),Control!$O$2:$P$11,2,FALSE),"")</f>
        <v/>
      </c>
      <c r="GP43" s="95" t="str">
        <f>IFERROR(VLOOKUP(GN43,Control!$R$2:$T$13,3,FALSE),"")</f>
        <v/>
      </c>
      <c r="GQ43" s="9">
        <f t="shared" si="302"/>
        <v>0</v>
      </c>
      <c r="GR43" s="10">
        <f t="shared" si="303"/>
        <v>0</v>
      </c>
      <c r="GS43" s="5">
        <f t="shared" si="183"/>
        <v>38</v>
      </c>
      <c r="GT43" s="8" t="str">
        <f t="shared" si="304"/>
        <v/>
      </c>
      <c r="GU43" s="8" t="str">
        <f t="shared" si="305"/>
        <v/>
      </c>
      <c r="GV43" s="95" t="str">
        <f>IFERROR(VLOOKUP(VLOOKUP(GU43,Control!$L$2:$M$677,2,FALSE),Control!$O$2:$P$11,2,FALSE),"")</f>
        <v/>
      </c>
      <c r="GW43" s="95" t="str">
        <f>IFERROR(VLOOKUP(GU43,Control!$R$2:$T$13,3,FALSE),"")</f>
        <v/>
      </c>
      <c r="GX43" s="9">
        <f t="shared" si="306"/>
        <v>0</v>
      </c>
      <c r="GY43" s="10">
        <f t="shared" si="307"/>
        <v>0</v>
      </c>
      <c r="GZ43" s="5">
        <f t="shared" si="184"/>
        <v>38</v>
      </c>
      <c r="HA43" s="8" t="str">
        <f t="shared" si="308"/>
        <v/>
      </c>
      <c r="HB43" s="8" t="str">
        <f t="shared" si="309"/>
        <v/>
      </c>
      <c r="HC43" s="95" t="str">
        <f>IFERROR(VLOOKUP(VLOOKUP(HB43,Control!$L$2:$M$677,2,FALSE),Control!$O$2:$P$11,2,FALSE),"")</f>
        <v/>
      </c>
      <c r="HD43" s="95" t="str">
        <f>IFERROR(VLOOKUP(HB43,Control!$R$2:$T$13,3,FALSE),"")</f>
        <v/>
      </c>
      <c r="HE43" s="9">
        <f t="shared" si="310"/>
        <v>0</v>
      </c>
      <c r="HF43" s="10">
        <f t="shared" si="311"/>
        <v>0</v>
      </c>
      <c r="HG43" s="5">
        <f t="shared" si="185"/>
        <v>38</v>
      </c>
      <c r="HH43" s="8" t="str">
        <f t="shared" si="312"/>
        <v/>
      </c>
      <c r="HI43" s="8" t="str">
        <f t="shared" si="313"/>
        <v/>
      </c>
      <c r="HJ43" s="95" t="str">
        <f>IFERROR(VLOOKUP(VLOOKUP(HI43,Control!$L$2:$M$677,2,FALSE),Control!$O$2:$P$11,2,FALSE),"")</f>
        <v/>
      </c>
      <c r="HK43" s="95" t="str">
        <f>IFERROR(VLOOKUP(HI43,Control!$R$2:$T$13,3,FALSE),"")</f>
        <v/>
      </c>
      <c r="HL43" s="9">
        <f t="shared" si="314"/>
        <v>0</v>
      </c>
      <c r="HM43" s="10">
        <f t="shared" si="315"/>
        <v>0</v>
      </c>
      <c r="HN43" s="5">
        <f t="shared" si="186"/>
        <v>38</v>
      </c>
      <c r="HO43" s="8" t="str">
        <f t="shared" si="316"/>
        <v/>
      </c>
      <c r="HP43" s="8" t="str">
        <f t="shared" si="317"/>
        <v/>
      </c>
      <c r="HQ43" s="95" t="str">
        <f>IFERROR(VLOOKUP(VLOOKUP(HP43,Control!$L$2:$M$677,2,FALSE),Control!$O$2:$P$11,2,FALSE),"")</f>
        <v/>
      </c>
      <c r="HR43" s="95" t="str">
        <f>IFERROR(VLOOKUP(HP43,Control!$R$2:$T$13,3,FALSE),"")</f>
        <v/>
      </c>
      <c r="HS43" s="9">
        <f t="shared" si="318"/>
        <v>0</v>
      </c>
      <c r="HT43" s="10">
        <f t="shared" si="319"/>
        <v>0</v>
      </c>
      <c r="HU43" s="5">
        <f t="shared" si="187"/>
        <v>38</v>
      </c>
      <c r="HV43" s="8" t="str">
        <f t="shared" si="320"/>
        <v/>
      </c>
      <c r="HW43" s="8" t="str">
        <f t="shared" si="321"/>
        <v/>
      </c>
      <c r="HX43" s="95" t="str">
        <f>IFERROR(VLOOKUP(VLOOKUP(HW43,Control!$L$2:$M$677,2,FALSE),Control!$O$2:$P$11,2,FALSE),"")</f>
        <v/>
      </c>
      <c r="HY43" s="95" t="str">
        <f>IFERROR(VLOOKUP(HW43,Control!$R$2:$T$13,3,FALSE),"")</f>
        <v/>
      </c>
      <c r="HZ43" s="9">
        <f t="shared" si="322"/>
        <v>0</v>
      </c>
      <c r="IA43" s="10">
        <f t="shared" si="323"/>
        <v>0</v>
      </c>
      <c r="IB43" s="5">
        <f t="shared" si="188"/>
        <v>38</v>
      </c>
      <c r="IC43" s="8" t="str">
        <f t="shared" si="324"/>
        <v/>
      </c>
      <c r="ID43" s="8" t="str">
        <f t="shared" si="325"/>
        <v/>
      </c>
      <c r="IE43" s="95" t="str">
        <f>IFERROR(VLOOKUP(VLOOKUP(ID43,Control!$L$2:$M$677,2,FALSE),Control!$O$2:$P$11,2,FALSE),"")</f>
        <v/>
      </c>
      <c r="IF43" s="95" t="str">
        <f>IFERROR(VLOOKUP(ID43,Control!$R$2:$T$13,3,FALSE),"")</f>
        <v/>
      </c>
      <c r="IG43" s="9">
        <f t="shared" si="326"/>
        <v>0</v>
      </c>
      <c r="IH43" s="10">
        <f t="shared" si="327"/>
        <v>0</v>
      </c>
      <c r="II43" s="5">
        <f t="shared" si="189"/>
        <v>38</v>
      </c>
      <c r="IJ43" s="8" t="str">
        <f t="shared" si="328"/>
        <v/>
      </c>
      <c r="IK43" s="8" t="str">
        <f t="shared" si="329"/>
        <v/>
      </c>
      <c r="IL43" s="95" t="str">
        <f>IFERROR(VLOOKUP(VLOOKUP(IK43,Control!$L$2:$M$677,2,FALSE),Control!$O$2:$P$11,2,FALSE),"")</f>
        <v/>
      </c>
      <c r="IM43" s="95" t="str">
        <f>IFERROR(VLOOKUP(IK43,Control!$R$2:$T$13,3,FALSE),"")</f>
        <v/>
      </c>
      <c r="IN43" s="9">
        <f t="shared" si="330"/>
        <v>0</v>
      </c>
      <c r="IO43" s="10">
        <f t="shared" si="331"/>
        <v>0</v>
      </c>
      <c r="IP43" s="5">
        <f t="shared" si="190"/>
        <v>38</v>
      </c>
      <c r="IQ43" s="8" t="str">
        <f t="shared" si="332"/>
        <v/>
      </c>
      <c r="IR43" s="8" t="str">
        <f t="shared" si="333"/>
        <v/>
      </c>
      <c r="IS43" s="95" t="str">
        <f>IFERROR(VLOOKUP(VLOOKUP(IR43,Control!$L$2:$M$677,2,FALSE),Control!$O$2:$P$11,2,FALSE),"")</f>
        <v/>
      </c>
      <c r="IT43" s="95" t="str">
        <f>IFERROR(VLOOKUP(IR43,Control!$R$2:$T$13,3,FALSE),"")</f>
        <v/>
      </c>
      <c r="IU43" s="9">
        <f t="shared" si="334"/>
        <v>0</v>
      </c>
      <c r="IV43" s="10">
        <f t="shared" si="335"/>
        <v>0</v>
      </c>
      <c r="IW43" s="5">
        <f t="shared" si="191"/>
        <v>38</v>
      </c>
      <c r="IX43" s="8" t="str">
        <f t="shared" si="336"/>
        <v/>
      </c>
      <c r="IY43" s="8" t="str">
        <f t="shared" si="337"/>
        <v/>
      </c>
      <c r="IZ43" s="95" t="str">
        <f>IFERROR(VLOOKUP(VLOOKUP(IY43,Control!$L$2:$M$677,2,FALSE),Control!$O$2:$P$11,2,FALSE),"")</f>
        <v/>
      </c>
      <c r="JA43" s="95" t="str">
        <f>IFERROR(VLOOKUP(IY43,Control!$R$2:$T$13,3,FALSE),"")</f>
        <v/>
      </c>
      <c r="JB43" s="9">
        <f t="shared" si="338"/>
        <v>0</v>
      </c>
      <c r="JC43" s="10">
        <f t="shared" si="339"/>
        <v>0</v>
      </c>
      <c r="JD43" s="5">
        <f t="shared" si="192"/>
        <v>38</v>
      </c>
      <c r="JE43" s="8" t="str">
        <f t="shared" si="340"/>
        <v/>
      </c>
      <c r="JF43" s="8" t="str">
        <f t="shared" si="341"/>
        <v/>
      </c>
      <c r="JG43" s="95" t="str">
        <f>IFERROR(VLOOKUP(VLOOKUP(JF43,Control!$L$2:$M$677,2,FALSE),Control!$O$2:$P$11,2,FALSE),"")</f>
        <v/>
      </c>
      <c r="JH43" s="95" t="str">
        <f>IFERROR(VLOOKUP(JF43,Control!$R$2:$T$13,3,FALSE),"")</f>
        <v/>
      </c>
      <c r="JI43" s="9">
        <f t="shared" si="342"/>
        <v>0</v>
      </c>
      <c r="JJ43" s="10">
        <f t="shared" si="343"/>
        <v>0</v>
      </c>
      <c r="JK43" s="5">
        <f t="shared" si="193"/>
        <v>38</v>
      </c>
      <c r="JL43" s="8" t="str">
        <f t="shared" si="344"/>
        <v/>
      </c>
      <c r="JM43" s="8" t="str">
        <f t="shared" si="345"/>
        <v/>
      </c>
      <c r="JN43" s="95" t="str">
        <f>IFERROR(VLOOKUP(VLOOKUP(JM43,Control!$L$2:$M$677,2,FALSE),Control!$O$2:$P$11,2,FALSE),"")</f>
        <v/>
      </c>
      <c r="JO43" s="95" t="str">
        <f>IFERROR(VLOOKUP(JM43,Control!$R$2:$T$13,3,FALSE),"")</f>
        <v/>
      </c>
      <c r="JP43" s="9">
        <f t="shared" si="346"/>
        <v>0</v>
      </c>
      <c r="JQ43" s="10">
        <f t="shared" si="347"/>
        <v>0</v>
      </c>
      <c r="JR43" s="5">
        <f t="shared" si="194"/>
        <v>38</v>
      </c>
      <c r="JS43" s="8" t="str">
        <f t="shared" si="348"/>
        <v/>
      </c>
      <c r="JT43" s="8" t="str">
        <f t="shared" si="349"/>
        <v/>
      </c>
      <c r="JU43" s="95" t="str">
        <f>IFERROR(VLOOKUP(VLOOKUP(JT43,Control!$L$2:$M$677,2,FALSE),Control!$O$2:$P$11,2,FALSE),"")</f>
        <v/>
      </c>
      <c r="JV43" s="95" t="str">
        <f>IFERROR(VLOOKUP(JT43,Control!$R$2:$T$13,3,FALSE),"")</f>
        <v/>
      </c>
      <c r="JW43" s="9">
        <f t="shared" si="350"/>
        <v>0</v>
      </c>
      <c r="JX43" s="10">
        <f t="shared" si="351"/>
        <v>0</v>
      </c>
    </row>
    <row r="44" spans="1:284" x14ac:dyDescent="0.25">
      <c r="A44" s="114"/>
      <c r="B44" s="114"/>
      <c r="C44" s="114"/>
      <c r="D44" s="117"/>
      <c r="E44" s="5">
        <f t="shared" si="195"/>
        <v>39</v>
      </c>
      <c r="F44" s="8"/>
      <c r="G44" s="6"/>
      <c r="H44" s="95" t="str">
        <f>IFERROR(VLOOKUP(VLOOKUP(G44,Control!$L$2:$M$677,2,FALSE),Control!$O$2:$P$11,2,FALSE),"")</f>
        <v/>
      </c>
      <c r="I44" s="95" t="str">
        <f>IFERROR(VLOOKUP(G44,Control!$R$2:$T$13,3,FALSE),"")</f>
        <v/>
      </c>
      <c r="J44" s="9">
        <v>0</v>
      </c>
      <c r="K44" s="10">
        <v>0</v>
      </c>
      <c r="L44" s="5">
        <f t="shared" si="156"/>
        <v>39</v>
      </c>
      <c r="M44" s="8" t="str">
        <f t="shared" si="196"/>
        <v/>
      </c>
      <c r="N44" s="8" t="str">
        <f t="shared" si="197"/>
        <v/>
      </c>
      <c r="O44" s="95" t="str">
        <f>IFERROR(VLOOKUP(VLOOKUP(N44,Control!$L$2:$M$677,2,FALSE),Control!$O$2:$P$11,2,FALSE),"")</f>
        <v/>
      </c>
      <c r="P44" s="95" t="str">
        <f>IFERROR(VLOOKUP(N44,Control!$R$2:$T$13,3,FALSE),"")</f>
        <v/>
      </c>
      <c r="Q44" s="9">
        <f t="shared" si="198"/>
        <v>0</v>
      </c>
      <c r="R44" s="10">
        <f t="shared" si="199"/>
        <v>0</v>
      </c>
      <c r="S44" s="5">
        <f t="shared" si="157"/>
        <v>39</v>
      </c>
      <c r="T44" s="8" t="str">
        <f t="shared" si="200"/>
        <v/>
      </c>
      <c r="U44" s="8" t="str">
        <f t="shared" si="201"/>
        <v/>
      </c>
      <c r="V44" s="95" t="str">
        <f>IFERROR(VLOOKUP(VLOOKUP(U44,Control!$L$2:$M$677,2,FALSE),Control!$O$2:$P$11,2,FALSE),"")</f>
        <v/>
      </c>
      <c r="W44" s="95" t="str">
        <f>IFERROR(VLOOKUP(U44,Control!$R$2:$T$13,3,FALSE),"")</f>
        <v/>
      </c>
      <c r="X44" s="9">
        <f t="shared" si="202"/>
        <v>0</v>
      </c>
      <c r="Y44" s="10">
        <f t="shared" si="203"/>
        <v>0</v>
      </c>
      <c r="Z44" s="5">
        <f t="shared" si="158"/>
        <v>39</v>
      </c>
      <c r="AA44" s="8" t="str">
        <f t="shared" si="204"/>
        <v/>
      </c>
      <c r="AB44" s="8" t="str">
        <f t="shared" si="205"/>
        <v/>
      </c>
      <c r="AC44" s="95" t="str">
        <f>IFERROR(VLOOKUP(VLOOKUP(AB44,Control!$L$2:$M$677,2,FALSE),Control!$O$2:$P$11,2,FALSE),"")</f>
        <v/>
      </c>
      <c r="AD44" s="95" t="str">
        <f>IFERROR(VLOOKUP(AB44,Control!$R$2:$T$13,3,FALSE),"")</f>
        <v/>
      </c>
      <c r="AE44" s="9">
        <f t="shared" si="206"/>
        <v>0</v>
      </c>
      <c r="AF44" s="10">
        <f t="shared" si="207"/>
        <v>0</v>
      </c>
      <c r="AG44" s="5">
        <f t="shared" si="159"/>
        <v>39</v>
      </c>
      <c r="AH44" s="8" t="str">
        <f t="shared" si="208"/>
        <v/>
      </c>
      <c r="AI44" s="8" t="str">
        <f t="shared" si="209"/>
        <v/>
      </c>
      <c r="AJ44" s="95" t="str">
        <f>IFERROR(VLOOKUP(VLOOKUP(AI44,Control!$L$2:$M$677,2,FALSE),Control!$O$2:$P$11,2,FALSE),"")</f>
        <v/>
      </c>
      <c r="AK44" s="95" t="str">
        <f>IFERROR(VLOOKUP(AI44,Control!$R$2:$T$13,3,FALSE),"")</f>
        <v/>
      </c>
      <c r="AL44" s="9">
        <f t="shared" si="210"/>
        <v>0</v>
      </c>
      <c r="AM44" s="10">
        <f t="shared" si="211"/>
        <v>0</v>
      </c>
      <c r="AN44" s="5">
        <f t="shared" si="160"/>
        <v>39</v>
      </c>
      <c r="AO44" s="8" t="str">
        <f t="shared" si="212"/>
        <v/>
      </c>
      <c r="AP44" s="8" t="str">
        <f t="shared" si="213"/>
        <v/>
      </c>
      <c r="AQ44" s="95" t="str">
        <f>IFERROR(VLOOKUP(VLOOKUP(AP44,Control!$L$2:$M$677,2,FALSE),Control!$O$2:$P$11,2,FALSE),"")</f>
        <v/>
      </c>
      <c r="AR44" s="95" t="str">
        <f>IFERROR(VLOOKUP(AP44,Control!$R$2:$T$13,3,FALSE),"")</f>
        <v/>
      </c>
      <c r="AS44" s="9">
        <f t="shared" si="214"/>
        <v>0</v>
      </c>
      <c r="AT44" s="10">
        <f t="shared" si="215"/>
        <v>0</v>
      </c>
      <c r="AU44" s="5">
        <f t="shared" si="161"/>
        <v>39</v>
      </c>
      <c r="AV44" s="8" t="str">
        <f t="shared" si="216"/>
        <v/>
      </c>
      <c r="AW44" s="8" t="str">
        <f t="shared" si="217"/>
        <v/>
      </c>
      <c r="AX44" s="95" t="str">
        <f>IFERROR(VLOOKUP(VLOOKUP(AW44,Control!$L$2:$M$677,2,FALSE),Control!$O$2:$P$11,2,FALSE),"")</f>
        <v/>
      </c>
      <c r="AY44" s="95" t="str">
        <f>IFERROR(VLOOKUP(AW44,Control!$R$2:$T$13,3,FALSE),"")</f>
        <v/>
      </c>
      <c r="AZ44" s="9">
        <f t="shared" si="218"/>
        <v>0</v>
      </c>
      <c r="BA44" s="10">
        <f t="shared" si="219"/>
        <v>0</v>
      </c>
      <c r="BB44" s="5">
        <f t="shared" si="162"/>
        <v>39</v>
      </c>
      <c r="BC44" s="8" t="str">
        <f t="shared" si="220"/>
        <v/>
      </c>
      <c r="BD44" s="8" t="str">
        <f t="shared" si="221"/>
        <v/>
      </c>
      <c r="BE44" s="95" t="str">
        <f>IFERROR(VLOOKUP(VLOOKUP(BD44,Control!$L$2:$M$677,2,FALSE),Control!$O$2:$P$11,2,FALSE),"")</f>
        <v/>
      </c>
      <c r="BF44" s="95" t="str">
        <f>IFERROR(VLOOKUP(BD44,Control!$R$2:$T$13,3,FALSE),"")</f>
        <v/>
      </c>
      <c r="BG44" s="9">
        <f t="shared" si="222"/>
        <v>0</v>
      </c>
      <c r="BH44" s="10">
        <f t="shared" si="223"/>
        <v>0</v>
      </c>
      <c r="BI44" s="5">
        <f t="shared" si="163"/>
        <v>39</v>
      </c>
      <c r="BJ44" s="8" t="str">
        <f t="shared" si="224"/>
        <v/>
      </c>
      <c r="BK44" s="8" t="str">
        <f t="shared" si="225"/>
        <v/>
      </c>
      <c r="BL44" s="95" t="str">
        <f>IFERROR(VLOOKUP(VLOOKUP(BK44,Control!$L$2:$M$677,2,FALSE),Control!$O$2:$P$11,2,FALSE),"")</f>
        <v/>
      </c>
      <c r="BM44" s="95" t="str">
        <f>IFERROR(VLOOKUP(BK44,Control!$R$2:$T$13,3,FALSE),"")</f>
        <v/>
      </c>
      <c r="BN44" s="9">
        <f t="shared" si="226"/>
        <v>0</v>
      </c>
      <c r="BO44" s="10">
        <f t="shared" si="227"/>
        <v>0</v>
      </c>
      <c r="BP44" s="5">
        <f t="shared" si="164"/>
        <v>39</v>
      </c>
      <c r="BQ44" s="8" t="str">
        <f t="shared" si="228"/>
        <v/>
      </c>
      <c r="BR44" s="8" t="str">
        <f t="shared" si="229"/>
        <v/>
      </c>
      <c r="BS44" s="95" t="str">
        <f>IFERROR(VLOOKUP(VLOOKUP(BR44,Control!$L$2:$M$677,2,FALSE),Control!$O$2:$P$11,2,FALSE),"")</f>
        <v/>
      </c>
      <c r="BT44" s="95" t="str">
        <f>IFERROR(VLOOKUP(BR44,Control!$R$2:$T$13,3,FALSE),"")</f>
        <v/>
      </c>
      <c r="BU44" s="9">
        <f t="shared" si="230"/>
        <v>0</v>
      </c>
      <c r="BV44" s="10">
        <f t="shared" si="231"/>
        <v>0</v>
      </c>
      <c r="BW44" s="5">
        <f t="shared" si="165"/>
        <v>39</v>
      </c>
      <c r="BX44" s="8" t="str">
        <f t="shared" si="232"/>
        <v/>
      </c>
      <c r="BY44" s="8" t="str">
        <f t="shared" si="233"/>
        <v/>
      </c>
      <c r="BZ44" s="95" t="str">
        <f>IFERROR(VLOOKUP(VLOOKUP(BY44,Control!$L$2:$M$677,2,FALSE),Control!$O$2:$P$11,2,FALSE),"")</f>
        <v/>
      </c>
      <c r="CA44" s="95" t="str">
        <f>IFERROR(VLOOKUP(BY44,Control!$R$2:$T$13,3,FALSE),"")</f>
        <v/>
      </c>
      <c r="CB44" s="9">
        <f t="shared" si="234"/>
        <v>0</v>
      </c>
      <c r="CC44" s="10">
        <f t="shared" si="235"/>
        <v>0</v>
      </c>
      <c r="CD44" s="5">
        <f t="shared" si="166"/>
        <v>39</v>
      </c>
      <c r="CE44" s="8" t="str">
        <f t="shared" si="236"/>
        <v/>
      </c>
      <c r="CF44" s="8" t="str">
        <f t="shared" si="237"/>
        <v/>
      </c>
      <c r="CG44" s="95" t="str">
        <f>IFERROR(VLOOKUP(VLOOKUP(CF44,Control!$L$2:$M$677,2,FALSE),Control!$O$2:$P$11,2,FALSE),"")</f>
        <v/>
      </c>
      <c r="CH44" s="95" t="str">
        <f>IFERROR(VLOOKUP(CF44,Control!$R$2:$T$13,3,FALSE),"")</f>
        <v/>
      </c>
      <c r="CI44" s="9">
        <f t="shared" si="238"/>
        <v>0</v>
      </c>
      <c r="CJ44" s="10">
        <f t="shared" si="239"/>
        <v>0</v>
      </c>
      <c r="CK44" s="5">
        <f t="shared" si="167"/>
        <v>39</v>
      </c>
      <c r="CL44" s="8" t="str">
        <f t="shared" si="240"/>
        <v/>
      </c>
      <c r="CM44" s="8" t="str">
        <f t="shared" si="241"/>
        <v/>
      </c>
      <c r="CN44" s="95" t="str">
        <f>IFERROR(VLOOKUP(VLOOKUP(CM44,Control!$L$2:$M$677,2,FALSE),Control!$O$2:$P$11,2,FALSE),"")</f>
        <v/>
      </c>
      <c r="CO44" s="95" t="str">
        <f>IFERROR(VLOOKUP(CM44,Control!$R$2:$T$13,3,FALSE),"")</f>
        <v/>
      </c>
      <c r="CP44" s="9">
        <f t="shared" si="242"/>
        <v>0</v>
      </c>
      <c r="CQ44" s="10">
        <f t="shared" si="243"/>
        <v>0</v>
      </c>
      <c r="CR44" s="5">
        <f t="shared" si="168"/>
        <v>39</v>
      </c>
      <c r="CS44" s="8" t="str">
        <f t="shared" si="244"/>
        <v/>
      </c>
      <c r="CT44" s="8" t="str">
        <f t="shared" si="245"/>
        <v/>
      </c>
      <c r="CU44" s="95" t="str">
        <f>IFERROR(VLOOKUP(VLOOKUP(CT44,Control!$L$2:$M$677,2,FALSE),Control!$O$2:$P$11,2,FALSE),"")</f>
        <v/>
      </c>
      <c r="CV44" s="95" t="str">
        <f>IFERROR(VLOOKUP(CT44,Control!$R$2:$T$13,3,FALSE),"")</f>
        <v/>
      </c>
      <c r="CW44" s="9">
        <f t="shared" si="246"/>
        <v>0</v>
      </c>
      <c r="CX44" s="10">
        <f t="shared" si="247"/>
        <v>0</v>
      </c>
      <c r="CY44" s="5">
        <f t="shared" si="169"/>
        <v>39</v>
      </c>
      <c r="CZ44" s="8" t="str">
        <f t="shared" si="248"/>
        <v/>
      </c>
      <c r="DA44" s="8" t="str">
        <f t="shared" si="249"/>
        <v/>
      </c>
      <c r="DB44" s="95" t="str">
        <f>IFERROR(VLOOKUP(VLOOKUP(DA44,Control!$L$2:$M$677,2,FALSE),Control!$O$2:$P$11,2,FALSE),"")</f>
        <v/>
      </c>
      <c r="DC44" s="95" t="str">
        <f>IFERROR(VLOOKUP(DA44,Control!$R$2:$T$13,3,FALSE),"")</f>
        <v/>
      </c>
      <c r="DD44" s="9">
        <f t="shared" si="250"/>
        <v>0</v>
      </c>
      <c r="DE44" s="10">
        <f t="shared" si="251"/>
        <v>0</v>
      </c>
      <c r="DF44" s="5">
        <f t="shared" si="170"/>
        <v>39</v>
      </c>
      <c r="DG44" s="8" t="str">
        <f t="shared" si="252"/>
        <v/>
      </c>
      <c r="DH44" s="8" t="str">
        <f t="shared" si="253"/>
        <v/>
      </c>
      <c r="DI44" s="95" t="str">
        <f>IFERROR(VLOOKUP(VLOOKUP(DH44,Control!$L$2:$M$677,2,FALSE),Control!$O$2:$P$11,2,FALSE),"")</f>
        <v/>
      </c>
      <c r="DJ44" s="95" t="str">
        <f>IFERROR(VLOOKUP(DH44,Control!$R$2:$T$13,3,FALSE),"")</f>
        <v/>
      </c>
      <c r="DK44" s="9">
        <f t="shared" si="254"/>
        <v>0</v>
      </c>
      <c r="DL44" s="10">
        <f t="shared" si="255"/>
        <v>0</v>
      </c>
      <c r="DM44" s="5">
        <f t="shared" si="171"/>
        <v>39</v>
      </c>
      <c r="DN44" s="8" t="str">
        <f t="shared" si="256"/>
        <v/>
      </c>
      <c r="DO44" s="8" t="str">
        <f t="shared" si="257"/>
        <v/>
      </c>
      <c r="DP44" s="95" t="str">
        <f>IFERROR(VLOOKUP(VLOOKUP(DO44,Control!$L$2:$M$677,2,FALSE),Control!$O$2:$P$11,2,FALSE),"")</f>
        <v/>
      </c>
      <c r="DQ44" s="95" t="str">
        <f>IFERROR(VLOOKUP(DO44,Control!$R$2:$T$13,3,FALSE),"")</f>
        <v/>
      </c>
      <c r="DR44" s="9">
        <f t="shared" si="258"/>
        <v>0</v>
      </c>
      <c r="DS44" s="10">
        <f t="shared" si="259"/>
        <v>0</v>
      </c>
      <c r="DT44" s="5">
        <f t="shared" si="172"/>
        <v>39</v>
      </c>
      <c r="DU44" s="8" t="str">
        <f t="shared" si="260"/>
        <v/>
      </c>
      <c r="DV44" s="8" t="str">
        <f t="shared" si="261"/>
        <v/>
      </c>
      <c r="DW44" s="95" t="str">
        <f>IFERROR(VLOOKUP(VLOOKUP(DV44,Control!$L$2:$M$677,2,FALSE),Control!$O$2:$P$11,2,FALSE),"")</f>
        <v/>
      </c>
      <c r="DX44" s="95" t="str">
        <f>IFERROR(VLOOKUP(DV44,Control!$R$2:$T$13,3,FALSE),"")</f>
        <v/>
      </c>
      <c r="DY44" s="9">
        <f t="shared" si="262"/>
        <v>0</v>
      </c>
      <c r="DZ44" s="10">
        <f t="shared" si="263"/>
        <v>0</v>
      </c>
      <c r="EA44" s="5">
        <f t="shared" si="173"/>
        <v>39</v>
      </c>
      <c r="EB44" s="8" t="str">
        <f t="shared" si="264"/>
        <v/>
      </c>
      <c r="EC44" s="8" t="str">
        <f t="shared" si="265"/>
        <v/>
      </c>
      <c r="ED44" s="95" t="str">
        <f>IFERROR(VLOOKUP(VLOOKUP(EC44,Control!$L$2:$M$677,2,FALSE),Control!$O$2:$P$11,2,FALSE),"")</f>
        <v/>
      </c>
      <c r="EE44" s="95" t="str">
        <f>IFERROR(VLOOKUP(EC44,Control!$R$2:$T$13,3,FALSE),"")</f>
        <v/>
      </c>
      <c r="EF44" s="9">
        <f t="shared" si="266"/>
        <v>0</v>
      </c>
      <c r="EG44" s="10">
        <f t="shared" si="267"/>
        <v>0</v>
      </c>
      <c r="EH44" s="5">
        <f t="shared" si="174"/>
        <v>39</v>
      </c>
      <c r="EI44" s="8" t="str">
        <f t="shared" si="268"/>
        <v/>
      </c>
      <c r="EJ44" s="8" t="str">
        <f t="shared" si="269"/>
        <v/>
      </c>
      <c r="EK44" s="95" t="str">
        <f>IFERROR(VLOOKUP(VLOOKUP(EJ44,Control!$L$2:$M$677,2,FALSE),Control!$O$2:$P$11,2,FALSE),"")</f>
        <v/>
      </c>
      <c r="EL44" s="95" t="str">
        <f>IFERROR(VLOOKUP(EJ44,Control!$R$2:$T$13,3,FALSE),"")</f>
        <v/>
      </c>
      <c r="EM44" s="9">
        <f t="shared" si="270"/>
        <v>0</v>
      </c>
      <c r="EN44" s="10">
        <f t="shared" si="271"/>
        <v>0</v>
      </c>
      <c r="EO44" s="5">
        <f t="shared" si="175"/>
        <v>39</v>
      </c>
      <c r="EP44" s="8" t="str">
        <f t="shared" si="272"/>
        <v/>
      </c>
      <c r="EQ44" s="8" t="str">
        <f t="shared" si="273"/>
        <v/>
      </c>
      <c r="ER44" s="95" t="str">
        <f>IFERROR(VLOOKUP(VLOOKUP(EQ44,Control!$L$2:$M$677,2,FALSE),Control!$O$2:$P$11,2,FALSE),"")</f>
        <v/>
      </c>
      <c r="ES44" s="95" t="str">
        <f>IFERROR(VLOOKUP(EQ44,Control!$R$2:$T$13,3,FALSE),"")</f>
        <v/>
      </c>
      <c r="ET44" s="9">
        <f t="shared" si="274"/>
        <v>0</v>
      </c>
      <c r="EU44" s="10">
        <f t="shared" si="275"/>
        <v>0</v>
      </c>
      <c r="EV44" s="5">
        <f t="shared" si="176"/>
        <v>39</v>
      </c>
      <c r="EW44" s="8" t="str">
        <f t="shared" si="276"/>
        <v/>
      </c>
      <c r="EX44" s="8" t="str">
        <f t="shared" si="277"/>
        <v/>
      </c>
      <c r="EY44" s="95" t="str">
        <f>IFERROR(VLOOKUP(VLOOKUP(EX44,Control!$L$2:$M$677,2,FALSE),Control!$O$2:$P$11,2,FALSE),"")</f>
        <v/>
      </c>
      <c r="EZ44" s="95" t="str">
        <f>IFERROR(VLOOKUP(EX44,Control!$R$2:$T$13,3,FALSE),"")</f>
        <v/>
      </c>
      <c r="FA44" s="9">
        <f t="shared" si="278"/>
        <v>0</v>
      </c>
      <c r="FB44" s="10">
        <f t="shared" si="279"/>
        <v>0</v>
      </c>
      <c r="FC44" s="5">
        <f t="shared" si="177"/>
        <v>39</v>
      </c>
      <c r="FD44" s="8" t="str">
        <f t="shared" si="280"/>
        <v/>
      </c>
      <c r="FE44" s="8" t="str">
        <f t="shared" si="281"/>
        <v/>
      </c>
      <c r="FF44" s="95" t="str">
        <f>IFERROR(VLOOKUP(VLOOKUP(FE44,Control!$L$2:$M$677,2,FALSE),Control!$O$2:$P$11,2,FALSE),"")</f>
        <v/>
      </c>
      <c r="FG44" s="95" t="str">
        <f>IFERROR(VLOOKUP(FE44,Control!$R$2:$T$13,3,FALSE),"")</f>
        <v/>
      </c>
      <c r="FH44" s="9">
        <f t="shared" si="282"/>
        <v>0</v>
      </c>
      <c r="FI44" s="10">
        <f t="shared" si="283"/>
        <v>0</v>
      </c>
      <c r="FJ44" s="5">
        <f t="shared" si="178"/>
        <v>39</v>
      </c>
      <c r="FK44" s="8" t="str">
        <f t="shared" si="284"/>
        <v/>
      </c>
      <c r="FL44" s="8" t="str">
        <f t="shared" si="285"/>
        <v/>
      </c>
      <c r="FM44" s="95" t="str">
        <f>IFERROR(VLOOKUP(VLOOKUP(FL44,Control!$L$2:$M$677,2,FALSE),Control!$O$2:$P$11,2,FALSE),"")</f>
        <v/>
      </c>
      <c r="FN44" s="95" t="str">
        <f>IFERROR(VLOOKUP(FL44,Control!$R$2:$T$13,3,FALSE),"")</f>
        <v/>
      </c>
      <c r="FO44" s="9">
        <f t="shared" si="286"/>
        <v>0</v>
      </c>
      <c r="FP44" s="10">
        <f t="shared" si="287"/>
        <v>0</v>
      </c>
      <c r="FQ44" s="5">
        <f t="shared" si="179"/>
        <v>39</v>
      </c>
      <c r="FR44" s="8" t="str">
        <f t="shared" si="288"/>
        <v/>
      </c>
      <c r="FS44" s="8" t="str">
        <f t="shared" si="289"/>
        <v/>
      </c>
      <c r="FT44" s="95" t="str">
        <f>IFERROR(VLOOKUP(VLOOKUP(FS44,Control!$L$2:$M$677,2,FALSE),Control!$O$2:$P$11,2,FALSE),"")</f>
        <v/>
      </c>
      <c r="FU44" s="95" t="str">
        <f>IFERROR(VLOOKUP(FS44,Control!$R$2:$T$13,3,FALSE),"")</f>
        <v/>
      </c>
      <c r="FV44" s="9">
        <f t="shared" si="290"/>
        <v>0</v>
      </c>
      <c r="FW44" s="10">
        <f t="shared" si="291"/>
        <v>0</v>
      </c>
      <c r="FX44" s="5">
        <f t="shared" si="180"/>
        <v>39</v>
      </c>
      <c r="FY44" s="8" t="str">
        <f t="shared" si="292"/>
        <v/>
      </c>
      <c r="FZ44" s="8" t="str">
        <f t="shared" si="293"/>
        <v/>
      </c>
      <c r="GA44" s="95" t="str">
        <f>IFERROR(VLOOKUP(VLOOKUP(FZ44,Control!$L$2:$M$677,2,FALSE),Control!$O$2:$P$11,2,FALSE),"")</f>
        <v/>
      </c>
      <c r="GB44" s="95" t="str">
        <f>IFERROR(VLOOKUP(FZ44,Control!$R$2:$T$13,3,FALSE),"")</f>
        <v/>
      </c>
      <c r="GC44" s="9">
        <f t="shared" si="294"/>
        <v>0</v>
      </c>
      <c r="GD44" s="10">
        <f t="shared" si="295"/>
        <v>0</v>
      </c>
      <c r="GE44" s="5">
        <f t="shared" si="181"/>
        <v>39</v>
      </c>
      <c r="GF44" s="8" t="str">
        <f t="shared" si="296"/>
        <v/>
      </c>
      <c r="GG44" s="8" t="str">
        <f t="shared" si="297"/>
        <v/>
      </c>
      <c r="GH44" s="95" t="str">
        <f>IFERROR(VLOOKUP(VLOOKUP(GG44,Control!$L$2:$M$677,2,FALSE),Control!$O$2:$P$11,2,FALSE),"")</f>
        <v/>
      </c>
      <c r="GI44" s="95" t="str">
        <f>IFERROR(VLOOKUP(GG44,Control!$R$2:$T$13,3,FALSE),"")</f>
        <v/>
      </c>
      <c r="GJ44" s="9">
        <f t="shared" si="298"/>
        <v>0</v>
      </c>
      <c r="GK44" s="10">
        <f t="shared" si="299"/>
        <v>0</v>
      </c>
      <c r="GL44" s="5">
        <f t="shared" si="182"/>
        <v>39</v>
      </c>
      <c r="GM44" s="8" t="str">
        <f t="shared" si="300"/>
        <v/>
      </c>
      <c r="GN44" s="8" t="str">
        <f t="shared" si="301"/>
        <v/>
      </c>
      <c r="GO44" s="95" t="str">
        <f>IFERROR(VLOOKUP(VLOOKUP(GN44,Control!$L$2:$M$677,2,FALSE),Control!$O$2:$P$11,2,FALSE),"")</f>
        <v/>
      </c>
      <c r="GP44" s="95" t="str">
        <f>IFERROR(VLOOKUP(GN44,Control!$R$2:$T$13,3,FALSE),"")</f>
        <v/>
      </c>
      <c r="GQ44" s="9">
        <f t="shared" si="302"/>
        <v>0</v>
      </c>
      <c r="GR44" s="10">
        <f t="shared" si="303"/>
        <v>0</v>
      </c>
      <c r="GS44" s="5">
        <f t="shared" si="183"/>
        <v>39</v>
      </c>
      <c r="GT44" s="8" t="str">
        <f t="shared" si="304"/>
        <v/>
      </c>
      <c r="GU44" s="8" t="str">
        <f t="shared" si="305"/>
        <v/>
      </c>
      <c r="GV44" s="95" t="str">
        <f>IFERROR(VLOOKUP(VLOOKUP(GU44,Control!$L$2:$M$677,2,FALSE),Control!$O$2:$P$11,2,FALSE),"")</f>
        <v/>
      </c>
      <c r="GW44" s="95" t="str">
        <f>IFERROR(VLOOKUP(GU44,Control!$R$2:$T$13,3,FALSE),"")</f>
        <v/>
      </c>
      <c r="GX44" s="9">
        <f t="shared" si="306"/>
        <v>0</v>
      </c>
      <c r="GY44" s="10">
        <f t="shared" si="307"/>
        <v>0</v>
      </c>
      <c r="GZ44" s="5">
        <f t="shared" si="184"/>
        <v>39</v>
      </c>
      <c r="HA44" s="8" t="str">
        <f t="shared" si="308"/>
        <v/>
      </c>
      <c r="HB44" s="8" t="str">
        <f t="shared" si="309"/>
        <v/>
      </c>
      <c r="HC44" s="95" t="str">
        <f>IFERROR(VLOOKUP(VLOOKUP(HB44,Control!$L$2:$M$677,2,FALSE),Control!$O$2:$P$11,2,FALSE),"")</f>
        <v/>
      </c>
      <c r="HD44" s="95" t="str">
        <f>IFERROR(VLOOKUP(HB44,Control!$R$2:$T$13,3,FALSE),"")</f>
        <v/>
      </c>
      <c r="HE44" s="9">
        <f t="shared" si="310"/>
        <v>0</v>
      </c>
      <c r="HF44" s="10">
        <f t="shared" si="311"/>
        <v>0</v>
      </c>
      <c r="HG44" s="5">
        <f t="shared" si="185"/>
        <v>39</v>
      </c>
      <c r="HH44" s="8" t="str">
        <f t="shared" si="312"/>
        <v/>
      </c>
      <c r="HI44" s="8" t="str">
        <f t="shared" si="313"/>
        <v/>
      </c>
      <c r="HJ44" s="95" t="str">
        <f>IFERROR(VLOOKUP(VLOOKUP(HI44,Control!$L$2:$M$677,2,FALSE),Control!$O$2:$P$11,2,FALSE),"")</f>
        <v/>
      </c>
      <c r="HK44" s="95" t="str">
        <f>IFERROR(VLOOKUP(HI44,Control!$R$2:$T$13,3,FALSE),"")</f>
        <v/>
      </c>
      <c r="HL44" s="9">
        <f t="shared" si="314"/>
        <v>0</v>
      </c>
      <c r="HM44" s="10">
        <f t="shared" si="315"/>
        <v>0</v>
      </c>
      <c r="HN44" s="5">
        <f t="shared" si="186"/>
        <v>39</v>
      </c>
      <c r="HO44" s="8" t="str">
        <f t="shared" si="316"/>
        <v/>
      </c>
      <c r="HP44" s="8" t="str">
        <f t="shared" si="317"/>
        <v/>
      </c>
      <c r="HQ44" s="95" t="str">
        <f>IFERROR(VLOOKUP(VLOOKUP(HP44,Control!$L$2:$M$677,2,FALSE),Control!$O$2:$P$11,2,FALSE),"")</f>
        <v/>
      </c>
      <c r="HR44" s="95" t="str">
        <f>IFERROR(VLOOKUP(HP44,Control!$R$2:$T$13,3,FALSE),"")</f>
        <v/>
      </c>
      <c r="HS44" s="9">
        <f t="shared" si="318"/>
        <v>0</v>
      </c>
      <c r="HT44" s="10">
        <f t="shared" si="319"/>
        <v>0</v>
      </c>
      <c r="HU44" s="5">
        <f t="shared" si="187"/>
        <v>39</v>
      </c>
      <c r="HV44" s="8" t="str">
        <f t="shared" si="320"/>
        <v/>
      </c>
      <c r="HW44" s="8" t="str">
        <f t="shared" si="321"/>
        <v/>
      </c>
      <c r="HX44" s="95" t="str">
        <f>IFERROR(VLOOKUP(VLOOKUP(HW44,Control!$L$2:$M$677,2,FALSE),Control!$O$2:$P$11,2,FALSE),"")</f>
        <v/>
      </c>
      <c r="HY44" s="95" t="str">
        <f>IFERROR(VLOOKUP(HW44,Control!$R$2:$T$13,3,FALSE),"")</f>
        <v/>
      </c>
      <c r="HZ44" s="9">
        <f t="shared" si="322"/>
        <v>0</v>
      </c>
      <c r="IA44" s="10">
        <f t="shared" si="323"/>
        <v>0</v>
      </c>
      <c r="IB44" s="5">
        <f t="shared" si="188"/>
        <v>39</v>
      </c>
      <c r="IC44" s="8" t="str">
        <f t="shared" si="324"/>
        <v/>
      </c>
      <c r="ID44" s="8" t="str">
        <f t="shared" si="325"/>
        <v/>
      </c>
      <c r="IE44" s="95" t="str">
        <f>IFERROR(VLOOKUP(VLOOKUP(ID44,Control!$L$2:$M$677,2,FALSE),Control!$O$2:$P$11,2,FALSE),"")</f>
        <v/>
      </c>
      <c r="IF44" s="95" t="str">
        <f>IFERROR(VLOOKUP(ID44,Control!$R$2:$T$13,3,FALSE),"")</f>
        <v/>
      </c>
      <c r="IG44" s="9">
        <f t="shared" si="326"/>
        <v>0</v>
      </c>
      <c r="IH44" s="10">
        <f t="shared" si="327"/>
        <v>0</v>
      </c>
      <c r="II44" s="5">
        <f t="shared" si="189"/>
        <v>39</v>
      </c>
      <c r="IJ44" s="8" t="str">
        <f t="shared" si="328"/>
        <v/>
      </c>
      <c r="IK44" s="8" t="str">
        <f t="shared" si="329"/>
        <v/>
      </c>
      <c r="IL44" s="95" t="str">
        <f>IFERROR(VLOOKUP(VLOOKUP(IK44,Control!$L$2:$M$677,2,FALSE),Control!$O$2:$P$11,2,FALSE),"")</f>
        <v/>
      </c>
      <c r="IM44" s="95" t="str">
        <f>IFERROR(VLOOKUP(IK44,Control!$R$2:$T$13,3,FALSE),"")</f>
        <v/>
      </c>
      <c r="IN44" s="9">
        <f t="shared" si="330"/>
        <v>0</v>
      </c>
      <c r="IO44" s="10">
        <f t="shared" si="331"/>
        <v>0</v>
      </c>
      <c r="IP44" s="5">
        <f t="shared" si="190"/>
        <v>39</v>
      </c>
      <c r="IQ44" s="8" t="str">
        <f t="shared" si="332"/>
        <v/>
      </c>
      <c r="IR44" s="8" t="str">
        <f t="shared" si="333"/>
        <v/>
      </c>
      <c r="IS44" s="95" t="str">
        <f>IFERROR(VLOOKUP(VLOOKUP(IR44,Control!$L$2:$M$677,2,FALSE),Control!$O$2:$P$11,2,FALSE),"")</f>
        <v/>
      </c>
      <c r="IT44" s="95" t="str">
        <f>IFERROR(VLOOKUP(IR44,Control!$R$2:$T$13,3,FALSE),"")</f>
        <v/>
      </c>
      <c r="IU44" s="9">
        <f t="shared" si="334"/>
        <v>0</v>
      </c>
      <c r="IV44" s="10">
        <f t="shared" si="335"/>
        <v>0</v>
      </c>
      <c r="IW44" s="5">
        <f t="shared" si="191"/>
        <v>39</v>
      </c>
      <c r="IX44" s="8" t="str">
        <f t="shared" si="336"/>
        <v/>
      </c>
      <c r="IY44" s="8" t="str">
        <f t="shared" si="337"/>
        <v/>
      </c>
      <c r="IZ44" s="95" t="str">
        <f>IFERROR(VLOOKUP(VLOOKUP(IY44,Control!$L$2:$M$677,2,FALSE),Control!$O$2:$P$11,2,FALSE),"")</f>
        <v/>
      </c>
      <c r="JA44" s="95" t="str">
        <f>IFERROR(VLOOKUP(IY44,Control!$R$2:$T$13,3,FALSE),"")</f>
        <v/>
      </c>
      <c r="JB44" s="9">
        <f t="shared" si="338"/>
        <v>0</v>
      </c>
      <c r="JC44" s="10">
        <f t="shared" si="339"/>
        <v>0</v>
      </c>
      <c r="JD44" s="5">
        <f t="shared" si="192"/>
        <v>39</v>
      </c>
      <c r="JE44" s="8" t="str">
        <f t="shared" si="340"/>
        <v/>
      </c>
      <c r="JF44" s="8" t="str">
        <f t="shared" si="341"/>
        <v/>
      </c>
      <c r="JG44" s="95" t="str">
        <f>IFERROR(VLOOKUP(VLOOKUP(JF44,Control!$L$2:$M$677,2,FALSE),Control!$O$2:$P$11,2,FALSE),"")</f>
        <v/>
      </c>
      <c r="JH44" s="95" t="str">
        <f>IFERROR(VLOOKUP(JF44,Control!$R$2:$T$13,3,FALSE),"")</f>
        <v/>
      </c>
      <c r="JI44" s="9">
        <f t="shared" si="342"/>
        <v>0</v>
      </c>
      <c r="JJ44" s="10">
        <f t="shared" si="343"/>
        <v>0</v>
      </c>
      <c r="JK44" s="5">
        <f t="shared" si="193"/>
        <v>39</v>
      </c>
      <c r="JL44" s="8" t="str">
        <f t="shared" si="344"/>
        <v/>
      </c>
      <c r="JM44" s="8" t="str">
        <f t="shared" si="345"/>
        <v/>
      </c>
      <c r="JN44" s="95" t="str">
        <f>IFERROR(VLOOKUP(VLOOKUP(JM44,Control!$L$2:$M$677,2,FALSE),Control!$O$2:$P$11,2,FALSE),"")</f>
        <v/>
      </c>
      <c r="JO44" s="95" t="str">
        <f>IFERROR(VLOOKUP(JM44,Control!$R$2:$T$13,3,FALSE),"")</f>
        <v/>
      </c>
      <c r="JP44" s="9">
        <f t="shared" si="346"/>
        <v>0</v>
      </c>
      <c r="JQ44" s="10">
        <f t="shared" si="347"/>
        <v>0</v>
      </c>
      <c r="JR44" s="5">
        <f t="shared" si="194"/>
        <v>39</v>
      </c>
      <c r="JS44" s="8" t="str">
        <f t="shared" si="348"/>
        <v/>
      </c>
      <c r="JT44" s="8" t="str">
        <f t="shared" si="349"/>
        <v/>
      </c>
      <c r="JU44" s="95" t="str">
        <f>IFERROR(VLOOKUP(VLOOKUP(JT44,Control!$L$2:$M$677,2,FALSE),Control!$O$2:$P$11,2,FALSE),"")</f>
        <v/>
      </c>
      <c r="JV44" s="95" t="str">
        <f>IFERROR(VLOOKUP(JT44,Control!$R$2:$T$13,3,FALSE),"")</f>
        <v/>
      </c>
      <c r="JW44" s="9">
        <f t="shared" si="350"/>
        <v>0</v>
      </c>
      <c r="JX44" s="10">
        <f t="shared" si="351"/>
        <v>0</v>
      </c>
    </row>
    <row r="45" spans="1:284" x14ac:dyDescent="0.25">
      <c r="A45" s="114"/>
      <c r="B45" s="114"/>
      <c r="C45" s="114"/>
      <c r="D45" s="117"/>
      <c r="E45" s="5">
        <f t="shared" si="195"/>
        <v>40</v>
      </c>
      <c r="F45" s="8"/>
      <c r="G45" s="6"/>
      <c r="H45" s="95" t="str">
        <f>IFERROR(VLOOKUP(VLOOKUP(G45,Control!$L$2:$M$677,2,FALSE),Control!$O$2:$P$11,2,FALSE),"")</f>
        <v/>
      </c>
      <c r="I45" s="95" t="str">
        <f>IFERROR(VLOOKUP(G45,Control!$R$2:$T$13,3,FALSE),"")</f>
        <v/>
      </c>
      <c r="J45" s="9">
        <v>0</v>
      </c>
      <c r="K45" s="10">
        <v>0</v>
      </c>
      <c r="L45" s="5">
        <f t="shared" si="156"/>
        <v>40</v>
      </c>
      <c r="M45" s="8" t="str">
        <f t="shared" si="196"/>
        <v/>
      </c>
      <c r="N45" s="8" t="str">
        <f t="shared" si="197"/>
        <v/>
      </c>
      <c r="O45" s="95" t="str">
        <f>IFERROR(VLOOKUP(VLOOKUP(N45,Control!$L$2:$M$677,2,FALSE),Control!$O$2:$P$11,2,FALSE),"")</f>
        <v/>
      </c>
      <c r="P45" s="95" t="str">
        <f>IFERROR(VLOOKUP(N45,Control!$R$2:$T$13,3,FALSE),"")</f>
        <v/>
      </c>
      <c r="Q45" s="9">
        <f t="shared" si="198"/>
        <v>0</v>
      </c>
      <c r="R45" s="10">
        <f t="shared" si="199"/>
        <v>0</v>
      </c>
      <c r="S45" s="5">
        <f t="shared" si="157"/>
        <v>40</v>
      </c>
      <c r="T45" s="8" t="str">
        <f t="shared" si="200"/>
        <v/>
      </c>
      <c r="U45" s="8" t="str">
        <f t="shared" si="201"/>
        <v/>
      </c>
      <c r="V45" s="95" t="str">
        <f>IFERROR(VLOOKUP(VLOOKUP(U45,Control!$L$2:$M$677,2,FALSE),Control!$O$2:$P$11,2,FALSE),"")</f>
        <v/>
      </c>
      <c r="W45" s="95" t="str">
        <f>IFERROR(VLOOKUP(U45,Control!$R$2:$T$13,3,FALSE),"")</f>
        <v/>
      </c>
      <c r="X45" s="9">
        <f t="shared" si="202"/>
        <v>0</v>
      </c>
      <c r="Y45" s="10">
        <f t="shared" si="203"/>
        <v>0</v>
      </c>
      <c r="Z45" s="5">
        <f t="shared" si="158"/>
        <v>40</v>
      </c>
      <c r="AA45" s="8" t="str">
        <f t="shared" si="204"/>
        <v/>
      </c>
      <c r="AB45" s="8" t="str">
        <f t="shared" si="205"/>
        <v/>
      </c>
      <c r="AC45" s="95" t="str">
        <f>IFERROR(VLOOKUP(VLOOKUP(AB45,Control!$L$2:$M$677,2,FALSE),Control!$O$2:$P$11,2,FALSE),"")</f>
        <v/>
      </c>
      <c r="AD45" s="95" t="str">
        <f>IFERROR(VLOOKUP(AB45,Control!$R$2:$T$13,3,FALSE),"")</f>
        <v/>
      </c>
      <c r="AE45" s="9">
        <f t="shared" si="206"/>
        <v>0</v>
      </c>
      <c r="AF45" s="10">
        <f t="shared" si="207"/>
        <v>0</v>
      </c>
      <c r="AG45" s="5">
        <f t="shared" si="159"/>
        <v>40</v>
      </c>
      <c r="AH45" s="8" t="str">
        <f t="shared" si="208"/>
        <v/>
      </c>
      <c r="AI45" s="8" t="str">
        <f t="shared" si="209"/>
        <v/>
      </c>
      <c r="AJ45" s="95" t="str">
        <f>IFERROR(VLOOKUP(VLOOKUP(AI45,Control!$L$2:$M$677,2,FALSE),Control!$O$2:$P$11,2,FALSE),"")</f>
        <v/>
      </c>
      <c r="AK45" s="95" t="str">
        <f>IFERROR(VLOOKUP(AI45,Control!$R$2:$T$13,3,FALSE),"")</f>
        <v/>
      </c>
      <c r="AL45" s="9">
        <f t="shared" si="210"/>
        <v>0</v>
      </c>
      <c r="AM45" s="10">
        <f t="shared" si="211"/>
        <v>0</v>
      </c>
      <c r="AN45" s="5">
        <f t="shared" si="160"/>
        <v>40</v>
      </c>
      <c r="AO45" s="8" t="str">
        <f t="shared" si="212"/>
        <v/>
      </c>
      <c r="AP45" s="8" t="str">
        <f t="shared" si="213"/>
        <v/>
      </c>
      <c r="AQ45" s="95" t="str">
        <f>IFERROR(VLOOKUP(VLOOKUP(AP45,Control!$L$2:$M$677,2,FALSE),Control!$O$2:$P$11,2,FALSE),"")</f>
        <v/>
      </c>
      <c r="AR45" s="95" t="str">
        <f>IFERROR(VLOOKUP(AP45,Control!$R$2:$T$13,3,FALSE),"")</f>
        <v/>
      </c>
      <c r="AS45" s="9">
        <f t="shared" si="214"/>
        <v>0</v>
      </c>
      <c r="AT45" s="10">
        <f t="shared" si="215"/>
        <v>0</v>
      </c>
      <c r="AU45" s="5">
        <f t="shared" si="161"/>
        <v>40</v>
      </c>
      <c r="AV45" s="8" t="str">
        <f t="shared" si="216"/>
        <v/>
      </c>
      <c r="AW45" s="8" t="str">
        <f t="shared" si="217"/>
        <v/>
      </c>
      <c r="AX45" s="95" t="str">
        <f>IFERROR(VLOOKUP(VLOOKUP(AW45,Control!$L$2:$M$677,2,FALSE),Control!$O$2:$P$11,2,FALSE),"")</f>
        <v/>
      </c>
      <c r="AY45" s="95" t="str">
        <f>IFERROR(VLOOKUP(AW45,Control!$R$2:$T$13,3,FALSE),"")</f>
        <v/>
      </c>
      <c r="AZ45" s="9">
        <f t="shared" si="218"/>
        <v>0</v>
      </c>
      <c r="BA45" s="10">
        <f t="shared" si="219"/>
        <v>0</v>
      </c>
      <c r="BB45" s="5">
        <f t="shared" si="162"/>
        <v>40</v>
      </c>
      <c r="BC45" s="8" t="str">
        <f t="shared" si="220"/>
        <v/>
      </c>
      <c r="BD45" s="8" t="str">
        <f t="shared" si="221"/>
        <v/>
      </c>
      <c r="BE45" s="95" t="str">
        <f>IFERROR(VLOOKUP(VLOOKUP(BD45,Control!$L$2:$M$677,2,FALSE),Control!$O$2:$P$11,2,FALSE),"")</f>
        <v/>
      </c>
      <c r="BF45" s="95" t="str">
        <f>IFERROR(VLOOKUP(BD45,Control!$R$2:$T$13,3,FALSE),"")</f>
        <v/>
      </c>
      <c r="BG45" s="9">
        <f t="shared" si="222"/>
        <v>0</v>
      </c>
      <c r="BH45" s="10">
        <f t="shared" si="223"/>
        <v>0</v>
      </c>
      <c r="BI45" s="5">
        <f t="shared" si="163"/>
        <v>40</v>
      </c>
      <c r="BJ45" s="8" t="str">
        <f t="shared" si="224"/>
        <v/>
      </c>
      <c r="BK45" s="8" t="str">
        <f t="shared" si="225"/>
        <v/>
      </c>
      <c r="BL45" s="95" t="str">
        <f>IFERROR(VLOOKUP(VLOOKUP(BK45,Control!$L$2:$M$677,2,FALSE),Control!$O$2:$P$11,2,FALSE),"")</f>
        <v/>
      </c>
      <c r="BM45" s="95" t="str">
        <f>IFERROR(VLOOKUP(BK45,Control!$R$2:$T$13,3,FALSE),"")</f>
        <v/>
      </c>
      <c r="BN45" s="9">
        <f t="shared" si="226"/>
        <v>0</v>
      </c>
      <c r="BO45" s="10">
        <f t="shared" si="227"/>
        <v>0</v>
      </c>
      <c r="BP45" s="5">
        <f t="shared" si="164"/>
        <v>40</v>
      </c>
      <c r="BQ45" s="8" t="str">
        <f t="shared" si="228"/>
        <v/>
      </c>
      <c r="BR45" s="8" t="str">
        <f t="shared" si="229"/>
        <v/>
      </c>
      <c r="BS45" s="95" t="str">
        <f>IFERROR(VLOOKUP(VLOOKUP(BR45,Control!$L$2:$M$677,2,FALSE),Control!$O$2:$P$11,2,FALSE),"")</f>
        <v/>
      </c>
      <c r="BT45" s="95" t="str">
        <f>IFERROR(VLOOKUP(BR45,Control!$R$2:$T$13,3,FALSE),"")</f>
        <v/>
      </c>
      <c r="BU45" s="9">
        <f t="shared" si="230"/>
        <v>0</v>
      </c>
      <c r="BV45" s="10">
        <f t="shared" si="231"/>
        <v>0</v>
      </c>
      <c r="BW45" s="5">
        <f t="shared" si="165"/>
        <v>40</v>
      </c>
      <c r="BX45" s="8" t="str">
        <f t="shared" si="232"/>
        <v/>
      </c>
      <c r="BY45" s="8" t="str">
        <f t="shared" si="233"/>
        <v/>
      </c>
      <c r="BZ45" s="95" t="str">
        <f>IFERROR(VLOOKUP(VLOOKUP(BY45,Control!$L$2:$M$677,2,FALSE),Control!$O$2:$P$11,2,FALSE),"")</f>
        <v/>
      </c>
      <c r="CA45" s="95" t="str">
        <f>IFERROR(VLOOKUP(BY45,Control!$R$2:$T$13,3,FALSE),"")</f>
        <v/>
      </c>
      <c r="CB45" s="9">
        <f t="shared" si="234"/>
        <v>0</v>
      </c>
      <c r="CC45" s="10">
        <f t="shared" si="235"/>
        <v>0</v>
      </c>
      <c r="CD45" s="5">
        <f t="shared" si="166"/>
        <v>40</v>
      </c>
      <c r="CE45" s="8" t="str">
        <f t="shared" si="236"/>
        <v/>
      </c>
      <c r="CF45" s="8" t="str">
        <f t="shared" si="237"/>
        <v/>
      </c>
      <c r="CG45" s="95" t="str">
        <f>IFERROR(VLOOKUP(VLOOKUP(CF45,Control!$L$2:$M$677,2,FALSE),Control!$O$2:$P$11,2,FALSE),"")</f>
        <v/>
      </c>
      <c r="CH45" s="95" t="str">
        <f>IFERROR(VLOOKUP(CF45,Control!$R$2:$T$13,3,FALSE),"")</f>
        <v/>
      </c>
      <c r="CI45" s="9">
        <f t="shared" si="238"/>
        <v>0</v>
      </c>
      <c r="CJ45" s="10">
        <f t="shared" si="239"/>
        <v>0</v>
      </c>
      <c r="CK45" s="5">
        <f t="shared" si="167"/>
        <v>40</v>
      </c>
      <c r="CL45" s="8" t="str">
        <f t="shared" si="240"/>
        <v/>
      </c>
      <c r="CM45" s="8" t="str">
        <f t="shared" si="241"/>
        <v/>
      </c>
      <c r="CN45" s="95" t="str">
        <f>IFERROR(VLOOKUP(VLOOKUP(CM45,Control!$L$2:$M$677,2,FALSE),Control!$O$2:$P$11,2,FALSE),"")</f>
        <v/>
      </c>
      <c r="CO45" s="95" t="str">
        <f>IFERROR(VLOOKUP(CM45,Control!$R$2:$T$13,3,FALSE),"")</f>
        <v/>
      </c>
      <c r="CP45" s="9">
        <f t="shared" si="242"/>
        <v>0</v>
      </c>
      <c r="CQ45" s="10">
        <f t="shared" si="243"/>
        <v>0</v>
      </c>
      <c r="CR45" s="5">
        <f t="shared" si="168"/>
        <v>40</v>
      </c>
      <c r="CS45" s="8" t="str">
        <f t="shared" si="244"/>
        <v/>
      </c>
      <c r="CT45" s="8" t="str">
        <f t="shared" si="245"/>
        <v/>
      </c>
      <c r="CU45" s="95" t="str">
        <f>IFERROR(VLOOKUP(VLOOKUP(CT45,Control!$L$2:$M$677,2,FALSE),Control!$O$2:$P$11,2,FALSE),"")</f>
        <v/>
      </c>
      <c r="CV45" s="95" t="str">
        <f>IFERROR(VLOOKUP(CT45,Control!$R$2:$T$13,3,FALSE),"")</f>
        <v/>
      </c>
      <c r="CW45" s="9">
        <f t="shared" si="246"/>
        <v>0</v>
      </c>
      <c r="CX45" s="10">
        <f t="shared" si="247"/>
        <v>0</v>
      </c>
      <c r="CY45" s="5">
        <f t="shared" si="169"/>
        <v>40</v>
      </c>
      <c r="CZ45" s="8" t="str">
        <f t="shared" si="248"/>
        <v/>
      </c>
      <c r="DA45" s="8" t="str">
        <f t="shared" si="249"/>
        <v/>
      </c>
      <c r="DB45" s="95" t="str">
        <f>IFERROR(VLOOKUP(VLOOKUP(DA45,Control!$L$2:$M$677,2,FALSE),Control!$O$2:$P$11,2,FALSE),"")</f>
        <v/>
      </c>
      <c r="DC45" s="95" t="str">
        <f>IFERROR(VLOOKUP(DA45,Control!$R$2:$T$13,3,FALSE),"")</f>
        <v/>
      </c>
      <c r="DD45" s="9">
        <f t="shared" si="250"/>
        <v>0</v>
      </c>
      <c r="DE45" s="10">
        <f t="shared" si="251"/>
        <v>0</v>
      </c>
      <c r="DF45" s="5">
        <f t="shared" si="170"/>
        <v>40</v>
      </c>
      <c r="DG45" s="8" t="str">
        <f t="shared" si="252"/>
        <v/>
      </c>
      <c r="DH45" s="8" t="str">
        <f t="shared" si="253"/>
        <v/>
      </c>
      <c r="DI45" s="95" t="str">
        <f>IFERROR(VLOOKUP(VLOOKUP(DH45,Control!$L$2:$M$677,2,FALSE),Control!$O$2:$P$11,2,FALSE),"")</f>
        <v/>
      </c>
      <c r="DJ45" s="95" t="str">
        <f>IFERROR(VLOOKUP(DH45,Control!$R$2:$T$13,3,FALSE),"")</f>
        <v/>
      </c>
      <c r="DK45" s="9">
        <f t="shared" si="254"/>
        <v>0</v>
      </c>
      <c r="DL45" s="10">
        <f t="shared" si="255"/>
        <v>0</v>
      </c>
      <c r="DM45" s="5">
        <f t="shared" si="171"/>
        <v>40</v>
      </c>
      <c r="DN45" s="8" t="str">
        <f t="shared" si="256"/>
        <v/>
      </c>
      <c r="DO45" s="8" t="str">
        <f t="shared" si="257"/>
        <v/>
      </c>
      <c r="DP45" s="95" t="str">
        <f>IFERROR(VLOOKUP(VLOOKUP(DO45,Control!$L$2:$M$677,2,FALSE),Control!$O$2:$P$11,2,FALSE),"")</f>
        <v/>
      </c>
      <c r="DQ45" s="95" t="str">
        <f>IFERROR(VLOOKUP(DO45,Control!$R$2:$T$13,3,FALSE),"")</f>
        <v/>
      </c>
      <c r="DR45" s="9">
        <f t="shared" si="258"/>
        <v>0</v>
      </c>
      <c r="DS45" s="10">
        <f t="shared" si="259"/>
        <v>0</v>
      </c>
      <c r="DT45" s="5">
        <f t="shared" si="172"/>
        <v>40</v>
      </c>
      <c r="DU45" s="8" t="str">
        <f t="shared" si="260"/>
        <v/>
      </c>
      <c r="DV45" s="8" t="str">
        <f t="shared" si="261"/>
        <v/>
      </c>
      <c r="DW45" s="95" t="str">
        <f>IFERROR(VLOOKUP(VLOOKUP(DV45,Control!$L$2:$M$677,2,FALSE),Control!$O$2:$P$11,2,FALSE),"")</f>
        <v/>
      </c>
      <c r="DX45" s="95" t="str">
        <f>IFERROR(VLOOKUP(DV45,Control!$R$2:$T$13,3,FALSE),"")</f>
        <v/>
      </c>
      <c r="DY45" s="9">
        <f t="shared" si="262"/>
        <v>0</v>
      </c>
      <c r="DZ45" s="10">
        <f t="shared" si="263"/>
        <v>0</v>
      </c>
      <c r="EA45" s="5">
        <f t="shared" si="173"/>
        <v>40</v>
      </c>
      <c r="EB45" s="8" t="str">
        <f t="shared" si="264"/>
        <v/>
      </c>
      <c r="EC45" s="8" t="str">
        <f t="shared" si="265"/>
        <v/>
      </c>
      <c r="ED45" s="95" t="str">
        <f>IFERROR(VLOOKUP(VLOOKUP(EC45,Control!$L$2:$M$677,2,FALSE),Control!$O$2:$P$11,2,FALSE),"")</f>
        <v/>
      </c>
      <c r="EE45" s="95" t="str">
        <f>IFERROR(VLOOKUP(EC45,Control!$R$2:$T$13,3,FALSE),"")</f>
        <v/>
      </c>
      <c r="EF45" s="9">
        <f t="shared" si="266"/>
        <v>0</v>
      </c>
      <c r="EG45" s="10">
        <f t="shared" si="267"/>
        <v>0</v>
      </c>
      <c r="EH45" s="5">
        <f t="shared" si="174"/>
        <v>40</v>
      </c>
      <c r="EI45" s="8" t="str">
        <f t="shared" si="268"/>
        <v/>
      </c>
      <c r="EJ45" s="8" t="str">
        <f t="shared" si="269"/>
        <v/>
      </c>
      <c r="EK45" s="95" t="str">
        <f>IFERROR(VLOOKUP(VLOOKUP(EJ45,Control!$L$2:$M$677,2,FALSE),Control!$O$2:$P$11,2,FALSE),"")</f>
        <v/>
      </c>
      <c r="EL45" s="95" t="str">
        <f>IFERROR(VLOOKUP(EJ45,Control!$R$2:$T$13,3,FALSE),"")</f>
        <v/>
      </c>
      <c r="EM45" s="9">
        <f t="shared" si="270"/>
        <v>0</v>
      </c>
      <c r="EN45" s="10">
        <f t="shared" si="271"/>
        <v>0</v>
      </c>
      <c r="EO45" s="5">
        <f t="shared" si="175"/>
        <v>40</v>
      </c>
      <c r="EP45" s="8" t="str">
        <f t="shared" si="272"/>
        <v/>
      </c>
      <c r="EQ45" s="8" t="str">
        <f t="shared" si="273"/>
        <v/>
      </c>
      <c r="ER45" s="95" t="str">
        <f>IFERROR(VLOOKUP(VLOOKUP(EQ45,Control!$L$2:$M$677,2,FALSE),Control!$O$2:$P$11,2,FALSE),"")</f>
        <v/>
      </c>
      <c r="ES45" s="95" t="str">
        <f>IFERROR(VLOOKUP(EQ45,Control!$R$2:$T$13,3,FALSE),"")</f>
        <v/>
      </c>
      <c r="ET45" s="9">
        <f t="shared" si="274"/>
        <v>0</v>
      </c>
      <c r="EU45" s="10">
        <f t="shared" si="275"/>
        <v>0</v>
      </c>
      <c r="EV45" s="5">
        <f t="shared" si="176"/>
        <v>40</v>
      </c>
      <c r="EW45" s="8" t="str">
        <f t="shared" si="276"/>
        <v/>
      </c>
      <c r="EX45" s="8" t="str">
        <f t="shared" si="277"/>
        <v/>
      </c>
      <c r="EY45" s="95" t="str">
        <f>IFERROR(VLOOKUP(VLOOKUP(EX45,Control!$L$2:$M$677,2,FALSE),Control!$O$2:$P$11,2,FALSE),"")</f>
        <v/>
      </c>
      <c r="EZ45" s="95" t="str">
        <f>IFERROR(VLOOKUP(EX45,Control!$R$2:$T$13,3,FALSE),"")</f>
        <v/>
      </c>
      <c r="FA45" s="9">
        <f t="shared" si="278"/>
        <v>0</v>
      </c>
      <c r="FB45" s="10">
        <f t="shared" si="279"/>
        <v>0</v>
      </c>
      <c r="FC45" s="5">
        <f t="shared" si="177"/>
        <v>40</v>
      </c>
      <c r="FD45" s="8" t="str">
        <f t="shared" si="280"/>
        <v/>
      </c>
      <c r="FE45" s="8" t="str">
        <f t="shared" si="281"/>
        <v/>
      </c>
      <c r="FF45" s="95" t="str">
        <f>IFERROR(VLOOKUP(VLOOKUP(FE45,Control!$L$2:$M$677,2,FALSE),Control!$O$2:$P$11,2,FALSE),"")</f>
        <v/>
      </c>
      <c r="FG45" s="95" t="str">
        <f>IFERROR(VLOOKUP(FE45,Control!$R$2:$T$13,3,FALSE),"")</f>
        <v/>
      </c>
      <c r="FH45" s="9">
        <f t="shared" si="282"/>
        <v>0</v>
      </c>
      <c r="FI45" s="10">
        <f t="shared" si="283"/>
        <v>0</v>
      </c>
      <c r="FJ45" s="5">
        <f t="shared" si="178"/>
        <v>40</v>
      </c>
      <c r="FK45" s="8" t="str">
        <f t="shared" si="284"/>
        <v/>
      </c>
      <c r="FL45" s="8" t="str">
        <f t="shared" si="285"/>
        <v/>
      </c>
      <c r="FM45" s="95" t="str">
        <f>IFERROR(VLOOKUP(VLOOKUP(FL45,Control!$L$2:$M$677,2,FALSE),Control!$O$2:$P$11,2,FALSE),"")</f>
        <v/>
      </c>
      <c r="FN45" s="95" t="str">
        <f>IFERROR(VLOOKUP(FL45,Control!$R$2:$T$13,3,FALSE),"")</f>
        <v/>
      </c>
      <c r="FO45" s="9">
        <f t="shared" si="286"/>
        <v>0</v>
      </c>
      <c r="FP45" s="10">
        <f t="shared" si="287"/>
        <v>0</v>
      </c>
      <c r="FQ45" s="5">
        <f t="shared" si="179"/>
        <v>40</v>
      </c>
      <c r="FR45" s="8" t="str">
        <f t="shared" si="288"/>
        <v/>
      </c>
      <c r="FS45" s="8" t="str">
        <f t="shared" si="289"/>
        <v/>
      </c>
      <c r="FT45" s="95" t="str">
        <f>IFERROR(VLOOKUP(VLOOKUP(FS45,Control!$L$2:$M$677,2,FALSE),Control!$O$2:$P$11,2,FALSE),"")</f>
        <v/>
      </c>
      <c r="FU45" s="95" t="str">
        <f>IFERROR(VLOOKUP(FS45,Control!$R$2:$T$13,3,FALSE),"")</f>
        <v/>
      </c>
      <c r="FV45" s="9">
        <f t="shared" si="290"/>
        <v>0</v>
      </c>
      <c r="FW45" s="10">
        <f t="shared" si="291"/>
        <v>0</v>
      </c>
      <c r="FX45" s="5">
        <f t="shared" si="180"/>
        <v>40</v>
      </c>
      <c r="FY45" s="8" t="str">
        <f t="shared" si="292"/>
        <v/>
      </c>
      <c r="FZ45" s="8" t="str">
        <f t="shared" si="293"/>
        <v/>
      </c>
      <c r="GA45" s="95" t="str">
        <f>IFERROR(VLOOKUP(VLOOKUP(FZ45,Control!$L$2:$M$677,2,FALSE),Control!$O$2:$P$11,2,FALSE),"")</f>
        <v/>
      </c>
      <c r="GB45" s="95" t="str">
        <f>IFERROR(VLOOKUP(FZ45,Control!$R$2:$T$13,3,FALSE),"")</f>
        <v/>
      </c>
      <c r="GC45" s="9">
        <f t="shared" si="294"/>
        <v>0</v>
      </c>
      <c r="GD45" s="10">
        <f t="shared" si="295"/>
        <v>0</v>
      </c>
      <c r="GE45" s="5">
        <f t="shared" si="181"/>
        <v>40</v>
      </c>
      <c r="GF45" s="8" t="str">
        <f t="shared" si="296"/>
        <v/>
      </c>
      <c r="GG45" s="8" t="str">
        <f t="shared" si="297"/>
        <v/>
      </c>
      <c r="GH45" s="95" t="str">
        <f>IFERROR(VLOOKUP(VLOOKUP(GG45,Control!$L$2:$M$677,2,FALSE),Control!$O$2:$P$11,2,FALSE),"")</f>
        <v/>
      </c>
      <c r="GI45" s="95" t="str">
        <f>IFERROR(VLOOKUP(GG45,Control!$R$2:$T$13,3,FALSE),"")</f>
        <v/>
      </c>
      <c r="GJ45" s="9">
        <f t="shared" si="298"/>
        <v>0</v>
      </c>
      <c r="GK45" s="10">
        <f t="shared" si="299"/>
        <v>0</v>
      </c>
      <c r="GL45" s="5">
        <f t="shared" si="182"/>
        <v>40</v>
      </c>
      <c r="GM45" s="8" t="str">
        <f t="shared" si="300"/>
        <v/>
      </c>
      <c r="GN45" s="8" t="str">
        <f t="shared" si="301"/>
        <v/>
      </c>
      <c r="GO45" s="95" t="str">
        <f>IFERROR(VLOOKUP(VLOOKUP(GN45,Control!$L$2:$M$677,2,FALSE),Control!$O$2:$P$11,2,FALSE),"")</f>
        <v/>
      </c>
      <c r="GP45" s="95" t="str">
        <f>IFERROR(VLOOKUP(GN45,Control!$R$2:$T$13,3,FALSE),"")</f>
        <v/>
      </c>
      <c r="GQ45" s="9">
        <f t="shared" si="302"/>
        <v>0</v>
      </c>
      <c r="GR45" s="10">
        <f t="shared" si="303"/>
        <v>0</v>
      </c>
      <c r="GS45" s="5">
        <f t="shared" si="183"/>
        <v>40</v>
      </c>
      <c r="GT45" s="8" t="str">
        <f t="shared" si="304"/>
        <v/>
      </c>
      <c r="GU45" s="8" t="str">
        <f t="shared" si="305"/>
        <v/>
      </c>
      <c r="GV45" s="95" t="str">
        <f>IFERROR(VLOOKUP(VLOOKUP(GU45,Control!$L$2:$M$677,2,FALSE),Control!$O$2:$P$11,2,FALSE),"")</f>
        <v/>
      </c>
      <c r="GW45" s="95" t="str">
        <f>IFERROR(VLOOKUP(GU45,Control!$R$2:$T$13,3,FALSE),"")</f>
        <v/>
      </c>
      <c r="GX45" s="9">
        <f t="shared" si="306"/>
        <v>0</v>
      </c>
      <c r="GY45" s="10">
        <f t="shared" si="307"/>
        <v>0</v>
      </c>
      <c r="GZ45" s="5">
        <f t="shared" si="184"/>
        <v>40</v>
      </c>
      <c r="HA45" s="8" t="str">
        <f t="shared" si="308"/>
        <v/>
      </c>
      <c r="HB45" s="8" t="str">
        <f t="shared" si="309"/>
        <v/>
      </c>
      <c r="HC45" s="95" t="str">
        <f>IFERROR(VLOOKUP(VLOOKUP(HB45,Control!$L$2:$M$677,2,FALSE),Control!$O$2:$P$11,2,FALSE),"")</f>
        <v/>
      </c>
      <c r="HD45" s="95" t="str">
        <f>IFERROR(VLOOKUP(HB45,Control!$R$2:$T$13,3,FALSE),"")</f>
        <v/>
      </c>
      <c r="HE45" s="9">
        <f t="shared" si="310"/>
        <v>0</v>
      </c>
      <c r="HF45" s="10">
        <f t="shared" si="311"/>
        <v>0</v>
      </c>
      <c r="HG45" s="5">
        <f t="shared" si="185"/>
        <v>40</v>
      </c>
      <c r="HH45" s="8" t="str">
        <f t="shared" si="312"/>
        <v/>
      </c>
      <c r="HI45" s="8" t="str">
        <f t="shared" si="313"/>
        <v/>
      </c>
      <c r="HJ45" s="95" t="str">
        <f>IFERROR(VLOOKUP(VLOOKUP(HI45,Control!$L$2:$M$677,2,FALSE),Control!$O$2:$P$11,2,FALSE),"")</f>
        <v/>
      </c>
      <c r="HK45" s="95" t="str">
        <f>IFERROR(VLOOKUP(HI45,Control!$R$2:$T$13,3,FALSE),"")</f>
        <v/>
      </c>
      <c r="HL45" s="9">
        <f t="shared" si="314"/>
        <v>0</v>
      </c>
      <c r="HM45" s="10">
        <f t="shared" si="315"/>
        <v>0</v>
      </c>
      <c r="HN45" s="5">
        <f t="shared" si="186"/>
        <v>40</v>
      </c>
      <c r="HO45" s="8" t="str">
        <f t="shared" si="316"/>
        <v/>
      </c>
      <c r="HP45" s="8" t="str">
        <f t="shared" si="317"/>
        <v/>
      </c>
      <c r="HQ45" s="95" t="str">
        <f>IFERROR(VLOOKUP(VLOOKUP(HP45,Control!$L$2:$M$677,2,FALSE),Control!$O$2:$P$11,2,FALSE),"")</f>
        <v/>
      </c>
      <c r="HR45" s="95" t="str">
        <f>IFERROR(VLOOKUP(HP45,Control!$R$2:$T$13,3,FALSE),"")</f>
        <v/>
      </c>
      <c r="HS45" s="9">
        <f t="shared" si="318"/>
        <v>0</v>
      </c>
      <c r="HT45" s="10">
        <f t="shared" si="319"/>
        <v>0</v>
      </c>
      <c r="HU45" s="5">
        <f t="shared" si="187"/>
        <v>40</v>
      </c>
      <c r="HV45" s="8" t="str">
        <f t="shared" si="320"/>
        <v/>
      </c>
      <c r="HW45" s="8" t="str">
        <f t="shared" si="321"/>
        <v/>
      </c>
      <c r="HX45" s="95" t="str">
        <f>IFERROR(VLOOKUP(VLOOKUP(HW45,Control!$L$2:$M$677,2,FALSE),Control!$O$2:$P$11,2,FALSE),"")</f>
        <v/>
      </c>
      <c r="HY45" s="95" t="str">
        <f>IFERROR(VLOOKUP(HW45,Control!$R$2:$T$13,3,FALSE),"")</f>
        <v/>
      </c>
      <c r="HZ45" s="9">
        <f t="shared" si="322"/>
        <v>0</v>
      </c>
      <c r="IA45" s="10">
        <f t="shared" si="323"/>
        <v>0</v>
      </c>
      <c r="IB45" s="5">
        <f t="shared" si="188"/>
        <v>40</v>
      </c>
      <c r="IC45" s="8" t="str">
        <f t="shared" si="324"/>
        <v/>
      </c>
      <c r="ID45" s="8" t="str">
        <f t="shared" si="325"/>
        <v/>
      </c>
      <c r="IE45" s="95" t="str">
        <f>IFERROR(VLOOKUP(VLOOKUP(ID45,Control!$L$2:$M$677,2,FALSE),Control!$O$2:$P$11,2,FALSE),"")</f>
        <v/>
      </c>
      <c r="IF45" s="95" t="str">
        <f>IFERROR(VLOOKUP(ID45,Control!$R$2:$T$13,3,FALSE),"")</f>
        <v/>
      </c>
      <c r="IG45" s="9">
        <f t="shared" si="326"/>
        <v>0</v>
      </c>
      <c r="IH45" s="10">
        <f t="shared" si="327"/>
        <v>0</v>
      </c>
      <c r="II45" s="5">
        <f t="shared" si="189"/>
        <v>40</v>
      </c>
      <c r="IJ45" s="8" t="str">
        <f t="shared" si="328"/>
        <v/>
      </c>
      <c r="IK45" s="8" t="str">
        <f t="shared" si="329"/>
        <v/>
      </c>
      <c r="IL45" s="95" t="str">
        <f>IFERROR(VLOOKUP(VLOOKUP(IK45,Control!$L$2:$M$677,2,FALSE),Control!$O$2:$P$11,2,FALSE),"")</f>
        <v/>
      </c>
      <c r="IM45" s="95" t="str">
        <f>IFERROR(VLOOKUP(IK45,Control!$R$2:$T$13,3,FALSE),"")</f>
        <v/>
      </c>
      <c r="IN45" s="9">
        <f t="shared" si="330"/>
        <v>0</v>
      </c>
      <c r="IO45" s="10">
        <f t="shared" si="331"/>
        <v>0</v>
      </c>
      <c r="IP45" s="5">
        <f t="shared" si="190"/>
        <v>40</v>
      </c>
      <c r="IQ45" s="8" t="str">
        <f t="shared" si="332"/>
        <v/>
      </c>
      <c r="IR45" s="8" t="str">
        <f t="shared" si="333"/>
        <v/>
      </c>
      <c r="IS45" s="95" t="str">
        <f>IFERROR(VLOOKUP(VLOOKUP(IR45,Control!$L$2:$M$677,2,FALSE),Control!$O$2:$P$11,2,FALSE),"")</f>
        <v/>
      </c>
      <c r="IT45" s="95" t="str">
        <f>IFERROR(VLOOKUP(IR45,Control!$R$2:$T$13,3,FALSE),"")</f>
        <v/>
      </c>
      <c r="IU45" s="9">
        <f t="shared" si="334"/>
        <v>0</v>
      </c>
      <c r="IV45" s="10">
        <f t="shared" si="335"/>
        <v>0</v>
      </c>
      <c r="IW45" s="5">
        <f t="shared" si="191"/>
        <v>40</v>
      </c>
      <c r="IX45" s="8" t="str">
        <f t="shared" si="336"/>
        <v/>
      </c>
      <c r="IY45" s="8" t="str">
        <f t="shared" si="337"/>
        <v/>
      </c>
      <c r="IZ45" s="95" t="str">
        <f>IFERROR(VLOOKUP(VLOOKUP(IY45,Control!$L$2:$M$677,2,FALSE),Control!$O$2:$P$11,2,FALSE),"")</f>
        <v/>
      </c>
      <c r="JA45" s="95" t="str">
        <f>IFERROR(VLOOKUP(IY45,Control!$R$2:$T$13,3,FALSE),"")</f>
        <v/>
      </c>
      <c r="JB45" s="9">
        <f t="shared" si="338"/>
        <v>0</v>
      </c>
      <c r="JC45" s="10">
        <f t="shared" si="339"/>
        <v>0</v>
      </c>
      <c r="JD45" s="5">
        <f t="shared" si="192"/>
        <v>40</v>
      </c>
      <c r="JE45" s="8" t="str">
        <f t="shared" si="340"/>
        <v/>
      </c>
      <c r="JF45" s="8" t="str">
        <f t="shared" si="341"/>
        <v/>
      </c>
      <c r="JG45" s="95" t="str">
        <f>IFERROR(VLOOKUP(VLOOKUP(JF45,Control!$L$2:$M$677,2,FALSE),Control!$O$2:$P$11,2,FALSE),"")</f>
        <v/>
      </c>
      <c r="JH45" s="95" t="str">
        <f>IFERROR(VLOOKUP(JF45,Control!$R$2:$T$13,3,FALSE),"")</f>
        <v/>
      </c>
      <c r="JI45" s="9">
        <f t="shared" si="342"/>
        <v>0</v>
      </c>
      <c r="JJ45" s="10">
        <f t="shared" si="343"/>
        <v>0</v>
      </c>
      <c r="JK45" s="5">
        <f t="shared" si="193"/>
        <v>40</v>
      </c>
      <c r="JL45" s="8" t="str">
        <f t="shared" si="344"/>
        <v/>
      </c>
      <c r="JM45" s="8" t="str">
        <f t="shared" si="345"/>
        <v/>
      </c>
      <c r="JN45" s="95" t="str">
        <f>IFERROR(VLOOKUP(VLOOKUP(JM45,Control!$L$2:$M$677,2,FALSE),Control!$O$2:$P$11,2,FALSE),"")</f>
        <v/>
      </c>
      <c r="JO45" s="95" t="str">
        <f>IFERROR(VLOOKUP(JM45,Control!$R$2:$T$13,3,FALSE),"")</f>
        <v/>
      </c>
      <c r="JP45" s="9">
        <f t="shared" si="346"/>
        <v>0</v>
      </c>
      <c r="JQ45" s="10">
        <f t="shared" si="347"/>
        <v>0</v>
      </c>
      <c r="JR45" s="5">
        <f t="shared" si="194"/>
        <v>40</v>
      </c>
      <c r="JS45" s="8" t="str">
        <f t="shared" si="348"/>
        <v/>
      </c>
      <c r="JT45" s="8" t="str">
        <f t="shared" si="349"/>
        <v/>
      </c>
      <c r="JU45" s="95" t="str">
        <f>IFERROR(VLOOKUP(VLOOKUP(JT45,Control!$L$2:$M$677,2,FALSE),Control!$O$2:$P$11,2,FALSE),"")</f>
        <v/>
      </c>
      <c r="JV45" s="95" t="str">
        <f>IFERROR(VLOOKUP(JT45,Control!$R$2:$T$13,3,FALSE),"")</f>
        <v/>
      </c>
      <c r="JW45" s="9">
        <f t="shared" si="350"/>
        <v>0</v>
      </c>
      <c r="JX45" s="10">
        <f t="shared" si="351"/>
        <v>0</v>
      </c>
    </row>
    <row r="46" spans="1:284" x14ac:dyDescent="0.25">
      <c r="E46" s="5">
        <f t="shared" si="195"/>
        <v>41</v>
      </c>
      <c r="F46" s="8"/>
      <c r="G46" s="6"/>
      <c r="H46" s="95" t="str">
        <f>IFERROR(VLOOKUP(VLOOKUP(G46,Control!$L$2:$M$677,2,FALSE),Control!$O$2:$P$11,2,FALSE),"")</f>
        <v/>
      </c>
      <c r="I46" s="95" t="str">
        <f>IFERROR(VLOOKUP(G46,Control!$R$2:$T$13,3,FALSE),"")</f>
        <v/>
      </c>
      <c r="J46" s="9">
        <v>0</v>
      </c>
      <c r="K46" s="10">
        <v>0</v>
      </c>
      <c r="L46" s="5">
        <f t="shared" si="156"/>
        <v>41</v>
      </c>
      <c r="M46" s="8" t="str">
        <f t="shared" si="196"/>
        <v/>
      </c>
      <c r="N46" s="8" t="str">
        <f t="shared" si="197"/>
        <v/>
      </c>
      <c r="O46" s="95" t="str">
        <f>IFERROR(VLOOKUP(VLOOKUP(N46,Control!$L$2:$M$677,2,FALSE),Control!$O$2:$P$11,2,FALSE),"")</f>
        <v/>
      </c>
      <c r="P46" s="95" t="str">
        <f>IFERROR(VLOOKUP(N46,Control!$R$2:$T$13,3,FALSE),"")</f>
        <v/>
      </c>
      <c r="Q46" s="9">
        <f t="shared" si="198"/>
        <v>0</v>
      </c>
      <c r="R46" s="10">
        <f t="shared" si="199"/>
        <v>0</v>
      </c>
      <c r="S46" s="5">
        <f t="shared" si="157"/>
        <v>41</v>
      </c>
      <c r="T46" s="8" t="str">
        <f t="shared" si="200"/>
        <v/>
      </c>
      <c r="U46" s="8" t="str">
        <f t="shared" si="201"/>
        <v/>
      </c>
      <c r="V46" s="95" t="str">
        <f>IFERROR(VLOOKUP(VLOOKUP(U46,Control!$L$2:$M$677,2,FALSE),Control!$O$2:$P$11,2,FALSE),"")</f>
        <v/>
      </c>
      <c r="W46" s="95" t="str">
        <f>IFERROR(VLOOKUP(U46,Control!$R$2:$T$13,3,FALSE),"")</f>
        <v/>
      </c>
      <c r="X46" s="9">
        <f t="shared" si="202"/>
        <v>0</v>
      </c>
      <c r="Y46" s="10">
        <f t="shared" si="203"/>
        <v>0</v>
      </c>
      <c r="Z46" s="5">
        <f t="shared" si="158"/>
        <v>41</v>
      </c>
      <c r="AA46" s="8" t="str">
        <f t="shared" si="204"/>
        <v/>
      </c>
      <c r="AB46" s="8" t="str">
        <f t="shared" si="205"/>
        <v/>
      </c>
      <c r="AC46" s="95" t="str">
        <f>IFERROR(VLOOKUP(VLOOKUP(AB46,Control!$L$2:$M$677,2,FALSE),Control!$O$2:$P$11,2,FALSE),"")</f>
        <v/>
      </c>
      <c r="AD46" s="95" t="str">
        <f>IFERROR(VLOOKUP(AB46,Control!$R$2:$T$13,3,FALSE),"")</f>
        <v/>
      </c>
      <c r="AE46" s="9">
        <f t="shared" si="206"/>
        <v>0</v>
      </c>
      <c r="AF46" s="10">
        <f t="shared" si="207"/>
        <v>0</v>
      </c>
      <c r="AG46" s="5">
        <f t="shared" si="159"/>
        <v>41</v>
      </c>
      <c r="AH46" s="8" t="str">
        <f t="shared" si="208"/>
        <v/>
      </c>
      <c r="AI46" s="8" t="str">
        <f t="shared" si="209"/>
        <v/>
      </c>
      <c r="AJ46" s="95" t="str">
        <f>IFERROR(VLOOKUP(VLOOKUP(AI46,Control!$L$2:$M$677,2,FALSE),Control!$O$2:$P$11,2,FALSE),"")</f>
        <v/>
      </c>
      <c r="AK46" s="95" t="str">
        <f>IFERROR(VLOOKUP(AI46,Control!$R$2:$T$13,3,FALSE),"")</f>
        <v/>
      </c>
      <c r="AL46" s="9">
        <f t="shared" si="210"/>
        <v>0</v>
      </c>
      <c r="AM46" s="10">
        <f t="shared" si="211"/>
        <v>0</v>
      </c>
      <c r="AN46" s="5">
        <f t="shared" si="160"/>
        <v>41</v>
      </c>
      <c r="AO46" s="8" t="str">
        <f t="shared" si="212"/>
        <v/>
      </c>
      <c r="AP46" s="8" t="str">
        <f t="shared" si="213"/>
        <v/>
      </c>
      <c r="AQ46" s="95" t="str">
        <f>IFERROR(VLOOKUP(VLOOKUP(AP46,Control!$L$2:$M$677,2,FALSE),Control!$O$2:$P$11,2,FALSE),"")</f>
        <v/>
      </c>
      <c r="AR46" s="95" t="str">
        <f>IFERROR(VLOOKUP(AP46,Control!$R$2:$T$13,3,FALSE),"")</f>
        <v/>
      </c>
      <c r="AS46" s="9">
        <f t="shared" si="214"/>
        <v>0</v>
      </c>
      <c r="AT46" s="10">
        <f t="shared" si="215"/>
        <v>0</v>
      </c>
      <c r="AU46" s="5">
        <f t="shared" si="161"/>
        <v>41</v>
      </c>
      <c r="AV46" s="8" t="str">
        <f t="shared" si="216"/>
        <v/>
      </c>
      <c r="AW46" s="8" t="str">
        <f t="shared" si="217"/>
        <v/>
      </c>
      <c r="AX46" s="95" t="str">
        <f>IFERROR(VLOOKUP(VLOOKUP(AW46,Control!$L$2:$M$677,2,FALSE),Control!$O$2:$P$11,2,FALSE),"")</f>
        <v/>
      </c>
      <c r="AY46" s="95" t="str">
        <f>IFERROR(VLOOKUP(AW46,Control!$R$2:$T$13,3,FALSE),"")</f>
        <v/>
      </c>
      <c r="AZ46" s="9">
        <f t="shared" si="218"/>
        <v>0</v>
      </c>
      <c r="BA46" s="10">
        <f t="shared" si="219"/>
        <v>0</v>
      </c>
      <c r="BB46" s="5">
        <f t="shared" si="162"/>
        <v>41</v>
      </c>
      <c r="BC46" s="8" t="str">
        <f t="shared" si="220"/>
        <v/>
      </c>
      <c r="BD46" s="8" t="str">
        <f t="shared" si="221"/>
        <v/>
      </c>
      <c r="BE46" s="95" t="str">
        <f>IFERROR(VLOOKUP(VLOOKUP(BD46,Control!$L$2:$M$677,2,FALSE),Control!$O$2:$P$11,2,FALSE),"")</f>
        <v/>
      </c>
      <c r="BF46" s="95" t="str">
        <f>IFERROR(VLOOKUP(BD46,Control!$R$2:$T$13,3,FALSE),"")</f>
        <v/>
      </c>
      <c r="BG46" s="9">
        <f t="shared" si="222"/>
        <v>0</v>
      </c>
      <c r="BH46" s="10">
        <f t="shared" si="223"/>
        <v>0</v>
      </c>
      <c r="BI46" s="5">
        <f t="shared" si="163"/>
        <v>41</v>
      </c>
      <c r="BJ46" s="8" t="str">
        <f t="shared" si="224"/>
        <v/>
      </c>
      <c r="BK46" s="8" t="str">
        <f t="shared" si="225"/>
        <v/>
      </c>
      <c r="BL46" s="95" t="str">
        <f>IFERROR(VLOOKUP(VLOOKUP(BK46,Control!$L$2:$M$677,2,FALSE),Control!$O$2:$P$11,2,FALSE),"")</f>
        <v/>
      </c>
      <c r="BM46" s="95" t="str">
        <f>IFERROR(VLOOKUP(BK46,Control!$R$2:$T$13,3,FALSE),"")</f>
        <v/>
      </c>
      <c r="BN46" s="9">
        <f t="shared" si="226"/>
        <v>0</v>
      </c>
      <c r="BO46" s="10">
        <f t="shared" si="227"/>
        <v>0</v>
      </c>
      <c r="BP46" s="5">
        <f t="shared" si="164"/>
        <v>41</v>
      </c>
      <c r="BQ46" s="8" t="str">
        <f t="shared" si="228"/>
        <v/>
      </c>
      <c r="BR46" s="8" t="str">
        <f t="shared" si="229"/>
        <v/>
      </c>
      <c r="BS46" s="95" t="str">
        <f>IFERROR(VLOOKUP(VLOOKUP(BR46,Control!$L$2:$M$677,2,FALSE),Control!$O$2:$P$11,2,FALSE),"")</f>
        <v/>
      </c>
      <c r="BT46" s="95" t="str">
        <f>IFERROR(VLOOKUP(BR46,Control!$R$2:$T$13,3,FALSE),"")</f>
        <v/>
      </c>
      <c r="BU46" s="9">
        <f t="shared" si="230"/>
        <v>0</v>
      </c>
      <c r="BV46" s="10">
        <f t="shared" si="231"/>
        <v>0</v>
      </c>
      <c r="BW46" s="5">
        <f t="shared" si="165"/>
        <v>41</v>
      </c>
      <c r="BX46" s="8" t="str">
        <f t="shared" si="232"/>
        <v/>
      </c>
      <c r="BY46" s="8" t="str">
        <f t="shared" si="233"/>
        <v/>
      </c>
      <c r="BZ46" s="95" t="str">
        <f>IFERROR(VLOOKUP(VLOOKUP(BY46,Control!$L$2:$M$677,2,FALSE),Control!$O$2:$P$11,2,FALSE),"")</f>
        <v/>
      </c>
      <c r="CA46" s="95" t="str">
        <f>IFERROR(VLOOKUP(BY46,Control!$R$2:$T$13,3,FALSE),"")</f>
        <v/>
      </c>
      <c r="CB46" s="9">
        <f t="shared" si="234"/>
        <v>0</v>
      </c>
      <c r="CC46" s="10">
        <f t="shared" si="235"/>
        <v>0</v>
      </c>
      <c r="CD46" s="5">
        <f t="shared" si="166"/>
        <v>41</v>
      </c>
      <c r="CE46" s="8" t="str">
        <f t="shared" si="236"/>
        <v/>
      </c>
      <c r="CF46" s="8" t="str">
        <f t="shared" si="237"/>
        <v/>
      </c>
      <c r="CG46" s="95" t="str">
        <f>IFERROR(VLOOKUP(VLOOKUP(CF46,Control!$L$2:$M$677,2,FALSE),Control!$O$2:$P$11,2,FALSE),"")</f>
        <v/>
      </c>
      <c r="CH46" s="95" t="str">
        <f>IFERROR(VLOOKUP(CF46,Control!$R$2:$T$13,3,FALSE),"")</f>
        <v/>
      </c>
      <c r="CI46" s="9">
        <f t="shared" si="238"/>
        <v>0</v>
      </c>
      <c r="CJ46" s="10">
        <f t="shared" si="239"/>
        <v>0</v>
      </c>
      <c r="CK46" s="5">
        <f t="shared" si="167"/>
        <v>41</v>
      </c>
      <c r="CL46" s="8" t="str">
        <f t="shared" si="240"/>
        <v/>
      </c>
      <c r="CM46" s="8" t="str">
        <f t="shared" si="241"/>
        <v/>
      </c>
      <c r="CN46" s="95" t="str">
        <f>IFERROR(VLOOKUP(VLOOKUP(CM46,Control!$L$2:$M$677,2,FALSE),Control!$O$2:$P$11,2,FALSE),"")</f>
        <v/>
      </c>
      <c r="CO46" s="95" t="str">
        <f>IFERROR(VLOOKUP(CM46,Control!$R$2:$T$13,3,FALSE),"")</f>
        <v/>
      </c>
      <c r="CP46" s="9">
        <f t="shared" si="242"/>
        <v>0</v>
      </c>
      <c r="CQ46" s="10">
        <f t="shared" si="243"/>
        <v>0</v>
      </c>
      <c r="CR46" s="5">
        <f t="shared" si="168"/>
        <v>41</v>
      </c>
      <c r="CS46" s="8" t="str">
        <f t="shared" si="244"/>
        <v/>
      </c>
      <c r="CT46" s="8" t="str">
        <f t="shared" si="245"/>
        <v/>
      </c>
      <c r="CU46" s="95" t="str">
        <f>IFERROR(VLOOKUP(VLOOKUP(CT46,Control!$L$2:$M$677,2,FALSE),Control!$O$2:$P$11,2,FALSE),"")</f>
        <v/>
      </c>
      <c r="CV46" s="95" t="str">
        <f>IFERROR(VLOOKUP(CT46,Control!$R$2:$T$13,3,FALSE),"")</f>
        <v/>
      </c>
      <c r="CW46" s="9">
        <f t="shared" si="246"/>
        <v>0</v>
      </c>
      <c r="CX46" s="10">
        <f t="shared" si="247"/>
        <v>0</v>
      </c>
      <c r="CY46" s="5">
        <f t="shared" si="169"/>
        <v>41</v>
      </c>
      <c r="CZ46" s="8" t="str">
        <f t="shared" si="248"/>
        <v/>
      </c>
      <c r="DA46" s="8" t="str">
        <f t="shared" si="249"/>
        <v/>
      </c>
      <c r="DB46" s="95" t="str">
        <f>IFERROR(VLOOKUP(VLOOKUP(DA46,Control!$L$2:$M$677,2,FALSE),Control!$O$2:$P$11,2,FALSE),"")</f>
        <v/>
      </c>
      <c r="DC46" s="95" t="str">
        <f>IFERROR(VLOOKUP(DA46,Control!$R$2:$T$13,3,FALSE),"")</f>
        <v/>
      </c>
      <c r="DD46" s="9">
        <f t="shared" si="250"/>
        <v>0</v>
      </c>
      <c r="DE46" s="10">
        <f t="shared" si="251"/>
        <v>0</v>
      </c>
      <c r="DF46" s="5">
        <f t="shared" si="170"/>
        <v>41</v>
      </c>
      <c r="DG46" s="8" t="str">
        <f t="shared" si="252"/>
        <v/>
      </c>
      <c r="DH46" s="8" t="str">
        <f t="shared" si="253"/>
        <v/>
      </c>
      <c r="DI46" s="95" t="str">
        <f>IFERROR(VLOOKUP(VLOOKUP(DH46,Control!$L$2:$M$677,2,FALSE),Control!$O$2:$P$11,2,FALSE),"")</f>
        <v/>
      </c>
      <c r="DJ46" s="95" t="str">
        <f>IFERROR(VLOOKUP(DH46,Control!$R$2:$T$13,3,FALSE),"")</f>
        <v/>
      </c>
      <c r="DK46" s="9">
        <f t="shared" si="254"/>
        <v>0</v>
      </c>
      <c r="DL46" s="10">
        <f t="shared" si="255"/>
        <v>0</v>
      </c>
      <c r="DM46" s="5">
        <f t="shared" si="171"/>
        <v>41</v>
      </c>
      <c r="DN46" s="8" t="str">
        <f t="shared" si="256"/>
        <v/>
      </c>
      <c r="DO46" s="8" t="str">
        <f t="shared" si="257"/>
        <v/>
      </c>
      <c r="DP46" s="95" t="str">
        <f>IFERROR(VLOOKUP(VLOOKUP(DO46,Control!$L$2:$M$677,2,FALSE),Control!$O$2:$P$11,2,FALSE),"")</f>
        <v/>
      </c>
      <c r="DQ46" s="95" t="str">
        <f>IFERROR(VLOOKUP(DO46,Control!$R$2:$T$13,3,FALSE),"")</f>
        <v/>
      </c>
      <c r="DR46" s="9">
        <f t="shared" si="258"/>
        <v>0</v>
      </c>
      <c r="DS46" s="10">
        <f t="shared" si="259"/>
        <v>0</v>
      </c>
      <c r="DT46" s="5">
        <f t="shared" si="172"/>
        <v>41</v>
      </c>
      <c r="DU46" s="8" t="str">
        <f t="shared" si="260"/>
        <v/>
      </c>
      <c r="DV46" s="8" t="str">
        <f t="shared" si="261"/>
        <v/>
      </c>
      <c r="DW46" s="95" t="str">
        <f>IFERROR(VLOOKUP(VLOOKUP(DV46,Control!$L$2:$M$677,2,FALSE),Control!$O$2:$P$11,2,FALSE),"")</f>
        <v/>
      </c>
      <c r="DX46" s="95" t="str">
        <f>IFERROR(VLOOKUP(DV46,Control!$R$2:$T$13,3,FALSE),"")</f>
        <v/>
      </c>
      <c r="DY46" s="9">
        <f t="shared" si="262"/>
        <v>0</v>
      </c>
      <c r="DZ46" s="10">
        <f t="shared" si="263"/>
        <v>0</v>
      </c>
      <c r="EA46" s="5">
        <f t="shared" si="173"/>
        <v>41</v>
      </c>
      <c r="EB46" s="8" t="str">
        <f t="shared" si="264"/>
        <v/>
      </c>
      <c r="EC46" s="8" t="str">
        <f t="shared" si="265"/>
        <v/>
      </c>
      <c r="ED46" s="95" t="str">
        <f>IFERROR(VLOOKUP(VLOOKUP(EC46,Control!$L$2:$M$677,2,FALSE),Control!$O$2:$P$11,2,FALSE),"")</f>
        <v/>
      </c>
      <c r="EE46" s="95" t="str">
        <f>IFERROR(VLOOKUP(EC46,Control!$R$2:$T$13,3,FALSE),"")</f>
        <v/>
      </c>
      <c r="EF46" s="9">
        <f t="shared" si="266"/>
        <v>0</v>
      </c>
      <c r="EG46" s="10">
        <f t="shared" si="267"/>
        <v>0</v>
      </c>
      <c r="EH46" s="5">
        <f t="shared" si="174"/>
        <v>41</v>
      </c>
      <c r="EI46" s="8" t="str">
        <f t="shared" si="268"/>
        <v/>
      </c>
      <c r="EJ46" s="8" t="str">
        <f t="shared" si="269"/>
        <v/>
      </c>
      <c r="EK46" s="95" t="str">
        <f>IFERROR(VLOOKUP(VLOOKUP(EJ46,Control!$L$2:$M$677,2,FALSE),Control!$O$2:$P$11,2,FALSE),"")</f>
        <v/>
      </c>
      <c r="EL46" s="95" t="str">
        <f>IFERROR(VLOOKUP(EJ46,Control!$R$2:$T$13,3,FALSE),"")</f>
        <v/>
      </c>
      <c r="EM46" s="9">
        <f t="shared" si="270"/>
        <v>0</v>
      </c>
      <c r="EN46" s="10">
        <f t="shared" si="271"/>
        <v>0</v>
      </c>
      <c r="EO46" s="5">
        <f t="shared" si="175"/>
        <v>41</v>
      </c>
      <c r="EP46" s="8" t="str">
        <f t="shared" si="272"/>
        <v/>
      </c>
      <c r="EQ46" s="8" t="str">
        <f t="shared" si="273"/>
        <v/>
      </c>
      <c r="ER46" s="95" t="str">
        <f>IFERROR(VLOOKUP(VLOOKUP(EQ46,Control!$L$2:$M$677,2,FALSE),Control!$O$2:$P$11,2,FALSE),"")</f>
        <v/>
      </c>
      <c r="ES46" s="95" t="str">
        <f>IFERROR(VLOOKUP(EQ46,Control!$R$2:$T$13,3,FALSE),"")</f>
        <v/>
      </c>
      <c r="ET46" s="9">
        <f t="shared" si="274"/>
        <v>0</v>
      </c>
      <c r="EU46" s="10">
        <f t="shared" si="275"/>
        <v>0</v>
      </c>
      <c r="EV46" s="5">
        <f t="shared" si="176"/>
        <v>41</v>
      </c>
      <c r="EW46" s="8" t="str">
        <f t="shared" si="276"/>
        <v/>
      </c>
      <c r="EX46" s="8" t="str">
        <f t="shared" si="277"/>
        <v/>
      </c>
      <c r="EY46" s="95" t="str">
        <f>IFERROR(VLOOKUP(VLOOKUP(EX46,Control!$L$2:$M$677,2,FALSE),Control!$O$2:$P$11,2,FALSE),"")</f>
        <v/>
      </c>
      <c r="EZ46" s="95" t="str">
        <f>IFERROR(VLOOKUP(EX46,Control!$R$2:$T$13,3,FALSE),"")</f>
        <v/>
      </c>
      <c r="FA46" s="9">
        <f t="shared" si="278"/>
        <v>0</v>
      </c>
      <c r="FB46" s="10">
        <f t="shared" si="279"/>
        <v>0</v>
      </c>
      <c r="FC46" s="5">
        <f t="shared" si="177"/>
        <v>41</v>
      </c>
      <c r="FD46" s="8" t="str">
        <f t="shared" si="280"/>
        <v/>
      </c>
      <c r="FE46" s="8" t="str">
        <f t="shared" si="281"/>
        <v/>
      </c>
      <c r="FF46" s="95" t="str">
        <f>IFERROR(VLOOKUP(VLOOKUP(FE46,Control!$L$2:$M$677,2,FALSE),Control!$O$2:$P$11,2,FALSE),"")</f>
        <v/>
      </c>
      <c r="FG46" s="95" t="str">
        <f>IFERROR(VLOOKUP(FE46,Control!$R$2:$T$13,3,FALSE),"")</f>
        <v/>
      </c>
      <c r="FH46" s="9">
        <f t="shared" si="282"/>
        <v>0</v>
      </c>
      <c r="FI46" s="10">
        <f t="shared" si="283"/>
        <v>0</v>
      </c>
      <c r="FJ46" s="5">
        <f t="shared" si="178"/>
        <v>41</v>
      </c>
      <c r="FK46" s="8" t="str">
        <f t="shared" si="284"/>
        <v/>
      </c>
      <c r="FL46" s="8" t="str">
        <f t="shared" si="285"/>
        <v/>
      </c>
      <c r="FM46" s="95" t="str">
        <f>IFERROR(VLOOKUP(VLOOKUP(FL46,Control!$L$2:$M$677,2,FALSE),Control!$O$2:$P$11,2,FALSE),"")</f>
        <v/>
      </c>
      <c r="FN46" s="95" t="str">
        <f>IFERROR(VLOOKUP(FL46,Control!$R$2:$T$13,3,FALSE),"")</f>
        <v/>
      </c>
      <c r="FO46" s="9">
        <f t="shared" si="286"/>
        <v>0</v>
      </c>
      <c r="FP46" s="10">
        <f t="shared" si="287"/>
        <v>0</v>
      </c>
      <c r="FQ46" s="5">
        <f t="shared" si="179"/>
        <v>41</v>
      </c>
      <c r="FR46" s="8" t="str">
        <f t="shared" si="288"/>
        <v/>
      </c>
      <c r="FS46" s="8" t="str">
        <f t="shared" si="289"/>
        <v/>
      </c>
      <c r="FT46" s="95" t="str">
        <f>IFERROR(VLOOKUP(VLOOKUP(FS46,Control!$L$2:$M$677,2,FALSE),Control!$O$2:$P$11,2,FALSE),"")</f>
        <v/>
      </c>
      <c r="FU46" s="95" t="str">
        <f>IFERROR(VLOOKUP(FS46,Control!$R$2:$T$13,3,FALSE),"")</f>
        <v/>
      </c>
      <c r="FV46" s="9">
        <f t="shared" si="290"/>
        <v>0</v>
      </c>
      <c r="FW46" s="10">
        <f t="shared" si="291"/>
        <v>0</v>
      </c>
      <c r="FX46" s="5">
        <f t="shared" si="180"/>
        <v>41</v>
      </c>
      <c r="FY46" s="8" t="str">
        <f t="shared" si="292"/>
        <v/>
      </c>
      <c r="FZ46" s="8" t="str">
        <f t="shared" si="293"/>
        <v/>
      </c>
      <c r="GA46" s="95" t="str">
        <f>IFERROR(VLOOKUP(VLOOKUP(FZ46,Control!$L$2:$M$677,2,FALSE),Control!$O$2:$P$11,2,FALSE),"")</f>
        <v/>
      </c>
      <c r="GB46" s="95" t="str">
        <f>IFERROR(VLOOKUP(FZ46,Control!$R$2:$T$13,3,FALSE),"")</f>
        <v/>
      </c>
      <c r="GC46" s="9">
        <f t="shared" si="294"/>
        <v>0</v>
      </c>
      <c r="GD46" s="10">
        <f t="shared" si="295"/>
        <v>0</v>
      </c>
      <c r="GE46" s="5">
        <f t="shared" si="181"/>
        <v>41</v>
      </c>
      <c r="GF46" s="8" t="str">
        <f t="shared" si="296"/>
        <v/>
      </c>
      <c r="GG46" s="8" t="str">
        <f t="shared" si="297"/>
        <v/>
      </c>
      <c r="GH46" s="95" t="str">
        <f>IFERROR(VLOOKUP(VLOOKUP(GG46,Control!$L$2:$M$677,2,FALSE),Control!$O$2:$P$11,2,FALSE),"")</f>
        <v/>
      </c>
      <c r="GI46" s="95" t="str">
        <f>IFERROR(VLOOKUP(GG46,Control!$R$2:$T$13,3,FALSE),"")</f>
        <v/>
      </c>
      <c r="GJ46" s="9">
        <f t="shared" si="298"/>
        <v>0</v>
      </c>
      <c r="GK46" s="10">
        <f t="shared" si="299"/>
        <v>0</v>
      </c>
      <c r="GL46" s="5">
        <f t="shared" si="182"/>
        <v>41</v>
      </c>
      <c r="GM46" s="8" t="str">
        <f t="shared" si="300"/>
        <v/>
      </c>
      <c r="GN46" s="8" t="str">
        <f t="shared" si="301"/>
        <v/>
      </c>
      <c r="GO46" s="95" t="str">
        <f>IFERROR(VLOOKUP(VLOOKUP(GN46,Control!$L$2:$M$677,2,FALSE),Control!$O$2:$P$11,2,FALSE),"")</f>
        <v/>
      </c>
      <c r="GP46" s="95" t="str">
        <f>IFERROR(VLOOKUP(GN46,Control!$R$2:$T$13,3,FALSE),"")</f>
        <v/>
      </c>
      <c r="GQ46" s="9">
        <f t="shared" si="302"/>
        <v>0</v>
      </c>
      <c r="GR46" s="10">
        <f t="shared" si="303"/>
        <v>0</v>
      </c>
      <c r="GS46" s="5">
        <f t="shared" si="183"/>
        <v>41</v>
      </c>
      <c r="GT46" s="8" t="str">
        <f t="shared" si="304"/>
        <v/>
      </c>
      <c r="GU46" s="8" t="str">
        <f t="shared" si="305"/>
        <v/>
      </c>
      <c r="GV46" s="95" t="str">
        <f>IFERROR(VLOOKUP(VLOOKUP(GU46,Control!$L$2:$M$677,2,FALSE),Control!$O$2:$P$11,2,FALSE),"")</f>
        <v/>
      </c>
      <c r="GW46" s="95" t="str">
        <f>IFERROR(VLOOKUP(GU46,Control!$R$2:$T$13,3,FALSE),"")</f>
        <v/>
      </c>
      <c r="GX46" s="9">
        <f t="shared" si="306"/>
        <v>0</v>
      </c>
      <c r="GY46" s="10">
        <f t="shared" si="307"/>
        <v>0</v>
      </c>
      <c r="GZ46" s="5">
        <f t="shared" si="184"/>
        <v>41</v>
      </c>
      <c r="HA46" s="8" t="str">
        <f t="shared" si="308"/>
        <v/>
      </c>
      <c r="HB46" s="8" t="str">
        <f t="shared" si="309"/>
        <v/>
      </c>
      <c r="HC46" s="95" t="str">
        <f>IFERROR(VLOOKUP(VLOOKUP(HB46,Control!$L$2:$M$677,2,FALSE),Control!$O$2:$P$11,2,FALSE),"")</f>
        <v/>
      </c>
      <c r="HD46" s="95" t="str">
        <f>IFERROR(VLOOKUP(HB46,Control!$R$2:$T$13,3,FALSE),"")</f>
        <v/>
      </c>
      <c r="HE46" s="9">
        <f t="shared" si="310"/>
        <v>0</v>
      </c>
      <c r="HF46" s="10">
        <f t="shared" si="311"/>
        <v>0</v>
      </c>
      <c r="HG46" s="5">
        <f t="shared" si="185"/>
        <v>41</v>
      </c>
      <c r="HH46" s="8" t="str">
        <f t="shared" si="312"/>
        <v/>
      </c>
      <c r="HI46" s="8" t="str">
        <f t="shared" si="313"/>
        <v/>
      </c>
      <c r="HJ46" s="95" t="str">
        <f>IFERROR(VLOOKUP(VLOOKUP(HI46,Control!$L$2:$M$677,2,FALSE),Control!$O$2:$P$11,2,FALSE),"")</f>
        <v/>
      </c>
      <c r="HK46" s="95" t="str">
        <f>IFERROR(VLOOKUP(HI46,Control!$R$2:$T$13,3,FALSE),"")</f>
        <v/>
      </c>
      <c r="HL46" s="9">
        <f t="shared" si="314"/>
        <v>0</v>
      </c>
      <c r="HM46" s="10">
        <f t="shared" si="315"/>
        <v>0</v>
      </c>
      <c r="HN46" s="5">
        <f t="shared" si="186"/>
        <v>41</v>
      </c>
      <c r="HO46" s="8" t="str">
        <f t="shared" si="316"/>
        <v/>
      </c>
      <c r="HP46" s="8" t="str">
        <f t="shared" si="317"/>
        <v/>
      </c>
      <c r="HQ46" s="95" t="str">
        <f>IFERROR(VLOOKUP(VLOOKUP(HP46,Control!$L$2:$M$677,2,FALSE),Control!$O$2:$P$11,2,FALSE),"")</f>
        <v/>
      </c>
      <c r="HR46" s="95" t="str">
        <f>IFERROR(VLOOKUP(HP46,Control!$R$2:$T$13,3,FALSE),"")</f>
        <v/>
      </c>
      <c r="HS46" s="9">
        <f t="shared" si="318"/>
        <v>0</v>
      </c>
      <c r="HT46" s="10">
        <f t="shared" si="319"/>
        <v>0</v>
      </c>
      <c r="HU46" s="5">
        <f t="shared" si="187"/>
        <v>41</v>
      </c>
      <c r="HV46" s="8" t="str">
        <f t="shared" si="320"/>
        <v/>
      </c>
      <c r="HW46" s="8" t="str">
        <f t="shared" si="321"/>
        <v/>
      </c>
      <c r="HX46" s="95" t="str">
        <f>IFERROR(VLOOKUP(VLOOKUP(HW46,Control!$L$2:$M$677,2,FALSE),Control!$O$2:$P$11,2,FALSE),"")</f>
        <v/>
      </c>
      <c r="HY46" s="95" t="str">
        <f>IFERROR(VLOOKUP(HW46,Control!$R$2:$T$13,3,FALSE),"")</f>
        <v/>
      </c>
      <c r="HZ46" s="9">
        <f t="shared" si="322"/>
        <v>0</v>
      </c>
      <c r="IA46" s="10">
        <f t="shared" si="323"/>
        <v>0</v>
      </c>
      <c r="IB46" s="5">
        <f t="shared" si="188"/>
        <v>41</v>
      </c>
      <c r="IC46" s="8" t="str">
        <f t="shared" si="324"/>
        <v/>
      </c>
      <c r="ID46" s="8" t="str">
        <f t="shared" si="325"/>
        <v/>
      </c>
      <c r="IE46" s="95" t="str">
        <f>IFERROR(VLOOKUP(VLOOKUP(ID46,Control!$L$2:$M$677,2,FALSE),Control!$O$2:$P$11,2,FALSE),"")</f>
        <v/>
      </c>
      <c r="IF46" s="95" t="str">
        <f>IFERROR(VLOOKUP(ID46,Control!$R$2:$T$13,3,FALSE),"")</f>
        <v/>
      </c>
      <c r="IG46" s="9">
        <f t="shared" si="326"/>
        <v>0</v>
      </c>
      <c r="IH46" s="10">
        <f t="shared" si="327"/>
        <v>0</v>
      </c>
      <c r="II46" s="5">
        <f t="shared" si="189"/>
        <v>41</v>
      </c>
      <c r="IJ46" s="8" t="str">
        <f t="shared" si="328"/>
        <v/>
      </c>
      <c r="IK46" s="8" t="str">
        <f t="shared" si="329"/>
        <v/>
      </c>
      <c r="IL46" s="95" t="str">
        <f>IFERROR(VLOOKUP(VLOOKUP(IK46,Control!$L$2:$M$677,2,FALSE),Control!$O$2:$P$11,2,FALSE),"")</f>
        <v/>
      </c>
      <c r="IM46" s="95" t="str">
        <f>IFERROR(VLOOKUP(IK46,Control!$R$2:$T$13,3,FALSE),"")</f>
        <v/>
      </c>
      <c r="IN46" s="9">
        <f t="shared" si="330"/>
        <v>0</v>
      </c>
      <c r="IO46" s="10">
        <f t="shared" si="331"/>
        <v>0</v>
      </c>
      <c r="IP46" s="5">
        <f t="shared" si="190"/>
        <v>41</v>
      </c>
      <c r="IQ46" s="8" t="str">
        <f t="shared" si="332"/>
        <v/>
      </c>
      <c r="IR46" s="8" t="str">
        <f t="shared" si="333"/>
        <v/>
      </c>
      <c r="IS46" s="95" t="str">
        <f>IFERROR(VLOOKUP(VLOOKUP(IR46,Control!$L$2:$M$677,2,FALSE),Control!$O$2:$P$11,2,FALSE),"")</f>
        <v/>
      </c>
      <c r="IT46" s="95" t="str">
        <f>IFERROR(VLOOKUP(IR46,Control!$R$2:$T$13,3,FALSE),"")</f>
        <v/>
      </c>
      <c r="IU46" s="9">
        <f t="shared" si="334"/>
        <v>0</v>
      </c>
      <c r="IV46" s="10">
        <f t="shared" si="335"/>
        <v>0</v>
      </c>
      <c r="IW46" s="5">
        <f t="shared" si="191"/>
        <v>41</v>
      </c>
      <c r="IX46" s="8" t="str">
        <f t="shared" si="336"/>
        <v/>
      </c>
      <c r="IY46" s="8" t="str">
        <f t="shared" si="337"/>
        <v/>
      </c>
      <c r="IZ46" s="95" t="str">
        <f>IFERROR(VLOOKUP(VLOOKUP(IY46,Control!$L$2:$M$677,2,FALSE),Control!$O$2:$P$11,2,FALSE),"")</f>
        <v/>
      </c>
      <c r="JA46" s="95" t="str">
        <f>IFERROR(VLOOKUP(IY46,Control!$R$2:$T$13,3,FALSE),"")</f>
        <v/>
      </c>
      <c r="JB46" s="9">
        <f t="shared" si="338"/>
        <v>0</v>
      </c>
      <c r="JC46" s="10">
        <f t="shared" si="339"/>
        <v>0</v>
      </c>
      <c r="JD46" s="5">
        <f t="shared" si="192"/>
        <v>41</v>
      </c>
      <c r="JE46" s="8" t="str">
        <f t="shared" si="340"/>
        <v/>
      </c>
      <c r="JF46" s="8" t="str">
        <f t="shared" si="341"/>
        <v/>
      </c>
      <c r="JG46" s="95" t="str">
        <f>IFERROR(VLOOKUP(VLOOKUP(JF46,Control!$L$2:$M$677,2,FALSE),Control!$O$2:$P$11,2,FALSE),"")</f>
        <v/>
      </c>
      <c r="JH46" s="95" t="str">
        <f>IFERROR(VLOOKUP(JF46,Control!$R$2:$T$13,3,FALSE),"")</f>
        <v/>
      </c>
      <c r="JI46" s="9">
        <f t="shared" si="342"/>
        <v>0</v>
      </c>
      <c r="JJ46" s="10">
        <f t="shared" si="343"/>
        <v>0</v>
      </c>
      <c r="JK46" s="5">
        <f t="shared" si="193"/>
        <v>41</v>
      </c>
      <c r="JL46" s="8" t="str">
        <f t="shared" si="344"/>
        <v/>
      </c>
      <c r="JM46" s="8" t="str">
        <f t="shared" si="345"/>
        <v/>
      </c>
      <c r="JN46" s="95" t="str">
        <f>IFERROR(VLOOKUP(VLOOKUP(JM46,Control!$L$2:$M$677,2,FALSE),Control!$O$2:$P$11,2,FALSE),"")</f>
        <v/>
      </c>
      <c r="JO46" s="95" t="str">
        <f>IFERROR(VLOOKUP(JM46,Control!$R$2:$T$13,3,FALSE),"")</f>
        <v/>
      </c>
      <c r="JP46" s="9">
        <f t="shared" si="346"/>
        <v>0</v>
      </c>
      <c r="JQ46" s="10">
        <f t="shared" si="347"/>
        <v>0</v>
      </c>
      <c r="JR46" s="5">
        <f t="shared" si="194"/>
        <v>41</v>
      </c>
      <c r="JS46" s="8" t="str">
        <f t="shared" si="348"/>
        <v/>
      </c>
      <c r="JT46" s="8" t="str">
        <f t="shared" si="349"/>
        <v/>
      </c>
      <c r="JU46" s="95" t="str">
        <f>IFERROR(VLOOKUP(VLOOKUP(JT46,Control!$L$2:$M$677,2,FALSE),Control!$O$2:$P$11,2,FALSE),"")</f>
        <v/>
      </c>
      <c r="JV46" s="95" t="str">
        <f>IFERROR(VLOOKUP(JT46,Control!$R$2:$T$13,3,FALSE),"")</f>
        <v/>
      </c>
      <c r="JW46" s="9">
        <f t="shared" si="350"/>
        <v>0</v>
      </c>
      <c r="JX46" s="10">
        <f t="shared" si="351"/>
        <v>0</v>
      </c>
    </row>
    <row r="47" spans="1:284" x14ac:dyDescent="0.25">
      <c r="E47" s="5">
        <f t="shared" si="195"/>
        <v>42</v>
      </c>
      <c r="F47" s="8"/>
      <c r="G47" s="6"/>
      <c r="H47" s="95" t="str">
        <f>IFERROR(VLOOKUP(VLOOKUP(G47,Control!$L$2:$M$677,2,FALSE),Control!$O$2:$P$11,2,FALSE),"")</f>
        <v/>
      </c>
      <c r="I47" s="95" t="str">
        <f>IFERROR(VLOOKUP(G47,Control!$R$2:$T$13,3,FALSE),"")</f>
        <v/>
      </c>
      <c r="J47" s="9">
        <v>0</v>
      </c>
      <c r="K47" s="10">
        <v>0</v>
      </c>
      <c r="L47" s="5">
        <f t="shared" si="156"/>
        <v>42</v>
      </c>
      <c r="M47" s="8" t="str">
        <f t="shared" si="196"/>
        <v/>
      </c>
      <c r="N47" s="8" t="str">
        <f t="shared" si="197"/>
        <v/>
      </c>
      <c r="O47" s="95" t="str">
        <f>IFERROR(VLOOKUP(VLOOKUP(N47,Control!$L$2:$M$677,2,FALSE),Control!$O$2:$P$11,2,FALSE),"")</f>
        <v/>
      </c>
      <c r="P47" s="95" t="str">
        <f>IFERROR(VLOOKUP(N47,Control!$R$2:$T$13,3,FALSE),"")</f>
        <v/>
      </c>
      <c r="Q47" s="9">
        <f t="shared" si="198"/>
        <v>0</v>
      </c>
      <c r="R47" s="10">
        <f t="shared" si="199"/>
        <v>0</v>
      </c>
      <c r="S47" s="5">
        <f t="shared" si="157"/>
        <v>42</v>
      </c>
      <c r="T47" s="8" t="str">
        <f t="shared" si="200"/>
        <v/>
      </c>
      <c r="U47" s="8" t="str">
        <f t="shared" si="201"/>
        <v/>
      </c>
      <c r="V47" s="95" t="str">
        <f>IFERROR(VLOOKUP(VLOOKUP(U47,Control!$L$2:$M$677,2,FALSE),Control!$O$2:$P$11,2,FALSE),"")</f>
        <v/>
      </c>
      <c r="W47" s="95" t="str">
        <f>IFERROR(VLOOKUP(U47,Control!$R$2:$T$13,3,FALSE),"")</f>
        <v/>
      </c>
      <c r="X47" s="9">
        <f t="shared" si="202"/>
        <v>0</v>
      </c>
      <c r="Y47" s="10">
        <f t="shared" si="203"/>
        <v>0</v>
      </c>
      <c r="Z47" s="5">
        <f t="shared" si="158"/>
        <v>42</v>
      </c>
      <c r="AA47" s="8" t="str">
        <f t="shared" si="204"/>
        <v/>
      </c>
      <c r="AB47" s="8" t="str">
        <f t="shared" si="205"/>
        <v/>
      </c>
      <c r="AC47" s="95" t="str">
        <f>IFERROR(VLOOKUP(VLOOKUP(AB47,Control!$L$2:$M$677,2,FALSE),Control!$O$2:$P$11,2,FALSE),"")</f>
        <v/>
      </c>
      <c r="AD47" s="95" t="str">
        <f>IFERROR(VLOOKUP(AB47,Control!$R$2:$T$13,3,FALSE),"")</f>
        <v/>
      </c>
      <c r="AE47" s="9">
        <f t="shared" si="206"/>
        <v>0</v>
      </c>
      <c r="AF47" s="10">
        <f t="shared" si="207"/>
        <v>0</v>
      </c>
      <c r="AG47" s="5">
        <f t="shared" si="159"/>
        <v>42</v>
      </c>
      <c r="AH47" s="8" t="str">
        <f t="shared" si="208"/>
        <v/>
      </c>
      <c r="AI47" s="8" t="str">
        <f t="shared" si="209"/>
        <v/>
      </c>
      <c r="AJ47" s="95" t="str">
        <f>IFERROR(VLOOKUP(VLOOKUP(AI47,Control!$L$2:$M$677,2,FALSE),Control!$O$2:$P$11,2,FALSE),"")</f>
        <v/>
      </c>
      <c r="AK47" s="95" t="str">
        <f>IFERROR(VLOOKUP(AI47,Control!$R$2:$T$13,3,FALSE),"")</f>
        <v/>
      </c>
      <c r="AL47" s="9">
        <f t="shared" si="210"/>
        <v>0</v>
      </c>
      <c r="AM47" s="10">
        <f t="shared" si="211"/>
        <v>0</v>
      </c>
      <c r="AN47" s="5">
        <f t="shared" si="160"/>
        <v>42</v>
      </c>
      <c r="AO47" s="8" t="str">
        <f t="shared" si="212"/>
        <v/>
      </c>
      <c r="AP47" s="8" t="str">
        <f t="shared" si="213"/>
        <v/>
      </c>
      <c r="AQ47" s="95" t="str">
        <f>IFERROR(VLOOKUP(VLOOKUP(AP47,Control!$L$2:$M$677,2,FALSE),Control!$O$2:$P$11,2,FALSE),"")</f>
        <v/>
      </c>
      <c r="AR47" s="95" t="str">
        <f>IFERROR(VLOOKUP(AP47,Control!$R$2:$T$13,3,FALSE),"")</f>
        <v/>
      </c>
      <c r="AS47" s="9">
        <f t="shared" si="214"/>
        <v>0</v>
      </c>
      <c r="AT47" s="10">
        <f t="shared" si="215"/>
        <v>0</v>
      </c>
      <c r="AU47" s="5">
        <f t="shared" si="161"/>
        <v>42</v>
      </c>
      <c r="AV47" s="8" t="str">
        <f t="shared" si="216"/>
        <v/>
      </c>
      <c r="AW47" s="8" t="str">
        <f t="shared" si="217"/>
        <v/>
      </c>
      <c r="AX47" s="95" t="str">
        <f>IFERROR(VLOOKUP(VLOOKUP(AW47,Control!$L$2:$M$677,2,FALSE),Control!$O$2:$P$11,2,FALSE),"")</f>
        <v/>
      </c>
      <c r="AY47" s="95" t="str">
        <f>IFERROR(VLOOKUP(AW47,Control!$R$2:$T$13,3,FALSE),"")</f>
        <v/>
      </c>
      <c r="AZ47" s="9">
        <f t="shared" si="218"/>
        <v>0</v>
      </c>
      <c r="BA47" s="10">
        <f t="shared" si="219"/>
        <v>0</v>
      </c>
      <c r="BB47" s="5">
        <f t="shared" si="162"/>
        <v>42</v>
      </c>
      <c r="BC47" s="8" t="str">
        <f t="shared" si="220"/>
        <v/>
      </c>
      <c r="BD47" s="8" t="str">
        <f t="shared" si="221"/>
        <v/>
      </c>
      <c r="BE47" s="95" t="str">
        <f>IFERROR(VLOOKUP(VLOOKUP(BD47,Control!$L$2:$M$677,2,FALSE),Control!$O$2:$P$11,2,FALSE),"")</f>
        <v/>
      </c>
      <c r="BF47" s="95" t="str">
        <f>IFERROR(VLOOKUP(BD47,Control!$R$2:$T$13,3,FALSE),"")</f>
        <v/>
      </c>
      <c r="BG47" s="9">
        <f t="shared" si="222"/>
        <v>0</v>
      </c>
      <c r="BH47" s="10">
        <f t="shared" si="223"/>
        <v>0</v>
      </c>
      <c r="BI47" s="5">
        <f t="shared" si="163"/>
        <v>42</v>
      </c>
      <c r="BJ47" s="8" t="str">
        <f t="shared" si="224"/>
        <v/>
      </c>
      <c r="BK47" s="8" t="str">
        <f t="shared" si="225"/>
        <v/>
      </c>
      <c r="BL47" s="95" t="str">
        <f>IFERROR(VLOOKUP(VLOOKUP(BK47,Control!$L$2:$M$677,2,FALSE),Control!$O$2:$P$11,2,FALSE),"")</f>
        <v/>
      </c>
      <c r="BM47" s="95" t="str">
        <f>IFERROR(VLOOKUP(BK47,Control!$R$2:$T$13,3,FALSE),"")</f>
        <v/>
      </c>
      <c r="BN47" s="9">
        <f t="shared" si="226"/>
        <v>0</v>
      </c>
      <c r="BO47" s="10">
        <f t="shared" si="227"/>
        <v>0</v>
      </c>
      <c r="BP47" s="5">
        <f t="shared" si="164"/>
        <v>42</v>
      </c>
      <c r="BQ47" s="8" t="str">
        <f t="shared" si="228"/>
        <v/>
      </c>
      <c r="BR47" s="8" t="str">
        <f t="shared" si="229"/>
        <v/>
      </c>
      <c r="BS47" s="95" t="str">
        <f>IFERROR(VLOOKUP(VLOOKUP(BR47,Control!$L$2:$M$677,2,FALSE),Control!$O$2:$P$11,2,FALSE),"")</f>
        <v/>
      </c>
      <c r="BT47" s="95" t="str">
        <f>IFERROR(VLOOKUP(BR47,Control!$R$2:$T$13,3,FALSE),"")</f>
        <v/>
      </c>
      <c r="BU47" s="9">
        <f t="shared" si="230"/>
        <v>0</v>
      </c>
      <c r="BV47" s="10">
        <f t="shared" si="231"/>
        <v>0</v>
      </c>
      <c r="BW47" s="5">
        <f t="shared" si="165"/>
        <v>42</v>
      </c>
      <c r="BX47" s="8" t="str">
        <f t="shared" si="232"/>
        <v/>
      </c>
      <c r="BY47" s="8" t="str">
        <f t="shared" si="233"/>
        <v/>
      </c>
      <c r="BZ47" s="95" t="str">
        <f>IFERROR(VLOOKUP(VLOOKUP(BY47,Control!$L$2:$M$677,2,FALSE),Control!$O$2:$P$11,2,FALSE),"")</f>
        <v/>
      </c>
      <c r="CA47" s="95" t="str">
        <f>IFERROR(VLOOKUP(BY47,Control!$R$2:$T$13,3,FALSE),"")</f>
        <v/>
      </c>
      <c r="CB47" s="9">
        <f t="shared" si="234"/>
        <v>0</v>
      </c>
      <c r="CC47" s="10">
        <f t="shared" si="235"/>
        <v>0</v>
      </c>
      <c r="CD47" s="5">
        <f t="shared" si="166"/>
        <v>42</v>
      </c>
      <c r="CE47" s="8" t="str">
        <f t="shared" si="236"/>
        <v/>
      </c>
      <c r="CF47" s="8" t="str">
        <f t="shared" si="237"/>
        <v/>
      </c>
      <c r="CG47" s="95" t="str">
        <f>IFERROR(VLOOKUP(VLOOKUP(CF47,Control!$L$2:$M$677,2,FALSE),Control!$O$2:$P$11,2,FALSE),"")</f>
        <v/>
      </c>
      <c r="CH47" s="95" t="str">
        <f>IFERROR(VLOOKUP(CF47,Control!$R$2:$T$13,3,FALSE),"")</f>
        <v/>
      </c>
      <c r="CI47" s="9">
        <f t="shared" si="238"/>
        <v>0</v>
      </c>
      <c r="CJ47" s="10">
        <f t="shared" si="239"/>
        <v>0</v>
      </c>
      <c r="CK47" s="5">
        <f t="shared" si="167"/>
        <v>42</v>
      </c>
      <c r="CL47" s="8" t="str">
        <f t="shared" si="240"/>
        <v/>
      </c>
      <c r="CM47" s="8" t="str">
        <f t="shared" si="241"/>
        <v/>
      </c>
      <c r="CN47" s="95" t="str">
        <f>IFERROR(VLOOKUP(VLOOKUP(CM47,Control!$L$2:$M$677,2,FALSE),Control!$O$2:$P$11,2,FALSE),"")</f>
        <v/>
      </c>
      <c r="CO47" s="95" t="str">
        <f>IFERROR(VLOOKUP(CM47,Control!$R$2:$T$13,3,FALSE),"")</f>
        <v/>
      </c>
      <c r="CP47" s="9">
        <f t="shared" si="242"/>
        <v>0</v>
      </c>
      <c r="CQ47" s="10">
        <f t="shared" si="243"/>
        <v>0</v>
      </c>
      <c r="CR47" s="5">
        <f t="shared" si="168"/>
        <v>42</v>
      </c>
      <c r="CS47" s="8" t="str">
        <f t="shared" si="244"/>
        <v/>
      </c>
      <c r="CT47" s="8" t="str">
        <f t="shared" si="245"/>
        <v/>
      </c>
      <c r="CU47" s="95" t="str">
        <f>IFERROR(VLOOKUP(VLOOKUP(CT47,Control!$L$2:$M$677,2,FALSE),Control!$O$2:$P$11,2,FALSE),"")</f>
        <v/>
      </c>
      <c r="CV47" s="95" t="str">
        <f>IFERROR(VLOOKUP(CT47,Control!$R$2:$T$13,3,FALSE),"")</f>
        <v/>
      </c>
      <c r="CW47" s="9">
        <f t="shared" si="246"/>
        <v>0</v>
      </c>
      <c r="CX47" s="10">
        <f t="shared" si="247"/>
        <v>0</v>
      </c>
      <c r="CY47" s="5">
        <f t="shared" si="169"/>
        <v>42</v>
      </c>
      <c r="CZ47" s="8" t="str">
        <f t="shared" si="248"/>
        <v/>
      </c>
      <c r="DA47" s="8" t="str">
        <f t="shared" si="249"/>
        <v/>
      </c>
      <c r="DB47" s="95" t="str">
        <f>IFERROR(VLOOKUP(VLOOKUP(DA47,Control!$L$2:$M$677,2,FALSE),Control!$O$2:$P$11,2,FALSE),"")</f>
        <v/>
      </c>
      <c r="DC47" s="95" t="str">
        <f>IFERROR(VLOOKUP(DA47,Control!$R$2:$T$13,3,FALSE),"")</f>
        <v/>
      </c>
      <c r="DD47" s="9">
        <f t="shared" si="250"/>
        <v>0</v>
      </c>
      <c r="DE47" s="10">
        <f t="shared" si="251"/>
        <v>0</v>
      </c>
      <c r="DF47" s="5">
        <f t="shared" si="170"/>
        <v>42</v>
      </c>
      <c r="DG47" s="8" t="str">
        <f t="shared" si="252"/>
        <v/>
      </c>
      <c r="DH47" s="8" t="str">
        <f t="shared" si="253"/>
        <v/>
      </c>
      <c r="DI47" s="95" t="str">
        <f>IFERROR(VLOOKUP(VLOOKUP(DH47,Control!$L$2:$M$677,2,FALSE),Control!$O$2:$P$11,2,FALSE),"")</f>
        <v/>
      </c>
      <c r="DJ47" s="95" t="str">
        <f>IFERROR(VLOOKUP(DH47,Control!$R$2:$T$13,3,FALSE),"")</f>
        <v/>
      </c>
      <c r="DK47" s="9">
        <f t="shared" si="254"/>
        <v>0</v>
      </c>
      <c r="DL47" s="10">
        <f t="shared" si="255"/>
        <v>0</v>
      </c>
      <c r="DM47" s="5">
        <f t="shared" si="171"/>
        <v>42</v>
      </c>
      <c r="DN47" s="8" t="str">
        <f t="shared" si="256"/>
        <v/>
      </c>
      <c r="DO47" s="8" t="str">
        <f t="shared" si="257"/>
        <v/>
      </c>
      <c r="DP47" s="95" t="str">
        <f>IFERROR(VLOOKUP(VLOOKUP(DO47,Control!$L$2:$M$677,2,FALSE),Control!$O$2:$P$11,2,FALSE),"")</f>
        <v/>
      </c>
      <c r="DQ47" s="95" t="str">
        <f>IFERROR(VLOOKUP(DO47,Control!$R$2:$T$13,3,FALSE),"")</f>
        <v/>
      </c>
      <c r="DR47" s="9">
        <f t="shared" si="258"/>
        <v>0</v>
      </c>
      <c r="DS47" s="10">
        <f t="shared" si="259"/>
        <v>0</v>
      </c>
      <c r="DT47" s="5">
        <f t="shared" si="172"/>
        <v>42</v>
      </c>
      <c r="DU47" s="8" t="str">
        <f t="shared" si="260"/>
        <v/>
      </c>
      <c r="DV47" s="8" t="str">
        <f t="shared" si="261"/>
        <v/>
      </c>
      <c r="DW47" s="95" t="str">
        <f>IFERROR(VLOOKUP(VLOOKUP(DV47,Control!$L$2:$M$677,2,FALSE),Control!$O$2:$P$11,2,FALSE),"")</f>
        <v/>
      </c>
      <c r="DX47" s="95" t="str">
        <f>IFERROR(VLOOKUP(DV47,Control!$R$2:$T$13,3,FALSE),"")</f>
        <v/>
      </c>
      <c r="DY47" s="9">
        <f t="shared" si="262"/>
        <v>0</v>
      </c>
      <c r="DZ47" s="10">
        <f t="shared" si="263"/>
        <v>0</v>
      </c>
      <c r="EA47" s="5">
        <f t="shared" si="173"/>
        <v>42</v>
      </c>
      <c r="EB47" s="8" t="str">
        <f t="shared" si="264"/>
        <v/>
      </c>
      <c r="EC47" s="8" t="str">
        <f t="shared" si="265"/>
        <v/>
      </c>
      <c r="ED47" s="95" t="str">
        <f>IFERROR(VLOOKUP(VLOOKUP(EC47,Control!$L$2:$M$677,2,FALSE),Control!$O$2:$P$11,2,FALSE),"")</f>
        <v/>
      </c>
      <c r="EE47" s="95" t="str">
        <f>IFERROR(VLOOKUP(EC47,Control!$R$2:$T$13,3,FALSE),"")</f>
        <v/>
      </c>
      <c r="EF47" s="9">
        <f t="shared" si="266"/>
        <v>0</v>
      </c>
      <c r="EG47" s="10">
        <f t="shared" si="267"/>
        <v>0</v>
      </c>
      <c r="EH47" s="5">
        <f t="shared" si="174"/>
        <v>42</v>
      </c>
      <c r="EI47" s="8" t="str">
        <f t="shared" si="268"/>
        <v/>
      </c>
      <c r="EJ47" s="8" t="str">
        <f t="shared" si="269"/>
        <v/>
      </c>
      <c r="EK47" s="95" t="str">
        <f>IFERROR(VLOOKUP(VLOOKUP(EJ47,Control!$L$2:$M$677,2,FALSE),Control!$O$2:$P$11,2,FALSE),"")</f>
        <v/>
      </c>
      <c r="EL47" s="95" t="str">
        <f>IFERROR(VLOOKUP(EJ47,Control!$R$2:$T$13,3,FALSE),"")</f>
        <v/>
      </c>
      <c r="EM47" s="9">
        <f t="shared" si="270"/>
        <v>0</v>
      </c>
      <c r="EN47" s="10">
        <f t="shared" si="271"/>
        <v>0</v>
      </c>
      <c r="EO47" s="5">
        <f t="shared" si="175"/>
        <v>42</v>
      </c>
      <c r="EP47" s="8" t="str">
        <f t="shared" si="272"/>
        <v/>
      </c>
      <c r="EQ47" s="8" t="str">
        <f t="shared" si="273"/>
        <v/>
      </c>
      <c r="ER47" s="95" t="str">
        <f>IFERROR(VLOOKUP(VLOOKUP(EQ47,Control!$L$2:$M$677,2,FALSE),Control!$O$2:$P$11,2,FALSE),"")</f>
        <v/>
      </c>
      <c r="ES47" s="95" t="str">
        <f>IFERROR(VLOOKUP(EQ47,Control!$R$2:$T$13,3,FALSE),"")</f>
        <v/>
      </c>
      <c r="ET47" s="9">
        <f t="shared" si="274"/>
        <v>0</v>
      </c>
      <c r="EU47" s="10">
        <f t="shared" si="275"/>
        <v>0</v>
      </c>
      <c r="EV47" s="5">
        <f t="shared" si="176"/>
        <v>42</v>
      </c>
      <c r="EW47" s="8" t="str">
        <f t="shared" si="276"/>
        <v/>
      </c>
      <c r="EX47" s="8" t="str">
        <f t="shared" si="277"/>
        <v/>
      </c>
      <c r="EY47" s="95" t="str">
        <f>IFERROR(VLOOKUP(VLOOKUP(EX47,Control!$L$2:$M$677,2,FALSE),Control!$O$2:$P$11,2,FALSE),"")</f>
        <v/>
      </c>
      <c r="EZ47" s="95" t="str">
        <f>IFERROR(VLOOKUP(EX47,Control!$R$2:$T$13,3,FALSE),"")</f>
        <v/>
      </c>
      <c r="FA47" s="9">
        <f t="shared" si="278"/>
        <v>0</v>
      </c>
      <c r="FB47" s="10">
        <f t="shared" si="279"/>
        <v>0</v>
      </c>
      <c r="FC47" s="5">
        <f t="shared" si="177"/>
        <v>42</v>
      </c>
      <c r="FD47" s="8" t="str">
        <f t="shared" si="280"/>
        <v/>
      </c>
      <c r="FE47" s="8" t="str">
        <f t="shared" si="281"/>
        <v/>
      </c>
      <c r="FF47" s="95" t="str">
        <f>IFERROR(VLOOKUP(VLOOKUP(FE47,Control!$L$2:$M$677,2,FALSE),Control!$O$2:$P$11,2,FALSE),"")</f>
        <v/>
      </c>
      <c r="FG47" s="95" t="str">
        <f>IFERROR(VLOOKUP(FE47,Control!$R$2:$T$13,3,FALSE),"")</f>
        <v/>
      </c>
      <c r="FH47" s="9">
        <f t="shared" si="282"/>
        <v>0</v>
      </c>
      <c r="FI47" s="10">
        <f t="shared" si="283"/>
        <v>0</v>
      </c>
      <c r="FJ47" s="5">
        <f t="shared" si="178"/>
        <v>42</v>
      </c>
      <c r="FK47" s="8" t="str">
        <f t="shared" si="284"/>
        <v/>
      </c>
      <c r="FL47" s="8" t="str">
        <f t="shared" si="285"/>
        <v/>
      </c>
      <c r="FM47" s="95" t="str">
        <f>IFERROR(VLOOKUP(VLOOKUP(FL47,Control!$L$2:$M$677,2,FALSE),Control!$O$2:$P$11,2,FALSE),"")</f>
        <v/>
      </c>
      <c r="FN47" s="95" t="str">
        <f>IFERROR(VLOOKUP(FL47,Control!$R$2:$T$13,3,FALSE),"")</f>
        <v/>
      </c>
      <c r="FO47" s="9">
        <f t="shared" si="286"/>
        <v>0</v>
      </c>
      <c r="FP47" s="10">
        <f t="shared" si="287"/>
        <v>0</v>
      </c>
      <c r="FQ47" s="5">
        <f t="shared" si="179"/>
        <v>42</v>
      </c>
      <c r="FR47" s="8" t="str">
        <f t="shared" si="288"/>
        <v/>
      </c>
      <c r="FS47" s="8" t="str">
        <f t="shared" si="289"/>
        <v/>
      </c>
      <c r="FT47" s="95" t="str">
        <f>IFERROR(VLOOKUP(VLOOKUP(FS47,Control!$L$2:$M$677,2,FALSE),Control!$O$2:$P$11,2,FALSE),"")</f>
        <v/>
      </c>
      <c r="FU47" s="95" t="str">
        <f>IFERROR(VLOOKUP(FS47,Control!$R$2:$T$13,3,FALSE),"")</f>
        <v/>
      </c>
      <c r="FV47" s="9">
        <f t="shared" si="290"/>
        <v>0</v>
      </c>
      <c r="FW47" s="10">
        <f t="shared" si="291"/>
        <v>0</v>
      </c>
      <c r="FX47" s="5">
        <f t="shared" si="180"/>
        <v>42</v>
      </c>
      <c r="FY47" s="8" t="str">
        <f t="shared" si="292"/>
        <v/>
      </c>
      <c r="FZ47" s="8" t="str">
        <f t="shared" si="293"/>
        <v/>
      </c>
      <c r="GA47" s="95" t="str">
        <f>IFERROR(VLOOKUP(VLOOKUP(FZ47,Control!$L$2:$M$677,2,FALSE),Control!$O$2:$P$11,2,FALSE),"")</f>
        <v/>
      </c>
      <c r="GB47" s="95" t="str">
        <f>IFERROR(VLOOKUP(FZ47,Control!$R$2:$T$13,3,FALSE),"")</f>
        <v/>
      </c>
      <c r="GC47" s="9">
        <f t="shared" si="294"/>
        <v>0</v>
      </c>
      <c r="GD47" s="10">
        <f t="shared" si="295"/>
        <v>0</v>
      </c>
      <c r="GE47" s="5">
        <f t="shared" si="181"/>
        <v>42</v>
      </c>
      <c r="GF47" s="8" t="str">
        <f t="shared" si="296"/>
        <v/>
      </c>
      <c r="GG47" s="8" t="str">
        <f t="shared" si="297"/>
        <v/>
      </c>
      <c r="GH47" s="95" t="str">
        <f>IFERROR(VLOOKUP(VLOOKUP(GG47,Control!$L$2:$M$677,2,FALSE),Control!$O$2:$P$11,2,FALSE),"")</f>
        <v/>
      </c>
      <c r="GI47" s="95" t="str">
        <f>IFERROR(VLOOKUP(GG47,Control!$R$2:$T$13,3,FALSE),"")</f>
        <v/>
      </c>
      <c r="GJ47" s="9">
        <f t="shared" si="298"/>
        <v>0</v>
      </c>
      <c r="GK47" s="10">
        <f t="shared" si="299"/>
        <v>0</v>
      </c>
      <c r="GL47" s="5">
        <f t="shared" si="182"/>
        <v>42</v>
      </c>
      <c r="GM47" s="8" t="str">
        <f t="shared" si="300"/>
        <v/>
      </c>
      <c r="GN47" s="8" t="str">
        <f t="shared" si="301"/>
        <v/>
      </c>
      <c r="GO47" s="95" t="str">
        <f>IFERROR(VLOOKUP(VLOOKUP(GN47,Control!$L$2:$M$677,2,FALSE),Control!$O$2:$P$11,2,FALSE),"")</f>
        <v/>
      </c>
      <c r="GP47" s="95" t="str">
        <f>IFERROR(VLOOKUP(GN47,Control!$R$2:$T$13,3,FALSE),"")</f>
        <v/>
      </c>
      <c r="GQ47" s="9">
        <f t="shared" si="302"/>
        <v>0</v>
      </c>
      <c r="GR47" s="10">
        <f t="shared" si="303"/>
        <v>0</v>
      </c>
      <c r="GS47" s="5">
        <f t="shared" si="183"/>
        <v>42</v>
      </c>
      <c r="GT47" s="8" t="str">
        <f t="shared" si="304"/>
        <v/>
      </c>
      <c r="GU47" s="8" t="str">
        <f t="shared" si="305"/>
        <v/>
      </c>
      <c r="GV47" s="95" t="str">
        <f>IFERROR(VLOOKUP(VLOOKUP(GU47,Control!$L$2:$M$677,2,FALSE),Control!$O$2:$P$11,2,FALSE),"")</f>
        <v/>
      </c>
      <c r="GW47" s="95" t="str">
        <f>IFERROR(VLOOKUP(GU47,Control!$R$2:$T$13,3,FALSE),"")</f>
        <v/>
      </c>
      <c r="GX47" s="9">
        <f t="shared" si="306"/>
        <v>0</v>
      </c>
      <c r="GY47" s="10">
        <f t="shared" si="307"/>
        <v>0</v>
      </c>
      <c r="GZ47" s="5">
        <f t="shared" si="184"/>
        <v>42</v>
      </c>
      <c r="HA47" s="8" t="str">
        <f t="shared" si="308"/>
        <v/>
      </c>
      <c r="HB47" s="8" t="str">
        <f t="shared" si="309"/>
        <v/>
      </c>
      <c r="HC47" s="95" t="str">
        <f>IFERROR(VLOOKUP(VLOOKUP(HB47,Control!$L$2:$M$677,2,FALSE),Control!$O$2:$P$11,2,FALSE),"")</f>
        <v/>
      </c>
      <c r="HD47" s="95" t="str">
        <f>IFERROR(VLOOKUP(HB47,Control!$R$2:$T$13,3,FALSE),"")</f>
        <v/>
      </c>
      <c r="HE47" s="9">
        <f t="shared" si="310"/>
        <v>0</v>
      </c>
      <c r="HF47" s="10">
        <f t="shared" si="311"/>
        <v>0</v>
      </c>
      <c r="HG47" s="5">
        <f t="shared" si="185"/>
        <v>42</v>
      </c>
      <c r="HH47" s="8" t="str">
        <f t="shared" si="312"/>
        <v/>
      </c>
      <c r="HI47" s="8" t="str">
        <f t="shared" si="313"/>
        <v/>
      </c>
      <c r="HJ47" s="95" t="str">
        <f>IFERROR(VLOOKUP(VLOOKUP(HI47,Control!$L$2:$M$677,2,FALSE),Control!$O$2:$P$11,2,FALSE),"")</f>
        <v/>
      </c>
      <c r="HK47" s="95" t="str">
        <f>IFERROR(VLOOKUP(HI47,Control!$R$2:$T$13,3,FALSE),"")</f>
        <v/>
      </c>
      <c r="HL47" s="9">
        <f t="shared" si="314"/>
        <v>0</v>
      </c>
      <c r="HM47" s="10">
        <f t="shared" si="315"/>
        <v>0</v>
      </c>
      <c r="HN47" s="5">
        <f t="shared" si="186"/>
        <v>42</v>
      </c>
      <c r="HO47" s="8" t="str">
        <f t="shared" si="316"/>
        <v/>
      </c>
      <c r="HP47" s="8" t="str">
        <f t="shared" si="317"/>
        <v/>
      </c>
      <c r="HQ47" s="95" t="str">
        <f>IFERROR(VLOOKUP(VLOOKUP(HP47,Control!$L$2:$M$677,2,FALSE),Control!$O$2:$P$11,2,FALSE),"")</f>
        <v/>
      </c>
      <c r="HR47" s="95" t="str">
        <f>IFERROR(VLOOKUP(HP47,Control!$R$2:$T$13,3,FALSE),"")</f>
        <v/>
      </c>
      <c r="HS47" s="9">
        <f t="shared" si="318"/>
        <v>0</v>
      </c>
      <c r="HT47" s="10">
        <f t="shared" si="319"/>
        <v>0</v>
      </c>
      <c r="HU47" s="5">
        <f t="shared" si="187"/>
        <v>42</v>
      </c>
      <c r="HV47" s="8" t="str">
        <f t="shared" si="320"/>
        <v/>
      </c>
      <c r="HW47" s="8" t="str">
        <f t="shared" si="321"/>
        <v/>
      </c>
      <c r="HX47" s="95" t="str">
        <f>IFERROR(VLOOKUP(VLOOKUP(HW47,Control!$L$2:$M$677,2,FALSE),Control!$O$2:$P$11,2,FALSE),"")</f>
        <v/>
      </c>
      <c r="HY47" s="95" t="str">
        <f>IFERROR(VLOOKUP(HW47,Control!$R$2:$T$13,3,FALSE),"")</f>
        <v/>
      </c>
      <c r="HZ47" s="9">
        <f t="shared" si="322"/>
        <v>0</v>
      </c>
      <c r="IA47" s="10">
        <f t="shared" si="323"/>
        <v>0</v>
      </c>
      <c r="IB47" s="5">
        <f t="shared" si="188"/>
        <v>42</v>
      </c>
      <c r="IC47" s="8" t="str">
        <f t="shared" si="324"/>
        <v/>
      </c>
      <c r="ID47" s="8" t="str">
        <f t="shared" si="325"/>
        <v/>
      </c>
      <c r="IE47" s="95" t="str">
        <f>IFERROR(VLOOKUP(VLOOKUP(ID47,Control!$L$2:$M$677,2,FALSE),Control!$O$2:$P$11,2,FALSE),"")</f>
        <v/>
      </c>
      <c r="IF47" s="95" t="str">
        <f>IFERROR(VLOOKUP(ID47,Control!$R$2:$T$13,3,FALSE),"")</f>
        <v/>
      </c>
      <c r="IG47" s="9">
        <f t="shared" si="326"/>
        <v>0</v>
      </c>
      <c r="IH47" s="10">
        <f t="shared" si="327"/>
        <v>0</v>
      </c>
      <c r="II47" s="5">
        <f t="shared" si="189"/>
        <v>42</v>
      </c>
      <c r="IJ47" s="8" t="str">
        <f t="shared" si="328"/>
        <v/>
      </c>
      <c r="IK47" s="8" t="str">
        <f t="shared" si="329"/>
        <v/>
      </c>
      <c r="IL47" s="95" t="str">
        <f>IFERROR(VLOOKUP(VLOOKUP(IK47,Control!$L$2:$M$677,2,FALSE),Control!$O$2:$P$11,2,FALSE),"")</f>
        <v/>
      </c>
      <c r="IM47" s="95" t="str">
        <f>IFERROR(VLOOKUP(IK47,Control!$R$2:$T$13,3,FALSE),"")</f>
        <v/>
      </c>
      <c r="IN47" s="9">
        <f t="shared" si="330"/>
        <v>0</v>
      </c>
      <c r="IO47" s="10">
        <f t="shared" si="331"/>
        <v>0</v>
      </c>
      <c r="IP47" s="5">
        <f t="shared" si="190"/>
        <v>42</v>
      </c>
      <c r="IQ47" s="8" t="str">
        <f t="shared" si="332"/>
        <v/>
      </c>
      <c r="IR47" s="8" t="str">
        <f t="shared" si="333"/>
        <v/>
      </c>
      <c r="IS47" s="95" t="str">
        <f>IFERROR(VLOOKUP(VLOOKUP(IR47,Control!$L$2:$M$677,2,FALSE),Control!$O$2:$P$11,2,FALSE),"")</f>
        <v/>
      </c>
      <c r="IT47" s="95" t="str">
        <f>IFERROR(VLOOKUP(IR47,Control!$R$2:$T$13,3,FALSE),"")</f>
        <v/>
      </c>
      <c r="IU47" s="9">
        <f t="shared" si="334"/>
        <v>0</v>
      </c>
      <c r="IV47" s="10">
        <f t="shared" si="335"/>
        <v>0</v>
      </c>
      <c r="IW47" s="5">
        <f t="shared" si="191"/>
        <v>42</v>
      </c>
      <c r="IX47" s="8" t="str">
        <f t="shared" si="336"/>
        <v/>
      </c>
      <c r="IY47" s="8" t="str">
        <f t="shared" si="337"/>
        <v/>
      </c>
      <c r="IZ47" s="95" t="str">
        <f>IFERROR(VLOOKUP(VLOOKUP(IY47,Control!$L$2:$M$677,2,FALSE),Control!$O$2:$P$11,2,FALSE),"")</f>
        <v/>
      </c>
      <c r="JA47" s="95" t="str">
        <f>IFERROR(VLOOKUP(IY47,Control!$R$2:$T$13,3,FALSE),"")</f>
        <v/>
      </c>
      <c r="JB47" s="9">
        <f t="shared" si="338"/>
        <v>0</v>
      </c>
      <c r="JC47" s="10">
        <f t="shared" si="339"/>
        <v>0</v>
      </c>
      <c r="JD47" s="5">
        <f t="shared" si="192"/>
        <v>42</v>
      </c>
      <c r="JE47" s="8" t="str">
        <f t="shared" si="340"/>
        <v/>
      </c>
      <c r="JF47" s="8" t="str">
        <f t="shared" si="341"/>
        <v/>
      </c>
      <c r="JG47" s="95" t="str">
        <f>IFERROR(VLOOKUP(VLOOKUP(JF47,Control!$L$2:$M$677,2,FALSE),Control!$O$2:$P$11,2,FALSE),"")</f>
        <v/>
      </c>
      <c r="JH47" s="95" t="str">
        <f>IFERROR(VLOOKUP(JF47,Control!$R$2:$T$13,3,FALSE),"")</f>
        <v/>
      </c>
      <c r="JI47" s="9">
        <f t="shared" si="342"/>
        <v>0</v>
      </c>
      <c r="JJ47" s="10">
        <f t="shared" si="343"/>
        <v>0</v>
      </c>
      <c r="JK47" s="5">
        <f t="shared" si="193"/>
        <v>42</v>
      </c>
      <c r="JL47" s="8" t="str">
        <f t="shared" si="344"/>
        <v/>
      </c>
      <c r="JM47" s="8" t="str">
        <f t="shared" si="345"/>
        <v/>
      </c>
      <c r="JN47" s="95" t="str">
        <f>IFERROR(VLOOKUP(VLOOKUP(JM47,Control!$L$2:$M$677,2,FALSE),Control!$O$2:$P$11,2,FALSE),"")</f>
        <v/>
      </c>
      <c r="JO47" s="95" t="str">
        <f>IFERROR(VLOOKUP(JM47,Control!$R$2:$T$13,3,FALSE),"")</f>
        <v/>
      </c>
      <c r="JP47" s="9">
        <f t="shared" si="346"/>
        <v>0</v>
      </c>
      <c r="JQ47" s="10">
        <f t="shared" si="347"/>
        <v>0</v>
      </c>
      <c r="JR47" s="5">
        <f t="shared" si="194"/>
        <v>42</v>
      </c>
      <c r="JS47" s="8" t="str">
        <f t="shared" si="348"/>
        <v/>
      </c>
      <c r="JT47" s="8" t="str">
        <f t="shared" si="349"/>
        <v/>
      </c>
      <c r="JU47" s="95" t="str">
        <f>IFERROR(VLOOKUP(VLOOKUP(JT47,Control!$L$2:$M$677,2,FALSE),Control!$O$2:$P$11,2,FALSE),"")</f>
        <v/>
      </c>
      <c r="JV47" s="95" t="str">
        <f>IFERROR(VLOOKUP(JT47,Control!$R$2:$T$13,3,FALSE),"")</f>
        <v/>
      </c>
      <c r="JW47" s="9">
        <f t="shared" si="350"/>
        <v>0</v>
      </c>
      <c r="JX47" s="10">
        <f t="shared" si="351"/>
        <v>0</v>
      </c>
    </row>
    <row r="48" spans="1:284" x14ac:dyDescent="0.25">
      <c r="E48" s="5">
        <f t="shared" si="195"/>
        <v>43</v>
      </c>
      <c r="F48" s="8"/>
      <c r="G48" s="6"/>
      <c r="H48" s="95" t="str">
        <f>IFERROR(VLOOKUP(VLOOKUP(G48,Control!$L$2:$M$677,2,FALSE),Control!$O$2:$P$11,2,FALSE),"")</f>
        <v/>
      </c>
      <c r="I48" s="95" t="str">
        <f>IFERROR(VLOOKUP(G48,Control!$R$2:$T$13,3,FALSE),"")</f>
        <v/>
      </c>
      <c r="J48" s="9">
        <v>0</v>
      </c>
      <c r="K48" s="10">
        <v>0</v>
      </c>
      <c r="L48" s="5">
        <f t="shared" si="156"/>
        <v>43</v>
      </c>
      <c r="M48" s="8" t="str">
        <f t="shared" si="196"/>
        <v/>
      </c>
      <c r="N48" s="8" t="str">
        <f t="shared" si="197"/>
        <v/>
      </c>
      <c r="O48" s="95" t="str">
        <f>IFERROR(VLOOKUP(VLOOKUP(N48,Control!$L$2:$M$677,2,FALSE),Control!$O$2:$P$11,2,FALSE),"")</f>
        <v/>
      </c>
      <c r="P48" s="95" t="str">
        <f>IFERROR(VLOOKUP(N48,Control!$R$2:$T$13,3,FALSE),"")</f>
        <v/>
      </c>
      <c r="Q48" s="9">
        <f t="shared" si="198"/>
        <v>0</v>
      </c>
      <c r="R48" s="10">
        <f t="shared" si="199"/>
        <v>0</v>
      </c>
      <c r="S48" s="5">
        <f t="shared" si="157"/>
        <v>43</v>
      </c>
      <c r="T48" s="8" t="str">
        <f t="shared" si="200"/>
        <v/>
      </c>
      <c r="U48" s="8" t="str">
        <f t="shared" si="201"/>
        <v/>
      </c>
      <c r="V48" s="95" t="str">
        <f>IFERROR(VLOOKUP(VLOOKUP(U48,Control!$L$2:$M$677,2,FALSE),Control!$O$2:$P$11,2,FALSE),"")</f>
        <v/>
      </c>
      <c r="W48" s="95" t="str">
        <f>IFERROR(VLOOKUP(U48,Control!$R$2:$T$13,3,FALSE),"")</f>
        <v/>
      </c>
      <c r="X48" s="9">
        <f t="shared" si="202"/>
        <v>0</v>
      </c>
      <c r="Y48" s="10">
        <f t="shared" si="203"/>
        <v>0</v>
      </c>
      <c r="Z48" s="5">
        <f t="shared" si="158"/>
        <v>43</v>
      </c>
      <c r="AA48" s="8" t="str">
        <f t="shared" si="204"/>
        <v/>
      </c>
      <c r="AB48" s="8" t="str">
        <f t="shared" si="205"/>
        <v/>
      </c>
      <c r="AC48" s="95" t="str">
        <f>IFERROR(VLOOKUP(VLOOKUP(AB48,Control!$L$2:$M$677,2,FALSE),Control!$O$2:$P$11,2,FALSE),"")</f>
        <v/>
      </c>
      <c r="AD48" s="95" t="str">
        <f>IFERROR(VLOOKUP(AB48,Control!$R$2:$T$13,3,FALSE),"")</f>
        <v/>
      </c>
      <c r="AE48" s="9">
        <f t="shared" si="206"/>
        <v>0</v>
      </c>
      <c r="AF48" s="10">
        <f t="shared" si="207"/>
        <v>0</v>
      </c>
      <c r="AG48" s="5">
        <f t="shared" si="159"/>
        <v>43</v>
      </c>
      <c r="AH48" s="8" t="str">
        <f t="shared" si="208"/>
        <v/>
      </c>
      <c r="AI48" s="8" t="str">
        <f t="shared" si="209"/>
        <v/>
      </c>
      <c r="AJ48" s="95" t="str">
        <f>IFERROR(VLOOKUP(VLOOKUP(AI48,Control!$L$2:$M$677,2,FALSE),Control!$O$2:$P$11,2,FALSE),"")</f>
        <v/>
      </c>
      <c r="AK48" s="95" t="str">
        <f>IFERROR(VLOOKUP(AI48,Control!$R$2:$T$13,3,FALSE),"")</f>
        <v/>
      </c>
      <c r="AL48" s="9">
        <f t="shared" si="210"/>
        <v>0</v>
      </c>
      <c r="AM48" s="10">
        <f t="shared" si="211"/>
        <v>0</v>
      </c>
      <c r="AN48" s="5">
        <f t="shared" si="160"/>
        <v>43</v>
      </c>
      <c r="AO48" s="8" t="str">
        <f t="shared" si="212"/>
        <v/>
      </c>
      <c r="AP48" s="8" t="str">
        <f t="shared" si="213"/>
        <v/>
      </c>
      <c r="AQ48" s="95" t="str">
        <f>IFERROR(VLOOKUP(VLOOKUP(AP48,Control!$L$2:$M$677,2,FALSE),Control!$O$2:$P$11,2,FALSE),"")</f>
        <v/>
      </c>
      <c r="AR48" s="95" t="str">
        <f>IFERROR(VLOOKUP(AP48,Control!$R$2:$T$13,3,FALSE),"")</f>
        <v/>
      </c>
      <c r="AS48" s="9">
        <f t="shared" si="214"/>
        <v>0</v>
      </c>
      <c r="AT48" s="10">
        <f t="shared" si="215"/>
        <v>0</v>
      </c>
      <c r="AU48" s="5">
        <f t="shared" si="161"/>
        <v>43</v>
      </c>
      <c r="AV48" s="8" t="str">
        <f t="shared" si="216"/>
        <v/>
      </c>
      <c r="AW48" s="8" t="str">
        <f t="shared" si="217"/>
        <v/>
      </c>
      <c r="AX48" s="95" t="str">
        <f>IFERROR(VLOOKUP(VLOOKUP(AW48,Control!$L$2:$M$677,2,FALSE),Control!$O$2:$P$11,2,FALSE),"")</f>
        <v/>
      </c>
      <c r="AY48" s="95" t="str">
        <f>IFERROR(VLOOKUP(AW48,Control!$R$2:$T$13,3,FALSE),"")</f>
        <v/>
      </c>
      <c r="AZ48" s="9">
        <f t="shared" si="218"/>
        <v>0</v>
      </c>
      <c r="BA48" s="10">
        <f t="shared" si="219"/>
        <v>0</v>
      </c>
      <c r="BB48" s="5">
        <f t="shared" si="162"/>
        <v>43</v>
      </c>
      <c r="BC48" s="8" t="str">
        <f t="shared" si="220"/>
        <v/>
      </c>
      <c r="BD48" s="8" t="str">
        <f t="shared" si="221"/>
        <v/>
      </c>
      <c r="BE48" s="95" t="str">
        <f>IFERROR(VLOOKUP(VLOOKUP(BD48,Control!$L$2:$M$677,2,FALSE),Control!$O$2:$P$11,2,FALSE),"")</f>
        <v/>
      </c>
      <c r="BF48" s="95" t="str">
        <f>IFERROR(VLOOKUP(BD48,Control!$R$2:$T$13,3,FALSE),"")</f>
        <v/>
      </c>
      <c r="BG48" s="9">
        <f t="shared" si="222"/>
        <v>0</v>
      </c>
      <c r="BH48" s="10">
        <f t="shared" si="223"/>
        <v>0</v>
      </c>
      <c r="BI48" s="5">
        <f t="shared" si="163"/>
        <v>43</v>
      </c>
      <c r="BJ48" s="8" t="str">
        <f t="shared" si="224"/>
        <v/>
      </c>
      <c r="BK48" s="8" t="str">
        <f t="shared" si="225"/>
        <v/>
      </c>
      <c r="BL48" s="95" t="str">
        <f>IFERROR(VLOOKUP(VLOOKUP(BK48,Control!$L$2:$M$677,2,FALSE),Control!$O$2:$P$11,2,FALSE),"")</f>
        <v/>
      </c>
      <c r="BM48" s="95" t="str">
        <f>IFERROR(VLOOKUP(BK48,Control!$R$2:$T$13,3,FALSE),"")</f>
        <v/>
      </c>
      <c r="BN48" s="9">
        <f t="shared" si="226"/>
        <v>0</v>
      </c>
      <c r="BO48" s="10">
        <f t="shared" si="227"/>
        <v>0</v>
      </c>
      <c r="BP48" s="5">
        <f t="shared" si="164"/>
        <v>43</v>
      </c>
      <c r="BQ48" s="8" t="str">
        <f t="shared" si="228"/>
        <v/>
      </c>
      <c r="BR48" s="8" t="str">
        <f t="shared" si="229"/>
        <v/>
      </c>
      <c r="BS48" s="95" t="str">
        <f>IFERROR(VLOOKUP(VLOOKUP(BR48,Control!$L$2:$M$677,2,FALSE),Control!$O$2:$P$11,2,FALSE),"")</f>
        <v/>
      </c>
      <c r="BT48" s="95" t="str">
        <f>IFERROR(VLOOKUP(BR48,Control!$R$2:$T$13,3,FALSE),"")</f>
        <v/>
      </c>
      <c r="BU48" s="9">
        <f t="shared" si="230"/>
        <v>0</v>
      </c>
      <c r="BV48" s="10">
        <f t="shared" si="231"/>
        <v>0</v>
      </c>
      <c r="BW48" s="5">
        <f t="shared" si="165"/>
        <v>43</v>
      </c>
      <c r="BX48" s="8" t="str">
        <f t="shared" si="232"/>
        <v/>
      </c>
      <c r="BY48" s="8" t="str">
        <f t="shared" si="233"/>
        <v/>
      </c>
      <c r="BZ48" s="95" t="str">
        <f>IFERROR(VLOOKUP(VLOOKUP(BY48,Control!$L$2:$M$677,2,FALSE),Control!$O$2:$P$11,2,FALSE),"")</f>
        <v/>
      </c>
      <c r="CA48" s="95" t="str">
        <f>IFERROR(VLOOKUP(BY48,Control!$R$2:$T$13,3,FALSE),"")</f>
        <v/>
      </c>
      <c r="CB48" s="9">
        <f t="shared" si="234"/>
        <v>0</v>
      </c>
      <c r="CC48" s="10">
        <f t="shared" si="235"/>
        <v>0</v>
      </c>
      <c r="CD48" s="5">
        <f t="shared" si="166"/>
        <v>43</v>
      </c>
      <c r="CE48" s="8" t="str">
        <f t="shared" si="236"/>
        <v/>
      </c>
      <c r="CF48" s="8" t="str">
        <f t="shared" si="237"/>
        <v/>
      </c>
      <c r="CG48" s="95" t="str">
        <f>IFERROR(VLOOKUP(VLOOKUP(CF48,Control!$L$2:$M$677,2,FALSE),Control!$O$2:$P$11,2,FALSE),"")</f>
        <v/>
      </c>
      <c r="CH48" s="95" t="str">
        <f>IFERROR(VLOOKUP(CF48,Control!$R$2:$T$13,3,FALSE),"")</f>
        <v/>
      </c>
      <c r="CI48" s="9">
        <f t="shared" si="238"/>
        <v>0</v>
      </c>
      <c r="CJ48" s="10">
        <f t="shared" si="239"/>
        <v>0</v>
      </c>
      <c r="CK48" s="5">
        <f t="shared" si="167"/>
        <v>43</v>
      </c>
      <c r="CL48" s="8" t="str">
        <f t="shared" si="240"/>
        <v/>
      </c>
      <c r="CM48" s="8" t="str">
        <f t="shared" si="241"/>
        <v/>
      </c>
      <c r="CN48" s="95" t="str">
        <f>IFERROR(VLOOKUP(VLOOKUP(CM48,Control!$L$2:$M$677,2,FALSE),Control!$O$2:$P$11,2,FALSE),"")</f>
        <v/>
      </c>
      <c r="CO48" s="95" t="str">
        <f>IFERROR(VLOOKUP(CM48,Control!$R$2:$T$13,3,FALSE),"")</f>
        <v/>
      </c>
      <c r="CP48" s="9">
        <f t="shared" si="242"/>
        <v>0</v>
      </c>
      <c r="CQ48" s="10">
        <f t="shared" si="243"/>
        <v>0</v>
      </c>
      <c r="CR48" s="5">
        <f t="shared" si="168"/>
        <v>43</v>
      </c>
      <c r="CS48" s="8" t="str">
        <f t="shared" si="244"/>
        <v/>
      </c>
      <c r="CT48" s="8" t="str">
        <f t="shared" si="245"/>
        <v/>
      </c>
      <c r="CU48" s="95" t="str">
        <f>IFERROR(VLOOKUP(VLOOKUP(CT48,Control!$L$2:$M$677,2,FALSE),Control!$O$2:$P$11,2,FALSE),"")</f>
        <v/>
      </c>
      <c r="CV48" s="95" t="str">
        <f>IFERROR(VLOOKUP(CT48,Control!$R$2:$T$13,3,FALSE),"")</f>
        <v/>
      </c>
      <c r="CW48" s="9">
        <f t="shared" si="246"/>
        <v>0</v>
      </c>
      <c r="CX48" s="10">
        <f t="shared" si="247"/>
        <v>0</v>
      </c>
      <c r="CY48" s="5">
        <f t="shared" si="169"/>
        <v>43</v>
      </c>
      <c r="CZ48" s="8" t="str">
        <f t="shared" si="248"/>
        <v/>
      </c>
      <c r="DA48" s="8" t="str">
        <f t="shared" si="249"/>
        <v/>
      </c>
      <c r="DB48" s="95" t="str">
        <f>IFERROR(VLOOKUP(VLOOKUP(DA48,Control!$L$2:$M$677,2,FALSE),Control!$O$2:$P$11,2,FALSE),"")</f>
        <v/>
      </c>
      <c r="DC48" s="95" t="str">
        <f>IFERROR(VLOOKUP(DA48,Control!$R$2:$T$13,3,FALSE),"")</f>
        <v/>
      </c>
      <c r="DD48" s="9">
        <f t="shared" si="250"/>
        <v>0</v>
      </c>
      <c r="DE48" s="10">
        <f t="shared" si="251"/>
        <v>0</v>
      </c>
      <c r="DF48" s="5">
        <f t="shared" si="170"/>
        <v>43</v>
      </c>
      <c r="DG48" s="8" t="str">
        <f t="shared" si="252"/>
        <v/>
      </c>
      <c r="DH48" s="8" t="str">
        <f t="shared" si="253"/>
        <v/>
      </c>
      <c r="DI48" s="95" t="str">
        <f>IFERROR(VLOOKUP(VLOOKUP(DH48,Control!$L$2:$M$677,2,FALSE),Control!$O$2:$P$11,2,FALSE),"")</f>
        <v/>
      </c>
      <c r="DJ48" s="95" t="str">
        <f>IFERROR(VLOOKUP(DH48,Control!$R$2:$T$13,3,FALSE),"")</f>
        <v/>
      </c>
      <c r="DK48" s="9">
        <f t="shared" si="254"/>
        <v>0</v>
      </c>
      <c r="DL48" s="10">
        <f t="shared" si="255"/>
        <v>0</v>
      </c>
      <c r="DM48" s="5">
        <f t="shared" si="171"/>
        <v>43</v>
      </c>
      <c r="DN48" s="8" t="str">
        <f t="shared" si="256"/>
        <v/>
      </c>
      <c r="DO48" s="8" t="str">
        <f t="shared" si="257"/>
        <v/>
      </c>
      <c r="DP48" s="95" t="str">
        <f>IFERROR(VLOOKUP(VLOOKUP(DO48,Control!$L$2:$M$677,2,FALSE),Control!$O$2:$P$11,2,FALSE),"")</f>
        <v/>
      </c>
      <c r="DQ48" s="95" t="str">
        <f>IFERROR(VLOOKUP(DO48,Control!$R$2:$T$13,3,FALSE),"")</f>
        <v/>
      </c>
      <c r="DR48" s="9">
        <f t="shared" si="258"/>
        <v>0</v>
      </c>
      <c r="DS48" s="10">
        <f t="shared" si="259"/>
        <v>0</v>
      </c>
      <c r="DT48" s="5">
        <f t="shared" si="172"/>
        <v>43</v>
      </c>
      <c r="DU48" s="8" t="str">
        <f t="shared" si="260"/>
        <v/>
      </c>
      <c r="DV48" s="8" t="str">
        <f t="shared" si="261"/>
        <v/>
      </c>
      <c r="DW48" s="95" t="str">
        <f>IFERROR(VLOOKUP(VLOOKUP(DV48,Control!$L$2:$M$677,2,FALSE),Control!$O$2:$P$11,2,FALSE),"")</f>
        <v/>
      </c>
      <c r="DX48" s="95" t="str">
        <f>IFERROR(VLOOKUP(DV48,Control!$R$2:$T$13,3,FALSE),"")</f>
        <v/>
      </c>
      <c r="DY48" s="9">
        <f t="shared" si="262"/>
        <v>0</v>
      </c>
      <c r="DZ48" s="10">
        <f t="shared" si="263"/>
        <v>0</v>
      </c>
      <c r="EA48" s="5">
        <f t="shared" si="173"/>
        <v>43</v>
      </c>
      <c r="EB48" s="8" t="str">
        <f t="shared" si="264"/>
        <v/>
      </c>
      <c r="EC48" s="8" t="str">
        <f t="shared" si="265"/>
        <v/>
      </c>
      <c r="ED48" s="95" t="str">
        <f>IFERROR(VLOOKUP(VLOOKUP(EC48,Control!$L$2:$M$677,2,FALSE),Control!$O$2:$P$11,2,FALSE),"")</f>
        <v/>
      </c>
      <c r="EE48" s="95" t="str">
        <f>IFERROR(VLOOKUP(EC48,Control!$R$2:$T$13,3,FALSE),"")</f>
        <v/>
      </c>
      <c r="EF48" s="9">
        <f t="shared" si="266"/>
        <v>0</v>
      </c>
      <c r="EG48" s="10">
        <f t="shared" si="267"/>
        <v>0</v>
      </c>
      <c r="EH48" s="5">
        <f t="shared" si="174"/>
        <v>43</v>
      </c>
      <c r="EI48" s="8" t="str">
        <f t="shared" si="268"/>
        <v/>
      </c>
      <c r="EJ48" s="8" t="str">
        <f t="shared" si="269"/>
        <v/>
      </c>
      <c r="EK48" s="95" t="str">
        <f>IFERROR(VLOOKUP(VLOOKUP(EJ48,Control!$L$2:$M$677,2,FALSE),Control!$O$2:$P$11,2,FALSE),"")</f>
        <v/>
      </c>
      <c r="EL48" s="95" t="str">
        <f>IFERROR(VLOOKUP(EJ48,Control!$R$2:$T$13,3,FALSE),"")</f>
        <v/>
      </c>
      <c r="EM48" s="9">
        <f t="shared" si="270"/>
        <v>0</v>
      </c>
      <c r="EN48" s="10">
        <f t="shared" si="271"/>
        <v>0</v>
      </c>
      <c r="EO48" s="5">
        <f t="shared" si="175"/>
        <v>43</v>
      </c>
      <c r="EP48" s="8" t="str">
        <f t="shared" si="272"/>
        <v/>
      </c>
      <c r="EQ48" s="8" t="str">
        <f t="shared" si="273"/>
        <v/>
      </c>
      <c r="ER48" s="95" t="str">
        <f>IFERROR(VLOOKUP(VLOOKUP(EQ48,Control!$L$2:$M$677,2,FALSE),Control!$O$2:$P$11,2,FALSE),"")</f>
        <v/>
      </c>
      <c r="ES48" s="95" t="str">
        <f>IFERROR(VLOOKUP(EQ48,Control!$R$2:$T$13,3,FALSE),"")</f>
        <v/>
      </c>
      <c r="ET48" s="9">
        <f t="shared" si="274"/>
        <v>0</v>
      </c>
      <c r="EU48" s="10">
        <f t="shared" si="275"/>
        <v>0</v>
      </c>
      <c r="EV48" s="5">
        <f t="shared" si="176"/>
        <v>43</v>
      </c>
      <c r="EW48" s="8" t="str">
        <f t="shared" si="276"/>
        <v/>
      </c>
      <c r="EX48" s="8" t="str">
        <f t="shared" si="277"/>
        <v/>
      </c>
      <c r="EY48" s="95" t="str">
        <f>IFERROR(VLOOKUP(VLOOKUP(EX48,Control!$L$2:$M$677,2,FALSE),Control!$O$2:$P$11,2,FALSE),"")</f>
        <v/>
      </c>
      <c r="EZ48" s="95" t="str">
        <f>IFERROR(VLOOKUP(EX48,Control!$R$2:$T$13,3,FALSE),"")</f>
        <v/>
      </c>
      <c r="FA48" s="9">
        <f t="shared" si="278"/>
        <v>0</v>
      </c>
      <c r="FB48" s="10">
        <f t="shared" si="279"/>
        <v>0</v>
      </c>
      <c r="FC48" s="5">
        <f t="shared" si="177"/>
        <v>43</v>
      </c>
      <c r="FD48" s="8" t="str">
        <f t="shared" si="280"/>
        <v/>
      </c>
      <c r="FE48" s="8" t="str">
        <f t="shared" si="281"/>
        <v/>
      </c>
      <c r="FF48" s="95" t="str">
        <f>IFERROR(VLOOKUP(VLOOKUP(FE48,Control!$L$2:$M$677,2,FALSE),Control!$O$2:$P$11,2,FALSE),"")</f>
        <v/>
      </c>
      <c r="FG48" s="95" t="str">
        <f>IFERROR(VLOOKUP(FE48,Control!$R$2:$T$13,3,FALSE),"")</f>
        <v/>
      </c>
      <c r="FH48" s="9">
        <f t="shared" si="282"/>
        <v>0</v>
      </c>
      <c r="FI48" s="10">
        <f t="shared" si="283"/>
        <v>0</v>
      </c>
      <c r="FJ48" s="5">
        <f t="shared" si="178"/>
        <v>43</v>
      </c>
      <c r="FK48" s="8" t="str">
        <f t="shared" si="284"/>
        <v/>
      </c>
      <c r="FL48" s="8" t="str">
        <f t="shared" si="285"/>
        <v/>
      </c>
      <c r="FM48" s="95" t="str">
        <f>IFERROR(VLOOKUP(VLOOKUP(FL48,Control!$L$2:$M$677,2,FALSE),Control!$O$2:$P$11,2,FALSE),"")</f>
        <v/>
      </c>
      <c r="FN48" s="95" t="str">
        <f>IFERROR(VLOOKUP(FL48,Control!$R$2:$T$13,3,FALSE),"")</f>
        <v/>
      </c>
      <c r="FO48" s="9">
        <f t="shared" si="286"/>
        <v>0</v>
      </c>
      <c r="FP48" s="10">
        <f t="shared" si="287"/>
        <v>0</v>
      </c>
      <c r="FQ48" s="5">
        <f t="shared" si="179"/>
        <v>43</v>
      </c>
      <c r="FR48" s="8" t="str">
        <f t="shared" si="288"/>
        <v/>
      </c>
      <c r="FS48" s="8" t="str">
        <f t="shared" si="289"/>
        <v/>
      </c>
      <c r="FT48" s="95" t="str">
        <f>IFERROR(VLOOKUP(VLOOKUP(FS48,Control!$L$2:$M$677,2,FALSE),Control!$O$2:$P$11,2,FALSE),"")</f>
        <v/>
      </c>
      <c r="FU48" s="95" t="str">
        <f>IFERROR(VLOOKUP(FS48,Control!$R$2:$T$13,3,FALSE),"")</f>
        <v/>
      </c>
      <c r="FV48" s="9">
        <f t="shared" si="290"/>
        <v>0</v>
      </c>
      <c r="FW48" s="10">
        <f t="shared" si="291"/>
        <v>0</v>
      </c>
      <c r="FX48" s="5">
        <f t="shared" si="180"/>
        <v>43</v>
      </c>
      <c r="FY48" s="8" t="str">
        <f t="shared" si="292"/>
        <v/>
      </c>
      <c r="FZ48" s="8" t="str">
        <f t="shared" si="293"/>
        <v/>
      </c>
      <c r="GA48" s="95" t="str">
        <f>IFERROR(VLOOKUP(VLOOKUP(FZ48,Control!$L$2:$M$677,2,FALSE),Control!$O$2:$P$11,2,FALSE),"")</f>
        <v/>
      </c>
      <c r="GB48" s="95" t="str">
        <f>IFERROR(VLOOKUP(FZ48,Control!$R$2:$T$13,3,FALSE),"")</f>
        <v/>
      </c>
      <c r="GC48" s="9">
        <f t="shared" si="294"/>
        <v>0</v>
      </c>
      <c r="GD48" s="10">
        <f t="shared" si="295"/>
        <v>0</v>
      </c>
      <c r="GE48" s="5">
        <f t="shared" si="181"/>
        <v>43</v>
      </c>
      <c r="GF48" s="8" t="str">
        <f t="shared" si="296"/>
        <v/>
      </c>
      <c r="GG48" s="8" t="str">
        <f t="shared" si="297"/>
        <v/>
      </c>
      <c r="GH48" s="95" t="str">
        <f>IFERROR(VLOOKUP(VLOOKUP(GG48,Control!$L$2:$M$677,2,FALSE),Control!$O$2:$P$11,2,FALSE),"")</f>
        <v/>
      </c>
      <c r="GI48" s="95" t="str">
        <f>IFERROR(VLOOKUP(GG48,Control!$R$2:$T$13,3,FALSE),"")</f>
        <v/>
      </c>
      <c r="GJ48" s="9">
        <f t="shared" si="298"/>
        <v>0</v>
      </c>
      <c r="GK48" s="10">
        <f t="shared" si="299"/>
        <v>0</v>
      </c>
      <c r="GL48" s="5">
        <f t="shared" si="182"/>
        <v>43</v>
      </c>
      <c r="GM48" s="8" t="str">
        <f t="shared" si="300"/>
        <v/>
      </c>
      <c r="GN48" s="8" t="str">
        <f t="shared" si="301"/>
        <v/>
      </c>
      <c r="GO48" s="95" t="str">
        <f>IFERROR(VLOOKUP(VLOOKUP(GN48,Control!$L$2:$M$677,2,FALSE),Control!$O$2:$P$11,2,FALSE),"")</f>
        <v/>
      </c>
      <c r="GP48" s="95" t="str">
        <f>IFERROR(VLOOKUP(GN48,Control!$R$2:$T$13,3,FALSE),"")</f>
        <v/>
      </c>
      <c r="GQ48" s="9">
        <f t="shared" si="302"/>
        <v>0</v>
      </c>
      <c r="GR48" s="10">
        <f t="shared" si="303"/>
        <v>0</v>
      </c>
      <c r="GS48" s="5">
        <f t="shared" si="183"/>
        <v>43</v>
      </c>
      <c r="GT48" s="8" t="str">
        <f t="shared" si="304"/>
        <v/>
      </c>
      <c r="GU48" s="8" t="str">
        <f t="shared" si="305"/>
        <v/>
      </c>
      <c r="GV48" s="95" t="str">
        <f>IFERROR(VLOOKUP(VLOOKUP(GU48,Control!$L$2:$M$677,2,FALSE),Control!$O$2:$P$11,2,FALSE),"")</f>
        <v/>
      </c>
      <c r="GW48" s="95" t="str">
        <f>IFERROR(VLOOKUP(GU48,Control!$R$2:$T$13,3,FALSE),"")</f>
        <v/>
      </c>
      <c r="GX48" s="9">
        <f t="shared" si="306"/>
        <v>0</v>
      </c>
      <c r="GY48" s="10">
        <f t="shared" si="307"/>
        <v>0</v>
      </c>
      <c r="GZ48" s="5">
        <f t="shared" si="184"/>
        <v>43</v>
      </c>
      <c r="HA48" s="8" t="str">
        <f t="shared" si="308"/>
        <v/>
      </c>
      <c r="HB48" s="8" t="str">
        <f t="shared" si="309"/>
        <v/>
      </c>
      <c r="HC48" s="95" t="str">
        <f>IFERROR(VLOOKUP(VLOOKUP(HB48,Control!$L$2:$M$677,2,FALSE),Control!$O$2:$P$11,2,FALSE),"")</f>
        <v/>
      </c>
      <c r="HD48" s="95" t="str">
        <f>IFERROR(VLOOKUP(HB48,Control!$R$2:$T$13,3,FALSE),"")</f>
        <v/>
      </c>
      <c r="HE48" s="9">
        <f t="shared" si="310"/>
        <v>0</v>
      </c>
      <c r="HF48" s="10">
        <f t="shared" si="311"/>
        <v>0</v>
      </c>
      <c r="HG48" s="5">
        <f t="shared" si="185"/>
        <v>43</v>
      </c>
      <c r="HH48" s="8" t="str">
        <f t="shared" si="312"/>
        <v/>
      </c>
      <c r="HI48" s="8" t="str">
        <f t="shared" si="313"/>
        <v/>
      </c>
      <c r="HJ48" s="95" t="str">
        <f>IFERROR(VLOOKUP(VLOOKUP(HI48,Control!$L$2:$M$677,2,FALSE),Control!$O$2:$P$11,2,FALSE),"")</f>
        <v/>
      </c>
      <c r="HK48" s="95" t="str">
        <f>IFERROR(VLOOKUP(HI48,Control!$R$2:$T$13,3,FALSE),"")</f>
        <v/>
      </c>
      <c r="HL48" s="9">
        <f t="shared" si="314"/>
        <v>0</v>
      </c>
      <c r="HM48" s="10">
        <f t="shared" si="315"/>
        <v>0</v>
      </c>
      <c r="HN48" s="5">
        <f t="shared" si="186"/>
        <v>43</v>
      </c>
      <c r="HO48" s="8" t="str">
        <f t="shared" si="316"/>
        <v/>
      </c>
      <c r="HP48" s="8" t="str">
        <f t="shared" si="317"/>
        <v/>
      </c>
      <c r="HQ48" s="95" t="str">
        <f>IFERROR(VLOOKUP(VLOOKUP(HP48,Control!$L$2:$M$677,2,FALSE),Control!$O$2:$P$11,2,FALSE),"")</f>
        <v/>
      </c>
      <c r="HR48" s="95" t="str">
        <f>IFERROR(VLOOKUP(HP48,Control!$R$2:$T$13,3,FALSE),"")</f>
        <v/>
      </c>
      <c r="HS48" s="9">
        <f t="shared" si="318"/>
        <v>0</v>
      </c>
      <c r="HT48" s="10">
        <f t="shared" si="319"/>
        <v>0</v>
      </c>
      <c r="HU48" s="5">
        <f t="shared" si="187"/>
        <v>43</v>
      </c>
      <c r="HV48" s="8" t="str">
        <f t="shared" si="320"/>
        <v/>
      </c>
      <c r="HW48" s="8" t="str">
        <f t="shared" si="321"/>
        <v/>
      </c>
      <c r="HX48" s="95" t="str">
        <f>IFERROR(VLOOKUP(VLOOKUP(HW48,Control!$L$2:$M$677,2,FALSE),Control!$O$2:$P$11,2,FALSE),"")</f>
        <v/>
      </c>
      <c r="HY48" s="95" t="str">
        <f>IFERROR(VLOOKUP(HW48,Control!$R$2:$T$13,3,FALSE),"")</f>
        <v/>
      </c>
      <c r="HZ48" s="9">
        <f t="shared" si="322"/>
        <v>0</v>
      </c>
      <c r="IA48" s="10">
        <f t="shared" si="323"/>
        <v>0</v>
      </c>
      <c r="IB48" s="5">
        <f t="shared" si="188"/>
        <v>43</v>
      </c>
      <c r="IC48" s="8" t="str">
        <f t="shared" si="324"/>
        <v/>
      </c>
      <c r="ID48" s="8" t="str">
        <f t="shared" si="325"/>
        <v/>
      </c>
      <c r="IE48" s="95" t="str">
        <f>IFERROR(VLOOKUP(VLOOKUP(ID48,Control!$L$2:$M$677,2,FALSE),Control!$O$2:$P$11,2,FALSE),"")</f>
        <v/>
      </c>
      <c r="IF48" s="95" t="str">
        <f>IFERROR(VLOOKUP(ID48,Control!$R$2:$T$13,3,FALSE),"")</f>
        <v/>
      </c>
      <c r="IG48" s="9">
        <f t="shared" si="326"/>
        <v>0</v>
      </c>
      <c r="IH48" s="10">
        <f t="shared" si="327"/>
        <v>0</v>
      </c>
      <c r="II48" s="5">
        <f t="shared" si="189"/>
        <v>43</v>
      </c>
      <c r="IJ48" s="8" t="str">
        <f t="shared" si="328"/>
        <v/>
      </c>
      <c r="IK48" s="8" t="str">
        <f t="shared" si="329"/>
        <v/>
      </c>
      <c r="IL48" s="95" t="str">
        <f>IFERROR(VLOOKUP(VLOOKUP(IK48,Control!$L$2:$M$677,2,FALSE),Control!$O$2:$P$11,2,FALSE),"")</f>
        <v/>
      </c>
      <c r="IM48" s="95" t="str">
        <f>IFERROR(VLOOKUP(IK48,Control!$R$2:$T$13,3,FALSE),"")</f>
        <v/>
      </c>
      <c r="IN48" s="9">
        <f t="shared" si="330"/>
        <v>0</v>
      </c>
      <c r="IO48" s="10">
        <f t="shared" si="331"/>
        <v>0</v>
      </c>
      <c r="IP48" s="5">
        <f t="shared" si="190"/>
        <v>43</v>
      </c>
      <c r="IQ48" s="8" t="str">
        <f t="shared" si="332"/>
        <v/>
      </c>
      <c r="IR48" s="8" t="str">
        <f t="shared" si="333"/>
        <v/>
      </c>
      <c r="IS48" s="95" t="str">
        <f>IFERROR(VLOOKUP(VLOOKUP(IR48,Control!$L$2:$M$677,2,FALSE),Control!$O$2:$P$11,2,FALSE),"")</f>
        <v/>
      </c>
      <c r="IT48" s="95" t="str">
        <f>IFERROR(VLOOKUP(IR48,Control!$R$2:$T$13,3,FALSE),"")</f>
        <v/>
      </c>
      <c r="IU48" s="9">
        <f t="shared" si="334"/>
        <v>0</v>
      </c>
      <c r="IV48" s="10">
        <f t="shared" si="335"/>
        <v>0</v>
      </c>
      <c r="IW48" s="5">
        <f t="shared" si="191"/>
        <v>43</v>
      </c>
      <c r="IX48" s="8" t="str">
        <f t="shared" si="336"/>
        <v/>
      </c>
      <c r="IY48" s="8" t="str">
        <f t="shared" si="337"/>
        <v/>
      </c>
      <c r="IZ48" s="95" t="str">
        <f>IFERROR(VLOOKUP(VLOOKUP(IY48,Control!$L$2:$M$677,2,FALSE),Control!$O$2:$P$11,2,FALSE),"")</f>
        <v/>
      </c>
      <c r="JA48" s="95" t="str">
        <f>IFERROR(VLOOKUP(IY48,Control!$R$2:$T$13,3,FALSE),"")</f>
        <v/>
      </c>
      <c r="JB48" s="9">
        <f t="shared" si="338"/>
        <v>0</v>
      </c>
      <c r="JC48" s="10">
        <f t="shared" si="339"/>
        <v>0</v>
      </c>
      <c r="JD48" s="5">
        <f t="shared" si="192"/>
        <v>43</v>
      </c>
      <c r="JE48" s="8" t="str">
        <f t="shared" si="340"/>
        <v/>
      </c>
      <c r="JF48" s="8" t="str">
        <f t="shared" si="341"/>
        <v/>
      </c>
      <c r="JG48" s="95" t="str">
        <f>IFERROR(VLOOKUP(VLOOKUP(JF48,Control!$L$2:$M$677,2,FALSE),Control!$O$2:$P$11,2,FALSE),"")</f>
        <v/>
      </c>
      <c r="JH48" s="95" t="str">
        <f>IFERROR(VLOOKUP(JF48,Control!$R$2:$T$13,3,FALSE),"")</f>
        <v/>
      </c>
      <c r="JI48" s="9">
        <f t="shared" si="342"/>
        <v>0</v>
      </c>
      <c r="JJ48" s="10">
        <f t="shared" si="343"/>
        <v>0</v>
      </c>
      <c r="JK48" s="5">
        <f t="shared" si="193"/>
        <v>43</v>
      </c>
      <c r="JL48" s="8" t="str">
        <f t="shared" si="344"/>
        <v/>
      </c>
      <c r="JM48" s="8" t="str">
        <f t="shared" si="345"/>
        <v/>
      </c>
      <c r="JN48" s="95" t="str">
        <f>IFERROR(VLOOKUP(VLOOKUP(JM48,Control!$L$2:$M$677,2,FALSE),Control!$O$2:$P$11,2,FALSE),"")</f>
        <v/>
      </c>
      <c r="JO48" s="95" t="str">
        <f>IFERROR(VLOOKUP(JM48,Control!$R$2:$T$13,3,FALSE),"")</f>
        <v/>
      </c>
      <c r="JP48" s="9">
        <f t="shared" si="346"/>
        <v>0</v>
      </c>
      <c r="JQ48" s="10">
        <f t="shared" si="347"/>
        <v>0</v>
      </c>
      <c r="JR48" s="5">
        <f t="shared" si="194"/>
        <v>43</v>
      </c>
      <c r="JS48" s="8" t="str">
        <f t="shared" si="348"/>
        <v/>
      </c>
      <c r="JT48" s="8" t="str">
        <f t="shared" si="349"/>
        <v/>
      </c>
      <c r="JU48" s="95" t="str">
        <f>IFERROR(VLOOKUP(VLOOKUP(JT48,Control!$L$2:$M$677,2,FALSE),Control!$O$2:$P$11,2,FALSE),"")</f>
        <v/>
      </c>
      <c r="JV48" s="95" t="str">
        <f>IFERROR(VLOOKUP(JT48,Control!$R$2:$T$13,3,FALSE),"")</f>
        <v/>
      </c>
      <c r="JW48" s="9">
        <f t="shared" si="350"/>
        <v>0</v>
      </c>
      <c r="JX48" s="10">
        <f t="shared" si="351"/>
        <v>0</v>
      </c>
    </row>
    <row r="49" spans="1:284" x14ac:dyDescent="0.25">
      <c r="A49" s="146" t="s">
        <v>861</v>
      </c>
      <c r="B49" s="146"/>
      <c r="C49" s="146"/>
      <c r="E49" s="5">
        <f t="shared" si="195"/>
        <v>44</v>
      </c>
      <c r="F49" s="8"/>
      <c r="G49" s="6"/>
      <c r="H49" s="95" t="str">
        <f>IFERROR(VLOOKUP(VLOOKUP(G49,Control!$L$2:$M$677,2,FALSE),Control!$O$2:$P$11,2,FALSE),"")</f>
        <v/>
      </c>
      <c r="I49" s="95" t="str">
        <f>IFERROR(VLOOKUP(G49,Control!$R$2:$T$13,3,FALSE),"")</f>
        <v/>
      </c>
      <c r="J49" s="9">
        <v>0</v>
      </c>
      <c r="K49" s="10">
        <v>0</v>
      </c>
      <c r="L49" s="5">
        <f t="shared" si="156"/>
        <v>44</v>
      </c>
      <c r="M49" s="8" t="str">
        <f t="shared" si="196"/>
        <v/>
      </c>
      <c r="N49" s="8" t="str">
        <f t="shared" si="197"/>
        <v/>
      </c>
      <c r="O49" s="95" t="str">
        <f>IFERROR(VLOOKUP(VLOOKUP(N49,Control!$L$2:$M$677,2,FALSE),Control!$O$2:$P$11,2,FALSE),"")</f>
        <v/>
      </c>
      <c r="P49" s="95" t="str">
        <f>IFERROR(VLOOKUP(N49,Control!$R$2:$T$13,3,FALSE),"")</f>
        <v/>
      </c>
      <c r="Q49" s="9">
        <f t="shared" si="198"/>
        <v>0</v>
      </c>
      <c r="R49" s="10">
        <f t="shared" si="199"/>
        <v>0</v>
      </c>
      <c r="S49" s="5">
        <f t="shared" si="157"/>
        <v>44</v>
      </c>
      <c r="T49" s="8" t="str">
        <f t="shared" si="200"/>
        <v/>
      </c>
      <c r="U49" s="8" t="str">
        <f t="shared" si="201"/>
        <v/>
      </c>
      <c r="V49" s="95" t="str">
        <f>IFERROR(VLOOKUP(VLOOKUP(U49,Control!$L$2:$M$677,2,FALSE),Control!$O$2:$P$11,2,FALSE),"")</f>
        <v/>
      </c>
      <c r="W49" s="95" t="str">
        <f>IFERROR(VLOOKUP(U49,Control!$R$2:$T$13,3,FALSE),"")</f>
        <v/>
      </c>
      <c r="X49" s="9">
        <f t="shared" si="202"/>
        <v>0</v>
      </c>
      <c r="Y49" s="10">
        <f t="shared" si="203"/>
        <v>0</v>
      </c>
      <c r="Z49" s="5">
        <f t="shared" si="158"/>
        <v>44</v>
      </c>
      <c r="AA49" s="8" t="str">
        <f t="shared" si="204"/>
        <v/>
      </c>
      <c r="AB49" s="8" t="str">
        <f t="shared" si="205"/>
        <v/>
      </c>
      <c r="AC49" s="95" t="str">
        <f>IFERROR(VLOOKUP(VLOOKUP(AB49,Control!$L$2:$M$677,2,FALSE),Control!$O$2:$P$11,2,FALSE),"")</f>
        <v/>
      </c>
      <c r="AD49" s="95" t="str">
        <f>IFERROR(VLOOKUP(AB49,Control!$R$2:$T$13,3,FALSE),"")</f>
        <v/>
      </c>
      <c r="AE49" s="9">
        <f t="shared" si="206"/>
        <v>0</v>
      </c>
      <c r="AF49" s="10">
        <f t="shared" si="207"/>
        <v>0</v>
      </c>
      <c r="AG49" s="5">
        <f t="shared" si="159"/>
        <v>44</v>
      </c>
      <c r="AH49" s="8" t="str">
        <f t="shared" si="208"/>
        <v/>
      </c>
      <c r="AI49" s="8" t="str">
        <f t="shared" si="209"/>
        <v/>
      </c>
      <c r="AJ49" s="95" t="str">
        <f>IFERROR(VLOOKUP(VLOOKUP(AI49,Control!$L$2:$M$677,2,FALSE),Control!$O$2:$P$11,2,FALSE),"")</f>
        <v/>
      </c>
      <c r="AK49" s="95" t="str">
        <f>IFERROR(VLOOKUP(AI49,Control!$R$2:$T$13,3,FALSE),"")</f>
        <v/>
      </c>
      <c r="AL49" s="9">
        <f t="shared" si="210"/>
        <v>0</v>
      </c>
      <c r="AM49" s="10">
        <f t="shared" si="211"/>
        <v>0</v>
      </c>
      <c r="AN49" s="5">
        <f t="shared" si="160"/>
        <v>44</v>
      </c>
      <c r="AO49" s="8" t="str">
        <f t="shared" si="212"/>
        <v/>
      </c>
      <c r="AP49" s="8" t="str">
        <f t="shared" si="213"/>
        <v/>
      </c>
      <c r="AQ49" s="95" t="str">
        <f>IFERROR(VLOOKUP(VLOOKUP(AP49,Control!$L$2:$M$677,2,FALSE),Control!$O$2:$P$11,2,FALSE),"")</f>
        <v/>
      </c>
      <c r="AR49" s="95" t="str">
        <f>IFERROR(VLOOKUP(AP49,Control!$R$2:$T$13,3,FALSE),"")</f>
        <v/>
      </c>
      <c r="AS49" s="9">
        <f t="shared" si="214"/>
        <v>0</v>
      </c>
      <c r="AT49" s="10">
        <f t="shared" si="215"/>
        <v>0</v>
      </c>
      <c r="AU49" s="5">
        <f t="shared" si="161"/>
        <v>44</v>
      </c>
      <c r="AV49" s="8" t="str">
        <f t="shared" si="216"/>
        <v/>
      </c>
      <c r="AW49" s="8" t="str">
        <f t="shared" si="217"/>
        <v/>
      </c>
      <c r="AX49" s="95" t="str">
        <f>IFERROR(VLOOKUP(VLOOKUP(AW49,Control!$L$2:$M$677,2,FALSE),Control!$O$2:$P$11,2,FALSE),"")</f>
        <v/>
      </c>
      <c r="AY49" s="95" t="str">
        <f>IFERROR(VLOOKUP(AW49,Control!$R$2:$T$13,3,FALSE),"")</f>
        <v/>
      </c>
      <c r="AZ49" s="9">
        <f t="shared" si="218"/>
        <v>0</v>
      </c>
      <c r="BA49" s="10">
        <f t="shared" si="219"/>
        <v>0</v>
      </c>
      <c r="BB49" s="5">
        <f t="shared" si="162"/>
        <v>44</v>
      </c>
      <c r="BC49" s="8" t="str">
        <f t="shared" si="220"/>
        <v/>
      </c>
      <c r="BD49" s="8" t="str">
        <f t="shared" si="221"/>
        <v/>
      </c>
      <c r="BE49" s="95" t="str">
        <f>IFERROR(VLOOKUP(VLOOKUP(BD49,Control!$L$2:$M$677,2,FALSE),Control!$O$2:$P$11,2,FALSE),"")</f>
        <v/>
      </c>
      <c r="BF49" s="95" t="str">
        <f>IFERROR(VLOOKUP(BD49,Control!$R$2:$T$13,3,FALSE),"")</f>
        <v/>
      </c>
      <c r="BG49" s="9">
        <f t="shared" si="222"/>
        <v>0</v>
      </c>
      <c r="BH49" s="10">
        <f t="shared" si="223"/>
        <v>0</v>
      </c>
      <c r="BI49" s="5">
        <f t="shared" si="163"/>
        <v>44</v>
      </c>
      <c r="BJ49" s="8" t="str">
        <f t="shared" si="224"/>
        <v/>
      </c>
      <c r="BK49" s="8" t="str">
        <f t="shared" si="225"/>
        <v/>
      </c>
      <c r="BL49" s="95" t="str">
        <f>IFERROR(VLOOKUP(VLOOKUP(BK49,Control!$L$2:$M$677,2,FALSE),Control!$O$2:$P$11,2,FALSE),"")</f>
        <v/>
      </c>
      <c r="BM49" s="95" t="str">
        <f>IFERROR(VLOOKUP(BK49,Control!$R$2:$T$13,3,FALSE),"")</f>
        <v/>
      </c>
      <c r="BN49" s="9">
        <f t="shared" si="226"/>
        <v>0</v>
      </c>
      <c r="BO49" s="10">
        <f t="shared" si="227"/>
        <v>0</v>
      </c>
      <c r="BP49" s="5">
        <f t="shared" si="164"/>
        <v>44</v>
      </c>
      <c r="BQ49" s="8" t="str">
        <f t="shared" si="228"/>
        <v/>
      </c>
      <c r="BR49" s="8" t="str">
        <f t="shared" si="229"/>
        <v/>
      </c>
      <c r="BS49" s="95" t="str">
        <f>IFERROR(VLOOKUP(VLOOKUP(BR49,Control!$L$2:$M$677,2,FALSE),Control!$O$2:$P$11,2,FALSE),"")</f>
        <v/>
      </c>
      <c r="BT49" s="95" t="str">
        <f>IFERROR(VLOOKUP(BR49,Control!$R$2:$T$13,3,FALSE),"")</f>
        <v/>
      </c>
      <c r="BU49" s="9">
        <f t="shared" si="230"/>
        <v>0</v>
      </c>
      <c r="BV49" s="10">
        <f t="shared" si="231"/>
        <v>0</v>
      </c>
      <c r="BW49" s="5">
        <f t="shared" si="165"/>
        <v>44</v>
      </c>
      <c r="BX49" s="8" t="str">
        <f t="shared" si="232"/>
        <v/>
      </c>
      <c r="BY49" s="8" t="str">
        <f t="shared" si="233"/>
        <v/>
      </c>
      <c r="BZ49" s="95" t="str">
        <f>IFERROR(VLOOKUP(VLOOKUP(BY49,Control!$L$2:$M$677,2,FALSE),Control!$O$2:$P$11,2,FALSE),"")</f>
        <v/>
      </c>
      <c r="CA49" s="95" t="str">
        <f>IFERROR(VLOOKUP(BY49,Control!$R$2:$T$13,3,FALSE),"")</f>
        <v/>
      </c>
      <c r="CB49" s="9">
        <f t="shared" si="234"/>
        <v>0</v>
      </c>
      <c r="CC49" s="10">
        <f t="shared" si="235"/>
        <v>0</v>
      </c>
      <c r="CD49" s="5">
        <f t="shared" si="166"/>
        <v>44</v>
      </c>
      <c r="CE49" s="8" t="str">
        <f t="shared" si="236"/>
        <v/>
      </c>
      <c r="CF49" s="8" t="str">
        <f t="shared" si="237"/>
        <v/>
      </c>
      <c r="CG49" s="95" t="str">
        <f>IFERROR(VLOOKUP(VLOOKUP(CF49,Control!$L$2:$M$677,2,FALSE),Control!$O$2:$P$11,2,FALSE),"")</f>
        <v/>
      </c>
      <c r="CH49" s="95" t="str">
        <f>IFERROR(VLOOKUP(CF49,Control!$R$2:$T$13,3,FALSE),"")</f>
        <v/>
      </c>
      <c r="CI49" s="9">
        <f t="shared" si="238"/>
        <v>0</v>
      </c>
      <c r="CJ49" s="10">
        <f t="shared" si="239"/>
        <v>0</v>
      </c>
      <c r="CK49" s="5">
        <f t="shared" si="167"/>
        <v>44</v>
      </c>
      <c r="CL49" s="8" t="str">
        <f t="shared" si="240"/>
        <v/>
      </c>
      <c r="CM49" s="8" t="str">
        <f t="shared" si="241"/>
        <v/>
      </c>
      <c r="CN49" s="95" t="str">
        <f>IFERROR(VLOOKUP(VLOOKUP(CM49,Control!$L$2:$M$677,2,FALSE),Control!$O$2:$P$11,2,FALSE),"")</f>
        <v/>
      </c>
      <c r="CO49" s="95" t="str">
        <f>IFERROR(VLOOKUP(CM49,Control!$R$2:$T$13,3,FALSE),"")</f>
        <v/>
      </c>
      <c r="CP49" s="9">
        <f t="shared" si="242"/>
        <v>0</v>
      </c>
      <c r="CQ49" s="10">
        <f t="shared" si="243"/>
        <v>0</v>
      </c>
      <c r="CR49" s="5">
        <f t="shared" si="168"/>
        <v>44</v>
      </c>
      <c r="CS49" s="8" t="str">
        <f t="shared" si="244"/>
        <v/>
      </c>
      <c r="CT49" s="8" t="str">
        <f t="shared" si="245"/>
        <v/>
      </c>
      <c r="CU49" s="95" t="str">
        <f>IFERROR(VLOOKUP(VLOOKUP(CT49,Control!$L$2:$M$677,2,FALSE),Control!$O$2:$P$11,2,FALSE),"")</f>
        <v/>
      </c>
      <c r="CV49" s="95" t="str">
        <f>IFERROR(VLOOKUP(CT49,Control!$R$2:$T$13,3,FALSE),"")</f>
        <v/>
      </c>
      <c r="CW49" s="9">
        <f t="shared" si="246"/>
        <v>0</v>
      </c>
      <c r="CX49" s="10">
        <f t="shared" si="247"/>
        <v>0</v>
      </c>
      <c r="CY49" s="5">
        <f t="shared" si="169"/>
        <v>44</v>
      </c>
      <c r="CZ49" s="8" t="str">
        <f t="shared" si="248"/>
        <v/>
      </c>
      <c r="DA49" s="8" t="str">
        <f t="shared" si="249"/>
        <v/>
      </c>
      <c r="DB49" s="95" t="str">
        <f>IFERROR(VLOOKUP(VLOOKUP(DA49,Control!$L$2:$M$677,2,FALSE),Control!$O$2:$P$11,2,FALSE),"")</f>
        <v/>
      </c>
      <c r="DC49" s="95" t="str">
        <f>IFERROR(VLOOKUP(DA49,Control!$R$2:$T$13,3,FALSE),"")</f>
        <v/>
      </c>
      <c r="DD49" s="9">
        <f t="shared" si="250"/>
        <v>0</v>
      </c>
      <c r="DE49" s="10">
        <f t="shared" si="251"/>
        <v>0</v>
      </c>
      <c r="DF49" s="5">
        <f t="shared" si="170"/>
        <v>44</v>
      </c>
      <c r="DG49" s="8" t="str">
        <f t="shared" si="252"/>
        <v/>
      </c>
      <c r="DH49" s="8" t="str">
        <f t="shared" si="253"/>
        <v/>
      </c>
      <c r="DI49" s="95" t="str">
        <f>IFERROR(VLOOKUP(VLOOKUP(DH49,Control!$L$2:$M$677,2,FALSE),Control!$O$2:$P$11,2,FALSE),"")</f>
        <v/>
      </c>
      <c r="DJ49" s="95" t="str">
        <f>IFERROR(VLOOKUP(DH49,Control!$R$2:$T$13,3,FALSE),"")</f>
        <v/>
      </c>
      <c r="DK49" s="9">
        <f t="shared" si="254"/>
        <v>0</v>
      </c>
      <c r="DL49" s="10">
        <f t="shared" si="255"/>
        <v>0</v>
      </c>
      <c r="DM49" s="5">
        <f t="shared" si="171"/>
        <v>44</v>
      </c>
      <c r="DN49" s="8" t="str">
        <f t="shared" si="256"/>
        <v/>
      </c>
      <c r="DO49" s="8" t="str">
        <f t="shared" si="257"/>
        <v/>
      </c>
      <c r="DP49" s="95" t="str">
        <f>IFERROR(VLOOKUP(VLOOKUP(DO49,Control!$L$2:$M$677,2,FALSE),Control!$O$2:$P$11,2,FALSE),"")</f>
        <v/>
      </c>
      <c r="DQ49" s="95" t="str">
        <f>IFERROR(VLOOKUP(DO49,Control!$R$2:$T$13,3,FALSE),"")</f>
        <v/>
      </c>
      <c r="DR49" s="9">
        <f t="shared" si="258"/>
        <v>0</v>
      </c>
      <c r="DS49" s="10">
        <f t="shared" si="259"/>
        <v>0</v>
      </c>
      <c r="DT49" s="5">
        <f t="shared" si="172"/>
        <v>44</v>
      </c>
      <c r="DU49" s="8" t="str">
        <f t="shared" si="260"/>
        <v/>
      </c>
      <c r="DV49" s="8" t="str">
        <f t="shared" si="261"/>
        <v/>
      </c>
      <c r="DW49" s="95" t="str">
        <f>IFERROR(VLOOKUP(VLOOKUP(DV49,Control!$L$2:$M$677,2,FALSE),Control!$O$2:$P$11,2,FALSE),"")</f>
        <v/>
      </c>
      <c r="DX49" s="95" t="str">
        <f>IFERROR(VLOOKUP(DV49,Control!$R$2:$T$13,3,FALSE),"")</f>
        <v/>
      </c>
      <c r="DY49" s="9">
        <f t="shared" si="262"/>
        <v>0</v>
      </c>
      <c r="DZ49" s="10">
        <f t="shared" si="263"/>
        <v>0</v>
      </c>
      <c r="EA49" s="5">
        <f t="shared" si="173"/>
        <v>44</v>
      </c>
      <c r="EB49" s="8" t="str">
        <f t="shared" si="264"/>
        <v/>
      </c>
      <c r="EC49" s="8" t="str">
        <f t="shared" si="265"/>
        <v/>
      </c>
      <c r="ED49" s="95" t="str">
        <f>IFERROR(VLOOKUP(VLOOKUP(EC49,Control!$L$2:$M$677,2,FALSE),Control!$O$2:$P$11,2,FALSE),"")</f>
        <v/>
      </c>
      <c r="EE49" s="95" t="str">
        <f>IFERROR(VLOOKUP(EC49,Control!$R$2:$T$13,3,FALSE),"")</f>
        <v/>
      </c>
      <c r="EF49" s="9">
        <f t="shared" si="266"/>
        <v>0</v>
      </c>
      <c r="EG49" s="10">
        <f t="shared" si="267"/>
        <v>0</v>
      </c>
      <c r="EH49" s="5">
        <f t="shared" si="174"/>
        <v>44</v>
      </c>
      <c r="EI49" s="8" t="str">
        <f t="shared" si="268"/>
        <v/>
      </c>
      <c r="EJ49" s="8" t="str">
        <f t="shared" si="269"/>
        <v/>
      </c>
      <c r="EK49" s="95" t="str">
        <f>IFERROR(VLOOKUP(VLOOKUP(EJ49,Control!$L$2:$M$677,2,FALSE),Control!$O$2:$P$11,2,FALSE),"")</f>
        <v/>
      </c>
      <c r="EL49" s="95" t="str">
        <f>IFERROR(VLOOKUP(EJ49,Control!$R$2:$T$13,3,FALSE),"")</f>
        <v/>
      </c>
      <c r="EM49" s="9">
        <f t="shared" si="270"/>
        <v>0</v>
      </c>
      <c r="EN49" s="10">
        <f t="shared" si="271"/>
        <v>0</v>
      </c>
      <c r="EO49" s="5">
        <f t="shared" si="175"/>
        <v>44</v>
      </c>
      <c r="EP49" s="8" t="str">
        <f t="shared" si="272"/>
        <v/>
      </c>
      <c r="EQ49" s="8" t="str">
        <f t="shared" si="273"/>
        <v/>
      </c>
      <c r="ER49" s="95" t="str">
        <f>IFERROR(VLOOKUP(VLOOKUP(EQ49,Control!$L$2:$M$677,2,FALSE),Control!$O$2:$P$11,2,FALSE),"")</f>
        <v/>
      </c>
      <c r="ES49" s="95" t="str">
        <f>IFERROR(VLOOKUP(EQ49,Control!$R$2:$T$13,3,FALSE),"")</f>
        <v/>
      </c>
      <c r="ET49" s="9">
        <f t="shared" si="274"/>
        <v>0</v>
      </c>
      <c r="EU49" s="10">
        <f t="shared" si="275"/>
        <v>0</v>
      </c>
      <c r="EV49" s="5">
        <f t="shared" si="176"/>
        <v>44</v>
      </c>
      <c r="EW49" s="8" t="str">
        <f t="shared" si="276"/>
        <v/>
      </c>
      <c r="EX49" s="8" t="str">
        <f t="shared" si="277"/>
        <v/>
      </c>
      <c r="EY49" s="95" t="str">
        <f>IFERROR(VLOOKUP(VLOOKUP(EX49,Control!$L$2:$M$677,2,FALSE),Control!$O$2:$P$11,2,FALSE),"")</f>
        <v/>
      </c>
      <c r="EZ49" s="95" t="str">
        <f>IFERROR(VLOOKUP(EX49,Control!$R$2:$T$13,3,FALSE),"")</f>
        <v/>
      </c>
      <c r="FA49" s="9">
        <f t="shared" si="278"/>
        <v>0</v>
      </c>
      <c r="FB49" s="10">
        <f t="shared" si="279"/>
        <v>0</v>
      </c>
      <c r="FC49" s="5">
        <f t="shared" si="177"/>
        <v>44</v>
      </c>
      <c r="FD49" s="8" t="str">
        <f t="shared" si="280"/>
        <v/>
      </c>
      <c r="FE49" s="8" t="str">
        <f t="shared" si="281"/>
        <v/>
      </c>
      <c r="FF49" s="95" t="str">
        <f>IFERROR(VLOOKUP(VLOOKUP(FE49,Control!$L$2:$M$677,2,FALSE),Control!$O$2:$P$11,2,FALSE),"")</f>
        <v/>
      </c>
      <c r="FG49" s="95" t="str">
        <f>IFERROR(VLOOKUP(FE49,Control!$R$2:$T$13,3,FALSE),"")</f>
        <v/>
      </c>
      <c r="FH49" s="9">
        <f t="shared" si="282"/>
        <v>0</v>
      </c>
      <c r="FI49" s="10">
        <f t="shared" si="283"/>
        <v>0</v>
      </c>
      <c r="FJ49" s="5">
        <f t="shared" si="178"/>
        <v>44</v>
      </c>
      <c r="FK49" s="8" t="str">
        <f t="shared" si="284"/>
        <v/>
      </c>
      <c r="FL49" s="8" t="str">
        <f t="shared" si="285"/>
        <v/>
      </c>
      <c r="FM49" s="95" t="str">
        <f>IFERROR(VLOOKUP(VLOOKUP(FL49,Control!$L$2:$M$677,2,FALSE),Control!$O$2:$P$11,2,FALSE),"")</f>
        <v/>
      </c>
      <c r="FN49" s="95" t="str">
        <f>IFERROR(VLOOKUP(FL49,Control!$R$2:$T$13,3,FALSE),"")</f>
        <v/>
      </c>
      <c r="FO49" s="9">
        <f t="shared" si="286"/>
        <v>0</v>
      </c>
      <c r="FP49" s="10">
        <f t="shared" si="287"/>
        <v>0</v>
      </c>
      <c r="FQ49" s="5">
        <f t="shared" si="179"/>
        <v>44</v>
      </c>
      <c r="FR49" s="8" t="str">
        <f t="shared" si="288"/>
        <v/>
      </c>
      <c r="FS49" s="8" t="str">
        <f t="shared" si="289"/>
        <v/>
      </c>
      <c r="FT49" s="95" t="str">
        <f>IFERROR(VLOOKUP(VLOOKUP(FS49,Control!$L$2:$M$677,2,FALSE),Control!$O$2:$P$11,2,FALSE),"")</f>
        <v/>
      </c>
      <c r="FU49" s="95" t="str">
        <f>IFERROR(VLOOKUP(FS49,Control!$R$2:$T$13,3,FALSE),"")</f>
        <v/>
      </c>
      <c r="FV49" s="9">
        <f t="shared" si="290"/>
        <v>0</v>
      </c>
      <c r="FW49" s="10">
        <f t="shared" si="291"/>
        <v>0</v>
      </c>
      <c r="FX49" s="5">
        <f t="shared" si="180"/>
        <v>44</v>
      </c>
      <c r="FY49" s="8" t="str">
        <f t="shared" si="292"/>
        <v/>
      </c>
      <c r="FZ49" s="8" t="str">
        <f t="shared" si="293"/>
        <v/>
      </c>
      <c r="GA49" s="95" t="str">
        <f>IFERROR(VLOOKUP(VLOOKUP(FZ49,Control!$L$2:$M$677,2,FALSE),Control!$O$2:$P$11,2,FALSE),"")</f>
        <v/>
      </c>
      <c r="GB49" s="95" t="str">
        <f>IFERROR(VLOOKUP(FZ49,Control!$R$2:$T$13,3,FALSE),"")</f>
        <v/>
      </c>
      <c r="GC49" s="9">
        <f t="shared" si="294"/>
        <v>0</v>
      </c>
      <c r="GD49" s="10">
        <f t="shared" si="295"/>
        <v>0</v>
      </c>
      <c r="GE49" s="5">
        <f t="shared" si="181"/>
        <v>44</v>
      </c>
      <c r="GF49" s="8" t="str">
        <f t="shared" si="296"/>
        <v/>
      </c>
      <c r="GG49" s="8" t="str">
        <f t="shared" si="297"/>
        <v/>
      </c>
      <c r="GH49" s="95" t="str">
        <f>IFERROR(VLOOKUP(VLOOKUP(GG49,Control!$L$2:$M$677,2,FALSE),Control!$O$2:$P$11,2,FALSE),"")</f>
        <v/>
      </c>
      <c r="GI49" s="95" t="str">
        <f>IFERROR(VLOOKUP(GG49,Control!$R$2:$T$13,3,FALSE),"")</f>
        <v/>
      </c>
      <c r="GJ49" s="9">
        <f t="shared" si="298"/>
        <v>0</v>
      </c>
      <c r="GK49" s="10">
        <f t="shared" si="299"/>
        <v>0</v>
      </c>
      <c r="GL49" s="5">
        <f t="shared" si="182"/>
        <v>44</v>
      </c>
      <c r="GM49" s="8" t="str">
        <f t="shared" si="300"/>
        <v/>
      </c>
      <c r="GN49" s="8" t="str">
        <f t="shared" si="301"/>
        <v/>
      </c>
      <c r="GO49" s="95" t="str">
        <f>IFERROR(VLOOKUP(VLOOKUP(GN49,Control!$L$2:$M$677,2,FALSE),Control!$O$2:$P$11,2,FALSE),"")</f>
        <v/>
      </c>
      <c r="GP49" s="95" t="str">
        <f>IFERROR(VLOOKUP(GN49,Control!$R$2:$T$13,3,FALSE),"")</f>
        <v/>
      </c>
      <c r="GQ49" s="9">
        <f t="shared" si="302"/>
        <v>0</v>
      </c>
      <c r="GR49" s="10">
        <f t="shared" si="303"/>
        <v>0</v>
      </c>
      <c r="GS49" s="5">
        <f t="shared" si="183"/>
        <v>44</v>
      </c>
      <c r="GT49" s="8" t="str">
        <f t="shared" si="304"/>
        <v/>
      </c>
      <c r="GU49" s="8" t="str">
        <f t="shared" si="305"/>
        <v/>
      </c>
      <c r="GV49" s="95" t="str">
        <f>IFERROR(VLOOKUP(VLOOKUP(GU49,Control!$L$2:$M$677,2,FALSE),Control!$O$2:$P$11,2,FALSE),"")</f>
        <v/>
      </c>
      <c r="GW49" s="95" t="str">
        <f>IFERROR(VLOOKUP(GU49,Control!$R$2:$T$13,3,FALSE),"")</f>
        <v/>
      </c>
      <c r="GX49" s="9">
        <f t="shared" si="306"/>
        <v>0</v>
      </c>
      <c r="GY49" s="10">
        <f t="shared" si="307"/>
        <v>0</v>
      </c>
      <c r="GZ49" s="5">
        <f t="shared" si="184"/>
        <v>44</v>
      </c>
      <c r="HA49" s="8" t="str">
        <f t="shared" si="308"/>
        <v/>
      </c>
      <c r="HB49" s="8" t="str">
        <f t="shared" si="309"/>
        <v/>
      </c>
      <c r="HC49" s="95" t="str">
        <f>IFERROR(VLOOKUP(VLOOKUP(HB49,Control!$L$2:$M$677,2,FALSE),Control!$O$2:$P$11,2,FALSE),"")</f>
        <v/>
      </c>
      <c r="HD49" s="95" t="str">
        <f>IFERROR(VLOOKUP(HB49,Control!$R$2:$T$13,3,FALSE),"")</f>
        <v/>
      </c>
      <c r="HE49" s="9">
        <f t="shared" si="310"/>
        <v>0</v>
      </c>
      <c r="HF49" s="10">
        <f t="shared" si="311"/>
        <v>0</v>
      </c>
      <c r="HG49" s="5">
        <f t="shared" si="185"/>
        <v>44</v>
      </c>
      <c r="HH49" s="8" t="str">
        <f t="shared" si="312"/>
        <v/>
      </c>
      <c r="HI49" s="8" t="str">
        <f t="shared" si="313"/>
        <v/>
      </c>
      <c r="HJ49" s="95" t="str">
        <f>IFERROR(VLOOKUP(VLOOKUP(HI49,Control!$L$2:$M$677,2,FALSE),Control!$O$2:$P$11,2,FALSE),"")</f>
        <v/>
      </c>
      <c r="HK49" s="95" t="str">
        <f>IFERROR(VLOOKUP(HI49,Control!$R$2:$T$13,3,FALSE),"")</f>
        <v/>
      </c>
      <c r="HL49" s="9">
        <f t="shared" si="314"/>
        <v>0</v>
      </c>
      <c r="HM49" s="10">
        <f t="shared" si="315"/>
        <v>0</v>
      </c>
      <c r="HN49" s="5">
        <f t="shared" si="186"/>
        <v>44</v>
      </c>
      <c r="HO49" s="8" t="str">
        <f t="shared" si="316"/>
        <v/>
      </c>
      <c r="HP49" s="8" t="str">
        <f t="shared" si="317"/>
        <v/>
      </c>
      <c r="HQ49" s="95" t="str">
        <f>IFERROR(VLOOKUP(VLOOKUP(HP49,Control!$L$2:$M$677,2,FALSE),Control!$O$2:$P$11,2,FALSE),"")</f>
        <v/>
      </c>
      <c r="HR49" s="95" t="str">
        <f>IFERROR(VLOOKUP(HP49,Control!$R$2:$T$13,3,FALSE),"")</f>
        <v/>
      </c>
      <c r="HS49" s="9">
        <f t="shared" si="318"/>
        <v>0</v>
      </c>
      <c r="HT49" s="10">
        <f t="shared" si="319"/>
        <v>0</v>
      </c>
      <c r="HU49" s="5">
        <f t="shared" si="187"/>
        <v>44</v>
      </c>
      <c r="HV49" s="8" t="str">
        <f t="shared" si="320"/>
        <v/>
      </c>
      <c r="HW49" s="8" t="str">
        <f t="shared" si="321"/>
        <v/>
      </c>
      <c r="HX49" s="95" t="str">
        <f>IFERROR(VLOOKUP(VLOOKUP(HW49,Control!$L$2:$M$677,2,FALSE),Control!$O$2:$P$11,2,FALSE),"")</f>
        <v/>
      </c>
      <c r="HY49" s="95" t="str">
        <f>IFERROR(VLOOKUP(HW49,Control!$R$2:$T$13,3,FALSE),"")</f>
        <v/>
      </c>
      <c r="HZ49" s="9">
        <f t="shared" si="322"/>
        <v>0</v>
      </c>
      <c r="IA49" s="10">
        <f t="shared" si="323"/>
        <v>0</v>
      </c>
      <c r="IB49" s="5">
        <f t="shared" si="188"/>
        <v>44</v>
      </c>
      <c r="IC49" s="8" t="str">
        <f t="shared" si="324"/>
        <v/>
      </c>
      <c r="ID49" s="8" t="str">
        <f t="shared" si="325"/>
        <v/>
      </c>
      <c r="IE49" s="95" t="str">
        <f>IFERROR(VLOOKUP(VLOOKUP(ID49,Control!$L$2:$M$677,2,FALSE),Control!$O$2:$P$11,2,FALSE),"")</f>
        <v/>
      </c>
      <c r="IF49" s="95" t="str">
        <f>IFERROR(VLOOKUP(ID49,Control!$R$2:$T$13,3,FALSE),"")</f>
        <v/>
      </c>
      <c r="IG49" s="9">
        <f t="shared" si="326"/>
        <v>0</v>
      </c>
      <c r="IH49" s="10">
        <f t="shared" si="327"/>
        <v>0</v>
      </c>
      <c r="II49" s="5">
        <f t="shared" si="189"/>
        <v>44</v>
      </c>
      <c r="IJ49" s="8" t="str">
        <f t="shared" si="328"/>
        <v/>
      </c>
      <c r="IK49" s="8" t="str">
        <f t="shared" si="329"/>
        <v/>
      </c>
      <c r="IL49" s="95" t="str">
        <f>IFERROR(VLOOKUP(VLOOKUP(IK49,Control!$L$2:$M$677,2,FALSE),Control!$O$2:$P$11,2,FALSE),"")</f>
        <v/>
      </c>
      <c r="IM49" s="95" t="str">
        <f>IFERROR(VLOOKUP(IK49,Control!$R$2:$T$13,3,FALSE),"")</f>
        <v/>
      </c>
      <c r="IN49" s="9">
        <f t="shared" si="330"/>
        <v>0</v>
      </c>
      <c r="IO49" s="10">
        <f t="shared" si="331"/>
        <v>0</v>
      </c>
      <c r="IP49" s="5">
        <f t="shared" si="190"/>
        <v>44</v>
      </c>
      <c r="IQ49" s="8" t="str">
        <f t="shared" si="332"/>
        <v/>
      </c>
      <c r="IR49" s="8" t="str">
        <f t="shared" si="333"/>
        <v/>
      </c>
      <c r="IS49" s="95" t="str">
        <f>IFERROR(VLOOKUP(VLOOKUP(IR49,Control!$L$2:$M$677,2,FALSE),Control!$O$2:$P$11,2,FALSE),"")</f>
        <v/>
      </c>
      <c r="IT49" s="95" t="str">
        <f>IFERROR(VLOOKUP(IR49,Control!$R$2:$T$13,3,FALSE),"")</f>
        <v/>
      </c>
      <c r="IU49" s="9">
        <f t="shared" si="334"/>
        <v>0</v>
      </c>
      <c r="IV49" s="10">
        <f t="shared" si="335"/>
        <v>0</v>
      </c>
      <c r="IW49" s="5">
        <f t="shared" si="191"/>
        <v>44</v>
      </c>
      <c r="IX49" s="8" t="str">
        <f t="shared" si="336"/>
        <v/>
      </c>
      <c r="IY49" s="8" t="str">
        <f t="shared" si="337"/>
        <v/>
      </c>
      <c r="IZ49" s="95" t="str">
        <f>IFERROR(VLOOKUP(VLOOKUP(IY49,Control!$L$2:$M$677,2,FALSE),Control!$O$2:$P$11,2,FALSE),"")</f>
        <v/>
      </c>
      <c r="JA49" s="95" t="str">
        <f>IFERROR(VLOOKUP(IY49,Control!$R$2:$T$13,3,FALSE),"")</f>
        <v/>
      </c>
      <c r="JB49" s="9">
        <f t="shared" si="338"/>
        <v>0</v>
      </c>
      <c r="JC49" s="10">
        <f t="shared" si="339"/>
        <v>0</v>
      </c>
      <c r="JD49" s="5">
        <f t="shared" si="192"/>
        <v>44</v>
      </c>
      <c r="JE49" s="8" t="str">
        <f t="shared" si="340"/>
        <v/>
      </c>
      <c r="JF49" s="8" t="str">
        <f t="shared" si="341"/>
        <v/>
      </c>
      <c r="JG49" s="95" t="str">
        <f>IFERROR(VLOOKUP(VLOOKUP(JF49,Control!$L$2:$M$677,2,FALSE),Control!$O$2:$P$11,2,FALSE),"")</f>
        <v/>
      </c>
      <c r="JH49" s="95" t="str">
        <f>IFERROR(VLOOKUP(JF49,Control!$R$2:$T$13,3,FALSE),"")</f>
        <v/>
      </c>
      <c r="JI49" s="9">
        <f t="shared" si="342"/>
        <v>0</v>
      </c>
      <c r="JJ49" s="10">
        <f t="shared" si="343"/>
        <v>0</v>
      </c>
      <c r="JK49" s="5">
        <f t="shared" si="193"/>
        <v>44</v>
      </c>
      <c r="JL49" s="8" t="str">
        <f t="shared" si="344"/>
        <v/>
      </c>
      <c r="JM49" s="8" t="str">
        <f t="shared" si="345"/>
        <v/>
      </c>
      <c r="JN49" s="95" t="str">
        <f>IFERROR(VLOOKUP(VLOOKUP(JM49,Control!$L$2:$M$677,2,FALSE),Control!$O$2:$P$11,2,FALSE),"")</f>
        <v/>
      </c>
      <c r="JO49" s="95" t="str">
        <f>IFERROR(VLOOKUP(JM49,Control!$R$2:$T$13,3,FALSE),"")</f>
        <v/>
      </c>
      <c r="JP49" s="9">
        <f t="shared" si="346"/>
        <v>0</v>
      </c>
      <c r="JQ49" s="10">
        <f t="shared" si="347"/>
        <v>0</v>
      </c>
      <c r="JR49" s="5">
        <f t="shared" si="194"/>
        <v>44</v>
      </c>
      <c r="JS49" s="8" t="str">
        <f t="shared" si="348"/>
        <v/>
      </c>
      <c r="JT49" s="8" t="str">
        <f t="shared" si="349"/>
        <v/>
      </c>
      <c r="JU49" s="95" t="str">
        <f>IFERROR(VLOOKUP(VLOOKUP(JT49,Control!$L$2:$M$677,2,FALSE),Control!$O$2:$P$11,2,FALSE),"")</f>
        <v/>
      </c>
      <c r="JV49" s="95" t="str">
        <f>IFERROR(VLOOKUP(JT49,Control!$R$2:$T$13,3,FALSE),"")</f>
        <v/>
      </c>
      <c r="JW49" s="9">
        <f t="shared" si="350"/>
        <v>0</v>
      </c>
      <c r="JX49" s="10">
        <f t="shared" si="351"/>
        <v>0</v>
      </c>
    </row>
    <row r="50" spans="1:284" x14ac:dyDescent="0.25">
      <c r="A50" s="32" t="s">
        <v>862</v>
      </c>
      <c r="B50" s="147" t="s">
        <v>863</v>
      </c>
      <c r="C50" s="147"/>
      <c r="E50" s="5">
        <f t="shared" si="195"/>
        <v>45</v>
      </c>
      <c r="F50" s="8"/>
      <c r="G50" s="6"/>
      <c r="H50" s="95" t="str">
        <f>IFERROR(VLOOKUP(VLOOKUP(G50,Control!$L$2:$M$677,2,FALSE),Control!$O$2:$P$11,2,FALSE),"")</f>
        <v/>
      </c>
      <c r="I50" s="95" t="str">
        <f>IFERROR(VLOOKUP(G50,Control!$R$2:$T$13,3,FALSE),"")</f>
        <v/>
      </c>
      <c r="J50" s="9">
        <v>0</v>
      </c>
      <c r="K50" s="10">
        <v>0</v>
      </c>
      <c r="L50" s="5">
        <f t="shared" si="156"/>
        <v>45</v>
      </c>
      <c r="M50" s="8" t="str">
        <f t="shared" si="196"/>
        <v/>
      </c>
      <c r="N50" s="8" t="str">
        <f t="shared" si="197"/>
        <v/>
      </c>
      <c r="O50" s="95" t="str">
        <f>IFERROR(VLOOKUP(VLOOKUP(N50,Control!$L$2:$M$677,2,FALSE),Control!$O$2:$P$11,2,FALSE),"")</f>
        <v/>
      </c>
      <c r="P50" s="95" t="str">
        <f>IFERROR(VLOOKUP(N50,Control!$R$2:$T$13,3,FALSE),"")</f>
        <v/>
      </c>
      <c r="Q50" s="9">
        <f t="shared" si="198"/>
        <v>0</v>
      </c>
      <c r="R50" s="10">
        <f t="shared" si="199"/>
        <v>0</v>
      </c>
      <c r="S50" s="5">
        <f t="shared" si="157"/>
        <v>45</v>
      </c>
      <c r="T50" s="8" t="str">
        <f t="shared" si="200"/>
        <v/>
      </c>
      <c r="U50" s="8" t="str">
        <f t="shared" si="201"/>
        <v/>
      </c>
      <c r="V50" s="95" t="str">
        <f>IFERROR(VLOOKUP(VLOOKUP(U50,Control!$L$2:$M$677,2,FALSE),Control!$O$2:$P$11,2,FALSE),"")</f>
        <v/>
      </c>
      <c r="W50" s="95" t="str">
        <f>IFERROR(VLOOKUP(U50,Control!$R$2:$T$13,3,FALSE),"")</f>
        <v/>
      </c>
      <c r="X50" s="9">
        <f t="shared" si="202"/>
        <v>0</v>
      </c>
      <c r="Y50" s="10">
        <f t="shared" si="203"/>
        <v>0</v>
      </c>
      <c r="Z50" s="5">
        <f t="shared" si="158"/>
        <v>45</v>
      </c>
      <c r="AA50" s="8" t="str">
        <f t="shared" si="204"/>
        <v/>
      </c>
      <c r="AB50" s="8" t="str">
        <f t="shared" si="205"/>
        <v/>
      </c>
      <c r="AC50" s="95" t="str">
        <f>IFERROR(VLOOKUP(VLOOKUP(AB50,Control!$L$2:$M$677,2,FALSE),Control!$O$2:$P$11,2,FALSE),"")</f>
        <v/>
      </c>
      <c r="AD50" s="95" t="str">
        <f>IFERROR(VLOOKUP(AB50,Control!$R$2:$T$13,3,FALSE),"")</f>
        <v/>
      </c>
      <c r="AE50" s="9">
        <f t="shared" si="206"/>
        <v>0</v>
      </c>
      <c r="AF50" s="10">
        <f t="shared" si="207"/>
        <v>0</v>
      </c>
      <c r="AG50" s="5">
        <f t="shared" si="159"/>
        <v>45</v>
      </c>
      <c r="AH50" s="8" t="str">
        <f t="shared" si="208"/>
        <v/>
      </c>
      <c r="AI50" s="8" t="str">
        <f t="shared" si="209"/>
        <v/>
      </c>
      <c r="AJ50" s="95" t="str">
        <f>IFERROR(VLOOKUP(VLOOKUP(AI50,Control!$L$2:$M$677,2,FALSE),Control!$O$2:$P$11,2,FALSE),"")</f>
        <v/>
      </c>
      <c r="AK50" s="95" t="str">
        <f>IFERROR(VLOOKUP(AI50,Control!$R$2:$T$13,3,FALSE),"")</f>
        <v/>
      </c>
      <c r="AL50" s="9">
        <f t="shared" si="210"/>
        <v>0</v>
      </c>
      <c r="AM50" s="10">
        <f t="shared" si="211"/>
        <v>0</v>
      </c>
      <c r="AN50" s="5">
        <f t="shared" si="160"/>
        <v>45</v>
      </c>
      <c r="AO50" s="8" t="str">
        <f t="shared" si="212"/>
        <v/>
      </c>
      <c r="AP50" s="8" t="str">
        <f t="shared" si="213"/>
        <v/>
      </c>
      <c r="AQ50" s="95" t="str">
        <f>IFERROR(VLOOKUP(VLOOKUP(AP50,Control!$L$2:$M$677,2,FALSE),Control!$O$2:$P$11,2,FALSE),"")</f>
        <v/>
      </c>
      <c r="AR50" s="95" t="str">
        <f>IFERROR(VLOOKUP(AP50,Control!$R$2:$T$13,3,FALSE),"")</f>
        <v/>
      </c>
      <c r="AS50" s="9">
        <f t="shared" si="214"/>
        <v>0</v>
      </c>
      <c r="AT50" s="10">
        <f t="shared" si="215"/>
        <v>0</v>
      </c>
      <c r="AU50" s="5">
        <f t="shared" si="161"/>
        <v>45</v>
      </c>
      <c r="AV50" s="8" t="str">
        <f t="shared" si="216"/>
        <v/>
      </c>
      <c r="AW50" s="8" t="str">
        <f t="shared" si="217"/>
        <v/>
      </c>
      <c r="AX50" s="95" t="str">
        <f>IFERROR(VLOOKUP(VLOOKUP(AW50,Control!$L$2:$M$677,2,FALSE),Control!$O$2:$P$11,2,FALSE),"")</f>
        <v/>
      </c>
      <c r="AY50" s="95" t="str">
        <f>IFERROR(VLOOKUP(AW50,Control!$R$2:$T$13,3,FALSE),"")</f>
        <v/>
      </c>
      <c r="AZ50" s="9">
        <f t="shared" si="218"/>
        <v>0</v>
      </c>
      <c r="BA50" s="10">
        <f t="shared" si="219"/>
        <v>0</v>
      </c>
      <c r="BB50" s="5">
        <f t="shared" si="162"/>
        <v>45</v>
      </c>
      <c r="BC50" s="8" t="str">
        <f t="shared" si="220"/>
        <v/>
      </c>
      <c r="BD50" s="8" t="str">
        <f t="shared" si="221"/>
        <v/>
      </c>
      <c r="BE50" s="95" t="str">
        <f>IFERROR(VLOOKUP(VLOOKUP(BD50,Control!$L$2:$M$677,2,FALSE),Control!$O$2:$P$11,2,FALSE),"")</f>
        <v/>
      </c>
      <c r="BF50" s="95" t="str">
        <f>IFERROR(VLOOKUP(BD50,Control!$R$2:$T$13,3,FALSE),"")</f>
        <v/>
      </c>
      <c r="BG50" s="9">
        <f t="shared" si="222"/>
        <v>0</v>
      </c>
      <c r="BH50" s="10">
        <f t="shared" si="223"/>
        <v>0</v>
      </c>
      <c r="BI50" s="5">
        <f t="shared" si="163"/>
        <v>45</v>
      </c>
      <c r="BJ50" s="8" t="str">
        <f t="shared" si="224"/>
        <v/>
      </c>
      <c r="BK50" s="8" t="str">
        <f t="shared" si="225"/>
        <v/>
      </c>
      <c r="BL50" s="95" t="str">
        <f>IFERROR(VLOOKUP(VLOOKUP(BK50,Control!$L$2:$M$677,2,FALSE),Control!$O$2:$P$11,2,FALSE),"")</f>
        <v/>
      </c>
      <c r="BM50" s="95" t="str">
        <f>IFERROR(VLOOKUP(BK50,Control!$R$2:$T$13,3,FALSE),"")</f>
        <v/>
      </c>
      <c r="BN50" s="9">
        <f t="shared" si="226"/>
        <v>0</v>
      </c>
      <c r="BO50" s="10">
        <f t="shared" si="227"/>
        <v>0</v>
      </c>
      <c r="BP50" s="5">
        <f t="shared" si="164"/>
        <v>45</v>
      </c>
      <c r="BQ50" s="8" t="str">
        <f t="shared" si="228"/>
        <v/>
      </c>
      <c r="BR50" s="8" t="str">
        <f t="shared" si="229"/>
        <v/>
      </c>
      <c r="BS50" s="95" t="str">
        <f>IFERROR(VLOOKUP(VLOOKUP(BR50,Control!$L$2:$M$677,2,FALSE),Control!$O$2:$P$11,2,FALSE),"")</f>
        <v/>
      </c>
      <c r="BT50" s="95" t="str">
        <f>IFERROR(VLOOKUP(BR50,Control!$R$2:$T$13,3,FALSE),"")</f>
        <v/>
      </c>
      <c r="BU50" s="9">
        <f t="shared" si="230"/>
        <v>0</v>
      </c>
      <c r="BV50" s="10">
        <f t="shared" si="231"/>
        <v>0</v>
      </c>
      <c r="BW50" s="5">
        <f t="shared" si="165"/>
        <v>45</v>
      </c>
      <c r="BX50" s="8" t="str">
        <f t="shared" si="232"/>
        <v/>
      </c>
      <c r="BY50" s="8" t="str">
        <f t="shared" si="233"/>
        <v/>
      </c>
      <c r="BZ50" s="95" t="str">
        <f>IFERROR(VLOOKUP(VLOOKUP(BY50,Control!$L$2:$M$677,2,FALSE),Control!$O$2:$P$11,2,FALSE),"")</f>
        <v/>
      </c>
      <c r="CA50" s="95" t="str">
        <f>IFERROR(VLOOKUP(BY50,Control!$R$2:$T$13,3,FALSE),"")</f>
        <v/>
      </c>
      <c r="CB50" s="9">
        <f t="shared" si="234"/>
        <v>0</v>
      </c>
      <c r="CC50" s="10">
        <f t="shared" si="235"/>
        <v>0</v>
      </c>
      <c r="CD50" s="5">
        <f t="shared" si="166"/>
        <v>45</v>
      </c>
      <c r="CE50" s="8" t="str">
        <f t="shared" si="236"/>
        <v/>
      </c>
      <c r="CF50" s="8" t="str">
        <f t="shared" si="237"/>
        <v/>
      </c>
      <c r="CG50" s="95" t="str">
        <f>IFERROR(VLOOKUP(VLOOKUP(CF50,Control!$L$2:$M$677,2,FALSE),Control!$O$2:$P$11,2,FALSE),"")</f>
        <v/>
      </c>
      <c r="CH50" s="95" t="str">
        <f>IFERROR(VLOOKUP(CF50,Control!$R$2:$T$13,3,FALSE),"")</f>
        <v/>
      </c>
      <c r="CI50" s="9">
        <f t="shared" si="238"/>
        <v>0</v>
      </c>
      <c r="CJ50" s="10">
        <f t="shared" si="239"/>
        <v>0</v>
      </c>
      <c r="CK50" s="5">
        <f t="shared" si="167"/>
        <v>45</v>
      </c>
      <c r="CL50" s="8" t="str">
        <f t="shared" si="240"/>
        <v/>
      </c>
      <c r="CM50" s="8" t="str">
        <f t="shared" si="241"/>
        <v/>
      </c>
      <c r="CN50" s="95" t="str">
        <f>IFERROR(VLOOKUP(VLOOKUP(CM50,Control!$L$2:$M$677,2,FALSE),Control!$O$2:$P$11,2,FALSE),"")</f>
        <v/>
      </c>
      <c r="CO50" s="95" t="str">
        <f>IFERROR(VLOOKUP(CM50,Control!$R$2:$T$13,3,FALSE),"")</f>
        <v/>
      </c>
      <c r="CP50" s="9">
        <f t="shared" si="242"/>
        <v>0</v>
      </c>
      <c r="CQ50" s="10">
        <f t="shared" si="243"/>
        <v>0</v>
      </c>
      <c r="CR50" s="5">
        <f t="shared" si="168"/>
        <v>45</v>
      </c>
      <c r="CS50" s="8" t="str">
        <f t="shared" si="244"/>
        <v/>
      </c>
      <c r="CT50" s="8" t="str">
        <f t="shared" si="245"/>
        <v/>
      </c>
      <c r="CU50" s="95" t="str">
        <f>IFERROR(VLOOKUP(VLOOKUP(CT50,Control!$L$2:$M$677,2,FALSE),Control!$O$2:$P$11,2,FALSE),"")</f>
        <v/>
      </c>
      <c r="CV50" s="95" t="str">
        <f>IFERROR(VLOOKUP(CT50,Control!$R$2:$T$13,3,FALSE),"")</f>
        <v/>
      </c>
      <c r="CW50" s="9">
        <f t="shared" si="246"/>
        <v>0</v>
      </c>
      <c r="CX50" s="10">
        <f t="shared" si="247"/>
        <v>0</v>
      </c>
      <c r="CY50" s="5">
        <f t="shared" si="169"/>
        <v>45</v>
      </c>
      <c r="CZ50" s="8" t="str">
        <f t="shared" si="248"/>
        <v/>
      </c>
      <c r="DA50" s="8" t="str">
        <f t="shared" si="249"/>
        <v/>
      </c>
      <c r="DB50" s="95" t="str">
        <f>IFERROR(VLOOKUP(VLOOKUP(DA50,Control!$L$2:$M$677,2,FALSE),Control!$O$2:$P$11,2,FALSE),"")</f>
        <v/>
      </c>
      <c r="DC50" s="95" t="str">
        <f>IFERROR(VLOOKUP(DA50,Control!$R$2:$T$13,3,FALSE),"")</f>
        <v/>
      </c>
      <c r="DD50" s="9">
        <f t="shared" si="250"/>
        <v>0</v>
      </c>
      <c r="DE50" s="10">
        <f t="shared" si="251"/>
        <v>0</v>
      </c>
      <c r="DF50" s="5">
        <f t="shared" si="170"/>
        <v>45</v>
      </c>
      <c r="DG50" s="8" t="str">
        <f t="shared" si="252"/>
        <v/>
      </c>
      <c r="DH50" s="8" t="str">
        <f t="shared" si="253"/>
        <v/>
      </c>
      <c r="DI50" s="95" t="str">
        <f>IFERROR(VLOOKUP(VLOOKUP(DH50,Control!$L$2:$M$677,2,FALSE),Control!$O$2:$P$11,2,FALSE),"")</f>
        <v/>
      </c>
      <c r="DJ50" s="95" t="str">
        <f>IFERROR(VLOOKUP(DH50,Control!$R$2:$T$13,3,FALSE),"")</f>
        <v/>
      </c>
      <c r="DK50" s="9">
        <f t="shared" si="254"/>
        <v>0</v>
      </c>
      <c r="DL50" s="10">
        <f t="shared" si="255"/>
        <v>0</v>
      </c>
      <c r="DM50" s="5">
        <f t="shared" si="171"/>
        <v>45</v>
      </c>
      <c r="DN50" s="8" t="str">
        <f t="shared" si="256"/>
        <v/>
      </c>
      <c r="DO50" s="8" t="str">
        <f t="shared" si="257"/>
        <v/>
      </c>
      <c r="DP50" s="95" t="str">
        <f>IFERROR(VLOOKUP(VLOOKUP(DO50,Control!$L$2:$M$677,2,FALSE),Control!$O$2:$P$11,2,FALSE),"")</f>
        <v/>
      </c>
      <c r="DQ50" s="95" t="str">
        <f>IFERROR(VLOOKUP(DO50,Control!$R$2:$T$13,3,FALSE),"")</f>
        <v/>
      </c>
      <c r="DR50" s="9">
        <f t="shared" si="258"/>
        <v>0</v>
      </c>
      <c r="DS50" s="10">
        <f t="shared" si="259"/>
        <v>0</v>
      </c>
      <c r="DT50" s="5">
        <f t="shared" si="172"/>
        <v>45</v>
      </c>
      <c r="DU50" s="8" t="str">
        <f t="shared" si="260"/>
        <v/>
      </c>
      <c r="DV50" s="8" t="str">
        <f t="shared" si="261"/>
        <v/>
      </c>
      <c r="DW50" s="95" t="str">
        <f>IFERROR(VLOOKUP(VLOOKUP(DV50,Control!$L$2:$M$677,2,FALSE),Control!$O$2:$P$11,2,FALSE),"")</f>
        <v/>
      </c>
      <c r="DX50" s="95" t="str">
        <f>IFERROR(VLOOKUP(DV50,Control!$R$2:$T$13,3,FALSE),"")</f>
        <v/>
      </c>
      <c r="DY50" s="9">
        <f t="shared" si="262"/>
        <v>0</v>
      </c>
      <c r="DZ50" s="10">
        <f t="shared" si="263"/>
        <v>0</v>
      </c>
      <c r="EA50" s="5">
        <f t="shared" si="173"/>
        <v>45</v>
      </c>
      <c r="EB50" s="8" t="str">
        <f t="shared" si="264"/>
        <v/>
      </c>
      <c r="EC50" s="8" t="str">
        <f t="shared" si="265"/>
        <v/>
      </c>
      <c r="ED50" s="95" t="str">
        <f>IFERROR(VLOOKUP(VLOOKUP(EC50,Control!$L$2:$M$677,2,FALSE),Control!$O$2:$P$11,2,FALSE),"")</f>
        <v/>
      </c>
      <c r="EE50" s="95" t="str">
        <f>IFERROR(VLOOKUP(EC50,Control!$R$2:$T$13,3,FALSE),"")</f>
        <v/>
      </c>
      <c r="EF50" s="9">
        <f t="shared" si="266"/>
        <v>0</v>
      </c>
      <c r="EG50" s="10">
        <f t="shared" si="267"/>
        <v>0</v>
      </c>
      <c r="EH50" s="5">
        <f t="shared" si="174"/>
        <v>45</v>
      </c>
      <c r="EI50" s="8" t="str">
        <f t="shared" si="268"/>
        <v/>
      </c>
      <c r="EJ50" s="8" t="str">
        <f t="shared" si="269"/>
        <v/>
      </c>
      <c r="EK50" s="95" t="str">
        <f>IFERROR(VLOOKUP(VLOOKUP(EJ50,Control!$L$2:$M$677,2,FALSE),Control!$O$2:$P$11,2,FALSE),"")</f>
        <v/>
      </c>
      <c r="EL50" s="95" t="str">
        <f>IFERROR(VLOOKUP(EJ50,Control!$R$2:$T$13,3,FALSE),"")</f>
        <v/>
      </c>
      <c r="EM50" s="9">
        <f t="shared" si="270"/>
        <v>0</v>
      </c>
      <c r="EN50" s="10">
        <f t="shared" si="271"/>
        <v>0</v>
      </c>
      <c r="EO50" s="5">
        <f t="shared" si="175"/>
        <v>45</v>
      </c>
      <c r="EP50" s="8" t="str">
        <f t="shared" si="272"/>
        <v/>
      </c>
      <c r="EQ50" s="8" t="str">
        <f t="shared" si="273"/>
        <v/>
      </c>
      <c r="ER50" s="95" t="str">
        <f>IFERROR(VLOOKUP(VLOOKUP(EQ50,Control!$L$2:$M$677,2,FALSE),Control!$O$2:$P$11,2,FALSE),"")</f>
        <v/>
      </c>
      <c r="ES50" s="95" t="str">
        <f>IFERROR(VLOOKUP(EQ50,Control!$R$2:$T$13,3,FALSE),"")</f>
        <v/>
      </c>
      <c r="ET50" s="9">
        <f t="shared" si="274"/>
        <v>0</v>
      </c>
      <c r="EU50" s="10">
        <f t="shared" si="275"/>
        <v>0</v>
      </c>
      <c r="EV50" s="5">
        <f t="shared" si="176"/>
        <v>45</v>
      </c>
      <c r="EW50" s="8" t="str">
        <f t="shared" si="276"/>
        <v/>
      </c>
      <c r="EX50" s="8" t="str">
        <f t="shared" si="277"/>
        <v/>
      </c>
      <c r="EY50" s="95" t="str">
        <f>IFERROR(VLOOKUP(VLOOKUP(EX50,Control!$L$2:$M$677,2,FALSE),Control!$O$2:$P$11,2,FALSE),"")</f>
        <v/>
      </c>
      <c r="EZ50" s="95" t="str">
        <f>IFERROR(VLOOKUP(EX50,Control!$R$2:$T$13,3,FALSE),"")</f>
        <v/>
      </c>
      <c r="FA50" s="9">
        <f t="shared" si="278"/>
        <v>0</v>
      </c>
      <c r="FB50" s="10">
        <f t="shared" si="279"/>
        <v>0</v>
      </c>
      <c r="FC50" s="5">
        <f t="shared" si="177"/>
        <v>45</v>
      </c>
      <c r="FD50" s="8" t="str">
        <f t="shared" si="280"/>
        <v/>
      </c>
      <c r="FE50" s="8" t="str">
        <f t="shared" si="281"/>
        <v/>
      </c>
      <c r="FF50" s="95" t="str">
        <f>IFERROR(VLOOKUP(VLOOKUP(FE50,Control!$L$2:$M$677,2,FALSE),Control!$O$2:$P$11,2,FALSE),"")</f>
        <v/>
      </c>
      <c r="FG50" s="95" t="str">
        <f>IFERROR(VLOOKUP(FE50,Control!$R$2:$T$13,3,FALSE),"")</f>
        <v/>
      </c>
      <c r="FH50" s="9">
        <f t="shared" si="282"/>
        <v>0</v>
      </c>
      <c r="FI50" s="10">
        <f t="shared" si="283"/>
        <v>0</v>
      </c>
      <c r="FJ50" s="5">
        <f t="shared" si="178"/>
        <v>45</v>
      </c>
      <c r="FK50" s="8" t="str">
        <f t="shared" si="284"/>
        <v/>
      </c>
      <c r="FL50" s="8" t="str">
        <f t="shared" si="285"/>
        <v/>
      </c>
      <c r="FM50" s="95" t="str">
        <f>IFERROR(VLOOKUP(VLOOKUP(FL50,Control!$L$2:$M$677,2,FALSE),Control!$O$2:$P$11,2,FALSE),"")</f>
        <v/>
      </c>
      <c r="FN50" s="95" t="str">
        <f>IFERROR(VLOOKUP(FL50,Control!$R$2:$T$13,3,FALSE),"")</f>
        <v/>
      </c>
      <c r="FO50" s="9">
        <f t="shared" si="286"/>
        <v>0</v>
      </c>
      <c r="FP50" s="10">
        <f t="shared" si="287"/>
        <v>0</v>
      </c>
      <c r="FQ50" s="5">
        <f t="shared" si="179"/>
        <v>45</v>
      </c>
      <c r="FR50" s="8" t="str">
        <f t="shared" si="288"/>
        <v/>
      </c>
      <c r="FS50" s="8" t="str">
        <f t="shared" si="289"/>
        <v/>
      </c>
      <c r="FT50" s="95" t="str">
        <f>IFERROR(VLOOKUP(VLOOKUP(FS50,Control!$L$2:$M$677,2,FALSE),Control!$O$2:$P$11,2,FALSE),"")</f>
        <v/>
      </c>
      <c r="FU50" s="95" t="str">
        <f>IFERROR(VLOOKUP(FS50,Control!$R$2:$T$13,3,FALSE),"")</f>
        <v/>
      </c>
      <c r="FV50" s="9">
        <f t="shared" si="290"/>
        <v>0</v>
      </c>
      <c r="FW50" s="10">
        <f t="shared" si="291"/>
        <v>0</v>
      </c>
      <c r="FX50" s="5">
        <f t="shared" si="180"/>
        <v>45</v>
      </c>
      <c r="FY50" s="8" t="str">
        <f t="shared" si="292"/>
        <v/>
      </c>
      <c r="FZ50" s="8" t="str">
        <f t="shared" si="293"/>
        <v/>
      </c>
      <c r="GA50" s="95" t="str">
        <f>IFERROR(VLOOKUP(VLOOKUP(FZ50,Control!$L$2:$M$677,2,FALSE),Control!$O$2:$P$11,2,FALSE),"")</f>
        <v/>
      </c>
      <c r="GB50" s="95" t="str">
        <f>IFERROR(VLOOKUP(FZ50,Control!$R$2:$T$13,3,FALSE),"")</f>
        <v/>
      </c>
      <c r="GC50" s="9">
        <f t="shared" si="294"/>
        <v>0</v>
      </c>
      <c r="GD50" s="10">
        <f t="shared" si="295"/>
        <v>0</v>
      </c>
      <c r="GE50" s="5">
        <f t="shared" si="181"/>
        <v>45</v>
      </c>
      <c r="GF50" s="8" t="str">
        <f t="shared" si="296"/>
        <v/>
      </c>
      <c r="GG50" s="8" t="str">
        <f t="shared" si="297"/>
        <v/>
      </c>
      <c r="GH50" s="95" t="str">
        <f>IFERROR(VLOOKUP(VLOOKUP(GG50,Control!$L$2:$M$677,2,FALSE),Control!$O$2:$P$11,2,FALSE),"")</f>
        <v/>
      </c>
      <c r="GI50" s="95" t="str">
        <f>IFERROR(VLOOKUP(GG50,Control!$R$2:$T$13,3,FALSE),"")</f>
        <v/>
      </c>
      <c r="GJ50" s="9">
        <f t="shared" si="298"/>
        <v>0</v>
      </c>
      <c r="GK50" s="10">
        <f t="shared" si="299"/>
        <v>0</v>
      </c>
      <c r="GL50" s="5">
        <f t="shared" si="182"/>
        <v>45</v>
      </c>
      <c r="GM50" s="8" t="str">
        <f t="shared" si="300"/>
        <v/>
      </c>
      <c r="GN50" s="8" t="str">
        <f t="shared" si="301"/>
        <v/>
      </c>
      <c r="GO50" s="95" t="str">
        <f>IFERROR(VLOOKUP(VLOOKUP(GN50,Control!$L$2:$M$677,2,FALSE),Control!$O$2:$P$11,2,FALSE),"")</f>
        <v/>
      </c>
      <c r="GP50" s="95" t="str">
        <f>IFERROR(VLOOKUP(GN50,Control!$R$2:$T$13,3,FALSE),"")</f>
        <v/>
      </c>
      <c r="GQ50" s="9">
        <f t="shared" si="302"/>
        <v>0</v>
      </c>
      <c r="GR50" s="10">
        <f t="shared" si="303"/>
        <v>0</v>
      </c>
      <c r="GS50" s="5">
        <f t="shared" si="183"/>
        <v>45</v>
      </c>
      <c r="GT50" s="8" t="str">
        <f t="shared" si="304"/>
        <v/>
      </c>
      <c r="GU50" s="8" t="str">
        <f t="shared" si="305"/>
        <v/>
      </c>
      <c r="GV50" s="95" t="str">
        <f>IFERROR(VLOOKUP(VLOOKUP(GU50,Control!$L$2:$M$677,2,FALSE),Control!$O$2:$P$11,2,FALSE),"")</f>
        <v/>
      </c>
      <c r="GW50" s="95" t="str">
        <f>IFERROR(VLOOKUP(GU50,Control!$R$2:$T$13,3,FALSE),"")</f>
        <v/>
      </c>
      <c r="GX50" s="9">
        <f t="shared" si="306"/>
        <v>0</v>
      </c>
      <c r="GY50" s="10">
        <f t="shared" si="307"/>
        <v>0</v>
      </c>
      <c r="GZ50" s="5">
        <f t="shared" si="184"/>
        <v>45</v>
      </c>
      <c r="HA50" s="8" t="str">
        <f t="shared" si="308"/>
        <v/>
      </c>
      <c r="HB50" s="8" t="str">
        <f t="shared" si="309"/>
        <v/>
      </c>
      <c r="HC50" s="95" t="str">
        <f>IFERROR(VLOOKUP(VLOOKUP(HB50,Control!$L$2:$M$677,2,FALSE),Control!$O$2:$P$11,2,FALSE),"")</f>
        <v/>
      </c>
      <c r="HD50" s="95" t="str">
        <f>IFERROR(VLOOKUP(HB50,Control!$R$2:$T$13,3,FALSE),"")</f>
        <v/>
      </c>
      <c r="HE50" s="9">
        <f t="shared" si="310"/>
        <v>0</v>
      </c>
      <c r="HF50" s="10">
        <f t="shared" si="311"/>
        <v>0</v>
      </c>
      <c r="HG50" s="5">
        <f t="shared" si="185"/>
        <v>45</v>
      </c>
      <c r="HH50" s="8" t="str">
        <f t="shared" si="312"/>
        <v/>
      </c>
      <c r="HI50" s="8" t="str">
        <f t="shared" si="313"/>
        <v/>
      </c>
      <c r="HJ50" s="95" t="str">
        <f>IFERROR(VLOOKUP(VLOOKUP(HI50,Control!$L$2:$M$677,2,FALSE),Control!$O$2:$P$11,2,FALSE),"")</f>
        <v/>
      </c>
      <c r="HK50" s="95" t="str">
        <f>IFERROR(VLOOKUP(HI50,Control!$R$2:$T$13,3,FALSE),"")</f>
        <v/>
      </c>
      <c r="HL50" s="9">
        <f t="shared" si="314"/>
        <v>0</v>
      </c>
      <c r="HM50" s="10">
        <f t="shared" si="315"/>
        <v>0</v>
      </c>
      <c r="HN50" s="5">
        <f t="shared" si="186"/>
        <v>45</v>
      </c>
      <c r="HO50" s="8" t="str">
        <f t="shared" si="316"/>
        <v/>
      </c>
      <c r="HP50" s="8" t="str">
        <f t="shared" si="317"/>
        <v/>
      </c>
      <c r="HQ50" s="95" t="str">
        <f>IFERROR(VLOOKUP(VLOOKUP(HP50,Control!$L$2:$M$677,2,FALSE),Control!$O$2:$P$11,2,FALSE),"")</f>
        <v/>
      </c>
      <c r="HR50" s="95" t="str">
        <f>IFERROR(VLOOKUP(HP50,Control!$R$2:$T$13,3,FALSE),"")</f>
        <v/>
      </c>
      <c r="HS50" s="9">
        <f t="shared" si="318"/>
        <v>0</v>
      </c>
      <c r="HT50" s="10">
        <f t="shared" si="319"/>
        <v>0</v>
      </c>
      <c r="HU50" s="5">
        <f t="shared" si="187"/>
        <v>45</v>
      </c>
      <c r="HV50" s="8" t="str">
        <f t="shared" si="320"/>
        <v/>
      </c>
      <c r="HW50" s="8" t="str">
        <f t="shared" si="321"/>
        <v/>
      </c>
      <c r="HX50" s="95" t="str">
        <f>IFERROR(VLOOKUP(VLOOKUP(HW50,Control!$L$2:$M$677,2,FALSE),Control!$O$2:$P$11,2,FALSE),"")</f>
        <v/>
      </c>
      <c r="HY50" s="95" t="str">
        <f>IFERROR(VLOOKUP(HW50,Control!$R$2:$T$13,3,FALSE),"")</f>
        <v/>
      </c>
      <c r="HZ50" s="9">
        <f t="shared" si="322"/>
        <v>0</v>
      </c>
      <c r="IA50" s="10">
        <f t="shared" si="323"/>
        <v>0</v>
      </c>
      <c r="IB50" s="5">
        <f t="shared" si="188"/>
        <v>45</v>
      </c>
      <c r="IC50" s="8" t="str">
        <f t="shared" si="324"/>
        <v/>
      </c>
      <c r="ID50" s="8" t="str">
        <f t="shared" si="325"/>
        <v/>
      </c>
      <c r="IE50" s="95" t="str">
        <f>IFERROR(VLOOKUP(VLOOKUP(ID50,Control!$L$2:$M$677,2,FALSE),Control!$O$2:$P$11,2,FALSE),"")</f>
        <v/>
      </c>
      <c r="IF50" s="95" t="str">
        <f>IFERROR(VLOOKUP(ID50,Control!$R$2:$T$13,3,FALSE),"")</f>
        <v/>
      </c>
      <c r="IG50" s="9">
        <f t="shared" si="326"/>
        <v>0</v>
      </c>
      <c r="IH50" s="10">
        <f t="shared" si="327"/>
        <v>0</v>
      </c>
      <c r="II50" s="5">
        <f t="shared" si="189"/>
        <v>45</v>
      </c>
      <c r="IJ50" s="8" t="str">
        <f t="shared" si="328"/>
        <v/>
      </c>
      <c r="IK50" s="8" t="str">
        <f t="shared" si="329"/>
        <v/>
      </c>
      <c r="IL50" s="95" t="str">
        <f>IFERROR(VLOOKUP(VLOOKUP(IK50,Control!$L$2:$M$677,2,FALSE),Control!$O$2:$P$11,2,FALSE),"")</f>
        <v/>
      </c>
      <c r="IM50" s="95" t="str">
        <f>IFERROR(VLOOKUP(IK50,Control!$R$2:$T$13,3,FALSE),"")</f>
        <v/>
      </c>
      <c r="IN50" s="9">
        <f t="shared" si="330"/>
        <v>0</v>
      </c>
      <c r="IO50" s="10">
        <f t="shared" si="331"/>
        <v>0</v>
      </c>
      <c r="IP50" s="5">
        <f t="shared" si="190"/>
        <v>45</v>
      </c>
      <c r="IQ50" s="8" t="str">
        <f t="shared" si="332"/>
        <v/>
      </c>
      <c r="IR50" s="8" t="str">
        <f t="shared" si="333"/>
        <v/>
      </c>
      <c r="IS50" s="95" t="str">
        <f>IFERROR(VLOOKUP(VLOOKUP(IR50,Control!$L$2:$M$677,2,FALSE),Control!$O$2:$P$11,2,FALSE),"")</f>
        <v/>
      </c>
      <c r="IT50" s="95" t="str">
        <f>IFERROR(VLOOKUP(IR50,Control!$R$2:$T$13,3,FALSE),"")</f>
        <v/>
      </c>
      <c r="IU50" s="9">
        <f t="shared" si="334"/>
        <v>0</v>
      </c>
      <c r="IV50" s="10">
        <f t="shared" si="335"/>
        <v>0</v>
      </c>
      <c r="IW50" s="5">
        <f t="shared" si="191"/>
        <v>45</v>
      </c>
      <c r="IX50" s="8" t="str">
        <f t="shared" si="336"/>
        <v/>
      </c>
      <c r="IY50" s="8" t="str">
        <f t="shared" si="337"/>
        <v/>
      </c>
      <c r="IZ50" s="95" t="str">
        <f>IFERROR(VLOOKUP(VLOOKUP(IY50,Control!$L$2:$M$677,2,FALSE),Control!$O$2:$P$11,2,FALSE),"")</f>
        <v/>
      </c>
      <c r="JA50" s="95" t="str">
        <f>IFERROR(VLOOKUP(IY50,Control!$R$2:$T$13,3,FALSE),"")</f>
        <v/>
      </c>
      <c r="JB50" s="9">
        <f t="shared" si="338"/>
        <v>0</v>
      </c>
      <c r="JC50" s="10">
        <f t="shared" si="339"/>
        <v>0</v>
      </c>
      <c r="JD50" s="5">
        <f t="shared" si="192"/>
        <v>45</v>
      </c>
      <c r="JE50" s="8" t="str">
        <f t="shared" si="340"/>
        <v/>
      </c>
      <c r="JF50" s="8" t="str">
        <f t="shared" si="341"/>
        <v/>
      </c>
      <c r="JG50" s="95" t="str">
        <f>IFERROR(VLOOKUP(VLOOKUP(JF50,Control!$L$2:$M$677,2,FALSE),Control!$O$2:$P$11,2,FALSE),"")</f>
        <v/>
      </c>
      <c r="JH50" s="95" t="str">
        <f>IFERROR(VLOOKUP(JF50,Control!$R$2:$T$13,3,FALSE),"")</f>
        <v/>
      </c>
      <c r="JI50" s="9">
        <f t="shared" si="342"/>
        <v>0</v>
      </c>
      <c r="JJ50" s="10">
        <f t="shared" si="343"/>
        <v>0</v>
      </c>
      <c r="JK50" s="5">
        <f t="shared" si="193"/>
        <v>45</v>
      </c>
      <c r="JL50" s="8" t="str">
        <f t="shared" si="344"/>
        <v/>
      </c>
      <c r="JM50" s="8" t="str">
        <f t="shared" si="345"/>
        <v/>
      </c>
      <c r="JN50" s="95" t="str">
        <f>IFERROR(VLOOKUP(VLOOKUP(JM50,Control!$L$2:$M$677,2,FALSE),Control!$O$2:$P$11,2,FALSE),"")</f>
        <v/>
      </c>
      <c r="JO50" s="95" t="str">
        <f>IFERROR(VLOOKUP(JM50,Control!$R$2:$T$13,3,FALSE),"")</f>
        <v/>
      </c>
      <c r="JP50" s="9">
        <f t="shared" si="346"/>
        <v>0</v>
      </c>
      <c r="JQ50" s="10">
        <f t="shared" si="347"/>
        <v>0</v>
      </c>
      <c r="JR50" s="5">
        <f t="shared" si="194"/>
        <v>45</v>
      </c>
      <c r="JS50" s="8" t="str">
        <f t="shared" si="348"/>
        <v/>
      </c>
      <c r="JT50" s="8" t="str">
        <f t="shared" si="349"/>
        <v/>
      </c>
      <c r="JU50" s="95" t="str">
        <f>IFERROR(VLOOKUP(VLOOKUP(JT50,Control!$L$2:$M$677,2,FALSE),Control!$O$2:$P$11,2,FALSE),"")</f>
        <v/>
      </c>
      <c r="JV50" s="95" t="str">
        <f>IFERROR(VLOOKUP(JT50,Control!$R$2:$T$13,3,FALSE),"")</f>
        <v/>
      </c>
      <c r="JW50" s="9">
        <f t="shared" si="350"/>
        <v>0</v>
      </c>
      <c r="JX50" s="10">
        <f t="shared" si="351"/>
        <v>0</v>
      </c>
    </row>
    <row r="51" spans="1:284" x14ac:dyDescent="0.25">
      <c r="A51" s="102">
        <v>5</v>
      </c>
      <c r="B51" s="143"/>
      <c r="C51" s="143"/>
      <c r="E51" s="5">
        <f t="shared" si="195"/>
        <v>46</v>
      </c>
      <c r="F51" s="8"/>
      <c r="G51" s="6"/>
      <c r="H51" s="95" t="str">
        <f>IFERROR(VLOOKUP(VLOOKUP(G51,Control!$L$2:$M$677,2,FALSE),Control!$O$2:$P$11,2,FALSE),"")</f>
        <v/>
      </c>
      <c r="I51" s="95" t="str">
        <f>IFERROR(VLOOKUP(G51,Control!$R$2:$T$13,3,FALSE),"")</f>
        <v/>
      </c>
      <c r="J51" s="9">
        <v>0</v>
      </c>
      <c r="K51" s="10">
        <v>0</v>
      </c>
      <c r="L51" s="5">
        <f t="shared" si="156"/>
        <v>46</v>
      </c>
      <c r="M51" s="8" t="str">
        <f t="shared" si="196"/>
        <v/>
      </c>
      <c r="N51" s="8" t="str">
        <f t="shared" si="197"/>
        <v/>
      </c>
      <c r="O51" s="95" t="str">
        <f>IFERROR(VLOOKUP(VLOOKUP(N51,Control!$L$2:$M$677,2,FALSE),Control!$O$2:$P$11,2,FALSE),"")</f>
        <v/>
      </c>
      <c r="P51" s="95" t="str">
        <f>IFERROR(VLOOKUP(N51,Control!$R$2:$T$13,3,FALSE),"")</f>
        <v/>
      </c>
      <c r="Q51" s="9">
        <f t="shared" si="198"/>
        <v>0</v>
      </c>
      <c r="R51" s="10">
        <f t="shared" si="199"/>
        <v>0</v>
      </c>
      <c r="S51" s="5">
        <f t="shared" si="157"/>
        <v>46</v>
      </c>
      <c r="T51" s="8" t="str">
        <f t="shared" si="200"/>
        <v/>
      </c>
      <c r="U51" s="8" t="str">
        <f t="shared" si="201"/>
        <v/>
      </c>
      <c r="V51" s="95" t="str">
        <f>IFERROR(VLOOKUP(VLOOKUP(U51,Control!$L$2:$M$677,2,FALSE),Control!$O$2:$P$11,2,FALSE),"")</f>
        <v/>
      </c>
      <c r="W51" s="95" t="str">
        <f>IFERROR(VLOOKUP(U51,Control!$R$2:$T$13,3,FALSE),"")</f>
        <v/>
      </c>
      <c r="X51" s="9">
        <f t="shared" si="202"/>
        <v>0</v>
      </c>
      <c r="Y51" s="10">
        <f t="shared" si="203"/>
        <v>0</v>
      </c>
      <c r="Z51" s="5">
        <f t="shared" si="158"/>
        <v>46</v>
      </c>
      <c r="AA51" s="8" t="str">
        <f t="shared" si="204"/>
        <v/>
      </c>
      <c r="AB51" s="8" t="str">
        <f t="shared" si="205"/>
        <v/>
      </c>
      <c r="AC51" s="95" t="str">
        <f>IFERROR(VLOOKUP(VLOOKUP(AB51,Control!$L$2:$M$677,2,FALSE),Control!$O$2:$P$11,2,FALSE),"")</f>
        <v/>
      </c>
      <c r="AD51" s="95" t="str">
        <f>IFERROR(VLOOKUP(AB51,Control!$R$2:$T$13,3,FALSE),"")</f>
        <v/>
      </c>
      <c r="AE51" s="9">
        <f t="shared" si="206"/>
        <v>0</v>
      </c>
      <c r="AF51" s="10">
        <f t="shared" si="207"/>
        <v>0</v>
      </c>
      <c r="AG51" s="5">
        <f t="shared" si="159"/>
        <v>46</v>
      </c>
      <c r="AH51" s="8" t="str">
        <f t="shared" si="208"/>
        <v/>
      </c>
      <c r="AI51" s="8" t="str">
        <f t="shared" si="209"/>
        <v/>
      </c>
      <c r="AJ51" s="95" t="str">
        <f>IFERROR(VLOOKUP(VLOOKUP(AI51,Control!$L$2:$M$677,2,FALSE),Control!$O$2:$P$11,2,FALSE),"")</f>
        <v/>
      </c>
      <c r="AK51" s="95" t="str">
        <f>IFERROR(VLOOKUP(AI51,Control!$R$2:$T$13,3,FALSE),"")</f>
        <v/>
      </c>
      <c r="AL51" s="9">
        <f t="shared" si="210"/>
        <v>0</v>
      </c>
      <c r="AM51" s="10">
        <f t="shared" si="211"/>
        <v>0</v>
      </c>
      <c r="AN51" s="5">
        <f t="shared" si="160"/>
        <v>46</v>
      </c>
      <c r="AO51" s="8" t="str">
        <f t="shared" si="212"/>
        <v/>
      </c>
      <c r="AP51" s="8" t="str">
        <f t="shared" si="213"/>
        <v/>
      </c>
      <c r="AQ51" s="95" t="str">
        <f>IFERROR(VLOOKUP(VLOOKUP(AP51,Control!$L$2:$M$677,2,FALSE),Control!$O$2:$P$11,2,FALSE),"")</f>
        <v/>
      </c>
      <c r="AR51" s="95" t="str">
        <f>IFERROR(VLOOKUP(AP51,Control!$R$2:$T$13,3,FALSE),"")</f>
        <v/>
      </c>
      <c r="AS51" s="9">
        <f t="shared" si="214"/>
        <v>0</v>
      </c>
      <c r="AT51" s="10">
        <f t="shared" si="215"/>
        <v>0</v>
      </c>
      <c r="AU51" s="5">
        <f t="shared" si="161"/>
        <v>46</v>
      </c>
      <c r="AV51" s="8" t="str">
        <f t="shared" si="216"/>
        <v/>
      </c>
      <c r="AW51" s="8" t="str">
        <f t="shared" si="217"/>
        <v/>
      </c>
      <c r="AX51" s="95" t="str">
        <f>IFERROR(VLOOKUP(VLOOKUP(AW51,Control!$L$2:$M$677,2,FALSE),Control!$O$2:$P$11,2,FALSE),"")</f>
        <v/>
      </c>
      <c r="AY51" s="95" t="str">
        <f>IFERROR(VLOOKUP(AW51,Control!$R$2:$T$13,3,FALSE),"")</f>
        <v/>
      </c>
      <c r="AZ51" s="9">
        <f t="shared" si="218"/>
        <v>0</v>
      </c>
      <c r="BA51" s="10">
        <f t="shared" si="219"/>
        <v>0</v>
      </c>
      <c r="BB51" s="5">
        <f t="shared" si="162"/>
        <v>46</v>
      </c>
      <c r="BC51" s="8" t="str">
        <f t="shared" si="220"/>
        <v/>
      </c>
      <c r="BD51" s="8" t="str">
        <f t="shared" si="221"/>
        <v/>
      </c>
      <c r="BE51" s="95" t="str">
        <f>IFERROR(VLOOKUP(VLOOKUP(BD51,Control!$L$2:$M$677,2,FALSE),Control!$O$2:$P$11,2,FALSE),"")</f>
        <v/>
      </c>
      <c r="BF51" s="95" t="str">
        <f>IFERROR(VLOOKUP(BD51,Control!$R$2:$T$13,3,FALSE),"")</f>
        <v/>
      </c>
      <c r="BG51" s="9">
        <f t="shared" si="222"/>
        <v>0</v>
      </c>
      <c r="BH51" s="10">
        <f t="shared" si="223"/>
        <v>0</v>
      </c>
      <c r="BI51" s="5">
        <f t="shared" si="163"/>
        <v>46</v>
      </c>
      <c r="BJ51" s="8" t="str">
        <f t="shared" si="224"/>
        <v/>
      </c>
      <c r="BK51" s="8" t="str">
        <f t="shared" si="225"/>
        <v/>
      </c>
      <c r="BL51" s="95" t="str">
        <f>IFERROR(VLOOKUP(VLOOKUP(BK51,Control!$L$2:$M$677,2,FALSE),Control!$O$2:$P$11,2,FALSE),"")</f>
        <v/>
      </c>
      <c r="BM51" s="95" t="str">
        <f>IFERROR(VLOOKUP(BK51,Control!$R$2:$T$13,3,FALSE),"")</f>
        <v/>
      </c>
      <c r="BN51" s="9">
        <f t="shared" si="226"/>
        <v>0</v>
      </c>
      <c r="BO51" s="10">
        <f t="shared" si="227"/>
        <v>0</v>
      </c>
      <c r="BP51" s="5">
        <f t="shared" si="164"/>
        <v>46</v>
      </c>
      <c r="BQ51" s="8" t="str">
        <f t="shared" si="228"/>
        <v/>
      </c>
      <c r="BR51" s="8" t="str">
        <f t="shared" si="229"/>
        <v/>
      </c>
      <c r="BS51" s="95" t="str">
        <f>IFERROR(VLOOKUP(VLOOKUP(BR51,Control!$L$2:$M$677,2,FALSE),Control!$O$2:$P$11,2,FALSE),"")</f>
        <v/>
      </c>
      <c r="BT51" s="95" t="str">
        <f>IFERROR(VLOOKUP(BR51,Control!$R$2:$T$13,3,FALSE),"")</f>
        <v/>
      </c>
      <c r="BU51" s="9">
        <f t="shared" si="230"/>
        <v>0</v>
      </c>
      <c r="BV51" s="10">
        <f t="shared" si="231"/>
        <v>0</v>
      </c>
      <c r="BW51" s="5">
        <f t="shared" si="165"/>
        <v>46</v>
      </c>
      <c r="BX51" s="8" t="str">
        <f t="shared" si="232"/>
        <v/>
      </c>
      <c r="BY51" s="8" t="str">
        <f t="shared" si="233"/>
        <v/>
      </c>
      <c r="BZ51" s="95" t="str">
        <f>IFERROR(VLOOKUP(VLOOKUP(BY51,Control!$L$2:$M$677,2,FALSE),Control!$O$2:$P$11,2,FALSE),"")</f>
        <v/>
      </c>
      <c r="CA51" s="95" t="str">
        <f>IFERROR(VLOOKUP(BY51,Control!$R$2:$T$13,3,FALSE),"")</f>
        <v/>
      </c>
      <c r="CB51" s="9">
        <f t="shared" si="234"/>
        <v>0</v>
      </c>
      <c r="CC51" s="10">
        <f t="shared" si="235"/>
        <v>0</v>
      </c>
      <c r="CD51" s="5">
        <f t="shared" si="166"/>
        <v>46</v>
      </c>
      <c r="CE51" s="8" t="str">
        <f t="shared" si="236"/>
        <v/>
      </c>
      <c r="CF51" s="8" t="str">
        <f t="shared" si="237"/>
        <v/>
      </c>
      <c r="CG51" s="95" t="str">
        <f>IFERROR(VLOOKUP(VLOOKUP(CF51,Control!$L$2:$M$677,2,FALSE),Control!$O$2:$P$11,2,FALSE),"")</f>
        <v/>
      </c>
      <c r="CH51" s="95" t="str">
        <f>IFERROR(VLOOKUP(CF51,Control!$R$2:$T$13,3,FALSE),"")</f>
        <v/>
      </c>
      <c r="CI51" s="9">
        <f t="shared" si="238"/>
        <v>0</v>
      </c>
      <c r="CJ51" s="10">
        <f t="shared" si="239"/>
        <v>0</v>
      </c>
      <c r="CK51" s="5">
        <f t="shared" si="167"/>
        <v>46</v>
      </c>
      <c r="CL51" s="8" t="str">
        <f t="shared" si="240"/>
        <v/>
      </c>
      <c r="CM51" s="8" t="str">
        <f t="shared" si="241"/>
        <v/>
      </c>
      <c r="CN51" s="95" t="str">
        <f>IFERROR(VLOOKUP(VLOOKUP(CM51,Control!$L$2:$M$677,2,FALSE),Control!$O$2:$P$11,2,FALSE),"")</f>
        <v/>
      </c>
      <c r="CO51" s="95" t="str">
        <f>IFERROR(VLOOKUP(CM51,Control!$R$2:$T$13,3,FALSE),"")</f>
        <v/>
      </c>
      <c r="CP51" s="9">
        <f t="shared" si="242"/>
        <v>0</v>
      </c>
      <c r="CQ51" s="10">
        <f t="shared" si="243"/>
        <v>0</v>
      </c>
      <c r="CR51" s="5">
        <f t="shared" si="168"/>
        <v>46</v>
      </c>
      <c r="CS51" s="8" t="str">
        <f t="shared" si="244"/>
        <v/>
      </c>
      <c r="CT51" s="8" t="str">
        <f t="shared" si="245"/>
        <v/>
      </c>
      <c r="CU51" s="95" t="str">
        <f>IFERROR(VLOOKUP(VLOOKUP(CT51,Control!$L$2:$M$677,2,FALSE),Control!$O$2:$P$11,2,FALSE),"")</f>
        <v/>
      </c>
      <c r="CV51" s="95" t="str">
        <f>IFERROR(VLOOKUP(CT51,Control!$R$2:$T$13,3,FALSE),"")</f>
        <v/>
      </c>
      <c r="CW51" s="9">
        <f t="shared" si="246"/>
        <v>0</v>
      </c>
      <c r="CX51" s="10">
        <f t="shared" si="247"/>
        <v>0</v>
      </c>
      <c r="CY51" s="5">
        <f t="shared" si="169"/>
        <v>46</v>
      </c>
      <c r="CZ51" s="8" t="str">
        <f t="shared" si="248"/>
        <v/>
      </c>
      <c r="DA51" s="8" t="str">
        <f t="shared" si="249"/>
        <v/>
      </c>
      <c r="DB51" s="95" t="str">
        <f>IFERROR(VLOOKUP(VLOOKUP(DA51,Control!$L$2:$M$677,2,FALSE),Control!$O$2:$P$11,2,FALSE),"")</f>
        <v/>
      </c>
      <c r="DC51" s="95" t="str">
        <f>IFERROR(VLOOKUP(DA51,Control!$R$2:$T$13,3,FALSE),"")</f>
        <v/>
      </c>
      <c r="DD51" s="9">
        <f t="shared" si="250"/>
        <v>0</v>
      </c>
      <c r="DE51" s="10">
        <f t="shared" si="251"/>
        <v>0</v>
      </c>
      <c r="DF51" s="5">
        <f t="shared" si="170"/>
        <v>46</v>
      </c>
      <c r="DG51" s="8" t="str">
        <f t="shared" si="252"/>
        <v/>
      </c>
      <c r="DH51" s="8" t="str">
        <f t="shared" si="253"/>
        <v/>
      </c>
      <c r="DI51" s="95" t="str">
        <f>IFERROR(VLOOKUP(VLOOKUP(DH51,Control!$L$2:$M$677,2,FALSE),Control!$O$2:$P$11,2,FALSE),"")</f>
        <v/>
      </c>
      <c r="DJ51" s="95" t="str">
        <f>IFERROR(VLOOKUP(DH51,Control!$R$2:$T$13,3,FALSE),"")</f>
        <v/>
      </c>
      <c r="DK51" s="9">
        <f t="shared" si="254"/>
        <v>0</v>
      </c>
      <c r="DL51" s="10">
        <f t="shared" si="255"/>
        <v>0</v>
      </c>
      <c r="DM51" s="5">
        <f t="shared" si="171"/>
        <v>46</v>
      </c>
      <c r="DN51" s="8" t="str">
        <f t="shared" si="256"/>
        <v/>
      </c>
      <c r="DO51" s="8" t="str">
        <f t="shared" si="257"/>
        <v/>
      </c>
      <c r="DP51" s="95" t="str">
        <f>IFERROR(VLOOKUP(VLOOKUP(DO51,Control!$L$2:$M$677,2,FALSE),Control!$O$2:$P$11,2,FALSE),"")</f>
        <v/>
      </c>
      <c r="DQ51" s="95" t="str">
        <f>IFERROR(VLOOKUP(DO51,Control!$R$2:$T$13,3,FALSE),"")</f>
        <v/>
      </c>
      <c r="DR51" s="9">
        <f t="shared" si="258"/>
        <v>0</v>
      </c>
      <c r="DS51" s="10">
        <f t="shared" si="259"/>
        <v>0</v>
      </c>
      <c r="DT51" s="5">
        <f t="shared" si="172"/>
        <v>46</v>
      </c>
      <c r="DU51" s="8" t="str">
        <f t="shared" si="260"/>
        <v/>
      </c>
      <c r="DV51" s="8" t="str">
        <f t="shared" si="261"/>
        <v/>
      </c>
      <c r="DW51" s="95" t="str">
        <f>IFERROR(VLOOKUP(VLOOKUP(DV51,Control!$L$2:$M$677,2,FALSE),Control!$O$2:$P$11,2,FALSE),"")</f>
        <v/>
      </c>
      <c r="DX51" s="95" t="str">
        <f>IFERROR(VLOOKUP(DV51,Control!$R$2:$T$13,3,FALSE),"")</f>
        <v/>
      </c>
      <c r="DY51" s="9">
        <f t="shared" si="262"/>
        <v>0</v>
      </c>
      <c r="DZ51" s="10">
        <f t="shared" si="263"/>
        <v>0</v>
      </c>
      <c r="EA51" s="5">
        <f t="shared" si="173"/>
        <v>46</v>
      </c>
      <c r="EB51" s="8" t="str">
        <f t="shared" si="264"/>
        <v/>
      </c>
      <c r="EC51" s="8" t="str">
        <f t="shared" si="265"/>
        <v/>
      </c>
      <c r="ED51" s="95" t="str">
        <f>IFERROR(VLOOKUP(VLOOKUP(EC51,Control!$L$2:$M$677,2,FALSE),Control!$O$2:$P$11,2,FALSE),"")</f>
        <v/>
      </c>
      <c r="EE51" s="95" t="str">
        <f>IFERROR(VLOOKUP(EC51,Control!$R$2:$T$13,3,FALSE),"")</f>
        <v/>
      </c>
      <c r="EF51" s="9">
        <f t="shared" si="266"/>
        <v>0</v>
      </c>
      <c r="EG51" s="10">
        <f t="shared" si="267"/>
        <v>0</v>
      </c>
      <c r="EH51" s="5">
        <f t="shared" si="174"/>
        <v>46</v>
      </c>
      <c r="EI51" s="8" t="str">
        <f t="shared" si="268"/>
        <v/>
      </c>
      <c r="EJ51" s="8" t="str">
        <f t="shared" si="269"/>
        <v/>
      </c>
      <c r="EK51" s="95" t="str">
        <f>IFERROR(VLOOKUP(VLOOKUP(EJ51,Control!$L$2:$M$677,2,FALSE),Control!$O$2:$P$11,2,FALSE),"")</f>
        <v/>
      </c>
      <c r="EL51" s="95" t="str">
        <f>IFERROR(VLOOKUP(EJ51,Control!$R$2:$T$13,3,FALSE),"")</f>
        <v/>
      </c>
      <c r="EM51" s="9">
        <f t="shared" si="270"/>
        <v>0</v>
      </c>
      <c r="EN51" s="10">
        <f t="shared" si="271"/>
        <v>0</v>
      </c>
      <c r="EO51" s="5">
        <f t="shared" si="175"/>
        <v>46</v>
      </c>
      <c r="EP51" s="8" t="str">
        <f t="shared" si="272"/>
        <v/>
      </c>
      <c r="EQ51" s="8" t="str">
        <f t="shared" si="273"/>
        <v/>
      </c>
      <c r="ER51" s="95" t="str">
        <f>IFERROR(VLOOKUP(VLOOKUP(EQ51,Control!$L$2:$M$677,2,FALSE),Control!$O$2:$P$11,2,FALSE),"")</f>
        <v/>
      </c>
      <c r="ES51" s="95" t="str">
        <f>IFERROR(VLOOKUP(EQ51,Control!$R$2:$T$13,3,FALSE),"")</f>
        <v/>
      </c>
      <c r="ET51" s="9">
        <f t="shared" si="274"/>
        <v>0</v>
      </c>
      <c r="EU51" s="10">
        <f t="shared" si="275"/>
        <v>0</v>
      </c>
      <c r="EV51" s="5">
        <f t="shared" si="176"/>
        <v>46</v>
      </c>
      <c r="EW51" s="8" t="str">
        <f t="shared" si="276"/>
        <v/>
      </c>
      <c r="EX51" s="8" t="str">
        <f t="shared" si="277"/>
        <v/>
      </c>
      <c r="EY51" s="95" t="str">
        <f>IFERROR(VLOOKUP(VLOOKUP(EX51,Control!$L$2:$M$677,2,FALSE),Control!$O$2:$P$11,2,FALSE),"")</f>
        <v/>
      </c>
      <c r="EZ51" s="95" t="str">
        <f>IFERROR(VLOOKUP(EX51,Control!$R$2:$T$13,3,FALSE),"")</f>
        <v/>
      </c>
      <c r="FA51" s="9">
        <f t="shared" si="278"/>
        <v>0</v>
      </c>
      <c r="FB51" s="10">
        <f t="shared" si="279"/>
        <v>0</v>
      </c>
      <c r="FC51" s="5">
        <f t="shared" si="177"/>
        <v>46</v>
      </c>
      <c r="FD51" s="8" t="str">
        <f t="shared" si="280"/>
        <v/>
      </c>
      <c r="FE51" s="8" t="str">
        <f t="shared" si="281"/>
        <v/>
      </c>
      <c r="FF51" s="95" t="str">
        <f>IFERROR(VLOOKUP(VLOOKUP(FE51,Control!$L$2:$M$677,2,FALSE),Control!$O$2:$P$11,2,FALSE),"")</f>
        <v/>
      </c>
      <c r="FG51" s="95" t="str">
        <f>IFERROR(VLOOKUP(FE51,Control!$R$2:$T$13,3,FALSE),"")</f>
        <v/>
      </c>
      <c r="FH51" s="9">
        <f t="shared" si="282"/>
        <v>0</v>
      </c>
      <c r="FI51" s="10">
        <f t="shared" si="283"/>
        <v>0</v>
      </c>
      <c r="FJ51" s="5">
        <f t="shared" si="178"/>
        <v>46</v>
      </c>
      <c r="FK51" s="8" t="str">
        <f t="shared" si="284"/>
        <v/>
      </c>
      <c r="FL51" s="8" t="str">
        <f t="shared" si="285"/>
        <v/>
      </c>
      <c r="FM51" s="95" t="str">
        <f>IFERROR(VLOOKUP(VLOOKUP(FL51,Control!$L$2:$M$677,2,FALSE),Control!$O$2:$P$11,2,FALSE),"")</f>
        <v/>
      </c>
      <c r="FN51" s="95" t="str">
        <f>IFERROR(VLOOKUP(FL51,Control!$R$2:$T$13,3,FALSE),"")</f>
        <v/>
      </c>
      <c r="FO51" s="9">
        <f t="shared" si="286"/>
        <v>0</v>
      </c>
      <c r="FP51" s="10">
        <f t="shared" si="287"/>
        <v>0</v>
      </c>
      <c r="FQ51" s="5">
        <f t="shared" si="179"/>
        <v>46</v>
      </c>
      <c r="FR51" s="8" t="str">
        <f t="shared" si="288"/>
        <v/>
      </c>
      <c r="FS51" s="8" t="str">
        <f t="shared" si="289"/>
        <v/>
      </c>
      <c r="FT51" s="95" t="str">
        <f>IFERROR(VLOOKUP(VLOOKUP(FS51,Control!$L$2:$M$677,2,FALSE),Control!$O$2:$P$11,2,FALSE),"")</f>
        <v/>
      </c>
      <c r="FU51" s="95" t="str">
        <f>IFERROR(VLOOKUP(FS51,Control!$R$2:$T$13,3,FALSE),"")</f>
        <v/>
      </c>
      <c r="FV51" s="9">
        <f t="shared" si="290"/>
        <v>0</v>
      </c>
      <c r="FW51" s="10">
        <f t="shared" si="291"/>
        <v>0</v>
      </c>
      <c r="FX51" s="5">
        <f t="shared" si="180"/>
        <v>46</v>
      </c>
      <c r="FY51" s="8" t="str">
        <f t="shared" si="292"/>
        <v/>
      </c>
      <c r="FZ51" s="8" t="str">
        <f t="shared" si="293"/>
        <v/>
      </c>
      <c r="GA51" s="95" t="str">
        <f>IFERROR(VLOOKUP(VLOOKUP(FZ51,Control!$L$2:$M$677,2,FALSE),Control!$O$2:$P$11,2,FALSE),"")</f>
        <v/>
      </c>
      <c r="GB51" s="95" t="str">
        <f>IFERROR(VLOOKUP(FZ51,Control!$R$2:$T$13,3,FALSE),"")</f>
        <v/>
      </c>
      <c r="GC51" s="9">
        <f t="shared" si="294"/>
        <v>0</v>
      </c>
      <c r="GD51" s="10">
        <f t="shared" si="295"/>
        <v>0</v>
      </c>
      <c r="GE51" s="5">
        <f t="shared" si="181"/>
        <v>46</v>
      </c>
      <c r="GF51" s="8" t="str">
        <f t="shared" si="296"/>
        <v/>
      </c>
      <c r="GG51" s="8" t="str">
        <f t="shared" si="297"/>
        <v/>
      </c>
      <c r="GH51" s="95" t="str">
        <f>IFERROR(VLOOKUP(VLOOKUP(GG51,Control!$L$2:$M$677,2,FALSE),Control!$O$2:$P$11,2,FALSE),"")</f>
        <v/>
      </c>
      <c r="GI51" s="95" t="str">
        <f>IFERROR(VLOOKUP(GG51,Control!$R$2:$T$13,3,FALSE),"")</f>
        <v/>
      </c>
      <c r="GJ51" s="9">
        <f t="shared" si="298"/>
        <v>0</v>
      </c>
      <c r="GK51" s="10">
        <f t="shared" si="299"/>
        <v>0</v>
      </c>
      <c r="GL51" s="5">
        <f t="shared" si="182"/>
        <v>46</v>
      </c>
      <c r="GM51" s="8" t="str">
        <f t="shared" si="300"/>
        <v/>
      </c>
      <c r="GN51" s="8" t="str">
        <f t="shared" si="301"/>
        <v/>
      </c>
      <c r="GO51" s="95" t="str">
        <f>IFERROR(VLOOKUP(VLOOKUP(GN51,Control!$L$2:$M$677,2,FALSE),Control!$O$2:$P$11,2,FALSE),"")</f>
        <v/>
      </c>
      <c r="GP51" s="95" t="str">
        <f>IFERROR(VLOOKUP(GN51,Control!$R$2:$T$13,3,FALSE),"")</f>
        <v/>
      </c>
      <c r="GQ51" s="9">
        <f t="shared" si="302"/>
        <v>0</v>
      </c>
      <c r="GR51" s="10">
        <f t="shared" si="303"/>
        <v>0</v>
      </c>
      <c r="GS51" s="5">
        <f t="shared" si="183"/>
        <v>46</v>
      </c>
      <c r="GT51" s="8" t="str">
        <f t="shared" si="304"/>
        <v/>
      </c>
      <c r="GU51" s="8" t="str">
        <f t="shared" si="305"/>
        <v/>
      </c>
      <c r="GV51" s="95" t="str">
        <f>IFERROR(VLOOKUP(VLOOKUP(GU51,Control!$L$2:$M$677,2,FALSE),Control!$O$2:$P$11,2,FALSE),"")</f>
        <v/>
      </c>
      <c r="GW51" s="95" t="str">
        <f>IFERROR(VLOOKUP(GU51,Control!$R$2:$T$13,3,FALSE),"")</f>
        <v/>
      </c>
      <c r="GX51" s="9">
        <f t="shared" si="306"/>
        <v>0</v>
      </c>
      <c r="GY51" s="10">
        <f t="shared" si="307"/>
        <v>0</v>
      </c>
      <c r="GZ51" s="5">
        <f t="shared" si="184"/>
        <v>46</v>
      </c>
      <c r="HA51" s="8" t="str">
        <f t="shared" si="308"/>
        <v/>
      </c>
      <c r="HB51" s="8" t="str">
        <f t="shared" si="309"/>
        <v/>
      </c>
      <c r="HC51" s="95" t="str">
        <f>IFERROR(VLOOKUP(VLOOKUP(HB51,Control!$L$2:$M$677,2,FALSE),Control!$O$2:$P$11,2,FALSE),"")</f>
        <v/>
      </c>
      <c r="HD51" s="95" t="str">
        <f>IFERROR(VLOOKUP(HB51,Control!$R$2:$T$13,3,FALSE),"")</f>
        <v/>
      </c>
      <c r="HE51" s="9">
        <f t="shared" si="310"/>
        <v>0</v>
      </c>
      <c r="HF51" s="10">
        <f t="shared" si="311"/>
        <v>0</v>
      </c>
      <c r="HG51" s="5">
        <f t="shared" si="185"/>
        <v>46</v>
      </c>
      <c r="HH51" s="8" t="str">
        <f t="shared" si="312"/>
        <v/>
      </c>
      <c r="HI51" s="8" t="str">
        <f t="shared" si="313"/>
        <v/>
      </c>
      <c r="HJ51" s="95" t="str">
        <f>IFERROR(VLOOKUP(VLOOKUP(HI51,Control!$L$2:$M$677,2,FALSE),Control!$O$2:$P$11,2,FALSE),"")</f>
        <v/>
      </c>
      <c r="HK51" s="95" t="str">
        <f>IFERROR(VLOOKUP(HI51,Control!$R$2:$T$13,3,FALSE),"")</f>
        <v/>
      </c>
      <c r="HL51" s="9">
        <f t="shared" si="314"/>
        <v>0</v>
      </c>
      <c r="HM51" s="10">
        <f t="shared" si="315"/>
        <v>0</v>
      </c>
      <c r="HN51" s="5">
        <f t="shared" si="186"/>
        <v>46</v>
      </c>
      <c r="HO51" s="8" t="str">
        <f t="shared" si="316"/>
        <v/>
      </c>
      <c r="HP51" s="8" t="str">
        <f t="shared" si="317"/>
        <v/>
      </c>
      <c r="HQ51" s="95" t="str">
        <f>IFERROR(VLOOKUP(VLOOKUP(HP51,Control!$L$2:$M$677,2,FALSE),Control!$O$2:$P$11,2,FALSE),"")</f>
        <v/>
      </c>
      <c r="HR51" s="95" t="str">
        <f>IFERROR(VLOOKUP(HP51,Control!$R$2:$T$13,3,FALSE),"")</f>
        <v/>
      </c>
      <c r="HS51" s="9">
        <f t="shared" si="318"/>
        <v>0</v>
      </c>
      <c r="HT51" s="10">
        <f t="shared" si="319"/>
        <v>0</v>
      </c>
      <c r="HU51" s="5">
        <f t="shared" si="187"/>
        <v>46</v>
      </c>
      <c r="HV51" s="8" t="str">
        <f t="shared" si="320"/>
        <v/>
      </c>
      <c r="HW51" s="8" t="str">
        <f t="shared" si="321"/>
        <v/>
      </c>
      <c r="HX51" s="95" t="str">
        <f>IFERROR(VLOOKUP(VLOOKUP(HW51,Control!$L$2:$M$677,2,FALSE),Control!$O$2:$P$11,2,FALSE),"")</f>
        <v/>
      </c>
      <c r="HY51" s="95" t="str">
        <f>IFERROR(VLOOKUP(HW51,Control!$R$2:$T$13,3,FALSE),"")</f>
        <v/>
      </c>
      <c r="HZ51" s="9">
        <f t="shared" si="322"/>
        <v>0</v>
      </c>
      <c r="IA51" s="10">
        <f t="shared" si="323"/>
        <v>0</v>
      </c>
      <c r="IB51" s="5">
        <f t="shared" si="188"/>
        <v>46</v>
      </c>
      <c r="IC51" s="8" t="str">
        <f t="shared" si="324"/>
        <v/>
      </c>
      <c r="ID51" s="8" t="str">
        <f t="shared" si="325"/>
        <v/>
      </c>
      <c r="IE51" s="95" t="str">
        <f>IFERROR(VLOOKUP(VLOOKUP(ID51,Control!$L$2:$M$677,2,FALSE),Control!$O$2:$P$11,2,FALSE),"")</f>
        <v/>
      </c>
      <c r="IF51" s="95" t="str">
        <f>IFERROR(VLOOKUP(ID51,Control!$R$2:$T$13,3,FALSE),"")</f>
        <v/>
      </c>
      <c r="IG51" s="9">
        <f t="shared" si="326"/>
        <v>0</v>
      </c>
      <c r="IH51" s="10">
        <f t="shared" si="327"/>
        <v>0</v>
      </c>
      <c r="II51" s="5">
        <f t="shared" si="189"/>
        <v>46</v>
      </c>
      <c r="IJ51" s="8" t="str">
        <f t="shared" si="328"/>
        <v/>
      </c>
      <c r="IK51" s="8" t="str">
        <f t="shared" si="329"/>
        <v/>
      </c>
      <c r="IL51" s="95" t="str">
        <f>IFERROR(VLOOKUP(VLOOKUP(IK51,Control!$L$2:$M$677,2,FALSE),Control!$O$2:$P$11,2,FALSE),"")</f>
        <v/>
      </c>
      <c r="IM51" s="95" t="str">
        <f>IFERROR(VLOOKUP(IK51,Control!$R$2:$T$13,3,FALSE),"")</f>
        <v/>
      </c>
      <c r="IN51" s="9">
        <f t="shared" si="330"/>
        <v>0</v>
      </c>
      <c r="IO51" s="10">
        <f t="shared" si="331"/>
        <v>0</v>
      </c>
      <c r="IP51" s="5">
        <f t="shared" si="190"/>
        <v>46</v>
      </c>
      <c r="IQ51" s="8" t="str">
        <f t="shared" si="332"/>
        <v/>
      </c>
      <c r="IR51" s="8" t="str">
        <f t="shared" si="333"/>
        <v/>
      </c>
      <c r="IS51" s="95" t="str">
        <f>IFERROR(VLOOKUP(VLOOKUP(IR51,Control!$L$2:$M$677,2,FALSE),Control!$O$2:$P$11,2,FALSE),"")</f>
        <v/>
      </c>
      <c r="IT51" s="95" t="str">
        <f>IFERROR(VLOOKUP(IR51,Control!$R$2:$T$13,3,FALSE),"")</f>
        <v/>
      </c>
      <c r="IU51" s="9">
        <f t="shared" si="334"/>
        <v>0</v>
      </c>
      <c r="IV51" s="10">
        <f t="shared" si="335"/>
        <v>0</v>
      </c>
      <c r="IW51" s="5">
        <f t="shared" si="191"/>
        <v>46</v>
      </c>
      <c r="IX51" s="8" t="str">
        <f t="shared" si="336"/>
        <v/>
      </c>
      <c r="IY51" s="8" t="str">
        <f t="shared" si="337"/>
        <v/>
      </c>
      <c r="IZ51" s="95" t="str">
        <f>IFERROR(VLOOKUP(VLOOKUP(IY51,Control!$L$2:$M$677,2,FALSE),Control!$O$2:$P$11,2,FALSE),"")</f>
        <v/>
      </c>
      <c r="JA51" s="95" t="str">
        <f>IFERROR(VLOOKUP(IY51,Control!$R$2:$T$13,3,FALSE),"")</f>
        <v/>
      </c>
      <c r="JB51" s="9">
        <f t="shared" si="338"/>
        <v>0</v>
      </c>
      <c r="JC51" s="10">
        <f t="shared" si="339"/>
        <v>0</v>
      </c>
      <c r="JD51" s="5">
        <f t="shared" si="192"/>
        <v>46</v>
      </c>
      <c r="JE51" s="8" t="str">
        <f t="shared" si="340"/>
        <v/>
      </c>
      <c r="JF51" s="8" t="str">
        <f t="shared" si="341"/>
        <v/>
      </c>
      <c r="JG51" s="95" t="str">
        <f>IFERROR(VLOOKUP(VLOOKUP(JF51,Control!$L$2:$M$677,2,FALSE),Control!$O$2:$P$11,2,FALSE),"")</f>
        <v/>
      </c>
      <c r="JH51" s="95" t="str">
        <f>IFERROR(VLOOKUP(JF51,Control!$R$2:$T$13,3,FALSE),"")</f>
        <v/>
      </c>
      <c r="JI51" s="9">
        <f t="shared" si="342"/>
        <v>0</v>
      </c>
      <c r="JJ51" s="10">
        <f t="shared" si="343"/>
        <v>0</v>
      </c>
      <c r="JK51" s="5">
        <f t="shared" si="193"/>
        <v>46</v>
      </c>
      <c r="JL51" s="8" t="str">
        <f t="shared" si="344"/>
        <v/>
      </c>
      <c r="JM51" s="8" t="str">
        <f t="shared" si="345"/>
        <v/>
      </c>
      <c r="JN51" s="95" t="str">
        <f>IFERROR(VLOOKUP(VLOOKUP(JM51,Control!$L$2:$M$677,2,FALSE),Control!$O$2:$P$11,2,FALSE),"")</f>
        <v/>
      </c>
      <c r="JO51" s="95" t="str">
        <f>IFERROR(VLOOKUP(JM51,Control!$R$2:$T$13,3,FALSE),"")</f>
        <v/>
      </c>
      <c r="JP51" s="9">
        <f t="shared" si="346"/>
        <v>0</v>
      </c>
      <c r="JQ51" s="10">
        <f t="shared" si="347"/>
        <v>0</v>
      </c>
      <c r="JR51" s="5">
        <f t="shared" si="194"/>
        <v>46</v>
      </c>
      <c r="JS51" s="8" t="str">
        <f t="shared" si="348"/>
        <v/>
      </c>
      <c r="JT51" s="8" t="str">
        <f t="shared" si="349"/>
        <v/>
      </c>
      <c r="JU51" s="95" t="str">
        <f>IFERROR(VLOOKUP(VLOOKUP(JT51,Control!$L$2:$M$677,2,FALSE),Control!$O$2:$P$11,2,FALSE),"")</f>
        <v/>
      </c>
      <c r="JV51" s="95" t="str">
        <f>IFERROR(VLOOKUP(JT51,Control!$R$2:$T$13,3,FALSE),"")</f>
        <v/>
      </c>
      <c r="JW51" s="9">
        <f t="shared" si="350"/>
        <v>0</v>
      </c>
      <c r="JX51" s="10">
        <f t="shared" si="351"/>
        <v>0</v>
      </c>
    </row>
    <row r="52" spans="1:284" x14ac:dyDescent="0.25">
      <c r="A52" s="102">
        <v>10</v>
      </c>
      <c r="B52" s="143"/>
      <c r="C52" s="143"/>
      <c r="E52" s="5">
        <f t="shared" si="195"/>
        <v>47</v>
      </c>
      <c r="F52" s="8"/>
      <c r="G52" s="6"/>
      <c r="H52" s="95" t="str">
        <f>IFERROR(VLOOKUP(VLOOKUP(G52,Control!$L$2:$M$677,2,FALSE),Control!$O$2:$P$11,2,FALSE),"")</f>
        <v/>
      </c>
      <c r="I52" s="95" t="str">
        <f>IFERROR(VLOOKUP(G52,Control!$R$2:$T$13,3,FALSE),"")</f>
        <v/>
      </c>
      <c r="J52" s="9">
        <v>0</v>
      </c>
      <c r="K52" s="10">
        <v>0</v>
      </c>
      <c r="L52" s="5">
        <f t="shared" si="156"/>
        <v>47</v>
      </c>
      <c r="M52" s="8" t="str">
        <f t="shared" si="196"/>
        <v/>
      </c>
      <c r="N52" s="8" t="str">
        <f t="shared" si="197"/>
        <v/>
      </c>
      <c r="O52" s="95" t="str">
        <f>IFERROR(VLOOKUP(VLOOKUP(N52,Control!$L$2:$M$677,2,FALSE),Control!$O$2:$P$11,2,FALSE),"")</f>
        <v/>
      </c>
      <c r="P52" s="95" t="str">
        <f>IFERROR(VLOOKUP(N52,Control!$R$2:$T$13,3,FALSE),"")</f>
        <v/>
      </c>
      <c r="Q52" s="9">
        <f t="shared" si="198"/>
        <v>0</v>
      </c>
      <c r="R52" s="10">
        <f t="shared" si="199"/>
        <v>0</v>
      </c>
      <c r="S52" s="5">
        <f t="shared" si="157"/>
        <v>47</v>
      </c>
      <c r="T52" s="8" t="str">
        <f t="shared" si="200"/>
        <v/>
      </c>
      <c r="U52" s="8" t="str">
        <f t="shared" si="201"/>
        <v/>
      </c>
      <c r="V52" s="95" t="str">
        <f>IFERROR(VLOOKUP(VLOOKUP(U52,Control!$L$2:$M$677,2,FALSE),Control!$O$2:$P$11,2,FALSE),"")</f>
        <v/>
      </c>
      <c r="W52" s="95" t="str">
        <f>IFERROR(VLOOKUP(U52,Control!$R$2:$T$13,3,FALSE),"")</f>
        <v/>
      </c>
      <c r="X52" s="9">
        <f t="shared" si="202"/>
        <v>0</v>
      </c>
      <c r="Y52" s="10">
        <f t="shared" si="203"/>
        <v>0</v>
      </c>
      <c r="Z52" s="5">
        <f t="shared" si="158"/>
        <v>47</v>
      </c>
      <c r="AA52" s="8" t="str">
        <f t="shared" si="204"/>
        <v/>
      </c>
      <c r="AB52" s="8" t="str">
        <f t="shared" si="205"/>
        <v/>
      </c>
      <c r="AC52" s="95" t="str">
        <f>IFERROR(VLOOKUP(VLOOKUP(AB52,Control!$L$2:$M$677,2,FALSE),Control!$O$2:$P$11,2,FALSE),"")</f>
        <v/>
      </c>
      <c r="AD52" s="95" t="str">
        <f>IFERROR(VLOOKUP(AB52,Control!$R$2:$T$13,3,FALSE),"")</f>
        <v/>
      </c>
      <c r="AE52" s="9">
        <f t="shared" si="206"/>
        <v>0</v>
      </c>
      <c r="AF52" s="10">
        <f t="shared" si="207"/>
        <v>0</v>
      </c>
      <c r="AG52" s="5">
        <f t="shared" si="159"/>
        <v>47</v>
      </c>
      <c r="AH52" s="8" t="str">
        <f t="shared" si="208"/>
        <v/>
      </c>
      <c r="AI52" s="8" t="str">
        <f t="shared" si="209"/>
        <v/>
      </c>
      <c r="AJ52" s="95" t="str">
        <f>IFERROR(VLOOKUP(VLOOKUP(AI52,Control!$L$2:$M$677,2,FALSE),Control!$O$2:$P$11,2,FALSE),"")</f>
        <v/>
      </c>
      <c r="AK52" s="95" t="str">
        <f>IFERROR(VLOOKUP(AI52,Control!$R$2:$T$13,3,FALSE),"")</f>
        <v/>
      </c>
      <c r="AL52" s="9">
        <f t="shared" si="210"/>
        <v>0</v>
      </c>
      <c r="AM52" s="10">
        <f t="shared" si="211"/>
        <v>0</v>
      </c>
      <c r="AN52" s="5">
        <f t="shared" si="160"/>
        <v>47</v>
      </c>
      <c r="AO52" s="8" t="str">
        <f t="shared" si="212"/>
        <v/>
      </c>
      <c r="AP52" s="8" t="str">
        <f t="shared" si="213"/>
        <v/>
      </c>
      <c r="AQ52" s="95" t="str">
        <f>IFERROR(VLOOKUP(VLOOKUP(AP52,Control!$L$2:$M$677,2,FALSE),Control!$O$2:$P$11,2,FALSE),"")</f>
        <v/>
      </c>
      <c r="AR52" s="95" t="str">
        <f>IFERROR(VLOOKUP(AP52,Control!$R$2:$T$13,3,FALSE),"")</f>
        <v/>
      </c>
      <c r="AS52" s="9">
        <f t="shared" si="214"/>
        <v>0</v>
      </c>
      <c r="AT52" s="10">
        <f t="shared" si="215"/>
        <v>0</v>
      </c>
      <c r="AU52" s="5">
        <f t="shared" si="161"/>
        <v>47</v>
      </c>
      <c r="AV52" s="8" t="str">
        <f t="shared" si="216"/>
        <v/>
      </c>
      <c r="AW52" s="8" t="str">
        <f t="shared" si="217"/>
        <v/>
      </c>
      <c r="AX52" s="95" t="str">
        <f>IFERROR(VLOOKUP(VLOOKUP(AW52,Control!$L$2:$M$677,2,FALSE),Control!$O$2:$P$11,2,FALSE),"")</f>
        <v/>
      </c>
      <c r="AY52" s="95" t="str">
        <f>IFERROR(VLOOKUP(AW52,Control!$R$2:$T$13,3,FALSE),"")</f>
        <v/>
      </c>
      <c r="AZ52" s="9">
        <f t="shared" si="218"/>
        <v>0</v>
      </c>
      <c r="BA52" s="10">
        <f t="shared" si="219"/>
        <v>0</v>
      </c>
      <c r="BB52" s="5">
        <f t="shared" si="162"/>
        <v>47</v>
      </c>
      <c r="BC52" s="8" t="str">
        <f t="shared" si="220"/>
        <v/>
      </c>
      <c r="BD52" s="8" t="str">
        <f t="shared" si="221"/>
        <v/>
      </c>
      <c r="BE52" s="95" t="str">
        <f>IFERROR(VLOOKUP(VLOOKUP(BD52,Control!$L$2:$M$677,2,FALSE),Control!$O$2:$P$11,2,FALSE),"")</f>
        <v/>
      </c>
      <c r="BF52" s="95" t="str">
        <f>IFERROR(VLOOKUP(BD52,Control!$R$2:$T$13,3,FALSE),"")</f>
        <v/>
      </c>
      <c r="BG52" s="9">
        <f t="shared" si="222"/>
        <v>0</v>
      </c>
      <c r="BH52" s="10">
        <f t="shared" si="223"/>
        <v>0</v>
      </c>
      <c r="BI52" s="5">
        <f t="shared" si="163"/>
        <v>47</v>
      </c>
      <c r="BJ52" s="8" t="str">
        <f t="shared" si="224"/>
        <v/>
      </c>
      <c r="BK52" s="8" t="str">
        <f t="shared" si="225"/>
        <v/>
      </c>
      <c r="BL52" s="95" t="str">
        <f>IFERROR(VLOOKUP(VLOOKUP(BK52,Control!$L$2:$M$677,2,FALSE),Control!$O$2:$P$11,2,FALSE),"")</f>
        <v/>
      </c>
      <c r="BM52" s="95" t="str">
        <f>IFERROR(VLOOKUP(BK52,Control!$R$2:$T$13,3,FALSE),"")</f>
        <v/>
      </c>
      <c r="BN52" s="9">
        <f t="shared" si="226"/>
        <v>0</v>
      </c>
      <c r="BO52" s="10">
        <f t="shared" si="227"/>
        <v>0</v>
      </c>
      <c r="BP52" s="5">
        <f t="shared" si="164"/>
        <v>47</v>
      </c>
      <c r="BQ52" s="8" t="str">
        <f t="shared" si="228"/>
        <v/>
      </c>
      <c r="BR52" s="8" t="str">
        <f t="shared" si="229"/>
        <v/>
      </c>
      <c r="BS52" s="95" t="str">
        <f>IFERROR(VLOOKUP(VLOOKUP(BR52,Control!$L$2:$M$677,2,FALSE),Control!$O$2:$P$11,2,FALSE),"")</f>
        <v/>
      </c>
      <c r="BT52" s="95" t="str">
        <f>IFERROR(VLOOKUP(BR52,Control!$R$2:$T$13,3,FALSE),"")</f>
        <v/>
      </c>
      <c r="BU52" s="9">
        <f t="shared" si="230"/>
        <v>0</v>
      </c>
      <c r="BV52" s="10">
        <f t="shared" si="231"/>
        <v>0</v>
      </c>
      <c r="BW52" s="5">
        <f t="shared" si="165"/>
        <v>47</v>
      </c>
      <c r="BX52" s="8" t="str">
        <f t="shared" si="232"/>
        <v/>
      </c>
      <c r="BY52" s="8" t="str">
        <f t="shared" si="233"/>
        <v/>
      </c>
      <c r="BZ52" s="95" t="str">
        <f>IFERROR(VLOOKUP(VLOOKUP(BY52,Control!$L$2:$M$677,2,FALSE),Control!$O$2:$P$11,2,FALSE),"")</f>
        <v/>
      </c>
      <c r="CA52" s="95" t="str">
        <f>IFERROR(VLOOKUP(BY52,Control!$R$2:$T$13,3,FALSE),"")</f>
        <v/>
      </c>
      <c r="CB52" s="9">
        <f t="shared" si="234"/>
        <v>0</v>
      </c>
      <c r="CC52" s="10">
        <f t="shared" si="235"/>
        <v>0</v>
      </c>
      <c r="CD52" s="5">
        <f t="shared" si="166"/>
        <v>47</v>
      </c>
      <c r="CE52" s="8" t="str">
        <f t="shared" si="236"/>
        <v/>
      </c>
      <c r="CF52" s="8" t="str">
        <f t="shared" si="237"/>
        <v/>
      </c>
      <c r="CG52" s="95" t="str">
        <f>IFERROR(VLOOKUP(VLOOKUP(CF52,Control!$L$2:$M$677,2,FALSE),Control!$O$2:$P$11,2,FALSE),"")</f>
        <v/>
      </c>
      <c r="CH52" s="95" t="str">
        <f>IFERROR(VLOOKUP(CF52,Control!$R$2:$T$13,3,FALSE),"")</f>
        <v/>
      </c>
      <c r="CI52" s="9">
        <f t="shared" si="238"/>
        <v>0</v>
      </c>
      <c r="CJ52" s="10">
        <f t="shared" si="239"/>
        <v>0</v>
      </c>
      <c r="CK52" s="5">
        <f t="shared" si="167"/>
        <v>47</v>
      </c>
      <c r="CL52" s="8" t="str">
        <f t="shared" si="240"/>
        <v/>
      </c>
      <c r="CM52" s="8" t="str">
        <f t="shared" si="241"/>
        <v/>
      </c>
      <c r="CN52" s="95" t="str">
        <f>IFERROR(VLOOKUP(VLOOKUP(CM52,Control!$L$2:$M$677,2,FALSE),Control!$O$2:$P$11,2,FALSE),"")</f>
        <v/>
      </c>
      <c r="CO52" s="95" t="str">
        <f>IFERROR(VLOOKUP(CM52,Control!$R$2:$T$13,3,FALSE),"")</f>
        <v/>
      </c>
      <c r="CP52" s="9">
        <f t="shared" si="242"/>
        <v>0</v>
      </c>
      <c r="CQ52" s="10">
        <f t="shared" si="243"/>
        <v>0</v>
      </c>
      <c r="CR52" s="5">
        <f t="shared" si="168"/>
        <v>47</v>
      </c>
      <c r="CS52" s="8" t="str">
        <f t="shared" si="244"/>
        <v/>
      </c>
      <c r="CT52" s="8" t="str">
        <f t="shared" si="245"/>
        <v/>
      </c>
      <c r="CU52" s="95" t="str">
        <f>IFERROR(VLOOKUP(VLOOKUP(CT52,Control!$L$2:$M$677,2,FALSE),Control!$O$2:$P$11,2,FALSE),"")</f>
        <v/>
      </c>
      <c r="CV52" s="95" t="str">
        <f>IFERROR(VLOOKUP(CT52,Control!$R$2:$T$13,3,FALSE),"")</f>
        <v/>
      </c>
      <c r="CW52" s="9">
        <f t="shared" si="246"/>
        <v>0</v>
      </c>
      <c r="CX52" s="10">
        <f t="shared" si="247"/>
        <v>0</v>
      </c>
      <c r="CY52" s="5">
        <f t="shared" si="169"/>
        <v>47</v>
      </c>
      <c r="CZ52" s="8" t="str">
        <f t="shared" si="248"/>
        <v/>
      </c>
      <c r="DA52" s="8" t="str">
        <f t="shared" si="249"/>
        <v/>
      </c>
      <c r="DB52" s="95" t="str">
        <f>IFERROR(VLOOKUP(VLOOKUP(DA52,Control!$L$2:$M$677,2,FALSE),Control!$O$2:$P$11,2,FALSE),"")</f>
        <v/>
      </c>
      <c r="DC52" s="95" t="str">
        <f>IFERROR(VLOOKUP(DA52,Control!$R$2:$T$13,3,FALSE),"")</f>
        <v/>
      </c>
      <c r="DD52" s="9">
        <f t="shared" si="250"/>
        <v>0</v>
      </c>
      <c r="DE52" s="10">
        <f t="shared" si="251"/>
        <v>0</v>
      </c>
      <c r="DF52" s="5">
        <f t="shared" si="170"/>
        <v>47</v>
      </c>
      <c r="DG52" s="8" t="str">
        <f t="shared" si="252"/>
        <v/>
      </c>
      <c r="DH52" s="8" t="str">
        <f t="shared" si="253"/>
        <v/>
      </c>
      <c r="DI52" s="95" t="str">
        <f>IFERROR(VLOOKUP(VLOOKUP(DH52,Control!$L$2:$M$677,2,FALSE),Control!$O$2:$P$11,2,FALSE),"")</f>
        <v/>
      </c>
      <c r="DJ52" s="95" t="str">
        <f>IFERROR(VLOOKUP(DH52,Control!$R$2:$T$13,3,FALSE),"")</f>
        <v/>
      </c>
      <c r="DK52" s="9">
        <f t="shared" si="254"/>
        <v>0</v>
      </c>
      <c r="DL52" s="10">
        <f t="shared" si="255"/>
        <v>0</v>
      </c>
      <c r="DM52" s="5">
        <f t="shared" si="171"/>
        <v>47</v>
      </c>
      <c r="DN52" s="8" t="str">
        <f t="shared" si="256"/>
        <v/>
      </c>
      <c r="DO52" s="8" t="str">
        <f t="shared" si="257"/>
        <v/>
      </c>
      <c r="DP52" s="95" t="str">
        <f>IFERROR(VLOOKUP(VLOOKUP(DO52,Control!$L$2:$M$677,2,FALSE),Control!$O$2:$P$11,2,FALSE),"")</f>
        <v/>
      </c>
      <c r="DQ52" s="95" t="str">
        <f>IFERROR(VLOOKUP(DO52,Control!$R$2:$T$13,3,FALSE),"")</f>
        <v/>
      </c>
      <c r="DR52" s="9">
        <f t="shared" si="258"/>
        <v>0</v>
      </c>
      <c r="DS52" s="10">
        <f t="shared" si="259"/>
        <v>0</v>
      </c>
      <c r="DT52" s="5">
        <f t="shared" si="172"/>
        <v>47</v>
      </c>
      <c r="DU52" s="8" t="str">
        <f t="shared" si="260"/>
        <v/>
      </c>
      <c r="DV52" s="8" t="str">
        <f t="shared" si="261"/>
        <v/>
      </c>
      <c r="DW52" s="95" t="str">
        <f>IFERROR(VLOOKUP(VLOOKUP(DV52,Control!$L$2:$M$677,2,FALSE),Control!$O$2:$P$11,2,FALSE),"")</f>
        <v/>
      </c>
      <c r="DX52" s="95" t="str">
        <f>IFERROR(VLOOKUP(DV52,Control!$R$2:$T$13,3,FALSE),"")</f>
        <v/>
      </c>
      <c r="DY52" s="9">
        <f t="shared" si="262"/>
        <v>0</v>
      </c>
      <c r="DZ52" s="10">
        <f t="shared" si="263"/>
        <v>0</v>
      </c>
      <c r="EA52" s="5">
        <f t="shared" si="173"/>
        <v>47</v>
      </c>
      <c r="EB52" s="8" t="str">
        <f t="shared" si="264"/>
        <v/>
      </c>
      <c r="EC52" s="8" t="str">
        <f t="shared" si="265"/>
        <v/>
      </c>
      <c r="ED52" s="95" t="str">
        <f>IFERROR(VLOOKUP(VLOOKUP(EC52,Control!$L$2:$M$677,2,FALSE),Control!$O$2:$P$11,2,FALSE),"")</f>
        <v/>
      </c>
      <c r="EE52" s="95" t="str">
        <f>IFERROR(VLOOKUP(EC52,Control!$R$2:$T$13,3,FALSE),"")</f>
        <v/>
      </c>
      <c r="EF52" s="9">
        <f t="shared" si="266"/>
        <v>0</v>
      </c>
      <c r="EG52" s="10">
        <f t="shared" si="267"/>
        <v>0</v>
      </c>
      <c r="EH52" s="5">
        <f t="shared" si="174"/>
        <v>47</v>
      </c>
      <c r="EI52" s="8" t="str">
        <f t="shared" si="268"/>
        <v/>
      </c>
      <c r="EJ52" s="8" t="str">
        <f t="shared" si="269"/>
        <v/>
      </c>
      <c r="EK52" s="95" t="str">
        <f>IFERROR(VLOOKUP(VLOOKUP(EJ52,Control!$L$2:$M$677,2,FALSE),Control!$O$2:$P$11,2,FALSE),"")</f>
        <v/>
      </c>
      <c r="EL52" s="95" t="str">
        <f>IFERROR(VLOOKUP(EJ52,Control!$R$2:$T$13,3,FALSE),"")</f>
        <v/>
      </c>
      <c r="EM52" s="9">
        <f t="shared" si="270"/>
        <v>0</v>
      </c>
      <c r="EN52" s="10">
        <f t="shared" si="271"/>
        <v>0</v>
      </c>
      <c r="EO52" s="5">
        <f t="shared" si="175"/>
        <v>47</v>
      </c>
      <c r="EP52" s="8" t="str">
        <f t="shared" si="272"/>
        <v/>
      </c>
      <c r="EQ52" s="8" t="str">
        <f t="shared" si="273"/>
        <v/>
      </c>
      <c r="ER52" s="95" t="str">
        <f>IFERROR(VLOOKUP(VLOOKUP(EQ52,Control!$L$2:$M$677,2,FALSE),Control!$O$2:$P$11,2,FALSE),"")</f>
        <v/>
      </c>
      <c r="ES52" s="95" t="str">
        <f>IFERROR(VLOOKUP(EQ52,Control!$R$2:$T$13,3,FALSE),"")</f>
        <v/>
      </c>
      <c r="ET52" s="9">
        <f t="shared" si="274"/>
        <v>0</v>
      </c>
      <c r="EU52" s="10">
        <f t="shared" si="275"/>
        <v>0</v>
      </c>
      <c r="EV52" s="5">
        <f t="shared" si="176"/>
        <v>47</v>
      </c>
      <c r="EW52" s="8" t="str">
        <f t="shared" si="276"/>
        <v/>
      </c>
      <c r="EX52" s="8" t="str">
        <f t="shared" si="277"/>
        <v/>
      </c>
      <c r="EY52" s="95" t="str">
        <f>IFERROR(VLOOKUP(VLOOKUP(EX52,Control!$L$2:$M$677,2,FALSE),Control!$O$2:$P$11,2,FALSE),"")</f>
        <v/>
      </c>
      <c r="EZ52" s="95" t="str">
        <f>IFERROR(VLOOKUP(EX52,Control!$R$2:$T$13,3,FALSE),"")</f>
        <v/>
      </c>
      <c r="FA52" s="9">
        <f t="shared" si="278"/>
        <v>0</v>
      </c>
      <c r="FB52" s="10">
        <f t="shared" si="279"/>
        <v>0</v>
      </c>
      <c r="FC52" s="5">
        <f t="shared" si="177"/>
        <v>47</v>
      </c>
      <c r="FD52" s="8" t="str">
        <f t="shared" si="280"/>
        <v/>
      </c>
      <c r="FE52" s="8" t="str">
        <f t="shared" si="281"/>
        <v/>
      </c>
      <c r="FF52" s="95" t="str">
        <f>IFERROR(VLOOKUP(VLOOKUP(FE52,Control!$L$2:$M$677,2,FALSE),Control!$O$2:$P$11,2,FALSE),"")</f>
        <v/>
      </c>
      <c r="FG52" s="95" t="str">
        <f>IFERROR(VLOOKUP(FE52,Control!$R$2:$T$13,3,FALSE),"")</f>
        <v/>
      </c>
      <c r="FH52" s="9">
        <f t="shared" si="282"/>
        <v>0</v>
      </c>
      <c r="FI52" s="10">
        <f t="shared" si="283"/>
        <v>0</v>
      </c>
      <c r="FJ52" s="5">
        <f t="shared" si="178"/>
        <v>47</v>
      </c>
      <c r="FK52" s="8" t="str">
        <f t="shared" si="284"/>
        <v/>
      </c>
      <c r="FL52" s="8" t="str">
        <f t="shared" si="285"/>
        <v/>
      </c>
      <c r="FM52" s="95" t="str">
        <f>IFERROR(VLOOKUP(VLOOKUP(FL52,Control!$L$2:$M$677,2,FALSE),Control!$O$2:$P$11,2,FALSE),"")</f>
        <v/>
      </c>
      <c r="FN52" s="95" t="str">
        <f>IFERROR(VLOOKUP(FL52,Control!$R$2:$T$13,3,FALSE),"")</f>
        <v/>
      </c>
      <c r="FO52" s="9">
        <f t="shared" si="286"/>
        <v>0</v>
      </c>
      <c r="FP52" s="10">
        <f t="shared" si="287"/>
        <v>0</v>
      </c>
      <c r="FQ52" s="5">
        <f t="shared" si="179"/>
        <v>47</v>
      </c>
      <c r="FR52" s="8" t="str">
        <f t="shared" si="288"/>
        <v/>
      </c>
      <c r="FS52" s="8" t="str">
        <f t="shared" si="289"/>
        <v/>
      </c>
      <c r="FT52" s="95" t="str">
        <f>IFERROR(VLOOKUP(VLOOKUP(FS52,Control!$L$2:$M$677,2,FALSE),Control!$O$2:$P$11,2,FALSE),"")</f>
        <v/>
      </c>
      <c r="FU52" s="95" t="str">
        <f>IFERROR(VLOOKUP(FS52,Control!$R$2:$T$13,3,FALSE),"")</f>
        <v/>
      </c>
      <c r="FV52" s="9">
        <f t="shared" si="290"/>
        <v>0</v>
      </c>
      <c r="FW52" s="10">
        <f t="shared" si="291"/>
        <v>0</v>
      </c>
      <c r="FX52" s="5">
        <f t="shared" si="180"/>
        <v>47</v>
      </c>
      <c r="FY52" s="8" t="str">
        <f t="shared" si="292"/>
        <v/>
      </c>
      <c r="FZ52" s="8" t="str">
        <f t="shared" si="293"/>
        <v/>
      </c>
      <c r="GA52" s="95" t="str">
        <f>IFERROR(VLOOKUP(VLOOKUP(FZ52,Control!$L$2:$M$677,2,FALSE),Control!$O$2:$P$11,2,FALSE),"")</f>
        <v/>
      </c>
      <c r="GB52" s="95" t="str">
        <f>IFERROR(VLOOKUP(FZ52,Control!$R$2:$T$13,3,FALSE),"")</f>
        <v/>
      </c>
      <c r="GC52" s="9">
        <f t="shared" si="294"/>
        <v>0</v>
      </c>
      <c r="GD52" s="10">
        <f t="shared" si="295"/>
        <v>0</v>
      </c>
      <c r="GE52" s="5">
        <f t="shared" si="181"/>
        <v>47</v>
      </c>
      <c r="GF52" s="8" t="str">
        <f t="shared" si="296"/>
        <v/>
      </c>
      <c r="GG52" s="8" t="str">
        <f t="shared" si="297"/>
        <v/>
      </c>
      <c r="GH52" s="95" t="str">
        <f>IFERROR(VLOOKUP(VLOOKUP(GG52,Control!$L$2:$M$677,2,FALSE),Control!$O$2:$P$11,2,FALSE),"")</f>
        <v/>
      </c>
      <c r="GI52" s="95" t="str">
        <f>IFERROR(VLOOKUP(GG52,Control!$R$2:$T$13,3,FALSE),"")</f>
        <v/>
      </c>
      <c r="GJ52" s="9">
        <f t="shared" si="298"/>
        <v>0</v>
      </c>
      <c r="GK52" s="10">
        <f t="shared" si="299"/>
        <v>0</v>
      </c>
      <c r="GL52" s="5">
        <f t="shared" si="182"/>
        <v>47</v>
      </c>
      <c r="GM52" s="8" t="str">
        <f t="shared" si="300"/>
        <v/>
      </c>
      <c r="GN52" s="8" t="str">
        <f t="shared" si="301"/>
        <v/>
      </c>
      <c r="GO52" s="95" t="str">
        <f>IFERROR(VLOOKUP(VLOOKUP(GN52,Control!$L$2:$M$677,2,FALSE),Control!$O$2:$P$11,2,FALSE),"")</f>
        <v/>
      </c>
      <c r="GP52" s="95" t="str">
        <f>IFERROR(VLOOKUP(GN52,Control!$R$2:$T$13,3,FALSE),"")</f>
        <v/>
      </c>
      <c r="GQ52" s="9">
        <f t="shared" si="302"/>
        <v>0</v>
      </c>
      <c r="GR52" s="10">
        <f t="shared" si="303"/>
        <v>0</v>
      </c>
      <c r="GS52" s="5">
        <f t="shared" si="183"/>
        <v>47</v>
      </c>
      <c r="GT52" s="8" t="str">
        <f t="shared" si="304"/>
        <v/>
      </c>
      <c r="GU52" s="8" t="str">
        <f t="shared" si="305"/>
        <v/>
      </c>
      <c r="GV52" s="95" t="str">
        <f>IFERROR(VLOOKUP(VLOOKUP(GU52,Control!$L$2:$M$677,2,FALSE),Control!$O$2:$P$11,2,FALSE),"")</f>
        <v/>
      </c>
      <c r="GW52" s="95" t="str">
        <f>IFERROR(VLOOKUP(GU52,Control!$R$2:$T$13,3,FALSE),"")</f>
        <v/>
      </c>
      <c r="GX52" s="9">
        <f t="shared" si="306"/>
        <v>0</v>
      </c>
      <c r="GY52" s="10">
        <f t="shared" si="307"/>
        <v>0</v>
      </c>
      <c r="GZ52" s="5">
        <f t="shared" si="184"/>
        <v>47</v>
      </c>
      <c r="HA52" s="8" t="str">
        <f t="shared" si="308"/>
        <v/>
      </c>
      <c r="HB52" s="8" t="str">
        <f t="shared" si="309"/>
        <v/>
      </c>
      <c r="HC52" s="95" t="str">
        <f>IFERROR(VLOOKUP(VLOOKUP(HB52,Control!$L$2:$M$677,2,FALSE),Control!$O$2:$P$11,2,FALSE),"")</f>
        <v/>
      </c>
      <c r="HD52" s="95" t="str">
        <f>IFERROR(VLOOKUP(HB52,Control!$R$2:$T$13,3,FALSE),"")</f>
        <v/>
      </c>
      <c r="HE52" s="9">
        <f t="shared" si="310"/>
        <v>0</v>
      </c>
      <c r="HF52" s="10">
        <f t="shared" si="311"/>
        <v>0</v>
      </c>
      <c r="HG52" s="5">
        <f t="shared" si="185"/>
        <v>47</v>
      </c>
      <c r="HH52" s="8" t="str">
        <f t="shared" si="312"/>
        <v/>
      </c>
      <c r="HI52" s="8" t="str">
        <f t="shared" si="313"/>
        <v/>
      </c>
      <c r="HJ52" s="95" t="str">
        <f>IFERROR(VLOOKUP(VLOOKUP(HI52,Control!$L$2:$M$677,2,FALSE),Control!$O$2:$P$11,2,FALSE),"")</f>
        <v/>
      </c>
      <c r="HK52" s="95" t="str">
        <f>IFERROR(VLOOKUP(HI52,Control!$R$2:$T$13,3,FALSE),"")</f>
        <v/>
      </c>
      <c r="HL52" s="9">
        <f t="shared" si="314"/>
        <v>0</v>
      </c>
      <c r="HM52" s="10">
        <f t="shared" si="315"/>
        <v>0</v>
      </c>
      <c r="HN52" s="5">
        <f t="shared" si="186"/>
        <v>47</v>
      </c>
      <c r="HO52" s="8" t="str">
        <f t="shared" si="316"/>
        <v/>
      </c>
      <c r="HP52" s="8" t="str">
        <f t="shared" si="317"/>
        <v/>
      </c>
      <c r="HQ52" s="95" t="str">
        <f>IFERROR(VLOOKUP(VLOOKUP(HP52,Control!$L$2:$M$677,2,FALSE),Control!$O$2:$P$11,2,FALSE),"")</f>
        <v/>
      </c>
      <c r="HR52" s="95" t="str">
        <f>IFERROR(VLOOKUP(HP52,Control!$R$2:$T$13,3,FALSE),"")</f>
        <v/>
      </c>
      <c r="HS52" s="9">
        <f t="shared" si="318"/>
        <v>0</v>
      </c>
      <c r="HT52" s="10">
        <f t="shared" si="319"/>
        <v>0</v>
      </c>
      <c r="HU52" s="5">
        <f t="shared" si="187"/>
        <v>47</v>
      </c>
      <c r="HV52" s="8" t="str">
        <f t="shared" si="320"/>
        <v/>
      </c>
      <c r="HW52" s="8" t="str">
        <f t="shared" si="321"/>
        <v/>
      </c>
      <c r="HX52" s="95" t="str">
        <f>IFERROR(VLOOKUP(VLOOKUP(HW52,Control!$L$2:$M$677,2,FALSE),Control!$O$2:$P$11,2,FALSE),"")</f>
        <v/>
      </c>
      <c r="HY52" s="95" t="str">
        <f>IFERROR(VLOOKUP(HW52,Control!$R$2:$T$13,3,FALSE),"")</f>
        <v/>
      </c>
      <c r="HZ52" s="9">
        <f t="shared" si="322"/>
        <v>0</v>
      </c>
      <c r="IA52" s="10">
        <f t="shared" si="323"/>
        <v>0</v>
      </c>
      <c r="IB52" s="5">
        <f t="shared" si="188"/>
        <v>47</v>
      </c>
      <c r="IC52" s="8" t="str">
        <f t="shared" si="324"/>
        <v/>
      </c>
      <c r="ID52" s="8" t="str">
        <f t="shared" si="325"/>
        <v/>
      </c>
      <c r="IE52" s="95" t="str">
        <f>IFERROR(VLOOKUP(VLOOKUP(ID52,Control!$L$2:$M$677,2,FALSE),Control!$O$2:$P$11,2,FALSE),"")</f>
        <v/>
      </c>
      <c r="IF52" s="95" t="str">
        <f>IFERROR(VLOOKUP(ID52,Control!$R$2:$T$13,3,FALSE),"")</f>
        <v/>
      </c>
      <c r="IG52" s="9">
        <f t="shared" si="326"/>
        <v>0</v>
      </c>
      <c r="IH52" s="10">
        <f t="shared" si="327"/>
        <v>0</v>
      </c>
      <c r="II52" s="5">
        <f t="shared" si="189"/>
        <v>47</v>
      </c>
      <c r="IJ52" s="8" t="str">
        <f t="shared" si="328"/>
        <v/>
      </c>
      <c r="IK52" s="8" t="str">
        <f t="shared" si="329"/>
        <v/>
      </c>
      <c r="IL52" s="95" t="str">
        <f>IFERROR(VLOOKUP(VLOOKUP(IK52,Control!$L$2:$M$677,2,FALSE),Control!$O$2:$P$11,2,FALSE),"")</f>
        <v/>
      </c>
      <c r="IM52" s="95" t="str">
        <f>IFERROR(VLOOKUP(IK52,Control!$R$2:$T$13,3,FALSE),"")</f>
        <v/>
      </c>
      <c r="IN52" s="9">
        <f t="shared" si="330"/>
        <v>0</v>
      </c>
      <c r="IO52" s="10">
        <f t="shared" si="331"/>
        <v>0</v>
      </c>
      <c r="IP52" s="5">
        <f t="shared" si="190"/>
        <v>47</v>
      </c>
      <c r="IQ52" s="8" t="str">
        <f t="shared" si="332"/>
        <v/>
      </c>
      <c r="IR52" s="8" t="str">
        <f t="shared" si="333"/>
        <v/>
      </c>
      <c r="IS52" s="95" t="str">
        <f>IFERROR(VLOOKUP(VLOOKUP(IR52,Control!$L$2:$M$677,2,FALSE),Control!$O$2:$P$11,2,FALSE),"")</f>
        <v/>
      </c>
      <c r="IT52" s="95" t="str">
        <f>IFERROR(VLOOKUP(IR52,Control!$R$2:$T$13,3,FALSE),"")</f>
        <v/>
      </c>
      <c r="IU52" s="9">
        <f t="shared" si="334"/>
        <v>0</v>
      </c>
      <c r="IV52" s="10">
        <f t="shared" si="335"/>
        <v>0</v>
      </c>
      <c r="IW52" s="5">
        <f t="shared" si="191"/>
        <v>47</v>
      </c>
      <c r="IX52" s="8" t="str">
        <f t="shared" si="336"/>
        <v/>
      </c>
      <c r="IY52" s="8" t="str">
        <f t="shared" si="337"/>
        <v/>
      </c>
      <c r="IZ52" s="95" t="str">
        <f>IFERROR(VLOOKUP(VLOOKUP(IY52,Control!$L$2:$M$677,2,FALSE),Control!$O$2:$P$11,2,FALSE),"")</f>
        <v/>
      </c>
      <c r="JA52" s="95" t="str">
        <f>IFERROR(VLOOKUP(IY52,Control!$R$2:$T$13,3,FALSE),"")</f>
        <v/>
      </c>
      <c r="JB52" s="9">
        <f t="shared" si="338"/>
        <v>0</v>
      </c>
      <c r="JC52" s="10">
        <f t="shared" si="339"/>
        <v>0</v>
      </c>
      <c r="JD52" s="5">
        <f t="shared" si="192"/>
        <v>47</v>
      </c>
      <c r="JE52" s="8" t="str">
        <f t="shared" si="340"/>
        <v/>
      </c>
      <c r="JF52" s="8" t="str">
        <f t="shared" si="341"/>
        <v/>
      </c>
      <c r="JG52" s="95" t="str">
        <f>IFERROR(VLOOKUP(VLOOKUP(JF52,Control!$L$2:$M$677,2,FALSE),Control!$O$2:$P$11,2,FALSE),"")</f>
        <v/>
      </c>
      <c r="JH52" s="95" t="str">
        <f>IFERROR(VLOOKUP(JF52,Control!$R$2:$T$13,3,FALSE),"")</f>
        <v/>
      </c>
      <c r="JI52" s="9">
        <f t="shared" si="342"/>
        <v>0</v>
      </c>
      <c r="JJ52" s="10">
        <f t="shared" si="343"/>
        <v>0</v>
      </c>
      <c r="JK52" s="5">
        <f t="shared" si="193"/>
        <v>47</v>
      </c>
      <c r="JL52" s="8" t="str">
        <f t="shared" si="344"/>
        <v/>
      </c>
      <c r="JM52" s="8" t="str">
        <f t="shared" si="345"/>
        <v/>
      </c>
      <c r="JN52" s="95" t="str">
        <f>IFERROR(VLOOKUP(VLOOKUP(JM52,Control!$L$2:$M$677,2,FALSE),Control!$O$2:$P$11,2,FALSE),"")</f>
        <v/>
      </c>
      <c r="JO52" s="95" t="str">
        <f>IFERROR(VLOOKUP(JM52,Control!$R$2:$T$13,3,FALSE),"")</f>
        <v/>
      </c>
      <c r="JP52" s="9">
        <f t="shared" si="346"/>
        <v>0</v>
      </c>
      <c r="JQ52" s="10">
        <f t="shared" si="347"/>
        <v>0</v>
      </c>
      <c r="JR52" s="5">
        <f t="shared" si="194"/>
        <v>47</v>
      </c>
      <c r="JS52" s="8" t="str">
        <f t="shared" si="348"/>
        <v/>
      </c>
      <c r="JT52" s="8" t="str">
        <f t="shared" si="349"/>
        <v/>
      </c>
      <c r="JU52" s="95" t="str">
        <f>IFERROR(VLOOKUP(VLOOKUP(JT52,Control!$L$2:$M$677,2,FALSE),Control!$O$2:$P$11,2,FALSE),"")</f>
        <v/>
      </c>
      <c r="JV52" s="95" t="str">
        <f>IFERROR(VLOOKUP(JT52,Control!$R$2:$T$13,3,FALSE),"")</f>
        <v/>
      </c>
      <c r="JW52" s="9">
        <f t="shared" si="350"/>
        <v>0</v>
      </c>
      <c r="JX52" s="10">
        <f t="shared" si="351"/>
        <v>0</v>
      </c>
    </row>
    <row r="53" spans="1:284" x14ac:dyDescent="0.25">
      <c r="A53" s="102">
        <v>15</v>
      </c>
      <c r="B53" s="143"/>
      <c r="C53" s="143"/>
      <c r="E53" s="5">
        <f t="shared" si="195"/>
        <v>48</v>
      </c>
      <c r="F53" s="8"/>
      <c r="G53" s="6"/>
      <c r="H53" s="95" t="str">
        <f>IFERROR(VLOOKUP(VLOOKUP(G53,Control!$L$2:$M$677,2,FALSE),Control!$O$2:$P$11,2,FALSE),"")</f>
        <v/>
      </c>
      <c r="I53" s="95" t="str">
        <f>IFERROR(VLOOKUP(G53,Control!$R$2:$T$13,3,FALSE),"")</f>
        <v/>
      </c>
      <c r="J53" s="9">
        <v>0</v>
      </c>
      <c r="K53" s="10">
        <v>0</v>
      </c>
      <c r="L53" s="5">
        <f t="shared" si="156"/>
        <v>48</v>
      </c>
      <c r="M53" s="8" t="str">
        <f t="shared" si="196"/>
        <v/>
      </c>
      <c r="N53" s="8" t="str">
        <f t="shared" si="197"/>
        <v/>
      </c>
      <c r="O53" s="95" t="str">
        <f>IFERROR(VLOOKUP(VLOOKUP(N53,Control!$L$2:$M$677,2,FALSE),Control!$O$2:$P$11,2,FALSE),"")</f>
        <v/>
      </c>
      <c r="P53" s="95" t="str">
        <f>IFERROR(VLOOKUP(N53,Control!$R$2:$T$13,3,FALSE),"")</f>
        <v/>
      </c>
      <c r="Q53" s="9">
        <f t="shared" si="198"/>
        <v>0</v>
      </c>
      <c r="R53" s="10">
        <f t="shared" si="199"/>
        <v>0</v>
      </c>
      <c r="S53" s="5">
        <f t="shared" si="157"/>
        <v>48</v>
      </c>
      <c r="T53" s="8" t="str">
        <f t="shared" si="200"/>
        <v/>
      </c>
      <c r="U53" s="8" t="str">
        <f t="shared" si="201"/>
        <v/>
      </c>
      <c r="V53" s="95" t="str">
        <f>IFERROR(VLOOKUP(VLOOKUP(U53,Control!$L$2:$M$677,2,FALSE),Control!$O$2:$P$11,2,FALSE),"")</f>
        <v/>
      </c>
      <c r="W53" s="95" t="str">
        <f>IFERROR(VLOOKUP(U53,Control!$R$2:$T$13,3,FALSE),"")</f>
        <v/>
      </c>
      <c r="X53" s="9">
        <f t="shared" si="202"/>
        <v>0</v>
      </c>
      <c r="Y53" s="10">
        <f t="shared" si="203"/>
        <v>0</v>
      </c>
      <c r="Z53" s="5">
        <f t="shared" si="158"/>
        <v>48</v>
      </c>
      <c r="AA53" s="8" t="str">
        <f t="shared" si="204"/>
        <v/>
      </c>
      <c r="AB53" s="8" t="str">
        <f t="shared" si="205"/>
        <v/>
      </c>
      <c r="AC53" s="95" t="str">
        <f>IFERROR(VLOOKUP(VLOOKUP(AB53,Control!$L$2:$M$677,2,FALSE),Control!$O$2:$P$11,2,FALSE),"")</f>
        <v/>
      </c>
      <c r="AD53" s="95" t="str">
        <f>IFERROR(VLOOKUP(AB53,Control!$R$2:$T$13,3,FALSE),"")</f>
        <v/>
      </c>
      <c r="AE53" s="9">
        <f t="shared" si="206"/>
        <v>0</v>
      </c>
      <c r="AF53" s="10">
        <f t="shared" si="207"/>
        <v>0</v>
      </c>
      <c r="AG53" s="5">
        <f t="shared" si="159"/>
        <v>48</v>
      </c>
      <c r="AH53" s="8" t="str">
        <f t="shared" si="208"/>
        <v/>
      </c>
      <c r="AI53" s="8" t="str">
        <f t="shared" si="209"/>
        <v/>
      </c>
      <c r="AJ53" s="95" t="str">
        <f>IFERROR(VLOOKUP(VLOOKUP(AI53,Control!$L$2:$M$677,2,FALSE),Control!$O$2:$P$11,2,FALSE),"")</f>
        <v/>
      </c>
      <c r="AK53" s="95" t="str">
        <f>IFERROR(VLOOKUP(AI53,Control!$R$2:$T$13,3,FALSE),"")</f>
        <v/>
      </c>
      <c r="AL53" s="9">
        <f t="shared" si="210"/>
        <v>0</v>
      </c>
      <c r="AM53" s="10">
        <f t="shared" si="211"/>
        <v>0</v>
      </c>
      <c r="AN53" s="5">
        <f t="shared" si="160"/>
        <v>48</v>
      </c>
      <c r="AO53" s="8" t="str">
        <f t="shared" si="212"/>
        <v/>
      </c>
      <c r="AP53" s="8" t="str">
        <f t="shared" si="213"/>
        <v/>
      </c>
      <c r="AQ53" s="95" t="str">
        <f>IFERROR(VLOOKUP(VLOOKUP(AP53,Control!$L$2:$M$677,2,FALSE),Control!$O$2:$P$11,2,FALSE),"")</f>
        <v/>
      </c>
      <c r="AR53" s="95" t="str">
        <f>IFERROR(VLOOKUP(AP53,Control!$R$2:$T$13,3,FALSE),"")</f>
        <v/>
      </c>
      <c r="AS53" s="9">
        <f t="shared" si="214"/>
        <v>0</v>
      </c>
      <c r="AT53" s="10">
        <f t="shared" si="215"/>
        <v>0</v>
      </c>
      <c r="AU53" s="5">
        <f t="shared" si="161"/>
        <v>48</v>
      </c>
      <c r="AV53" s="8" t="str">
        <f t="shared" si="216"/>
        <v/>
      </c>
      <c r="AW53" s="8" t="str">
        <f t="shared" si="217"/>
        <v/>
      </c>
      <c r="AX53" s="95" t="str">
        <f>IFERROR(VLOOKUP(VLOOKUP(AW53,Control!$L$2:$M$677,2,FALSE),Control!$O$2:$P$11,2,FALSE),"")</f>
        <v/>
      </c>
      <c r="AY53" s="95" t="str">
        <f>IFERROR(VLOOKUP(AW53,Control!$R$2:$T$13,3,FALSE),"")</f>
        <v/>
      </c>
      <c r="AZ53" s="9">
        <f t="shared" si="218"/>
        <v>0</v>
      </c>
      <c r="BA53" s="10">
        <f t="shared" si="219"/>
        <v>0</v>
      </c>
      <c r="BB53" s="5">
        <f t="shared" si="162"/>
        <v>48</v>
      </c>
      <c r="BC53" s="8" t="str">
        <f t="shared" si="220"/>
        <v/>
      </c>
      <c r="BD53" s="8" t="str">
        <f t="shared" si="221"/>
        <v/>
      </c>
      <c r="BE53" s="95" t="str">
        <f>IFERROR(VLOOKUP(VLOOKUP(BD53,Control!$L$2:$M$677,2,FALSE),Control!$O$2:$P$11,2,FALSE),"")</f>
        <v/>
      </c>
      <c r="BF53" s="95" t="str">
        <f>IFERROR(VLOOKUP(BD53,Control!$R$2:$T$13,3,FALSE),"")</f>
        <v/>
      </c>
      <c r="BG53" s="9">
        <f t="shared" si="222"/>
        <v>0</v>
      </c>
      <c r="BH53" s="10">
        <f t="shared" si="223"/>
        <v>0</v>
      </c>
      <c r="BI53" s="5">
        <f t="shared" si="163"/>
        <v>48</v>
      </c>
      <c r="BJ53" s="8" t="str">
        <f t="shared" si="224"/>
        <v/>
      </c>
      <c r="BK53" s="8" t="str">
        <f t="shared" si="225"/>
        <v/>
      </c>
      <c r="BL53" s="95" t="str">
        <f>IFERROR(VLOOKUP(VLOOKUP(BK53,Control!$L$2:$M$677,2,FALSE),Control!$O$2:$P$11,2,FALSE),"")</f>
        <v/>
      </c>
      <c r="BM53" s="95" t="str">
        <f>IFERROR(VLOOKUP(BK53,Control!$R$2:$T$13,3,FALSE),"")</f>
        <v/>
      </c>
      <c r="BN53" s="9">
        <f t="shared" si="226"/>
        <v>0</v>
      </c>
      <c r="BO53" s="10">
        <f t="shared" si="227"/>
        <v>0</v>
      </c>
      <c r="BP53" s="5">
        <f t="shared" si="164"/>
        <v>48</v>
      </c>
      <c r="BQ53" s="8" t="str">
        <f t="shared" si="228"/>
        <v/>
      </c>
      <c r="BR53" s="8" t="str">
        <f t="shared" si="229"/>
        <v/>
      </c>
      <c r="BS53" s="95" t="str">
        <f>IFERROR(VLOOKUP(VLOOKUP(BR53,Control!$L$2:$M$677,2,FALSE),Control!$O$2:$P$11,2,FALSE),"")</f>
        <v/>
      </c>
      <c r="BT53" s="95" t="str">
        <f>IFERROR(VLOOKUP(BR53,Control!$R$2:$T$13,3,FALSE),"")</f>
        <v/>
      </c>
      <c r="BU53" s="9">
        <f t="shared" si="230"/>
        <v>0</v>
      </c>
      <c r="BV53" s="10">
        <f t="shared" si="231"/>
        <v>0</v>
      </c>
      <c r="BW53" s="5">
        <f t="shared" si="165"/>
        <v>48</v>
      </c>
      <c r="BX53" s="8" t="str">
        <f t="shared" si="232"/>
        <v/>
      </c>
      <c r="BY53" s="8" t="str">
        <f t="shared" si="233"/>
        <v/>
      </c>
      <c r="BZ53" s="95" t="str">
        <f>IFERROR(VLOOKUP(VLOOKUP(BY53,Control!$L$2:$M$677,2,FALSE),Control!$O$2:$P$11,2,FALSE),"")</f>
        <v/>
      </c>
      <c r="CA53" s="95" t="str">
        <f>IFERROR(VLOOKUP(BY53,Control!$R$2:$T$13,3,FALSE),"")</f>
        <v/>
      </c>
      <c r="CB53" s="9">
        <f t="shared" si="234"/>
        <v>0</v>
      </c>
      <c r="CC53" s="10">
        <f t="shared" si="235"/>
        <v>0</v>
      </c>
      <c r="CD53" s="5">
        <f t="shared" si="166"/>
        <v>48</v>
      </c>
      <c r="CE53" s="8" t="str">
        <f t="shared" si="236"/>
        <v/>
      </c>
      <c r="CF53" s="8" t="str">
        <f t="shared" si="237"/>
        <v/>
      </c>
      <c r="CG53" s="95" t="str">
        <f>IFERROR(VLOOKUP(VLOOKUP(CF53,Control!$L$2:$M$677,2,FALSE),Control!$O$2:$P$11,2,FALSE),"")</f>
        <v/>
      </c>
      <c r="CH53" s="95" t="str">
        <f>IFERROR(VLOOKUP(CF53,Control!$R$2:$T$13,3,FALSE),"")</f>
        <v/>
      </c>
      <c r="CI53" s="9">
        <f t="shared" si="238"/>
        <v>0</v>
      </c>
      <c r="CJ53" s="10">
        <f t="shared" si="239"/>
        <v>0</v>
      </c>
      <c r="CK53" s="5">
        <f t="shared" si="167"/>
        <v>48</v>
      </c>
      <c r="CL53" s="8" t="str">
        <f t="shared" si="240"/>
        <v/>
      </c>
      <c r="CM53" s="8" t="str">
        <f t="shared" si="241"/>
        <v/>
      </c>
      <c r="CN53" s="95" t="str">
        <f>IFERROR(VLOOKUP(VLOOKUP(CM53,Control!$L$2:$M$677,2,FALSE),Control!$O$2:$P$11,2,FALSE),"")</f>
        <v/>
      </c>
      <c r="CO53" s="95" t="str">
        <f>IFERROR(VLOOKUP(CM53,Control!$R$2:$T$13,3,FALSE),"")</f>
        <v/>
      </c>
      <c r="CP53" s="9">
        <f t="shared" si="242"/>
        <v>0</v>
      </c>
      <c r="CQ53" s="10">
        <f t="shared" si="243"/>
        <v>0</v>
      </c>
      <c r="CR53" s="5">
        <f t="shared" si="168"/>
        <v>48</v>
      </c>
      <c r="CS53" s="8" t="str">
        <f t="shared" si="244"/>
        <v/>
      </c>
      <c r="CT53" s="8" t="str">
        <f t="shared" si="245"/>
        <v/>
      </c>
      <c r="CU53" s="95" t="str">
        <f>IFERROR(VLOOKUP(VLOOKUP(CT53,Control!$L$2:$M$677,2,FALSE),Control!$O$2:$P$11,2,FALSE),"")</f>
        <v/>
      </c>
      <c r="CV53" s="95" t="str">
        <f>IFERROR(VLOOKUP(CT53,Control!$R$2:$T$13,3,FALSE),"")</f>
        <v/>
      </c>
      <c r="CW53" s="9">
        <f t="shared" si="246"/>
        <v>0</v>
      </c>
      <c r="CX53" s="10">
        <f t="shared" si="247"/>
        <v>0</v>
      </c>
      <c r="CY53" s="5">
        <f t="shared" si="169"/>
        <v>48</v>
      </c>
      <c r="CZ53" s="8" t="str">
        <f t="shared" si="248"/>
        <v/>
      </c>
      <c r="DA53" s="8" t="str">
        <f t="shared" si="249"/>
        <v/>
      </c>
      <c r="DB53" s="95" t="str">
        <f>IFERROR(VLOOKUP(VLOOKUP(DA53,Control!$L$2:$M$677,2,FALSE),Control!$O$2:$P$11,2,FALSE),"")</f>
        <v/>
      </c>
      <c r="DC53" s="95" t="str">
        <f>IFERROR(VLOOKUP(DA53,Control!$R$2:$T$13,3,FALSE),"")</f>
        <v/>
      </c>
      <c r="DD53" s="9">
        <f t="shared" si="250"/>
        <v>0</v>
      </c>
      <c r="DE53" s="10">
        <f t="shared" si="251"/>
        <v>0</v>
      </c>
      <c r="DF53" s="5">
        <f t="shared" si="170"/>
        <v>48</v>
      </c>
      <c r="DG53" s="8" t="str">
        <f t="shared" si="252"/>
        <v/>
      </c>
      <c r="DH53" s="8" t="str">
        <f t="shared" si="253"/>
        <v/>
      </c>
      <c r="DI53" s="95" t="str">
        <f>IFERROR(VLOOKUP(VLOOKUP(DH53,Control!$L$2:$M$677,2,FALSE),Control!$O$2:$P$11,2,FALSE),"")</f>
        <v/>
      </c>
      <c r="DJ53" s="95" t="str">
        <f>IFERROR(VLOOKUP(DH53,Control!$R$2:$T$13,3,FALSE),"")</f>
        <v/>
      </c>
      <c r="DK53" s="9">
        <f t="shared" si="254"/>
        <v>0</v>
      </c>
      <c r="DL53" s="10">
        <f t="shared" si="255"/>
        <v>0</v>
      </c>
      <c r="DM53" s="5">
        <f t="shared" si="171"/>
        <v>48</v>
      </c>
      <c r="DN53" s="8" t="str">
        <f t="shared" si="256"/>
        <v/>
      </c>
      <c r="DO53" s="8" t="str">
        <f t="shared" si="257"/>
        <v/>
      </c>
      <c r="DP53" s="95" t="str">
        <f>IFERROR(VLOOKUP(VLOOKUP(DO53,Control!$L$2:$M$677,2,FALSE),Control!$O$2:$P$11,2,FALSE),"")</f>
        <v/>
      </c>
      <c r="DQ53" s="95" t="str">
        <f>IFERROR(VLOOKUP(DO53,Control!$R$2:$T$13,3,FALSE),"")</f>
        <v/>
      </c>
      <c r="DR53" s="9">
        <f t="shared" si="258"/>
        <v>0</v>
      </c>
      <c r="DS53" s="10">
        <f t="shared" si="259"/>
        <v>0</v>
      </c>
      <c r="DT53" s="5">
        <f t="shared" si="172"/>
        <v>48</v>
      </c>
      <c r="DU53" s="8" t="str">
        <f t="shared" si="260"/>
        <v/>
      </c>
      <c r="DV53" s="8" t="str">
        <f t="shared" si="261"/>
        <v/>
      </c>
      <c r="DW53" s="95" t="str">
        <f>IFERROR(VLOOKUP(VLOOKUP(DV53,Control!$L$2:$M$677,2,FALSE),Control!$O$2:$P$11,2,FALSE),"")</f>
        <v/>
      </c>
      <c r="DX53" s="95" t="str">
        <f>IFERROR(VLOOKUP(DV53,Control!$R$2:$T$13,3,FALSE),"")</f>
        <v/>
      </c>
      <c r="DY53" s="9">
        <f t="shared" si="262"/>
        <v>0</v>
      </c>
      <c r="DZ53" s="10">
        <f t="shared" si="263"/>
        <v>0</v>
      </c>
      <c r="EA53" s="5">
        <f t="shared" si="173"/>
        <v>48</v>
      </c>
      <c r="EB53" s="8" t="str">
        <f t="shared" si="264"/>
        <v/>
      </c>
      <c r="EC53" s="8" t="str">
        <f t="shared" si="265"/>
        <v/>
      </c>
      <c r="ED53" s="95" t="str">
        <f>IFERROR(VLOOKUP(VLOOKUP(EC53,Control!$L$2:$M$677,2,FALSE),Control!$O$2:$P$11,2,FALSE),"")</f>
        <v/>
      </c>
      <c r="EE53" s="95" t="str">
        <f>IFERROR(VLOOKUP(EC53,Control!$R$2:$T$13,3,FALSE),"")</f>
        <v/>
      </c>
      <c r="EF53" s="9">
        <f t="shared" si="266"/>
        <v>0</v>
      </c>
      <c r="EG53" s="10">
        <f t="shared" si="267"/>
        <v>0</v>
      </c>
      <c r="EH53" s="5">
        <f t="shared" si="174"/>
        <v>48</v>
      </c>
      <c r="EI53" s="8" t="str">
        <f t="shared" si="268"/>
        <v/>
      </c>
      <c r="EJ53" s="8" t="str">
        <f t="shared" si="269"/>
        <v/>
      </c>
      <c r="EK53" s="95" t="str">
        <f>IFERROR(VLOOKUP(VLOOKUP(EJ53,Control!$L$2:$M$677,2,FALSE),Control!$O$2:$P$11,2,FALSE),"")</f>
        <v/>
      </c>
      <c r="EL53" s="95" t="str">
        <f>IFERROR(VLOOKUP(EJ53,Control!$R$2:$T$13,3,FALSE),"")</f>
        <v/>
      </c>
      <c r="EM53" s="9">
        <f t="shared" si="270"/>
        <v>0</v>
      </c>
      <c r="EN53" s="10">
        <f t="shared" si="271"/>
        <v>0</v>
      </c>
      <c r="EO53" s="5">
        <f t="shared" si="175"/>
        <v>48</v>
      </c>
      <c r="EP53" s="8" t="str">
        <f t="shared" si="272"/>
        <v/>
      </c>
      <c r="EQ53" s="8" t="str">
        <f t="shared" si="273"/>
        <v/>
      </c>
      <c r="ER53" s="95" t="str">
        <f>IFERROR(VLOOKUP(VLOOKUP(EQ53,Control!$L$2:$M$677,2,FALSE),Control!$O$2:$P$11,2,FALSE),"")</f>
        <v/>
      </c>
      <c r="ES53" s="95" t="str">
        <f>IFERROR(VLOOKUP(EQ53,Control!$R$2:$T$13,3,FALSE),"")</f>
        <v/>
      </c>
      <c r="ET53" s="9">
        <f t="shared" si="274"/>
        <v>0</v>
      </c>
      <c r="EU53" s="10">
        <f t="shared" si="275"/>
        <v>0</v>
      </c>
      <c r="EV53" s="5">
        <f t="shared" si="176"/>
        <v>48</v>
      </c>
      <c r="EW53" s="8" t="str">
        <f t="shared" si="276"/>
        <v/>
      </c>
      <c r="EX53" s="8" t="str">
        <f t="shared" si="277"/>
        <v/>
      </c>
      <c r="EY53" s="95" t="str">
        <f>IFERROR(VLOOKUP(VLOOKUP(EX53,Control!$L$2:$M$677,2,FALSE),Control!$O$2:$P$11,2,FALSE),"")</f>
        <v/>
      </c>
      <c r="EZ53" s="95" t="str">
        <f>IFERROR(VLOOKUP(EX53,Control!$R$2:$T$13,3,FALSE),"")</f>
        <v/>
      </c>
      <c r="FA53" s="9">
        <f t="shared" si="278"/>
        <v>0</v>
      </c>
      <c r="FB53" s="10">
        <f t="shared" si="279"/>
        <v>0</v>
      </c>
      <c r="FC53" s="5">
        <f t="shared" si="177"/>
        <v>48</v>
      </c>
      <c r="FD53" s="8" t="str">
        <f t="shared" si="280"/>
        <v/>
      </c>
      <c r="FE53" s="8" t="str">
        <f t="shared" si="281"/>
        <v/>
      </c>
      <c r="FF53" s="95" t="str">
        <f>IFERROR(VLOOKUP(VLOOKUP(FE53,Control!$L$2:$M$677,2,FALSE),Control!$O$2:$P$11,2,FALSE),"")</f>
        <v/>
      </c>
      <c r="FG53" s="95" t="str">
        <f>IFERROR(VLOOKUP(FE53,Control!$R$2:$T$13,3,FALSE),"")</f>
        <v/>
      </c>
      <c r="FH53" s="9">
        <f t="shared" si="282"/>
        <v>0</v>
      </c>
      <c r="FI53" s="10">
        <f t="shared" si="283"/>
        <v>0</v>
      </c>
      <c r="FJ53" s="5">
        <f t="shared" si="178"/>
        <v>48</v>
      </c>
      <c r="FK53" s="8" t="str">
        <f t="shared" si="284"/>
        <v/>
      </c>
      <c r="FL53" s="8" t="str">
        <f t="shared" si="285"/>
        <v/>
      </c>
      <c r="FM53" s="95" t="str">
        <f>IFERROR(VLOOKUP(VLOOKUP(FL53,Control!$L$2:$M$677,2,FALSE),Control!$O$2:$P$11,2,FALSE),"")</f>
        <v/>
      </c>
      <c r="FN53" s="95" t="str">
        <f>IFERROR(VLOOKUP(FL53,Control!$R$2:$T$13,3,FALSE),"")</f>
        <v/>
      </c>
      <c r="FO53" s="9">
        <f t="shared" si="286"/>
        <v>0</v>
      </c>
      <c r="FP53" s="10">
        <f t="shared" si="287"/>
        <v>0</v>
      </c>
      <c r="FQ53" s="5">
        <f t="shared" si="179"/>
        <v>48</v>
      </c>
      <c r="FR53" s="8" t="str">
        <f t="shared" si="288"/>
        <v/>
      </c>
      <c r="FS53" s="8" t="str">
        <f t="shared" si="289"/>
        <v/>
      </c>
      <c r="FT53" s="95" t="str">
        <f>IFERROR(VLOOKUP(VLOOKUP(FS53,Control!$L$2:$M$677,2,FALSE),Control!$O$2:$P$11,2,FALSE),"")</f>
        <v/>
      </c>
      <c r="FU53" s="95" t="str">
        <f>IFERROR(VLOOKUP(FS53,Control!$R$2:$T$13,3,FALSE),"")</f>
        <v/>
      </c>
      <c r="FV53" s="9">
        <f t="shared" si="290"/>
        <v>0</v>
      </c>
      <c r="FW53" s="10">
        <f t="shared" si="291"/>
        <v>0</v>
      </c>
      <c r="FX53" s="5">
        <f t="shared" si="180"/>
        <v>48</v>
      </c>
      <c r="FY53" s="8" t="str">
        <f t="shared" si="292"/>
        <v/>
      </c>
      <c r="FZ53" s="8" t="str">
        <f t="shared" si="293"/>
        <v/>
      </c>
      <c r="GA53" s="95" t="str">
        <f>IFERROR(VLOOKUP(VLOOKUP(FZ53,Control!$L$2:$M$677,2,FALSE),Control!$O$2:$P$11,2,FALSE),"")</f>
        <v/>
      </c>
      <c r="GB53" s="95" t="str">
        <f>IFERROR(VLOOKUP(FZ53,Control!$R$2:$T$13,3,FALSE),"")</f>
        <v/>
      </c>
      <c r="GC53" s="9">
        <f t="shared" si="294"/>
        <v>0</v>
      </c>
      <c r="GD53" s="10">
        <f t="shared" si="295"/>
        <v>0</v>
      </c>
      <c r="GE53" s="5">
        <f t="shared" si="181"/>
        <v>48</v>
      </c>
      <c r="GF53" s="8" t="str">
        <f t="shared" si="296"/>
        <v/>
      </c>
      <c r="GG53" s="8" t="str">
        <f t="shared" si="297"/>
        <v/>
      </c>
      <c r="GH53" s="95" t="str">
        <f>IFERROR(VLOOKUP(VLOOKUP(GG53,Control!$L$2:$M$677,2,FALSE),Control!$O$2:$P$11,2,FALSE),"")</f>
        <v/>
      </c>
      <c r="GI53" s="95" t="str">
        <f>IFERROR(VLOOKUP(GG53,Control!$R$2:$T$13,3,FALSE),"")</f>
        <v/>
      </c>
      <c r="GJ53" s="9">
        <f t="shared" si="298"/>
        <v>0</v>
      </c>
      <c r="GK53" s="10">
        <f t="shared" si="299"/>
        <v>0</v>
      </c>
      <c r="GL53" s="5">
        <f t="shared" si="182"/>
        <v>48</v>
      </c>
      <c r="GM53" s="8" t="str">
        <f t="shared" si="300"/>
        <v/>
      </c>
      <c r="GN53" s="8" t="str">
        <f t="shared" si="301"/>
        <v/>
      </c>
      <c r="GO53" s="95" t="str">
        <f>IFERROR(VLOOKUP(VLOOKUP(GN53,Control!$L$2:$M$677,2,FALSE),Control!$O$2:$P$11,2,FALSE),"")</f>
        <v/>
      </c>
      <c r="GP53" s="95" t="str">
        <f>IFERROR(VLOOKUP(GN53,Control!$R$2:$T$13,3,FALSE),"")</f>
        <v/>
      </c>
      <c r="GQ53" s="9">
        <f t="shared" si="302"/>
        <v>0</v>
      </c>
      <c r="GR53" s="10">
        <f t="shared" si="303"/>
        <v>0</v>
      </c>
      <c r="GS53" s="5">
        <f t="shared" si="183"/>
        <v>48</v>
      </c>
      <c r="GT53" s="8" t="str">
        <f t="shared" si="304"/>
        <v/>
      </c>
      <c r="GU53" s="8" t="str">
        <f t="shared" si="305"/>
        <v/>
      </c>
      <c r="GV53" s="95" t="str">
        <f>IFERROR(VLOOKUP(VLOOKUP(GU53,Control!$L$2:$M$677,2,FALSE),Control!$O$2:$P$11,2,FALSE),"")</f>
        <v/>
      </c>
      <c r="GW53" s="95" t="str">
        <f>IFERROR(VLOOKUP(GU53,Control!$R$2:$T$13,3,FALSE),"")</f>
        <v/>
      </c>
      <c r="GX53" s="9">
        <f t="shared" si="306"/>
        <v>0</v>
      </c>
      <c r="GY53" s="10">
        <f t="shared" si="307"/>
        <v>0</v>
      </c>
      <c r="GZ53" s="5">
        <f t="shared" si="184"/>
        <v>48</v>
      </c>
      <c r="HA53" s="8" t="str">
        <f t="shared" si="308"/>
        <v/>
      </c>
      <c r="HB53" s="8" t="str">
        <f t="shared" si="309"/>
        <v/>
      </c>
      <c r="HC53" s="95" t="str">
        <f>IFERROR(VLOOKUP(VLOOKUP(HB53,Control!$L$2:$M$677,2,FALSE),Control!$O$2:$P$11,2,FALSE),"")</f>
        <v/>
      </c>
      <c r="HD53" s="95" t="str">
        <f>IFERROR(VLOOKUP(HB53,Control!$R$2:$T$13,3,FALSE),"")</f>
        <v/>
      </c>
      <c r="HE53" s="9">
        <f t="shared" si="310"/>
        <v>0</v>
      </c>
      <c r="HF53" s="10">
        <f t="shared" si="311"/>
        <v>0</v>
      </c>
      <c r="HG53" s="5">
        <f t="shared" si="185"/>
        <v>48</v>
      </c>
      <c r="HH53" s="8" t="str">
        <f t="shared" si="312"/>
        <v/>
      </c>
      <c r="HI53" s="8" t="str">
        <f t="shared" si="313"/>
        <v/>
      </c>
      <c r="HJ53" s="95" t="str">
        <f>IFERROR(VLOOKUP(VLOOKUP(HI53,Control!$L$2:$M$677,2,FALSE),Control!$O$2:$P$11,2,FALSE),"")</f>
        <v/>
      </c>
      <c r="HK53" s="95" t="str">
        <f>IFERROR(VLOOKUP(HI53,Control!$R$2:$T$13,3,FALSE),"")</f>
        <v/>
      </c>
      <c r="HL53" s="9">
        <f t="shared" si="314"/>
        <v>0</v>
      </c>
      <c r="HM53" s="10">
        <f t="shared" si="315"/>
        <v>0</v>
      </c>
      <c r="HN53" s="5">
        <f t="shared" si="186"/>
        <v>48</v>
      </c>
      <c r="HO53" s="8" t="str">
        <f t="shared" si="316"/>
        <v/>
      </c>
      <c r="HP53" s="8" t="str">
        <f t="shared" si="317"/>
        <v/>
      </c>
      <c r="HQ53" s="95" t="str">
        <f>IFERROR(VLOOKUP(VLOOKUP(HP53,Control!$L$2:$M$677,2,FALSE),Control!$O$2:$P$11,2,FALSE),"")</f>
        <v/>
      </c>
      <c r="HR53" s="95" t="str">
        <f>IFERROR(VLOOKUP(HP53,Control!$R$2:$T$13,3,FALSE),"")</f>
        <v/>
      </c>
      <c r="HS53" s="9">
        <f t="shared" si="318"/>
        <v>0</v>
      </c>
      <c r="HT53" s="10">
        <f t="shared" si="319"/>
        <v>0</v>
      </c>
      <c r="HU53" s="5">
        <f t="shared" si="187"/>
        <v>48</v>
      </c>
      <c r="HV53" s="8" t="str">
        <f t="shared" si="320"/>
        <v/>
      </c>
      <c r="HW53" s="8" t="str">
        <f t="shared" si="321"/>
        <v/>
      </c>
      <c r="HX53" s="95" t="str">
        <f>IFERROR(VLOOKUP(VLOOKUP(HW53,Control!$L$2:$M$677,2,FALSE),Control!$O$2:$P$11,2,FALSE),"")</f>
        <v/>
      </c>
      <c r="HY53" s="95" t="str">
        <f>IFERROR(VLOOKUP(HW53,Control!$R$2:$T$13,3,FALSE),"")</f>
        <v/>
      </c>
      <c r="HZ53" s="9">
        <f t="shared" si="322"/>
        <v>0</v>
      </c>
      <c r="IA53" s="10">
        <f t="shared" si="323"/>
        <v>0</v>
      </c>
      <c r="IB53" s="5">
        <f t="shared" si="188"/>
        <v>48</v>
      </c>
      <c r="IC53" s="8" t="str">
        <f t="shared" si="324"/>
        <v/>
      </c>
      <c r="ID53" s="8" t="str">
        <f t="shared" si="325"/>
        <v/>
      </c>
      <c r="IE53" s="95" t="str">
        <f>IFERROR(VLOOKUP(VLOOKUP(ID53,Control!$L$2:$M$677,2,FALSE),Control!$O$2:$P$11,2,FALSE),"")</f>
        <v/>
      </c>
      <c r="IF53" s="95" t="str">
        <f>IFERROR(VLOOKUP(ID53,Control!$R$2:$T$13,3,FALSE),"")</f>
        <v/>
      </c>
      <c r="IG53" s="9">
        <f t="shared" si="326"/>
        <v>0</v>
      </c>
      <c r="IH53" s="10">
        <f t="shared" si="327"/>
        <v>0</v>
      </c>
      <c r="II53" s="5">
        <f t="shared" si="189"/>
        <v>48</v>
      </c>
      <c r="IJ53" s="8" t="str">
        <f t="shared" si="328"/>
        <v/>
      </c>
      <c r="IK53" s="8" t="str">
        <f t="shared" si="329"/>
        <v/>
      </c>
      <c r="IL53" s="95" t="str">
        <f>IFERROR(VLOOKUP(VLOOKUP(IK53,Control!$L$2:$M$677,2,FALSE),Control!$O$2:$P$11,2,FALSE),"")</f>
        <v/>
      </c>
      <c r="IM53" s="95" t="str">
        <f>IFERROR(VLOOKUP(IK53,Control!$R$2:$T$13,3,FALSE),"")</f>
        <v/>
      </c>
      <c r="IN53" s="9">
        <f t="shared" si="330"/>
        <v>0</v>
      </c>
      <c r="IO53" s="10">
        <f t="shared" si="331"/>
        <v>0</v>
      </c>
      <c r="IP53" s="5">
        <f t="shared" si="190"/>
        <v>48</v>
      </c>
      <c r="IQ53" s="8" t="str">
        <f t="shared" si="332"/>
        <v/>
      </c>
      <c r="IR53" s="8" t="str">
        <f t="shared" si="333"/>
        <v/>
      </c>
      <c r="IS53" s="95" t="str">
        <f>IFERROR(VLOOKUP(VLOOKUP(IR53,Control!$L$2:$M$677,2,FALSE),Control!$O$2:$P$11,2,FALSE),"")</f>
        <v/>
      </c>
      <c r="IT53" s="95" t="str">
        <f>IFERROR(VLOOKUP(IR53,Control!$R$2:$T$13,3,FALSE),"")</f>
        <v/>
      </c>
      <c r="IU53" s="9">
        <f t="shared" si="334"/>
        <v>0</v>
      </c>
      <c r="IV53" s="10">
        <f t="shared" si="335"/>
        <v>0</v>
      </c>
      <c r="IW53" s="5">
        <f t="shared" si="191"/>
        <v>48</v>
      </c>
      <c r="IX53" s="8" t="str">
        <f t="shared" si="336"/>
        <v/>
      </c>
      <c r="IY53" s="8" t="str">
        <f t="shared" si="337"/>
        <v/>
      </c>
      <c r="IZ53" s="95" t="str">
        <f>IFERROR(VLOOKUP(VLOOKUP(IY53,Control!$L$2:$M$677,2,FALSE),Control!$O$2:$P$11,2,FALSE),"")</f>
        <v/>
      </c>
      <c r="JA53" s="95" t="str">
        <f>IFERROR(VLOOKUP(IY53,Control!$R$2:$T$13,3,FALSE),"")</f>
        <v/>
      </c>
      <c r="JB53" s="9">
        <f t="shared" si="338"/>
        <v>0</v>
      </c>
      <c r="JC53" s="10">
        <f t="shared" si="339"/>
        <v>0</v>
      </c>
      <c r="JD53" s="5">
        <f t="shared" si="192"/>
        <v>48</v>
      </c>
      <c r="JE53" s="8" t="str">
        <f t="shared" si="340"/>
        <v/>
      </c>
      <c r="JF53" s="8" t="str">
        <f t="shared" si="341"/>
        <v/>
      </c>
      <c r="JG53" s="95" t="str">
        <f>IFERROR(VLOOKUP(VLOOKUP(JF53,Control!$L$2:$M$677,2,FALSE),Control!$O$2:$P$11,2,FALSE),"")</f>
        <v/>
      </c>
      <c r="JH53" s="95" t="str">
        <f>IFERROR(VLOOKUP(JF53,Control!$R$2:$T$13,3,FALSE),"")</f>
        <v/>
      </c>
      <c r="JI53" s="9">
        <f t="shared" si="342"/>
        <v>0</v>
      </c>
      <c r="JJ53" s="10">
        <f t="shared" si="343"/>
        <v>0</v>
      </c>
      <c r="JK53" s="5">
        <f t="shared" si="193"/>
        <v>48</v>
      </c>
      <c r="JL53" s="8" t="str">
        <f t="shared" si="344"/>
        <v/>
      </c>
      <c r="JM53" s="8" t="str">
        <f t="shared" si="345"/>
        <v/>
      </c>
      <c r="JN53" s="95" t="str">
        <f>IFERROR(VLOOKUP(VLOOKUP(JM53,Control!$L$2:$M$677,2,FALSE),Control!$O$2:$P$11,2,FALSE),"")</f>
        <v/>
      </c>
      <c r="JO53" s="95" t="str">
        <f>IFERROR(VLOOKUP(JM53,Control!$R$2:$T$13,3,FALSE),"")</f>
        <v/>
      </c>
      <c r="JP53" s="9">
        <f t="shared" si="346"/>
        <v>0</v>
      </c>
      <c r="JQ53" s="10">
        <f t="shared" si="347"/>
        <v>0</v>
      </c>
      <c r="JR53" s="5">
        <f t="shared" si="194"/>
        <v>48</v>
      </c>
      <c r="JS53" s="8" t="str">
        <f t="shared" si="348"/>
        <v/>
      </c>
      <c r="JT53" s="8" t="str">
        <f t="shared" si="349"/>
        <v/>
      </c>
      <c r="JU53" s="95" t="str">
        <f>IFERROR(VLOOKUP(VLOOKUP(JT53,Control!$L$2:$M$677,2,FALSE),Control!$O$2:$P$11,2,FALSE),"")</f>
        <v/>
      </c>
      <c r="JV53" s="95" t="str">
        <f>IFERROR(VLOOKUP(JT53,Control!$R$2:$T$13,3,FALSE),"")</f>
        <v/>
      </c>
      <c r="JW53" s="9">
        <f t="shared" si="350"/>
        <v>0</v>
      </c>
      <c r="JX53" s="10">
        <f t="shared" si="351"/>
        <v>0</v>
      </c>
    </row>
    <row r="54" spans="1:284" x14ac:dyDescent="0.25">
      <c r="A54" s="102">
        <v>20</v>
      </c>
      <c r="B54" s="143"/>
      <c r="C54" s="143"/>
      <c r="E54" s="5">
        <f t="shared" si="195"/>
        <v>49</v>
      </c>
      <c r="F54" s="8"/>
      <c r="G54" s="6"/>
      <c r="H54" s="95" t="str">
        <f>IFERROR(VLOOKUP(VLOOKUP(G54,Control!$L$2:$M$677,2,FALSE),Control!$O$2:$P$11,2,FALSE),"")</f>
        <v/>
      </c>
      <c r="I54" s="95" t="str">
        <f>IFERROR(VLOOKUP(G54,Control!$R$2:$T$13,3,FALSE),"")</f>
        <v/>
      </c>
      <c r="J54" s="9">
        <v>0</v>
      </c>
      <c r="K54" s="10">
        <v>0</v>
      </c>
      <c r="L54" s="5">
        <f t="shared" si="156"/>
        <v>49</v>
      </c>
      <c r="M54" s="8" t="str">
        <f t="shared" si="196"/>
        <v/>
      </c>
      <c r="N54" s="8" t="str">
        <f t="shared" si="197"/>
        <v/>
      </c>
      <c r="O54" s="95" t="str">
        <f>IFERROR(VLOOKUP(VLOOKUP(N54,Control!$L$2:$M$677,2,FALSE),Control!$O$2:$P$11,2,FALSE),"")</f>
        <v/>
      </c>
      <c r="P54" s="95" t="str">
        <f>IFERROR(VLOOKUP(N54,Control!$R$2:$T$13,3,FALSE),"")</f>
        <v/>
      </c>
      <c r="Q54" s="9">
        <f t="shared" si="198"/>
        <v>0</v>
      </c>
      <c r="R54" s="10">
        <f t="shared" si="199"/>
        <v>0</v>
      </c>
      <c r="S54" s="5">
        <f t="shared" si="157"/>
        <v>49</v>
      </c>
      <c r="T54" s="8" t="str">
        <f t="shared" si="200"/>
        <v/>
      </c>
      <c r="U54" s="8" t="str">
        <f t="shared" si="201"/>
        <v/>
      </c>
      <c r="V54" s="95" t="str">
        <f>IFERROR(VLOOKUP(VLOOKUP(U54,Control!$L$2:$M$677,2,FALSE),Control!$O$2:$P$11,2,FALSE),"")</f>
        <v/>
      </c>
      <c r="W54" s="95" t="str">
        <f>IFERROR(VLOOKUP(U54,Control!$R$2:$T$13,3,FALSE),"")</f>
        <v/>
      </c>
      <c r="X54" s="9">
        <f t="shared" si="202"/>
        <v>0</v>
      </c>
      <c r="Y54" s="10">
        <f t="shared" si="203"/>
        <v>0</v>
      </c>
      <c r="Z54" s="5">
        <f t="shared" si="158"/>
        <v>49</v>
      </c>
      <c r="AA54" s="8" t="str">
        <f t="shared" si="204"/>
        <v/>
      </c>
      <c r="AB54" s="8" t="str">
        <f t="shared" si="205"/>
        <v/>
      </c>
      <c r="AC54" s="95" t="str">
        <f>IFERROR(VLOOKUP(VLOOKUP(AB54,Control!$L$2:$M$677,2,FALSE),Control!$O$2:$P$11,2,FALSE),"")</f>
        <v/>
      </c>
      <c r="AD54" s="95" t="str">
        <f>IFERROR(VLOOKUP(AB54,Control!$R$2:$T$13,3,FALSE),"")</f>
        <v/>
      </c>
      <c r="AE54" s="9">
        <f t="shared" si="206"/>
        <v>0</v>
      </c>
      <c r="AF54" s="10">
        <f t="shared" si="207"/>
        <v>0</v>
      </c>
      <c r="AG54" s="5">
        <f t="shared" si="159"/>
        <v>49</v>
      </c>
      <c r="AH54" s="8" t="str">
        <f t="shared" si="208"/>
        <v/>
      </c>
      <c r="AI54" s="8" t="str">
        <f t="shared" si="209"/>
        <v/>
      </c>
      <c r="AJ54" s="95" t="str">
        <f>IFERROR(VLOOKUP(VLOOKUP(AI54,Control!$L$2:$M$677,2,FALSE),Control!$O$2:$P$11,2,FALSE),"")</f>
        <v/>
      </c>
      <c r="AK54" s="95" t="str">
        <f>IFERROR(VLOOKUP(AI54,Control!$R$2:$T$13,3,FALSE),"")</f>
        <v/>
      </c>
      <c r="AL54" s="9">
        <f t="shared" si="210"/>
        <v>0</v>
      </c>
      <c r="AM54" s="10">
        <f t="shared" si="211"/>
        <v>0</v>
      </c>
      <c r="AN54" s="5">
        <f t="shared" si="160"/>
        <v>49</v>
      </c>
      <c r="AO54" s="8" t="str">
        <f t="shared" si="212"/>
        <v/>
      </c>
      <c r="AP54" s="8" t="str">
        <f t="shared" si="213"/>
        <v/>
      </c>
      <c r="AQ54" s="95" t="str">
        <f>IFERROR(VLOOKUP(VLOOKUP(AP54,Control!$L$2:$M$677,2,FALSE),Control!$O$2:$P$11,2,FALSE),"")</f>
        <v/>
      </c>
      <c r="AR54" s="95" t="str">
        <f>IFERROR(VLOOKUP(AP54,Control!$R$2:$T$13,3,FALSE),"")</f>
        <v/>
      </c>
      <c r="AS54" s="9">
        <f t="shared" si="214"/>
        <v>0</v>
      </c>
      <c r="AT54" s="10">
        <f t="shared" si="215"/>
        <v>0</v>
      </c>
      <c r="AU54" s="5">
        <f t="shared" si="161"/>
        <v>49</v>
      </c>
      <c r="AV54" s="8" t="str">
        <f t="shared" si="216"/>
        <v/>
      </c>
      <c r="AW54" s="8" t="str">
        <f t="shared" si="217"/>
        <v/>
      </c>
      <c r="AX54" s="95" t="str">
        <f>IFERROR(VLOOKUP(VLOOKUP(AW54,Control!$L$2:$M$677,2,FALSE),Control!$O$2:$P$11,2,FALSE),"")</f>
        <v/>
      </c>
      <c r="AY54" s="95" t="str">
        <f>IFERROR(VLOOKUP(AW54,Control!$R$2:$T$13,3,FALSE),"")</f>
        <v/>
      </c>
      <c r="AZ54" s="9">
        <f t="shared" si="218"/>
        <v>0</v>
      </c>
      <c r="BA54" s="10">
        <f t="shared" si="219"/>
        <v>0</v>
      </c>
      <c r="BB54" s="5">
        <f t="shared" si="162"/>
        <v>49</v>
      </c>
      <c r="BC54" s="8" t="str">
        <f t="shared" si="220"/>
        <v/>
      </c>
      <c r="BD54" s="8" t="str">
        <f t="shared" si="221"/>
        <v/>
      </c>
      <c r="BE54" s="95" t="str">
        <f>IFERROR(VLOOKUP(VLOOKUP(BD54,Control!$L$2:$M$677,2,FALSE),Control!$O$2:$P$11,2,FALSE),"")</f>
        <v/>
      </c>
      <c r="BF54" s="95" t="str">
        <f>IFERROR(VLOOKUP(BD54,Control!$R$2:$T$13,3,FALSE),"")</f>
        <v/>
      </c>
      <c r="BG54" s="9">
        <f t="shared" si="222"/>
        <v>0</v>
      </c>
      <c r="BH54" s="10">
        <f t="shared" si="223"/>
        <v>0</v>
      </c>
      <c r="BI54" s="5">
        <f t="shared" si="163"/>
        <v>49</v>
      </c>
      <c r="BJ54" s="8" t="str">
        <f t="shared" si="224"/>
        <v/>
      </c>
      <c r="BK54" s="8" t="str">
        <f t="shared" si="225"/>
        <v/>
      </c>
      <c r="BL54" s="95" t="str">
        <f>IFERROR(VLOOKUP(VLOOKUP(BK54,Control!$L$2:$M$677,2,FALSE),Control!$O$2:$P$11,2,FALSE),"")</f>
        <v/>
      </c>
      <c r="BM54" s="95" t="str">
        <f>IFERROR(VLOOKUP(BK54,Control!$R$2:$T$13,3,FALSE),"")</f>
        <v/>
      </c>
      <c r="BN54" s="9">
        <f t="shared" si="226"/>
        <v>0</v>
      </c>
      <c r="BO54" s="10">
        <f t="shared" si="227"/>
        <v>0</v>
      </c>
      <c r="BP54" s="5">
        <f t="shared" si="164"/>
        <v>49</v>
      </c>
      <c r="BQ54" s="8" t="str">
        <f t="shared" si="228"/>
        <v/>
      </c>
      <c r="BR54" s="8" t="str">
        <f t="shared" si="229"/>
        <v/>
      </c>
      <c r="BS54" s="95" t="str">
        <f>IFERROR(VLOOKUP(VLOOKUP(BR54,Control!$L$2:$M$677,2,FALSE),Control!$O$2:$P$11,2,FALSE),"")</f>
        <v/>
      </c>
      <c r="BT54" s="95" t="str">
        <f>IFERROR(VLOOKUP(BR54,Control!$R$2:$T$13,3,FALSE),"")</f>
        <v/>
      </c>
      <c r="BU54" s="9">
        <f t="shared" si="230"/>
        <v>0</v>
      </c>
      <c r="BV54" s="10">
        <f t="shared" si="231"/>
        <v>0</v>
      </c>
      <c r="BW54" s="5">
        <f t="shared" si="165"/>
        <v>49</v>
      </c>
      <c r="BX54" s="8" t="str">
        <f t="shared" si="232"/>
        <v/>
      </c>
      <c r="BY54" s="8" t="str">
        <f t="shared" si="233"/>
        <v/>
      </c>
      <c r="BZ54" s="95" t="str">
        <f>IFERROR(VLOOKUP(VLOOKUP(BY54,Control!$L$2:$M$677,2,FALSE),Control!$O$2:$P$11,2,FALSE),"")</f>
        <v/>
      </c>
      <c r="CA54" s="95" t="str">
        <f>IFERROR(VLOOKUP(BY54,Control!$R$2:$T$13,3,FALSE),"")</f>
        <v/>
      </c>
      <c r="CB54" s="9">
        <f t="shared" si="234"/>
        <v>0</v>
      </c>
      <c r="CC54" s="10">
        <f t="shared" si="235"/>
        <v>0</v>
      </c>
      <c r="CD54" s="5">
        <f t="shared" si="166"/>
        <v>49</v>
      </c>
      <c r="CE54" s="8" t="str">
        <f t="shared" si="236"/>
        <v/>
      </c>
      <c r="CF54" s="8" t="str">
        <f t="shared" si="237"/>
        <v/>
      </c>
      <c r="CG54" s="95" t="str">
        <f>IFERROR(VLOOKUP(VLOOKUP(CF54,Control!$L$2:$M$677,2,FALSE),Control!$O$2:$P$11,2,FALSE),"")</f>
        <v/>
      </c>
      <c r="CH54" s="95" t="str">
        <f>IFERROR(VLOOKUP(CF54,Control!$R$2:$T$13,3,FALSE),"")</f>
        <v/>
      </c>
      <c r="CI54" s="9">
        <f t="shared" si="238"/>
        <v>0</v>
      </c>
      <c r="CJ54" s="10">
        <f t="shared" si="239"/>
        <v>0</v>
      </c>
      <c r="CK54" s="5">
        <f t="shared" si="167"/>
        <v>49</v>
      </c>
      <c r="CL54" s="8" t="str">
        <f t="shared" si="240"/>
        <v/>
      </c>
      <c r="CM54" s="8" t="str">
        <f t="shared" si="241"/>
        <v/>
      </c>
      <c r="CN54" s="95" t="str">
        <f>IFERROR(VLOOKUP(VLOOKUP(CM54,Control!$L$2:$M$677,2,FALSE),Control!$O$2:$P$11,2,FALSE),"")</f>
        <v/>
      </c>
      <c r="CO54" s="95" t="str">
        <f>IFERROR(VLOOKUP(CM54,Control!$R$2:$T$13,3,FALSE),"")</f>
        <v/>
      </c>
      <c r="CP54" s="9">
        <f t="shared" si="242"/>
        <v>0</v>
      </c>
      <c r="CQ54" s="10">
        <f t="shared" si="243"/>
        <v>0</v>
      </c>
      <c r="CR54" s="5">
        <f t="shared" si="168"/>
        <v>49</v>
      </c>
      <c r="CS54" s="8" t="str">
        <f t="shared" si="244"/>
        <v/>
      </c>
      <c r="CT54" s="8" t="str">
        <f t="shared" si="245"/>
        <v/>
      </c>
      <c r="CU54" s="95" t="str">
        <f>IFERROR(VLOOKUP(VLOOKUP(CT54,Control!$L$2:$M$677,2,FALSE),Control!$O$2:$P$11,2,FALSE),"")</f>
        <v/>
      </c>
      <c r="CV54" s="95" t="str">
        <f>IFERROR(VLOOKUP(CT54,Control!$R$2:$T$13,3,FALSE),"")</f>
        <v/>
      </c>
      <c r="CW54" s="9">
        <f t="shared" si="246"/>
        <v>0</v>
      </c>
      <c r="CX54" s="10">
        <f t="shared" si="247"/>
        <v>0</v>
      </c>
      <c r="CY54" s="5">
        <f t="shared" si="169"/>
        <v>49</v>
      </c>
      <c r="CZ54" s="8" t="str">
        <f t="shared" si="248"/>
        <v/>
      </c>
      <c r="DA54" s="8" t="str">
        <f t="shared" si="249"/>
        <v/>
      </c>
      <c r="DB54" s="95" t="str">
        <f>IFERROR(VLOOKUP(VLOOKUP(DA54,Control!$L$2:$M$677,2,FALSE),Control!$O$2:$P$11,2,FALSE),"")</f>
        <v/>
      </c>
      <c r="DC54" s="95" t="str">
        <f>IFERROR(VLOOKUP(DA54,Control!$R$2:$T$13,3,FALSE),"")</f>
        <v/>
      </c>
      <c r="DD54" s="9">
        <f t="shared" si="250"/>
        <v>0</v>
      </c>
      <c r="DE54" s="10">
        <f t="shared" si="251"/>
        <v>0</v>
      </c>
      <c r="DF54" s="5">
        <f t="shared" si="170"/>
        <v>49</v>
      </c>
      <c r="DG54" s="8" t="str">
        <f t="shared" si="252"/>
        <v/>
      </c>
      <c r="DH54" s="8" t="str">
        <f t="shared" si="253"/>
        <v/>
      </c>
      <c r="DI54" s="95" t="str">
        <f>IFERROR(VLOOKUP(VLOOKUP(DH54,Control!$L$2:$M$677,2,FALSE),Control!$O$2:$P$11,2,FALSE),"")</f>
        <v/>
      </c>
      <c r="DJ54" s="95" t="str">
        <f>IFERROR(VLOOKUP(DH54,Control!$R$2:$T$13,3,FALSE),"")</f>
        <v/>
      </c>
      <c r="DK54" s="9">
        <f t="shared" si="254"/>
        <v>0</v>
      </c>
      <c r="DL54" s="10">
        <f t="shared" si="255"/>
        <v>0</v>
      </c>
      <c r="DM54" s="5">
        <f t="shared" si="171"/>
        <v>49</v>
      </c>
      <c r="DN54" s="8" t="str">
        <f t="shared" si="256"/>
        <v/>
      </c>
      <c r="DO54" s="8" t="str">
        <f t="shared" si="257"/>
        <v/>
      </c>
      <c r="DP54" s="95" t="str">
        <f>IFERROR(VLOOKUP(VLOOKUP(DO54,Control!$L$2:$M$677,2,FALSE),Control!$O$2:$P$11,2,FALSE),"")</f>
        <v/>
      </c>
      <c r="DQ54" s="95" t="str">
        <f>IFERROR(VLOOKUP(DO54,Control!$R$2:$T$13,3,FALSE),"")</f>
        <v/>
      </c>
      <c r="DR54" s="9">
        <f t="shared" si="258"/>
        <v>0</v>
      </c>
      <c r="DS54" s="10">
        <f t="shared" si="259"/>
        <v>0</v>
      </c>
      <c r="DT54" s="5">
        <f t="shared" si="172"/>
        <v>49</v>
      </c>
      <c r="DU54" s="8" t="str">
        <f t="shared" si="260"/>
        <v/>
      </c>
      <c r="DV54" s="8" t="str">
        <f t="shared" si="261"/>
        <v/>
      </c>
      <c r="DW54" s="95" t="str">
        <f>IFERROR(VLOOKUP(VLOOKUP(DV54,Control!$L$2:$M$677,2,FALSE),Control!$O$2:$P$11,2,FALSE),"")</f>
        <v/>
      </c>
      <c r="DX54" s="95" t="str">
        <f>IFERROR(VLOOKUP(DV54,Control!$R$2:$T$13,3,FALSE),"")</f>
        <v/>
      </c>
      <c r="DY54" s="9">
        <f t="shared" si="262"/>
        <v>0</v>
      </c>
      <c r="DZ54" s="10">
        <f t="shared" si="263"/>
        <v>0</v>
      </c>
      <c r="EA54" s="5">
        <f t="shared" si="173"/>
        <v>49</v>
      </c>
      <c r="EB54" s="8" t="str">
        <f t="shared" si="264"/>
        <v/>
      </c>
      <c r="EC54" s="8" t="str">
        <f t="shared" si="265"/>
        <v/>
      </c>
      <c r="ED54" s="95" t="str">
        <f>IFERROR(VLOOKUP(VLOOKUP(EC54,Control!$L$2:$M$677,2,FALSE),Control!$O$2:$P$11,2,FALSE),"")</f>
        <v/>
      </c>
      <c r="EE54" s="95" t="str">
        <f>IFERROR(VLOOKUP(EC54,Control!$R$2:$T$13,3,FALSE),"")</f>
        <v/>
      </c>
      <c r="EF54" s="9">
        <f t="shared" si="266"/>
        <v>0</v>
      </c>
      <c r="EG54" s="10">
        <f t="shared" si="267"/>
        <v>0</v>
      </c>
      <c r="EH54" s="5">
        <f t="shared" si="174"/>
        <v>49</v>
      </c>
      <c r="EI54" s="8" t="str">
        <f t="shared" si="268"/>
        <v/>
      </c>
      <c r="EJ54" s="8" t="str">
        <f t="shared" si="269"/>
        <v/>
      </c>
      <c r="EK54" s="95" t="str">
        <f>IFERROR(VLOOKUP(VLOOKUP(EJ54,Control!$L$2:$M$677,2,FALSE),Control!$O$2:$P$11,2,FALSE),"")</f>
        <v/>
      </c>
      <c r="EL54" s="95" t="str">
        <f>IFERROR(VLOOKUP(EJ54,Control!$R$2:$T$13,3,FALSE),"")</f>
        <v/>
      </c>
      <c r="EM54" s="9">
        <f t="shared" si="270"/>
        <v>0</v>
      </c>
      <c r="EN54" s="10">
        <f t="shared" si="271"/>
        <v>0</v>
      </c>
      <c r="EO54" s="5">
        <f t="shared" si="175"/>
        <v>49</v>
      </c>
      <c r="EP54" s="8" t="str">
        <f t="shared" si="272"/>
        <v/>
      </c>
      <c r="EQ54" s="8" t="str">
        <f t="shared" si="273"/>
        <v/>
      </c>
      <c r="ER54" s="95" t="str">
        <f>IFERROR(VLOOKUP(VLOOKUP(EQ54,Control!$L$2:$M$677,2,FALSE),Control!$O$2:$P$11,2,FALSE),"")</f>
        <v/>
      </c>
      <c r="ES54" s="95" t="str">
        <f>IFERROR(VLOOKUP(EQ54,Control!$R$2:$T$13,3,FALSE),"")</f>
        <v/>
      </c>
      <c r="ET54" s="9">
        <f t="shared" si="274"/>
        <v>0</v>
      </c>
      <c r="EU54" s="10">
        <f t="shared" si="275"/>
        <v>0</v>
      </c>
      <c r="EV54" s="5">
        <f t="shared" si="176"/>
        <v>49</v>
      </c>
      <c r="EW54" s="8" t="str">
        <f t="shared" si="276"/>
        <v/>
      </c>
      <c r="EX54" s="8" t="str">
        <f t="shared" si="277"/>
        <v/>
      </c>
      <c r="EY54" s="95" t="str">
        <f>IFERROR(VLOOKUP(VLOOKUP(EX54,Control!$L$2:$M$677,2,FALSE),Control!$O$2:$P$11,2,FALSE),"")</f>
        <v/>
      </c>
      <c r="EZ54" s="95" t="str">
        <f>IFERROR(VLOOKUP(EX54,Control!$R$2:$T$13,3,FALSE),"")</f>
        <v/>
      </c>
      <c r="FA54" s="9">
        <f t="shared" si="278"/>
        <v>0</v>
      </c>
      <c r="FB54" s="10">
        <f t="shared" si="279"/>
        <v>0</v>
      </c>
      <c r="FC54" s="5">
        <f t="shared" si="177"/>
        <v>49</v>
      </c>
      <c r="FD54" s="8" t="str">
        <f t="shared" si="280"/>
        <v/>
      </c>
      <c r="FE54" s="8" t="str">
        <f t="shared" si="281"/>
        <v/>
      </c>
      <c r="FF54" s="95" t="str">
        <f>IFERROR(VLOOKUP(VLOOKUP(FE54,Control!$L$2:$M$677,2,FALSE),Control!$O$2:$P$11,2,FALSE),"")</f>
        <v/>
      </c>
      <c r="FG54" s="95" t="str">
        <f>IFERROR(VLOOKUP(FE54,Control!$R$2:$T$13,3,FALSE),"")</f>
        <v/>
      </c>
      <c r="FH54" s="9">
        <f t="shared" si="282"/>
        <v>0</v>
      </c>
      <c r="FI54" s="10">
        <f t="shared" si="283"/>
        <v>0</v>
      </c>
      <c r="FJ54" s="5">
        <f t="shared" si="178"/>
        <v>49</v>
      </c>
      <c r="FK54" s="8" t="str">
        <f t="shared" si="284"/>
        <v/>
      </c>
      <c r="FL54" s="8" t="str">
        <f t="shared" si="285"/>
        <v/>
      </c>
      <c r="FM54" s="95" t="str">
        <f>IFERROR(VLOOKUP(VLOOKUP(FL54,Control!$L$2:$M$677,2,FALSE),Control!$O$2:$P$11,2,FALSE),"")</f>
        <v/>
      </c>
      <c r="FN54" s="95" t="str">
        <f>IFERROR(VLOOKUP(FL54,Control!$R$2:$T$13,3,FALSE),"")</f>
        <v/>
      </c>
      <c r="FO54" s="9">
        <f t="shared" si="286"/>
        <v>0</v>
      </c>
      <c r="FP54" s="10">
        <f t="shared" si="287"/>
        <v>0</v>
      </c>
      <c r="FQ54" s="5">
        <f t="shared" si="179"/>
        <v>49</v>
      </c>
      <c r="FR54" s="8" t="str">
        <f t="shared" si="288"/>
        <v/>
      </c>
      <c r="FS54" s="8" t="str">
        <f t="shared" si="289"/>
        <v/>
      </c>
      <c r="FT54" s="95" t="str">
        <f>IFERROR(VLOOKUP(VLOOKUP(FS54,Control!$L$2:$M$677,2,FALSE),Control!$O$2:$P$11,2,FALSE),"")</f>
        <v/>
      </c>
      <c r="FU54" s="95" t="str">
        <f>IFERROR(VLOOKUP(FS54,Control!$R$2:$T$13,3,FALSE),"")</f>
        <v/>
      </c>
      <c r="FV54" s="9">
        <f t="shared" si="290"/>
        <v>0</v>
      </c>
      <c r="FW54" s="10">
        <f t="shared" si="291"/>
        <v>0</v>
      </c>
      <c r="FX54" s="5">
        <f t="shared" si="180"/>
        <v>49</v>
      </c>
      <c r="FY54" s="8" t="str">
        <f t="shared" si="292"/>
        <v/>
      </c>
      <c r="FZ54" s="8" t="str">
        <f t="shared" si="293"/>
        <v/>
      </c>
      <c r="GA54" s="95" t="str">
        <f>IFERROR(VLOOKUP(VLOOKUP(FZ54,Control!$L$2:$M$677,2,FALSE),Control!$O$2:$P$11,2,FALSE),"")</f>
        <v/>
      </c>
      <c r="GB54" s="95" t="str">
        <f>IFERROR(VLOOKUP(FZ54,Control!$R$2:$T$13,3,FALSE),"")</f>
        <v/>
      </c>
      <c r="GC54" s="9">
        <f t="shared" si="294"/>
        <v>0</v>
      </c>
      <c r="GD54" s="10">
        <f t="shared" si="295"/>
        <v>0</v>
      </c>
      <c r="GE54" s="5">
        <f t="shared" si="181"/>
        <v>49</v>
      </c>
      <c r="GF54" s="8" t="str">
        <f t="shared" si="296"/>
        <v/>
      </c>
      <c r="GG54" s="8" t="str">
        <f t="shared" si="297"/>
        <v/>
      </c>
      <c r="GH54" s="95" t="str">
        <f>IFERROR(VLOOKUP(VLOOKUP(GG54,Control!$L$2:$M$677,2,FALSE),Control!$O$2:$P$11,2,FALSE),"")</f>
        <v/>
      </c>
      <c r="GI54" s="95" t="str">
        <f>IFERROR(VLOOKUP(GG54,Control!$R$2:$T$13,3,FALSE),"")</f>
        <v/>
      </c>
      <c r="GJ54" s="9">
        <f t="shared" si="298"/>
        <v>0</v>
      </c>
      <c r="GK54" s="10">
        <f t="shared" si="299"/>
        <v>0</v>
      </c>
      <c r="GL54" s="5">
        <f t="shared" si="182"/>
        <v>49</v>
      </c>
      <c r="GM54" s="8" t="str">
        <f t="shared" si="300"/>
        <v/>
      </c>
      <c r="GN54" s="8" t="str">
        <f t="shared" si="301"/>
        <v/>
      </c>
      <c r="GO54" s="95" t="str">
        <f>IFERROR(VLOOKUP(VLOOKUP(GN54,Control!$L$2:$M$677,2,FALSE),Control!$O$2:$P$11,2,FALSE),"")</f>
        <v/>
      </c>
      <c r="GP54" s="95" t="str">
        <f>IFERROR(VLOOKUP(GN54,Control!$R$2:$T$13,3,FALSE),"")</f>
        <v/>
      </c>
      <c r="GQ54" s="9">
        <f t="shared" si="302"/>
        <v>0</v>
      </c>
      <c r="GR54" s="10">
        <f t="shared" si="303"/>
        <v>0</v>
      </c>
      <c r="GS54" s="5">
        <f t="shared" si="183"/>
        <v>49</v>
      </c>
      <c r="GT54" s="8" t="str">
        <f t="shared" si="304"/>
        <v/>
      </c>
      <c r="GU54" s="8" t="str">
        <f t="shared" si="305"/>
        <v/>
      </c>
      <c r="GV54" s="95" t="str">
        <f>IFERROR(VLOOKUP(VLOOKUP(GU54,Control!$L$2:$M$677,2,FALSE),Control!$O$2:$P$11,2,FALSE),"")</f>
        <v/>
      </c>
      <c r="GW54" s="95" t="str">
        <f>IFERROR(VLOOKUP(GU54,Control!$R$2:$T$13,3,FALSE),"")</f>
        <v/>
      </c>
      <c r="GX54" s="9">
        <f t="shared" si="306"/>
        <v>0</v>
      </c>
      <c r="GY54" s="10">
        <f t="shared" si="307"/>
        <v>0</v>
      </c>
      <c r="GZ54" s="5">
        <f t="shared" si="184"/>
        <v>49</v>
      </c>
      <c r="HA54" s="8" t="str">
        <f t="shared" si="308"/>
        <v/>
      </c>
      <c r="HB54" s="8" t="str">
        <f t="shared" si="309"/>
        <v/>
      </c>
      <c r="HC54" s="95" t="str">
        <f>IFERROR(VLOOKUP(VLOOKUP(HB54,Control!$L$2:$M$677,2,FALSE),Control!$O$2:$P$11,2,FALSE),"")</f>
        <v/>
      </c>
      <c r="HD54" s="95" t="str">
        <f>IFERROR(VLOOKUP(HB54,Control!$R$2:$T$13,3,FALSE),"")</f>
        <v/>
      </c>
      <c r="HE54" s="9">
        <f t="shared" si="310"/>
        <v>0</v>
      </c>
      <c r="HF54" s="10">
        <f t="shared" si="311"/>
        <v>0</v>
      </c>
      <c r="HG54" s="5">
        <f t="shared" si="185"/>
        <v>49</v>
      </c>
      <c r="HH54" s="8" t="str">
        <f t="shared" si="312"/>
        <v/>
      </c>
      <c r="HI54" s="8" t="str">
        <f t="shared" si="313"/>
        <v/>
      </c>
      <c r="HJ54" s="95" t="str">
        <f>IFERROR(VLOOKUP(VLOOKUP(HI54,Control!$L$2:$M$677,2,FALSE),Control!$O$2:$P$11,2,FALSE),"")</f>
        <v/>
      </c>
      <c r="HK54" s="95" t="str">
        <f>IFERROR(VLOOKUP(HI54,Control!$R$2:$T$13,3,FALSE),"")</f>
        <v/>
      </c>
      <c r="HL54" s="9">
        <f t="shared" si="314"/>
        <v>0</v>
      </c>
      <c r="HM54" s="10">
        <f t="shared" si="315"/>
        <v>0</v>
      </c>
      <c r="HN54" s="5">
        <f t="shared" si="186"/>
        <v>49</v>
      </c>
      <c r="HO54" s="8" t="str">
        <f t="shared" si="316"/>
        <v/>
      </c>
      <c r="HP54" s="8" t="str">
        <f t="shared" si="317"/>
        <v/>
      </c>
      <c r="HQ54" s="95" t="str">
        <f>IFERROR(VLOOKUP(VLOOKUP(HP54,Control!$L$2:$M$677,2,FALSE),Control!$O$2:$P$11,2,FALSE),"")</f>
        <v/>
      </c>
      <c r="HR54" s="95" t="str">
        <f>IFERROR(VLOOKUP(HP54,Control!$R$2:$T$13,3,FALSE),"")</f>
        <v/>
      </c>
      <c r="HS54" s="9">
        <f t="shared" si="318"/>
        <v>0</v>
      </c>
      <c r="HT54" s="10">
        <f t="shared" si="319"/>
        <v>0</v>
      </c>
      <c r="HU54" s="5">
        <f t="shared" si="187"/>
        <v>49</v>
      </c>
      <c r="HV54" s="8" t="str">
        <f t="shared" si="320"/>
        <v/>
      </c>
      <c r="HW54" s="8" t="str">
        <f t="shared" si="321"/>
        <v/>
      </c>
      <c r="HX54" s="95" t="str">
        <f>IFERROR(VLOOKUP(VLOOKUP(HW54,Control!$L$2:$M$677,2,FALSE),Control!$O$2:$P$11,2,FALSE),"")</f>
        <v/>
      </c>
      <c r="HY54" s="95" t="str">
        <f>IFERROR(VLOOKUP(HW54,Control!$R$2:$T$13,3,FALSE),"")</f>
        <v/>
      </c>
      <c r="HZ54" s="9">
        <f t="shared" si="322"/>
        <v>0</v>
      </c>
      <c r="IA54" s="10">
        <f t="shared" si="323"/>
        <v>0</v>
      </c>
      <c r="IB54" s="5">
        <f t="shared" si="188"/>
        <v>49</v>
      </c>
      <c r="IC54" s="8" t="str">
        <f t="shared" si="324"/>
        <v/>
      </c>
      <c r="ID54" s="8" t="str">
        <f t="shared" si="325"/>
        <v/>
      </c>
      <c r="IE54" s="95" t="str">
        <f>IFERROR(VLOOKUP(VLOOKUP(ID54,Control!$L$2:$M$677,2,FALSE),Control!$O$2:$P$11,2,FALSE),"")</f>
        <v/>
      </c>
      <c r="IF54" s="95" t="str">
        <f>IFERROR(VLOOKUP(ID54,Control!$R$2:$T$13,3,FALSE),"")</f>
        <v/>
      </c>
      <c r="IG54" s="9">
        <f t="shared" si="326"/>
        <v>0</v>
      </c>
      <c r="IH54" s="10">
        <f t="shared" si="327"/>
        <v>0</v>
      </c>
      <c r="II54" s="5">
        <f t="shared" si="189"/>
        <v>49</v>
      </c>
      <c r="IJ54" s="8" t="str">
        <f t="shared" si="328"/>
        <v/>
      </c>
      <c r="IK54" s="8" t="str">
        <f t="shared" si="329"/>
        <v/>
      </c>
      <c r="IL54" s="95" t="str">
        <f>IFERROR(VLOOKUP(VLOOKUP(IK54,Control!$L$2:$M$677,2,FALSE),Control!$O$2:$P$11,2,FALSE),"")</f>
        <v/>
      </c>
      <c r="IM54" s="95" t="str">
        <f>IFERROR(VLOOKUP(IK54,Control!$R$2:$T$13,3,FALSE),"")</f>
        <v/>
      </c>
      <c r="IN54" s="9">
        <f t="shared" si="330"/>
        <v>0</v>
      </c>
      <c r="IO54" s="10">
        <f t="shared" si="331"/>
        <v>0</v>
      </c>
      <c r="IP54" s="5">
        <f t="shared" si="190"/>
        <v>49</v>
      </c>
      <c r="IQ54" s="8" t="str">
        <f t="shared" si="332"/>
        <v/>
      </c>
      <c r="IR54" s="8" t="str">
        <f t="shared" si="333"/>
        <v/>
      </c>
      <c r="IS54" s="95" t="str">
        <f>IFERROR(VLOOKUP(VLOOKUP(IR54,Control!$L$2:$M$677,2,FALSE),Control!$O$2:$P$11,2,FALSE),"")</f>
        <v/>
      </c>
      <c r="IT54" s="95" t="str">
        <f>IFERROR(VLOOKUP(IR54,Control!$R$2:$T$13,3,FALSE),"")</f>
        <v/>
      </c>
      <c r="IU54" s="9">
        <f t="shared" si="334"/>
        <v>0</v>
      </c>
      <c r="IV54" s="10">
        <f t="shared" si="335"/>
        <v>0</v>
      </c>
      <c r="IW54" s="5">
        <f t="shared" si="191"/>
        <v>49</v>
      </c>
      <c r="IX54" s="8" t="str">
        <f t="shared" si="336"/>
        <v/>
      </c>
      <c r="IY54" s="8" t="str">
        <f t="shared" si="337"/>
        <v/>
      </c>
      <c r="IZ54" s="95" t="str">
        <f>IFERROR(VLOOKUP(VLOOKUP(IY54,Control!$L$2:$M$677,2,FALSE),Control!$O$2:$P$11,2,FALSE),"")</f>
        <v/>
      </c>
      <c r="JA54" s="95" t="str">
        <f>IFERROR(VLOOKUP(IY54,Control!$R$2:$T$13,3,FALSE),"")</f>
        <v/>
      </c>
      <c r="JB54" s="9">
        <f t="shared" si="338"/>
        <v>0</v>
      </c>
      <c r="JC54" s="10">
        <f t="shared" si="339"/>
        <v>0</v>
      </c>
      <c r="JD54" s="5">
        <f t="shared" si="192"/>
        <v>49</v>
      </c>
      <c r="JE54" s="8" t="str">
        <f t="shared" si="340"/>
        <v/>
      </c>
      <c r="JF54" s="8" t="str">
        <f t="shared" si="341"/>
        <v/>
      </c>
      <c r="JG54" s="95" t="str">
        <f>IFERROR(VLOOKUP(VLOOKUP(JF54,Control!$L$2:$M$677,2,FALSE),Control!$O$2:$P$11,2,FALSE),"")</f>
        <v/>
      </c>
      <c r="JH54" s="95" t="str">
        <f>IFERROR(VLOOKUP(JF54,Control!$R$2:$T$13,3,FALSE),"")</f>
        <v/>
      </c>
      <c r="JI54" s="9">
        <f t="shared" si="342"/>
        <v>0</v>
      </c>
      <c r="JJ54" s="10">
        <f t="shared" si="343"/>
        <v>0</v>
      </c>
      <c r="JK54" s="5">
        <f t="shared" si="193"/>
        <v>49</v>
      </c>
      <c r="JL54" s="8" t="str">
        <f t="shared" si="344"/>
        <v/>
      </c>
      <c r="JM54" s="8" t="str">
        <f t="shared" si="345"/>
        <v/>
      </c>
      <c r="JN54" s="95" t="str">
        <f>IFERROR(VLOOKUP(VLOOKUP(JM54,Control!$L$2:$M$677,2,FALSE),Control!$O$2:$P$11,2,FALSE),"")</f>
        <v/>
      </c>
      <c r="JO54" s="95" t="str">
        <f>IFERROR(VLOOKUP(JM54,Control!$R$2:$T$13,3,FALSE),"")</f>
        <v/>
      </c>
      <c r="JP54" s="9">
        <f t="shared" si="346"/>
        <v>0</v>
      </c>
      <c r="JQ54" s="10">
        <f t="shared" si="347"/>
        <v>0</v>
      </c>
      <c r="JR54" s="5">
        <f t="shared" si="194"/>
        <v>49</v>
      </c>
      <c r="JS54" s="8" t="str">
        <f t="shared" si="348"/>
        <v/>
      </c>
      <c r="JT54" s="8" t="str">
        <f t="shared" si="349"/>
        <v/>
      </c>
      <c r="JU54" s="95" t="str">
        <f>IFERROR(VLOOKUP(VLOOKUP(JT54,Control!$L$2:$M$677,2,FALSE),Control!$O$2:$P$11,2,FALSE),"")</f>
        <v/>
      </c>
      <c r="JV54" s="95" t="str">
        <f>IFERROR(VLOOKUP(JT54,Control!$R$2:$T$13,3,FALSE),"")</f>
        <v/>
      </c>
      <c r="JW54" s="9">
        <f t="shared" si="350"/>
        <v>0</v>
      </c>
      <c r="JX54" s="10">
        <f t="shared" si="351"/>
        <v>0</v>
      </c>
    </row>
    <row r="55" spans="1:284" x14ac:dyDescent="0.25">
      <c r="A55" s="102">
        <v>25</v>
      </c>
      <c r="B55" s="143"/>
      <c r="C55" s="143"/>
      <c r="E55" s="5">
        <f t="shared" si="195"/>
        <v>50</v>
      </c>
      <c r="F55" s="8"/>
      <c r="G55" s="6"/>
      <c r="H55" s="95" t="str">
        <f>IFERROR(VLOOKUP(VLOOKUP(G55,Control!$L$2:$M$677,2,FALSE),Control!$O$2:$P$11,2,FALSE),"")</f>
        <v/>
      </c>
      <c r="I55" s="95" t="str">
        <f>IFERROR(VLOOKUP(G55,Control!$R$2:$T$13,3,FALSE),"")</f>
        <v/>
      </c>
      <c r="J55" s="9">
        <v>0</v>
      </c>
      <c r="K55" s="10">
        <v>0</v>
      </c>
      <c r="L55" s="5">
        <f t="shared" si="156"/>
        <v>50</v>
      </c>
      <c r="M55" s="8" t="str">
        <f t="shared" si="196"/>
        <v/>
      </c>
      <c r="N55" s="8" t="str">
        <f t="shared" si="197"/>
        <v/>
      </c>
      <c r="O55" s="95" t="str">
        <f>IFERROR(VLOOKUP(VLOOKUP(N55,Control!$L$2:$M$677,2,FALSE),Control!$O$2:$P$11,2,FALSE),"")</f>
        <v/>
      </c>
      <c r="P55" s="95" t="str">
        <f>IFERROR(VLOOKUP(N55,Control!$R$2:$T$13,3,FALSE),"")</f>
        <v/>
      </c>
      <c r="Q55" s="9">
        <f t="shared" si="198"/>
        <v>0</v>
      </c>
      <c r="R55" s="10">
        <f t="shared" si="199"/>
        <v>0</v>
      </c>
      <c r="S55" s="5">
        <f t="shared" si="157"/>
        <v>50</v>
      </c>
      <c r="T55" s="8" t="str">
        <f t="shared" si="200"/>
        <v/>
      </c>
      <c r="U55" s="8" t="str">
        <f t="shared" si="201"/>
        <v/>
      </c>
      <c r="V55" s="95" t="str">
        <f>IFERROR(VLOOKUP(VLOOKUP(U55,Control!$L$2:$M$677,2,FALSE),Control!$O$2:$P$11,2,FALSE),"")</f>
        <v/>
      </c>
      <c r="W55" s="95" t="str">
        <f>IFERROR(VLOOKUP(U55,Control!$R$2:$T$13,3,FALSE),"")</f>
        <v/>
      </c>
      <c r="X55" s="9">
        <f t="shared" si="202"/>
        <v>0</v>
      </c>
      <c r="Y55" s="10">
        <f t="shared" si="203"/>
        <v>0</v>
      </c>
      <c r="Z55" s="5">
        <f t="shared" si="158"/>
        <v>50</v>
      </c>
      <c r="AA55" s="8" t="str">
        <f t="shared" si="204"/>
        <v/>
      </c>
      <c r="AB55" s="8" t="str">
        <f t="shared" si="205"/>
        <v/>
      </c>
      <c r="AC55" s="95" t="str">
        <f>IFERROR(VLOOKUP(VLOOKUP(AB55,Control!$L$2:$M$677,2,FALSE),Control!$O$2:$P$11,2,FALSE),"")</f>
        <v/>
      </c>
      <c r="AD55" s="95" t="str">
        <f>IFERROR(VLOOKUP(AB55,Control!$R$2:$T$13,3,FALSE),"")</f>
        <v/>
      </c>
      <c r="AE55" s="9">
        <f t="shared" si="206"/>
        <v>0</v>
      </c>
      <c r="AF55" s="10">
        <f t="shared" si="207"/>
        <v>0</v>
      </c>
      <c r="AG55" s="5">
        <f t="shared" si="159"/>
        <v>50</v>
      </c>
      <c r="AH55" s="8" t="str">
        <f t="shared" si="208"/>
        <v/>
      </c>
      <c r="AI55" s="8" t="str">
        <f t="shared" si="209"/>
        <v/>
      </c>
      <c r="AJ55" s="95" t="str">
        <f>IFERROR(VLOOKUP(VLOOKUP(AI55,Control!$L$2:$M$677,2,FALSE),Control!$O$2:$P$11,2,FALSE),"")</f>
        <v/>
      </c>
      <c r="AK55" s="95" t="str">
        <f>IFERROR(VLOOKUP(AI55,Control!$R$2:$T$13,3,FALSE),"")</f>
        <v/>
      </c>
      <c r="AL55" s="9">
        <f t="shared" si="210"/>
        <v>0</v>
      </c>
      <c r="AM55" s="10">
        <f t="shared" si="211"/>
        <v>0</v>
      </c>
      <c r="AN55" s="5">
        <f t="shared" si="160"/>
        <v>50</v>
      </c>
      <c r="AO55" s="8" t="str">
        <f t="shared" si="212"/>
        <v/>
      </c>
      <c r="AP55" s="8" t="str">
        <f t="shared" si="213"/>
        <v/>
      </c>
      <c r="AQ55" s="95" t="str">
        <f>IFERROR(VLOOKUP(VLOOKUP(AP55,Control!$L$2:$M$677,2,FALSE),Control!$O$2:$P$11,2,FALSE),"")</f>
        <v/>
      </c>
      <c r="AR55" s="95" t="str">
        <f>IFERROR(VLOOKUP(AP55,Control!$R$2:$T$13,3,FALSE),"")</f>
        <v/>
      </c>
      <c r="AS55" s="9">
        <f t="shared" si="214"/>
        <v>0</v>
      </c>
      <c r="AT55" s="10">
        <f t="shared" si="215"/>
        <v>0</v>
      </c>
      <c r="AU55" s="5">
        <f t="shared" si="161"/>
        <v>50</v>
      </c>
      <c r="AV55" s="8" t="str">
        <f t="shared" si="216"/>
        <v/>
      </c>
      <c r="AW55" s="8" t="str">
        <f t="shared" si="217"/>
        <v/>
      </c>
      <c r="AX55" s="95" t="str">
        <f>IFERROR(VLOOKUP(VLOOKUP(AW55,Control!$L$2:$M$677,2,FALSE),Control!$O$2:$P$11,2,FALSE),"")</f>
        <v/>
      </c>
      <c r="AY55" s="95" t="str">
        <f>IFERROR(VLOOKUP(AW55,Control!$R$2:$T$13,3,FALSE),"")</f>
        <v/>
      </c>
      <c r="AZ55" s="9">
        <f t="shared" si="218"/>
        <v>0</v>
      </c>
      <c r="BA55" s="10">
        <f t="shared" si="219"/>
        <v>0</v>
      </c>
      <c r="BB55" s="5">
        <f t="shared" si="162"/>
        <v>50</v>
      </c>
      <c r="BC55" s="8" t="str">
        <f t="shared" si="220"/>
        <v/>
      </c>
      <c r="BD55" s="8" t="str">
        <f t="shared" si="221"/>
        <v/>
      </c>
      <c r="BE55" s="95" t="str">
        <f>IFERROR(VLOOKUP(VLOOKUP(BD55,Control!$L$2:$M$677,2,FALSE),Control!$O$2:$P$11,2,FALSE),"")</f>
        <v/>
      </c>
      <c r="BF55" s="95" t="str">
        <f>IFERROR(VLOOKUP(BD55,Control!$R$2:$T$13,3,FALSE),"")</f>
        <v/>
      </c>
      <c r="BG55" s="9">
        <f t="shared" si="222"/>
        <v>0</v>
      </c>
      <c r="BH55" s="10">
        <f t="shared" si="223"/>
        <v>0</v>
      </c>
      <c r="BI55" s="5">
        <f t="shared" si="163"/>
        <v>50</v>
      </c>
      <c r="BJ55" s="8" t="str">
        <f t="shared" si="224"/>
        <v/>
      </c>
      <c r="BK55" s="8" t="str">
        <f t="shared" si="225"/>
        <v/>
      </c>
      <c r="BL55" s="95" t="str">
        <f>IFERROR(VLOOKUP(VLOOKUP(BK55,Control!$L$2:$M$677,2,FALSE),Control!$O$2:$P$11,2,FALSE),"")</f>
        <v/>
      </c>
      <c r="BM55" s="95" t="str">
        <f>IFERROR(VLOOKUP(BK55,Control!$R$2:$T$13,3,FALSE),"")</f>
        <v/>
      </c>
      <c r="BN55" s="9">
        <f t="shared" si="226"/>
        <v>0</v>
      </c>
      <c r="BO55" s="10">
        <f t="shared" si="227"/>
        <v>0</v>
      </c>
      <c r="BP55" s="5">
        <f t="shared" si="164"/>
        <v>50</v>
      </c>
      <c r="BQ55" s="8" t="str">
        <f t="shared" si="228"/>
        <v/>
      </c>
      <c r="BR55" s="8" t="str">
        <f t="shared" si="229"/>
        <v/>
      </c>
      <c r="BS55" s="95" t="str">
        <f>IFERROR(VLOOKUP(VLOOKUP(BR55,Control!$L$2:$M$677,2,FALSE),Control!$O$2:$P$11,2,FALSE),"")</f>
        <v/>
      </c>
      <c r="BT55" s="95" t="str">
        <f>IFERROR(VLOOKUP(BR55,Control!$R$2:$T$13,3,FALSE),"")</f>
        <v/>
      </c>
      <c r="BU55" s="9">
        <f t="shared" si="230"/>
        <v>0</v>
      </c>
      <c r="BV55" s="10">
        <f t="shared" si="231"/>
        <v>0</v>
      </c>
      <c r="BW55" s="5">
        <f t="shared" si="165"/>
        <v>50</v>
      </c>
      <c r="BX55" s="8" t="str">
        <f t="shared" si="232"/>
        <v/>
      </c>
      <c r="BY55" s="8" t="str">
        <f t="shared" si="233"/>
        <v/>
      </c>
      <c r="BZ55" s="95" t="str">
        <f>IFERROR(VLOOKUP(VLOOKUP(BY55,Control!$L$2:$M$677,2,FALSE),Control!$O$2:$P$11,2,FALSE),"")</f>
        <v/>
      </c>
      <c r="CA55" s="95" t="str">
        <f>IFERROR(VLOOKUP(BY55,Control!$R$2:$T$13,3,FALSE),"")</f>
        <v/>
      </c>
      <c r="CB55" s="9">
        <f t="shared" si="234"/>
        <v>0</v>
      </c>
      <c r="CC55" s="10">
        <f t="shared" si="235"/>
        <v>0</v>
      </c>
      <c r="CD55" s="5">
        <f t="shared" si="166"/>
        <v>50</v>
      </c>
      <c r="CE55" s="8" t="str">
        <f t="shared" si="236"/>
        <v/>
      </c>
      <c r="CF55" s="8" t="str">
        <f t="shared" si="237"/>
        <v/>
      </c>
      <c r="CG55" s="95" t="str">
        <f>IFERROR(VLOOKUP(VLOOKUP(CF55,Control!$L$2:$M$677,2,FALSE),Control!$O$2:$P$11,2,FALSE),"")</f>
        <v/>
      </c>
      <c r="CH55" s="95" t="str">
        <f>IFERROR(VLOOKUP(CF55,Control!$R$2:$T$13,3,FALSE),"")</f>
        <v/>
      </c>
      <c r="CI55" s="9">
        <f t="shared" si="238"/>
        <v>0</v>
      </c>
      <c r="CJ55" s="10">
        <f t="shared" si="239"/>
        <v>0</v>
      </c>
      <c r="CK55" s="5">
        <f t="shared" si="167"/>
        <v>50</v>
      </c>
      <c r="CL55" s="8" t="str">
        <f t="shared" si="240"/>
        <v/>
      </c>
      <c r="CM55" s="8" t="str">
        <f t="shared" si="241"/>
        <v/>
      </c>
      <c r="CN55" s="95" t="str">
        <f>IFERROR(VLOOKUP(VLOOKUP(CM55,Control!$L$2:$M$677,2,FALSE),Control!$O$2:$P$11,2,FALSE),"")</f>
        <v/>
      </c>
      <c r="CO55" s="95" t="str">
        <f>IFERROR(VLOOKUP(CM55,Control!$R$2:$T$13,3,FALSE),"")</f>
        <v/>
      </c>
      <c r="CP55" s="9">
        <f t="shared" si="242"/>
        <v>0</v>
      </c>
      <c r="CQ55" s="10">
        <f t="shared" si="243"/>
        <v>0</v>
      </c>
      <c r="CR55" s="5">
        <f t="shared" si="168"/>
        <v>50</v>
      </c>
      <c r="CS55" s="8" t="str">
        <f t="shared" si="244"/>
        <v/>
      </c>
      <c r="CT55" s="8" t="str">
        <f t="shared" si="245"/>
        <v/>
      </c>
      <c r="CU55" s="95" t="str">
        <f>IFERROR(VLOOKUP(VLOOKUP(CT55,Control!$L$2:$M$677,2,FALSE),Control!$O$2:$P$11,2,FALSE),"")</f>
        <v/>
      </c>
      <c r="CV55" s="95" t="str">
        <f>IFERROR(VLOOKUP(CT55,Control!$R$2:$T$13,3,FALSE),"")</f>
        <v/>
      </c>
      <c r="CW55" s="9">
        <f t="shared" si="246"/>
        <v>0</v>
      </c>
      <c r="CX55" s="10">
        <f t="shared" si="247"/>
        <v>0</v>
      </c>
      <c r="CY55" s="5">
        <f t="shared" si="169"/>
        <v>50</v>
      </c>
      <c r="CZ55" s="8" t="str">
        <f t="shared" si="248"/>
        <v/>
      </c>
      <c r="DA55" s="8" t="str">
        <f t="shared" si="249"/>
        <v/>
      </c>
      <c r="DB55" s="95" t="str">
        <f>IFERROR(VLOOKUP(VLOOKUP(DA55,Control!$L$2:$M$677,2,FALSE),Control!$O$2:$P$11,2,FALSE),"")</f>
        <v/>
      </c>
      <c r="DC55" s="95" t="str">
        <f>IFERROR(VLOOKUP(DA55,Control!$R$2:$T$13,3,FALSE),"")</f>
        <v/>
      </c>
      <c r="DD55" s="9">
        <f t="shared" si="250"/>
        <v>0</v>
      </c>
      <c r="DE55" s="10">
        <f t="shared" si="251"/>
        <v>0</v>
      </c>
      <c r="DF55" s="5">
        <f t="shared" si="170"/>
        <v>50</v>
      </c>
      <c r="DG55" s="8" t="str">
        <f t="shared" si="252"/>
        <v/>
      </c>
      <c r="DH55" s="8" t="str">
        <f t="shared" si="253"/>
        <v/>
      </c>
      <c r="DI55" s="95" t="str">
        <f>IFERROR(VLOOKUP(VLOOKUP(DH55,Control!$L$2:$M$677,2,FALSE),Control!$O$2:$P$11,2,FALSE),"")</f>
        <v/>
      </c>
      <c r="DJ55" s="95" t="str">
        <f>IFERROR(VLOOKUP(DH55,Control!$R$2:$T$13,3,FALSE),"")</f>
        <v/>
      </c>
      <c r="DK55" s="9">
        <f t="shared" si="254"/>
        <v>0</v>
      </c>
      <c r="DL55" s="10">
        <f t="shared" si="255"/>
        <v>0</v>
      </c>
      <c r="DM55" s="5">
        <f t="shared" si="171"/>
        <v>50</v>
      </c>
      <c r="DN55" s="8" t="str">
        <f t="shared" si="256"/>
        <v/>
      </c>
      <c r="DO55" s="8" t="str">
        <f t="shared" si="257"/>
        <v/>
      </c>
      <c r="DP55" s="95" t="str">
        <f>IFERROR(VLOOKUP(VLOOKUP(DO55,Control!$L$2:$M$677,2,FALSE),Control!$O$2:$P$11,2,FALSE),"")</f>
        <v/>
      </c>
      <c r="DQ55" s="95" t="str">
        <f>IFERROR(VLOOKUP(DO55,Control!$R$2:$T$13,3,FALSE),"")</f>
        <v/>
      </c>
      <c r="DR55" s="9">
        <f t="shared" si="258"/>
        <v>0</v>
      </c>
      <c r="DS55" s="10">
        <f t="shared" si="259"/>
        <v>0</v>
      </c>
      <c r="DT55" s="5">
        <f t="shared" si="172"/>
        <v>50</v>
      </c>
      <c r="DU55" s="8" t="str">
        <f t="shared" si="260"/>
        <v/>
      </c>
      <c r="DV55" s="8" t="str">
        <f t="shared" si="261"/>
        <v/>
      </c>
      <c r="DW55" s="95" t="str">
        <f>IFERROR(VLOOKUP(VLOOKUP(DV55,Control!$L$2:$M$677,2,FALSE),Control!$O$2:$P$11,2,FALSE),"")</f>
        <v/>
      </c>
      <c r="DX55" s="95" t="str">
        <f>IFERROR(VLOOKUP(DV55,Control!$R$2:$T$13,3,FALSE),"")</f>
        <v/>
      </c>
      <c r="DY55" s="9">
        <f t="shared" si="262"/>
        <v>0</v>
      </c>
      <c r="DZ55" s="10">
        <f t="shared" si="263"/>
        <v>0</v>
      </c>
      <c r="EA55" s="5">
        <f t="shared" si="173"/>
        <v>50</v>
      </c>
      <c r="EB55" s="8" t="str">
        <f t="shared" si="264"/>
        <v/>
      </c>
      <c r="EC55" s="8" t="str">
        <f t="shared" si="265"/>
        <v/>
      </c>
      <c r="ED55" s="95" t="str">
        <f>IFERROR(VLOOKUP(VLOOKUP(EC55,Control!$L$2:$M$677,2,FALSE),Control!$O$2:$P$11,2,FALSE),"")</f>
        <v/>
      </c>
      <c r="EE55" s="95" t="str">
        <f>IFERROR(VLOOKUP(EC55,Control!$R$2:$T$13,3,FALSE),"")</f>
        <v/>
      </c>
      <c r="EF55" s="9">
        <f t="shared" si="266"/>
        <v>0</v>
      </c>
      <c r="EG55" s="10">
        <f t="shared" si="267"/>
        <v>0</v>
      </c>
      <c r="EH55" s="5">
        <f t="shared" si="174"/>
        <v>50</v>
      </c>
      <c r="EI55" s="8" t="str">
        <f t="shared" si="268"/>
        <v/>
      </c>
      <c r="EJ55" s="8" t="str">
        <f t="shared" si="269"/>
        <v/>
      </c>
      <c r="EK55" s="95" t="str">
        <f>IFERROR(VLOOKUP(VLOOKUP(EJ55,Control!$L$2:$M$677,2,FALSE),Control!$O$2:$P$11,2,FALSE),"")</f>
        <v/>
      </c>
      <c r="EL55" s="95" t="str">
        <f>IFERROR(VLOOKUP(EJ55,Control!$R$2:$T$13,3,FALSE),"")</f>
        <v/>
      </c>
      <c r="EM55" s="9">
        <f t="shared" si="270"/>
        <v>0</v>
      </c>
      <c r="EN55" s="10">
        <f t="shared" si="271"/>
        <v>0</v>
      </c>
      <c r="EO55" s="5">
        <f t="shared" si="175"/>
        <v>50</v>
      </c>
      <c r="EP55" s="8" t="str">
        <f t="shared" si="272"/>
        <v/>
      </c>
      <c r="EQ55" s="8" t="str">
        <f t="shared" si="273"/>
        <v/>
      </c>
      <c r="ER55" s="95" t="str">
        <f>IFERROR(VLOOKUP(VLOOKUP(EQ55,Control!$L$2:$M$677,2,FALSE),Control!$O$2:$P$11,2,FALSE),"")</f>
        <v/>
      </c>
      <c r="ES55" s="95" t="str">
        <f>IFERROR(VLOOKUP(EQ55,Control!$R$2:$T$13,3,FALSE),"")</f>
        <v/>
      </c>
      <c r="ET55" s="9">
        <f t="shared" si="274"/>
        <v>0</v>
      </c>
      <c r="EU55" s="10">
        <f t="shared" si="275"/>
        <v>0</v>
      </c>
      <c r="EV55" s="5">
        <f t="shared" si="176"/>
        <v>50</v>
      </c>
      <c r="EW55" s="8" t="str">
        <f t="shared" si="276"/>
        <v/>
      </c>
      <c r="EX55" s="8" t="str">
        <f t="shared" si="277"/>
        <v/>
      </c>
      <c r="EY55" s="95" t="str">
        <f>IFERROR(VLOOKUP(VLOOKUP(EX55,Control!$L$2:$M$677,2,FALSE),Control!$O$2:$P$11,2,FALSE),"")</f>
        <v/>
      </c>
      <c r="EZ55" s="95" t="str">
        <f>IFERROR(VLOOKUP(EX55,Control!$R$2:$T$13,3,FALSE),"")</f>
        <v/>
      </c>
      <c r="FA55" s="9">
        <f t="shared" si="278"/>
        <v>0</v>
      </c>
      <c r="FB55" s="10">
        <f t="shared" si="279"/>
        <v>0</v>
      </c>
      <c r="FC55" s="5">
        <f t="shared" si="177"/>
        <v>50</v>
      </c>
      <c r="FD55" s="8" t="str">
        <f t="shared" si="280"/>
        <v/>
      </c>
      <c r="FE55" s="8" t="str">
        <f t="shared" si="281"/>
        <v/>
      </c>
      <c r="FF55" s="95" t="str">
        <f>IFERROR(VLOOKUP(VLOOKUP(FE55,Control!$L$2:$M$677,2,FALSE),Control!$O$2:$P$11,2,FALSE),"")</f>
        <v/>
      </c>
      <c r="FG55" s="95" t="str">
        <f>IFERROR(VLOOKUP(FE55,Control!$R$2:$T$13,3,FALSE),"")</f>
        <v/>
      </c>
      <c r="FH55" s="9">
        <f t="shared" si="282"/>
        <v>0</v>
      </c>
      <c r="FI55" s="10">
        <f t="shared" si="283"/>
        <v>0</v>
      </c>
      <c r="FJ55" s="5">
        <f t="shared" si="178"/>
        <v>50</v>
      </c>
      <c r="FK55" s="8" t="str">
        <f t="shared" si="284"/>
        <v/>
      </c>
      <c r="FL55" s="8" t="str">
        <f t="shared" si="285"/>
        <v/>
      </c>
      <c r="FM55" s="95" t="str">
        <f>IFERROR(VLOOKUP(VLOOKUP(FL55,Control!$L$2:$M$677,2,FALSE),Control!$O$2:$P$11,2,FALSE),"")</f>
        <v/>
      </c>
      <c r="FN55" s="95" t="str">
        <f>IFERROR(VLOOKUP(FL55,Control!$R$2:$T$13,3,FALSE),"")</f>
        <v/>
      </c>
      <c r="FO55" s="9">
        <f t="shared" si="286"/>
        <v>0</v>
      </c>
      <c r="FP55" s="10">
        <f t="shared" si="287"/>
        <v>0</v>
      </c>
      <c r="FQ55" s="5">
        <f t="shared" si="179"/>
        <v>50</v>
      </c>
      <c r="FR55" s="8" t="str">
        <f t="shared" si="288"/>
        <v/>
      </c>
      <c r="FS55" s="8" t="str">
        <f t="shared" si="289"/>
        <v/>
      </c>
      <c r="FT55" s="95" t="str">
        <f>IFERROR(VLOOKUP(VLOOKUP(FS55,Control!$L$2:$M$677,2,FALSE),Control!$O$2:$P$11,2,FALSE),"")</f>
        <v/>
      </c>
      <c r="FU55" s="95" t="str">
        <f>IFERROR(VLOOKUP(FS55,Control!$R$2:$T$13,3,FALSE),"")</f>
        <v/>
      </c>
      <c r="FV55" s="9">
        <f t="shared" si="290"/>
        <v>0</v>
      </c>
      <c r="FW55" s="10">
        <f t="shared" si="291"/>
        <v>0</v>
      </c>
      <c r="FX55" s="5">
        <f t="shared" si="180"/>
        <v>50</v>
      </c>
      <c r="FY55" s="8" t="str">
        <f t="shared" si="292"/>
        <v/>
      </c>
      <c r="FZ55" s="8" t="str">
        <f t="shared" si="293"/>
        <v/>
      </c>
      <c r="GA55" s="95" t="str">
        <f>IFERROR(VLOOKUP(VLOOKUP(FZ55,Control!$L$2:$M$677,2,FALSE),Control!$O$2:$P$11,2,FALSE),"")</f>
        <v/>
      </c>
      <c r="GB55" s="95" t="str">
        <f>IFERROR(VLOOKUP(FZ55,Control!$R$2:$T$13,3,FALSE),"")</f>
        <v/>
      </c>
      <c r="GC55" s="9">
        <f t="shared" si="294"/>
        <v>0</v>
      </c>
      <c r="GD55" s="10">
        <f t="shared" si="295"/>
        <v>0</v>
      </c>
      <c r="GE55" s="5">
        <f t="shared" si="181"/>
        <v>50</v>
      </c>
      <c r="GF55" s="8" t="str">
        <f t="shared" si="296"/>
        <v/>
      </c>
      <c r="GG55" s="8" t="str">
        <f t="shared" si="297"/>
        <v/>
      </c>
      <c r="GH55" s="95" t="str">
        <f>IFERROR(VLOOKUP(VLOOKUP(GG55,Control!$L$2:$M$677,2,FALSE),Control!$O$2:$P$11,2,FALSE),"")</f>
        <v/>
      </c>
      <c r="GI55" s="95" t="str">
        <f>IFERROR(VLOOKUP(GG55,Control!$R$2:$T$13,3,FALSE),"")</f>
        <v/>
      </c>
      <c r="GJ55" s="9">
        <f t="shared" si="298"/>
        <v>0</v>
      </c>
      <c r="GK55" s="10">
        <f t="shared" si="299"/>
        <v>0</v>
      </c>
      <c r="GL55" s="5">
        <f t="shared" si="182"/>
        <v>50</v>
      </c>
      <c r="GM55" s="8" t="str">
        <f t="shared" si="300"/>
        <v/>
      </c>
      <c r="GN55" s="8" t="str">
        <f t="shared" si="301"/>
        <v/>
      </c>
      <c r="GO55" s="95" t="str">
        <f>IFERROR(VLOOKUP(VLOOKUP(GN55,Control!$L$2:$M$677,2,FALSE),Control!$O$2:$P$11,2,FALSE),"")</f>
        <v/>
      </c>
      <c r="GP55" s="95" t="str">
        <f>IFERROR(VLOOKUP(GN55,Control!$R$2:$T$13,3,FALSE),"")</f>
        <v/>
      </c>
      <c r="GQ55" s="9">
        <f t="shared" si="302"/>
        <v>0</v>
      </c>
      <c r="GR55" s="10">
        <f t="shared" si="303"/>
        <v>0</v>
      </c>
      <c r="GS55" s="5">
        <f t="shared" si="183"/>
        <v>50</v>
      </c>
      <c r="GT55" s="8" t="str">
        <f t="shared" si="304"/>
        <v/>
      </c>
      <c r="GU55" s="8" t="str">
        <f t="shared" si="305"/>
        <v/>
      </c>
      <c r="GV55" s="95" t="str">
        <f>IFERROR(VLOOKUP(VLOOKUP(GU55,Control!$L$2:$M$677,2,FALSE),Control!$O$2:$P$11,2,FALSE),"")</f>
        <v/>
      </c>
      <c r="GW55" s="95" t="str">
        <f>IFERROR(VLOOKUP(GU55,Control!$R$2:$T$13,3,FALSE),"")</f>
        <v/>
      </c>
      <c r="GX55" s="9">
        <f t="shared" si="306"/>
        <v>0</v>
      </c>
      <c r="GY55" s="10">
        <f t="shared" si="307"/>
        <v>0</v>
      </c>
      <c r="GZ55" s="5">
        <f t="shared" si="184"/>
        <v>50</v>
      </c>
      <c r="HA55" s="8" t="str">
        <f t="shared" si="308"/>
        <v/>
      </c>
      <c r="HB55" s="8" t="str">
        <f t="shared" si="309"/>
        <v/>
      </c>
      <c r="HC55" s="95" t="str">
        <f>IFERROR(VLOOKUP(VLOOKUP(HB55,Control!$L$2:$M$677,2,FALSE),Control!$O$2:$P$11,2,FALSE),"")</f>
        <v/>
      </c>
      <c r="HD55" s="95" t="str">
        <f>IFERROR(VLOOKUP(HB55,Control!$R$2:$T$13,3,FALSE),"")</f>
        <v/>
      </c>
      <c r="HE55" s="9">
        <f t="shared" si="310"/>
        <v>0</v>
      </c>
      <c r="HF55" s="10">
        <f t="shared" si="311"/>
        <v>0</v>
      </c>
      <c r="HG55" s="5">
        <f t="shared" si="185"/>
        <v>50</v>
      </c>
      <c r="HH55" s="8" t="str">
        <f t="shared" si="312"/>
        <v/>
      </c>
      <c r="HI55" s="8" t="str">
        <f t="shared" si="313"/>
        <v/>
      </c>
      <c r="HJ55" s="95" t="str">
        <f>IFERROR(VLOOKUP(VLOOKUP(HI55,Control!$L$2:$M$677,2,FALSE),Control!$O$2:$P$11,2,FALSE),"")</f>
        <v/>
      </c>
      <c r="HK55" s="95" t="str">
        <f>IFERROR(VLOOKUP(HI55,Control!$R$2:$T$13,3,FALSE),"")</f>
        <v/>
      </c>
      <c r="HL55" s="9">
        <f t="shared" si="314"/>
        <v>0</v>
      </c>
      <c r="HM55" s="10">
        <f t="shared" si="315"/>
        <v>0</v>
      </c>
      <c r="HN55" s="5">
        <f t="shared" si="186"/>
        <v>50</v>
      </c>
      <c r="HO55" s="8" t="str">
        <f t="shared" si="316"/>
        <v/>
      </c>
      <c r="HP55" s="8" t="str">
        <f t="shared" si="317"/>
        <v/>
      </c>
      <c r="HQ55" s="95" t="str">
        <f>IFERROR(VLOOKUP(VLOOKUP(HP55,Control!$L$2:$M$677,2,FALSE),Control!$O$2:$P$11,2,FALSE),"")</f>
        <v/>
      </c>
      <c r="HR55" s="95" t="str">
        <f>IFERROR(VLOOKUP(HP55,Control!$R$2:$T$13,3,FALSE),"")</f>
        <v/>
      </c>
      <c r="HS55" s="9">
        <f t="shared" si="318"/>
        <v>0</v>
      </c>
      <c r="HT55" s="10">
        <f t="shared" si="319"/>
        <v>0</v>
      </c>
      <c r="HU55" s="5">
        <f t="shared" si="187"/>
        <v>50</v>
      </c>
      <c r="HV55" s="8" t="str">
        <f t="shared" si="320"/>
        <v/>
      </c>
      <c r="HW55" s="8" t="str">
        <f t="shared" si="321"/>
        <v/>
      </c>
      <c r="HX55" s="95" t="str">
        <f>IFERROR(VLOOKUP(VLOOKUP(HW55,Control!$L$2:$M$677,2,FALSE),Control!$O$2:$P$11,2,FALSE),"")</f>
        <v/>
      </c>
      <c r="HY55" s="95" t="str">
        <f>IFERROR(VLOOKUP(HW55,Control!$R$2:$T$13,3,FALSE),"")</f>
        <v/>
      </c>
      <c r="HZ55" s="9">
        <f t="shared" si="322"/>
        <v>0</v>
      </c>
      <c r="IA55" s="10">
        <f t="shared" si="323"/>
        <v>0</v>
      </c>
      <c r="IB55" s="5">
        <f t="shared" si="188"/>
        <v>50</v>
      </c>
      <c r="IC55" s="8" t="str">
        <f t="shared" si="324"/>
        <v/>
      </c>
      <c r="ID55" s="8" t="str">
        <f t="shared" si="325"/>
        <v/>
      </c>
      <c r="IE55" s="95" t="str">
        <f>IFERROR(VLOOKUP(VLOOKUP(ID55,Control!$L$2:$M$677,2,FALSE),Control!$O$2:$P$11,2,FALSE),"")</f>
        <v/>
      </c>
      <c r="IF55" s="95" t="str">
        <f>IFERROR(VLOOKUP(ID55,Control!$R$2:$T$13,3,FALSE),"")</f>
        <v/>
      </c>
      <c r="IG55" s="9">
        <f t="shared" si="326"/>
        <v>0</v>
      </c>
      <c r="IH55" s="10">
        <f t="shared" si="327"/>
        <v>0</v>
      </c>
      <c r="II55" s="5">
        <f t="shared" si="189"/>
        <v>50</v>
      </c>
      <c r="IJ55" s="8" t="str">
        <f t="shared" si="328"/>
        <v/>
      </c>
      <c r="IK55" s="8" t="str">
        <f t="shared" si="329"/>
        <v/>
      </c>
      <c r="IL55" s="95" t="str">
        <f>IFERROR(VLOOKUP(VLOOKUP(IK55,Control!$L$2:$M$677,2,FALSE),Control!$O$2:$P$11,2,FALSE),"")</f>
        <v/>
      </c>
      <c r="IM55" s="95" t="str">
        <f>IFERROR(VLOOKUP(IK55,Control!$R$2:$T$13,3,FALSE),"")</f>
        <v/>
      </c>
      <c r="IN55" s="9">
        <f t="shared" si="330"/>
        <v>0</v>
      </c>
      <c r="IO55" s="10">
        <f t="shared" si="331"/>
        <v>0</v>
      </c>
      <c r="IP55" s="5">
        <f t="shared" si="190"/>
        <v>50</v>
      </c>
      <c r="IQ55" s="8" t="str">
        <f t="shared" si="332"/>
        <v/>
      </c>
      <c r="IR55" s="8" t="str">
        <f t="shared" si="333"/>
        <v/>
      </c>
      <c r="IS55" s="95" t="str">
        <f>IFERROR(VLOOKUP(VLOOKUP(IR55,Control!$L$2:$M$677,2,FALSE),Control!$O$2:$P$11,2,FALSE),"")</f>
        <v/>
      </c>
      <c r="IT55" s="95" t="str">
        <f>IFERROR(VLOOKUP(IR55,Control!$R$2:$T$13,3,FALSE),"")</f>
        <v/>
      </c>
      <c r="IU55" s="9">
        <f t="shared" si="334"/>
        <v>0</v>
      </c>
      <c r="IV55" s="10">
        <f t="shared" si="335"/>
        <v>0</v>
      </c>
      <c r="IW55" s="5">
        <f t="shared" si="191"/>
        <v>50</v>
      </c>
      <c r="IX55" s="8" t="str">
        <f t="shared" si="336"/>
        <v/>
      </c>
      <c r="IY55" s="8" t="str">
        <f t="shared" si="337"/>
        <v/>
      </c>
      <c r="IZ55" s="95" t="str">
        <f>IFERROR(VLOOKUP(VLOOKUP(IY55,Control!$L$2:$M$677,2,FALSE),Control!$O$2:$P$11,2,FALSE),"")</f>
        <v/>
      </c>
      <c r="JA55" s="95" t="str">
        <f>IFERROR(VLOOKUP(IY55,Control!$R$2:$T$13,3,FALSE),"")</f>
        <v/>
      </c>
      <c r="JB55" s="9">
        <f t="shared" si="338"/>
        <v>0</v>
      </c>
      <c r="JC55" s="10">
        <f t="shared" si="339"/>
        <v>0</v>
      </c>
      <c r="JD55" s="5">
        <f t="shared" si="192"/>
        <v>50</v>
      </c>
      <c r="JE55" s="8" t="str">
        <f t="shared" si="340"/>
        <v/>
      </c>
      <c r="JF55" s="8" t="str">
        <f t="shared" si="341"/>
        <v/>
      </c>
      <c r="JG55" s="95" t="str">
        <f>IFERROR(VLOOKUP(VLOOKUP(JF55,Control!$L$2:$M$677,2,FALSE),Control!$O$2:$P$11,2,FALSE),"")</f>
        <v/>
      </c>
      <c r="JH55" s="95" t="str">
        <f>IFERROR(VLOOKUP(JF55,Control!$R$2:$T$13,3,FALSE),"")</f>
        <v/>
      </c>
      <c r="JI55" s="9">
        <f t="shared" si="342"/>
        <v>0</v>
      </c>
      <c r="JJ55" s="10">
        <f t="shared" si="343"/>
        <v>0</v>
      </c>
      <c r="JK55" s="5">
        <f t="shared" si="193"/>
        <v>50</v>
      </c>
      <c r="JL55" s="8" t="str">
        <f t="shared" si="344"/>
        <v/>
      </c>
      <c r="JM55" s="8" t="str">
        <f t="shared" si="345"/>
        <v/>
      </c>
      <c r="JN55" s="95" t="str">
        <f>IFERROR(VLOOKUP(VLOOKUP(JM55,Control!$L$2:$M$677,2,FALSE),Control!$O$2:$P$11,2,FALSE),"")</f>
        <v/>
      </c>
      <c r="JO55" s="95" t="str">
        <f>IFERROR(VLOOKUP(JM55,Control!$R$2:$T$13,3,FALSE),"")</f>
        <v/>
      </c>
      <c r="JP55" s="9">
        <f t="shared" si="346"/>
        <v>0</v>
      </c>
      <c r="JQ55" s="10">
        <f t="shared" si="347"/>
        <v>0</v>
      </c>
      <c r="JR55" s="5">
        <f t="shared" si="194"/>
        <v>50</v>
      </c>
      <c r="JS55" s="8" t="str">
        <f t="shared" si="348"/>
        <v/>
      </c>
      <c r="JT55" s="8" t="str">
        <f t="shared" si="349"/>
        <v/>
      </c>
      <c r="JU55" s="95" t="str">
        <f>IFERROR(VLOOKUP(VLOOKUP(JT55,Control!$L$2:$M$677,2,FALSE),Control!$O$2:$P$11,2,FALSE),"")</f>
        <v/>
      </c>
      <c r="JV55" s="95" t="str">
        <f>IFERROR(VLOOKUP(JT55,Control!$R$2:$T$13,3,FALSE),"")</f>
        <v/>
      </c>
      <c r="JW55" s="9">
        <f t="shared" si="350"/>
        <v>0</v>
      </c>
      <c r="JX55" s="10">
        <f t="shared" si="351"/>
        <v>0</v>
      </c>
    </row>
    <row r="56" spans="1:284" x14ac:dyDescent="0.25">
      <c r="E56" s="13"/>
      <c r="F56" s="14" t="s">
        <v>9</v>
      </c>
      <c r="G56" s="14"/>
      <c r="H56" s="14"/>
      <c r="I56" s="14"/>
      <c r="J56" s="15">
        <f>SUM(J6:J55)</f>
        <v>17600</v>
      </c>
      <c r="K56" s="16">
        <f>SUM(K6:K55)</f>
        <v>22000</v>
      </c>
      <c r="L56" s="13"/>
      <c r="M56" s="14" t="s">
        <v>9</v>
      </c>
      <c r="N56" s="14"/>
      <c r="O56" s="14"/>
      <c r="P56" s="14"/>
      <c r="Q56" s="15">
        <f>SUM(Q6:Q55)</f>
        <v>17600</v>
      </c>
      <c r="R56" s="16">
        <f>SUM(R6:R55)</f>
        <v>22000</v>
      </c>
      <c r="S56" s="13"/>
      <c r="T56" s="14" t="s">
        <v>9</v>
      </c>
      <c r="U56" s="14"/>
      <c r="V56" s="14"/>
      <c r="W56" s="14"/>
      <c r="X56" s="15">
        <f>SUM(X6:X55)</f>
        <v>17600</v>
      </c>
      <c r="Y56" s="16">
        <f>SUM(Y6:Y55)</f>
        <v>22000</v>
      </c>
      <c r="Z56" s="13"/>
      <c r="AA56" s="14" t="s">
        <v>9</v>
      </c>
      <c r="AB56" s="14"/>
      <c r="AC56" s="14"/>
      <c r="AD56" s="14"/>
      <c r="AE56" s="15">
        <f>SUM(AE6:AE55)</f>
        <v>17600</v>
      </c>
      <c r="AF56" s="16">
        <f>SUM(AF6:AF55)</f>
        <v>22000</v>
      </c>
      <c r="AG56" s="13"/>
      <c r="AH56" s="14" t="s">
        <v>9</v>
      </c>
      <c r="AI56" s="14"/>
      <c r="AJ56" s="14"/>
      <c r="AK56" s="14"/>
      <c r="AL56" s="15">
        <f>SUM(AL6:AL55)</f>
        <v>4400</v>
      </c>
      <c r="AM56" s="16">
        <f>SUM(AM6:AM55)</f>
        <v>11000</v>
      </c>
      <c r="AN56" s="13"/>
      <c r="AO56" s="14" t="s">
        <v>9</v>
      </c>
      <c r="AP56" s="14"/>
      <c r="AQ56" s="14"/>
      <c r="AR56" s="14"/>
      <c r="AS56" s="15">
        <f>SUM(AS6:AS55)</f>
        <v>4400</v>
      </c>
      <c r="AT56" s="16">
        <f>SUM(AT6:AT55)</f>
        <v>11000</v>
      </c>
      <c r="AU56" s="13"/>
      <c r="AV56" s="14" t="s">
        <v>9</v>
      </c>
      <c r="AW56" s="14"/>
      <c r="AX56" s="14"/>
      <c r="AY56" s="14"/>
      <c r="AZ56" s="15">
        <f>SUM(AZ6:AZ55)</f>
        <v>4400</v>
      </c>
      <c r="BA56" s="16">
        <f>SUM(BA6:BA55)</f>
        <v>11000</v>
      </c>
      <c r="BB56" s="13"/>
      <c r="BC56" s="14" t="s">
        <v>9</v>
      </c>
      <c r="BD56" s="14"/>
      <c r="BE56" s="14"/>
      <c r="BF56" s="14"/>
      <c r="BG56" s="15">
        <f>SUM(BG6:BG55)</f>
        <v>17600</v>
      </c>
      <c r="BH56" s="16">
        <f>SUM(BH6:BH55)</f>
        <v>22000</v>
      </c>
      <c r="BI56" s="13"/>
      <c r="BJ56" s="14" t="s">
        <v>9</v>
      </c>
      <c r="BK56" s="14"/>
      <c r="BL56" s="14"/>
      <c r="BM56" s="14"/>
      <c r="BN56" s="15">
        <f>SUM(BN6:BN55)</f>
        <v>17600</v>
      </c>
      <c r="BO56" s="16">
        <f>SUM(BO6:BO55)</f>
        <v>22000</v>
      </c>
      <c r="BP56" s="13"/>
      <c r="BQ56" s="14" t="s">
        <v>9</v>
      </c>
      <c r="BR56" s="14"/>
      <c r="BS56" s="14"/>
      <c r="BT56" s="14"/>
      <c r="BU56" s="15">
        <f>SUM(BU6:BU55)</f>
        <v>17600</v>
      </c>
      <c r="BV56" s="16">
        <f>SUM(BV6:BV55)</f>
        <v>22000</v>
      </c>
      <c r="BW56" s="13"/>
      <c r="BX56" s="14" t="s">
        <v>9</v>
      </c>
      <c r="BY56" s="14"/>
      <c r="BZ56" s="14"/>
      <c r="CA56" s="14"/>
      <c r="CB56" s="15">
        <f>SUM(CB6:CB55)</f>
        <v>17600</v>
      </c>
      <c r="CC56" s="16">
        <f>SUM(CC6:CC55)</f>
        <v>22000</v>
      </c>
      <c r="CD56" s="13"/>
      <c r="CE56" s="14" t="s">
        <v>9</v>
      </c>
      <c r="CF56" s="14"/>
      <c r="CG56" s="14"/>
      <c r="CH56" s="14"/>
      <c r="CI56" s="15">
        <f>SUM(CI6:CI55)</f>
        <v>17600</v>
      </c>
      <c r="CJ56" s="16">
        <f>SUM(CJ6:CJ55)</f>
        <v>22000</v>
      </c>
      <c r="CK56" s="13"/>
      <c r="CL56" s="14" t="s">
        <v>9</v>
      </c>
      <c r="CM56" s="14"/>
      <c r="CN56" s="14"/>
      <c r="CO56" s="14"/>
      <c r="CP56" s="15">
        <f>SUM(CP6:CP55)</f>
        <v>17600</v>
      </c>
      <c r="CQ56" s="16">
        <f>SUM(CQ6:CQ55)</f>
        <v>22000</v>
      </c>
      <c r="CR56" s="13"/>
      <c r="CS56" s="14" t="s">
        <v>9</v>
      </c>
      <c r="CT56" s="14"/>
      <c r="CU56" s="14"/>
      <c r="CV56" s="14"/>
      <c r="CW56" s="15">
        <f>SUM(CW6:CW55)</f>
        <v>17600</v>
      </c>
      <c r="CX56" s="16">
        <f>SUM(CX6:CX55)</f>
        <v>22000</v>
      </c>
      <c r="CY56" s="13"/>
      <c r="CZ56" s="14" t="s">
        <v>9</v>
      </c>
      <c r="DA56" s="14"/>
      <c r="DB56" s="14"/>
      <c r="DC56" s="14"/>
      <c r="DD56" s="15">
        <f>SUM(DD6:DD55)</f>
        <v>17600</v>
      </c>
      <c r="DE56" s="16">
        <f>SUM(DE6:DE55)</f>
        <v>22000</v>
      </c>
      <c r="DF56" s="13"/>
      <c r="DG56" s="14" t="s">
        <v>9</v>
      </c>
      <c r="DH56" s="14"/>
      <c r="DI56" s="14"/>
      <c r="DJ56" s="14"/>
      <c r="DK56" s="15">
        <f>SUM(DK6:DK55)</f>
        <v>17600</v>
      </c>
      <c r="DL56" s="16">
        <f>SUM(DL6:DL55)</f>
        <v>22000</v>
      </c>
      <c r="DM56" s="13"/>
      <c r="DN56" s="14" t="s">
        <v>9</v>
      </c>
      <c r="DO56" s="14"/>
      <c r="DP56" s="14"/>
      <c r="DQ56" s="14"/>
      <c r="DR56" s="15">
        <f>SUM(DR6:DR55)</f>
        <v>4400</v>
      </c>
      <c r="DS56" s="16">
        <f>SUM(DS6:DS55)</f>
        <v>11000</v>
      </c>
      <c r="DT56" s="13"/>
      <c r="DU56" s="14" t="s">
        <v>9</v>
      </c>
      <c r="DV56" s="14"/>
      <c r="DW56" s="14"/>
      <c r="DX56" s="14"/>
      <c r="DY56" s="15">
        <f>SUM(DY6:DY55)</f>
        <v>4400</v>
      </c>
      <c r="DZ56" s="16">
        <f>SUM(DZ6:DZ55)</f>
        <v>11000</v>
      </c>
      <c r="EA56" s="13"/>
      <c r="EB56" s="14" t="s">
        <v>9</v>
      </c>
      <c r="EC56" s="14"/>
      <c r="ED56" s="14"/>
      <c r="EE56" s="14"/>
      <c r="EF56" s="15">
        <f>SUM(EF6:EF55)</f>
        <v>4400</v>
      </c>
      <c r="EG56" s="16">
        <f>SUM(EG6:EG55)</f>
        <v>11000</v>
      </c>
      <c r="EH56" s="13"/>
      <c r="EI56" s="14" t="s">
        <v>9</v>
      </c>
      <c r="EJ56" s="14"/>
      <c r="EK56" s="14"/>
      <c r="EL56" s="14"/>
      <c r="EM56" s="15">
        <f>SUM(EM6:EM55)</f>
        <v>17600</v>
      </c>
      <c r="EN56" s="16">
        <f>SUM(EN6:EN55)</f>
        <v>22000</v>
      </c>
      <c r="EO56" s="13"/>
      <c r="EP56" s="14" t="s">
        <v>9</v>
      </c>
      <c r="EQ56" s="14"/>
      <c r="ER56" s="14"/>
      <c r="ES56" s="14"/>
      <c r="ET56" s="15">
        <f>SUM(ET6:ET55)</f>
        <v>17600</v>
      </c>
      <c r="EU56" s="16">
        <f>SUM(EU6:EU55)</f>
        <v>22000</v>
      </c>
      <c r="EV56" s="13"/>
      <c r="EW56" s="14" t="s">
        <v>9</v>
      </c>
      <c r="EX56" s="14"/>
      <c r="EY56" s="14"/>
      <c r="EZ56" s="14"/>
      <c r="FA56" s="15">
        <f>SUM(FA6:FA55)</f>
        <v>17600</v>
      </c>
      <c r="FB56" s="16">
        <f>SUM(FB6:FB55)</f>
        <v>22000</v>
      </c>
      <c r="FC56" s="13"/>
      <c r="FD56" s="14" t="s">
        <v>9</v>
      </c>
      <c r="FE56" s="14"/>
      <c r="FF56" s="14"/>
      <c r="FG56" s="14"/>
      <c r="FH56" s="15">
        <f>SUM(FH6:FH55)</f>
        <v>17600</v>
      </c>
      <c r="FI56" s="16">
        <f>SUM(FI6:FI55)</f>
        <v>22000</v>
      </c>
      <c r="FJ56" s="13"/>
      <c r="FK56" s="14" t="s">
        <v>9</v>
      </c>
      <c r="FL56" s="14"/>
      <c r="FM56" s="14"/>
      <c r="FN56" s="14"/>
      <c r="FO56" s="15">
        <f>SUM(FO6:FO55)</f>
        <v>17600</v>
      </c>
      <c r="FP56" s="16">
        <f>SUM(FP6:FP55)</f>
        <v>22000</v>
      </c>
      <c r="FQ56" s="13"/>
      <c r="FR56" s="14" t="s">
        <v>9</v>
      </c>
      <c r="FS56" s="14"/>
      <c r="FT56" s="14"/>
      <c r="FU56" s="14"/>
      <c r="FV56" s="15">
        <f>SUM(FV6:FV55)</f>
        <v>17600</v>
      </c>
      <c r="FW56" s="16">
        <f>SUM(FW6:FW55)</f>
        <v>22000</v>
      </c>
      <c r="FX56" s="13"/>
      <c r="FY56" s="14" t="s">
        <v>9</v>
      </c>
      <c r="FZ56" s="14"/>
      <c r="GA56" s="14"/>
      <c r="GB56" s="14"/>
      <c r="GC56" s="15">
        <f>SUM(GC6:GC55)</f>
        <v>17600</v>
      </c>
      <c r="GD56" s="16">
        <f>SUM(GD6:GD55)</f>
        <v>22000</v>
      </c>
      <c r="GE56" s="13"/>
      <c r="GF56" s="14" t="s">
        <v>9</v>
      </c>
      <c r="GG56" s="14"/>
      <c r="GH56" s="14"/>
      <c r="GI56" s="14"/>
      <c r="GJ56" s="15">
        <f>SUM(GJ6:GJ55)</f>
        <v>17600</v>
      </c>
      <c r="GK56" s="16">
        <f>SUM(GK6:GK55)</f>
        <v>22000</v>
      </c>
      <c r="GL56" s="13"/>
      <c r="GM56" s="14" t="s">
        <v>9</v>
      </c>
      <c r="GN56" s="14"/>
      <c r="GO56" s="14"/>
      <c r="GP56" s="14"/>
      <c r="GQ56" s="15">
        <f>SUM(GQ6:GQ55)</f>
        <v>17600</v>
      </c>
      <c r="GR56" s="16">
        <f>SUM(GR6:GR55)</f>
        <v>22000</v>
      </c>
      <c r="GS56" s="13"/>
      <c r="GT56" s="14" t="s">
        <v>9</v>
      </c>
      <c r="GU56" s="14"/>
      <c r="GV56" s="14"/>
      <c r="GW56" s="14"/>
      <c r="GX56" s="15">
        <f>SUM(GX6:GX55)</f>
        <v>4400</v>
      </c>
      <c r="GY56" s="16">
        <f>SUM(GY6:GY55)</f>
        <v>11000</v>
      </c>
      <c r="GZ56" s="13"/>
      <c r="HA56" s="14" t="s">
        <v>9</v>
      </c>
      <c r="HB56" s="14"/>
      <c r="HC56" s="14"/>
      <c r="HD56" s="14"/>
      <c r="HE56" s="15">
        <f>SUM(HE6:HE55)</f>
        <v>4400</v>
      </c>
      <c r="HF56" s="16">
        <f>SUM(HF6:HF55)</f>
        <v>11000</v>
      </c>
      <c r="HG56" s="13"/>
      <c r="HH56" s="14" t="s">
        <v>9</v>
      </c>
      <c r="HI56" s="14"/>
      <c r="HJ56" s="14"/>
      <c r="HK56" s="14"/>
      <c r="HL56" s="15">
        <f>SUM(HL6:HL55)</f>
        <v>4400</v>
      </c>
      <c r="HM56" s="16">
        <f>SUM(HM6:HM55)</f>
        <v>11000</v>
      </c>
      <c r="HN56" s="13"/>
      <c r="HO56" s="14" t="s">
        <v>9</v>
      </c>
      <c r="HP56" s="14"/>
      <c r="HQ56" s="14"/>
      <c r="HR56" s="14"/>
      <c r="HS56" s="15">
        <f>SUM(HS6:HS55)</f>
        <v>17600</v>
      </c>
      <c r="HT56" s="16">
        <f>SUM(HT6:HT55)</f>
        <v>22000</v>
      </c>
      <c r="HU56" s="13"/>
      <c r="HV56" s="14" t="s">
        <v>9</v>
      </c>
      <c r="HW56" s="14"/>
      <c r="HX56" s="14"/>
      <c r="HY56" s="14"/>
      <c r="HZ56" s="15">
        <f>SUM(HZ6:HZ55)</f>
        <v>17600</v>
      </c>
      <c r="IA56" s="16">
        <f>SUM(IA6:IA55)</f>
        <v>22000</v>
      </c>
      <c r="IB56" s="13"/>
      <c r="IC56" s="14" t="s">
        <v>9</v>
      </c>
      <c r="ID56" s="14"/>
      <c r="IE56" s="14"/>
      <c r="IF56" s="14"/>
      <c r="IG56" s="15">
        <f>SUM(IG6:IG55)</f>
        <v>17600</v>
      </c>
      <c r="IH56" s="16">
        <f>SUM(IH6:IH55)</f>
        <v>22000</v>
      </c>
      <c r="II56" s="13"/>
      <c r="IJ56" s="14" t="s">
        <v>9</v>
      </c>
      <c r="IK56" s="14"/>
      <c r="IL56" s="14"/>
      <c r="IM56" s="14"/>
      <c r="IN56" s="15">
        <f>SUM(IN6:IN55)</f>
        <v>17600</v>
      </c>
      <c r="IO56" s="16">
        <f>SUM(IO6:IO55)</f>
        <v>22000</v>
      </c>
      <c r="IP56" s="13"/>
      <c r="IQ56" s="14" t="s">
        <v>9</v>
      </c>
      <c r="IR56" s="14"/>
      <c r="IS56" s="14"/>
      <c r="IT56" s="14"/>
      <c r="IU56" s="15">
        <f>SUM(IU6:IU55)</f>
        <v>17600</v>
      </c>
      <c r="IV56" s="16">
        <f>SUM(IV6:IV55)</f>
        <v>22000</v>
      </c>
      <c r="IW56" s="13"/>
      <c r="IX56" s="14" t="s">
        <v>9</v>
      </c>
      <c r="IY56" s="14"/>
      <c r="IZ56" s="14"/>
      <c r="JA56" s="14"/>
      <c r="JB56" s="15">
        <f>SUM(JB6:JB55)</f>
        <v>17600</v>
      </c>
      <c r="JC56" s="16">
        <f>SUM(JC6:JC55)</f>
        <v>22000</v>
      </c>
      <c r="JD56" s="13"/>
      <c r="JE56" s="14" t="s">
        <v>9</v>
      </c>
      <c r="JF56" s="14"/>
      <c r="JG56" s="14"/>
      <c r="JH56" s="14"/>
      <c r="JI56" s="15">
        <f>SUM(JI6:JI55)</f>
        <v>17600</v>
      </c>
      <c r="JJ56" s="16">
        <f>SUM(JJ6:JJ55)</f>
        <v>22000</v>
      </c>
      <c r="JK56" s="13"/>
      <c r="JL56" s="14" t="s">
        <v>9</v>
      </c>
      <c r="JM56" s="14"/>
      <c r="JN56" s="14"/>
      <c r="JO56" s="14"/>
      <c r="JP56" s="15">
        <f>SUM(JP6:JP55)</f>
        <v>17600</v>
      </c>
      <c r="JQ56" s="16">
        <f>SUM(JQ6:JQ55)</f>
        <v>22000</v>
      </c>
      <c r="JR56" s="13"/>
      <c r="JS56" s="14" t="s">
        <v>9</v>
      </c>
      <c r="JT56" s="14"/>
      <c r="JU56" s="14"/>
      <c r="JV56" s="14"/>
      <c r="JW56" s="15">
        <f>SUM(JW6:JW55)</f>
        <v>17600</v>
      </c>
      <c r="JX56" s="16">
        <f>SUM(JX6:JX55)</f>
        <v>22000</v>
      </c>
    </row>
    <row r="57" spans="1:284" x14ac:dyDescent="0.25">
      <c r="A57" s="144" t="s">
        <v>61</v>
      </c>
      <c r="B57" s="144"/>
      <c r="C57" s="144"/>
      <c r="E57" s="5"/>
      <c r="F57" s="8"/>
      <c r="G57" s="8"/>
      <c r="H57" s="8"/>
      <c r="I57" s="8"/>
      <c r="J57" s="8"/>
      <c r="K57" s="11"/>
      <c r="L57" s="5"/>
      <c r="M57" s="8"/>
      <c r="N57" s="8"/>
      <c r="O57" s="8"/>
      <c r="P57" s="8"/>
      <c r="Q57" s="8"/>
      <c r="R57" s="11"/>
      <c r="S57" s="5"/>
      <c r="T57" s="8"/>
      <c r="U57" s="8"/>
      <c r="V57" s="8"/>
      <c r="W57" s="8"/>
      <c r="X57" s="8"/>
      <c r="Y57" s="11"/>
      <c r="Z57" s="5"/>
      <c r="AA57" s="8"/>
      <c r="AB57" s="8"/>
      <c r="AC57" s="8"/>
      <c r="AD57" s="8"/>
      <c r="AE57" s="8"/>
      <c r="AF57" s="11"/>
      <c r="AG57" s="5"/>
      <c r="AH57" s="8"/>
      <c r="AI57" s="8"/>
      <c r="AJ57" s="8"/>
      <c r="AK57" s="8"/>
      <c r="AL57" s="8"/>
      <c r="AM57" s="11"/>
      <c r="AN57" s="5"/>
      <c r="AO57" s="8"/>
      <c r="AP57" s="8"/>
      <c r="AQ57" s="8"/>
      <c r="AR57" s="8"/>
      <c r="AS57" s="8"/>
      <c r="AT57" s="11"/>
      <c r="AU57" s="5"/>
      <c r="AV57" s="8"/>
      <c r="AW57" s="8"/>
      <c r="AX57" s="8"/>
      <c r="AY57" s="8"/>
      <c r="AZ57" s="8"/>
      <c r="BA57" s="11"/>
      <c r="BB57" s="5"/>
      <c r="BC57" s="8"/>
      <c r="BD57" s="8"/>
      <c r="BE57" s="8"/>
      <c r="BF57" s="8"/>
      <c r="BG57" s="8"/>
      <c r="BH57" s="11"/>
      <c r="BI57" s="5"/>
      <c r="BJ57" s="8"/>
      <c r="BK57" s="8"/>
      <c r="BL57" s="8"/>
      <c r="BM57" s="8"/>
      <c r="BN57" s="8"/>
      <c r="BO57" s="11"/>
      <c r="BP57" s="5"/>
      <c r="BQ57" s="8"/>
      <c r="BR57" s="8"/>
      <c r="BS57" s="8"/>
      <c r="BT57" s="8"/>
      <c r="BU57" s="8"/>
      <c r="BV57" s="11"/>
      <c r="BW57" s="5"/>
      <c r="BX57" s="8"/>
      <c r="BY57" s="8"/>
      <c r="BZ57" s="8"/>
      <c r="CA57" s="8"/>
      <c r="CB57" s="8"/>
      <c r="CC57" s="11"/>
      <c r="CD57" s="5"/>
      <c r="CE57" s="8"/>
      <c r="CF57" s="8"/>
      <c r="CG57" s="8"/>
      <c r="CH57" s="8"/>
      <c r="CI57" s="8"/>
      <c r="CJ57" s="11"/>
      <c r="CK57" s="5"/>
      <c r="CL57" s="8"/>
      <c r="CM57" s="8"/>
      <c r="CN57" s="8"/>
      <c r="CO57" s="8"/>
      <c r="CP57" s="8"/>
      <c r="CQ57" s="11"/>
      <c r="CR57" s="5"/>
      <c r="CS57" s="8"/>
      <c r="CT57" s="8"/>
      <c r="CU57" s="8"/>
      <c r="CV57" s="8"/>
      <c r="CW57" s="8"/>
      <c r="CX57" s="11"/>
      <c r="CY57" s="5"/>
      <c r="CZ57" s="8"/>
      <c r="DA57" s="8"/>
      <c r="DB57" s="8"/>
      <c r="DC57" s="8"/>
      <c r="DD57" s="8"/>
      <c r="DE57" s="11"/>
      <c r="DF57" s="5"/>
      <c r="DG57" s="8"/>
      <c r="DH57" s="8"/>
      <c r="DI57" s="8"/>
      <c r="DJ57" s="8"/>
      <c r="DK57" s="8"/>
      <c r="DL57" s="11"/>
      <c r="DM57" s="5"/>
      <c r="DN57" s="8"/>
      <c r="DO57" s="8"/>
      <c r="DP57" s="8"/>
      <c r="DQ57" s="8"/>
      <c r="DR57" s="8"/>
      <c r="DS57" s="11"/>
      <c r="DT57" s="5"/>
      <c r="DU57" s="8"/>
      <c r="DV57" s="8"/>
      <c r="DW57" s="8"/>
      <c r="DX57" s="8"/>
      <c r="DY57" s="8"/>
      <c r="DZ57" s="11"/>
      <c r="EA57" s="5"/>
      <c r="EB57" s="8"/>
      <c r="EC57" s="8"/>
      <c r="ED57" s="8"/>
      <c r="EE57" s="8"/>
      <c r="EF57" s="8"/>
      <c r="EG57" s="11"/>
      <c r="EH57" s="5"/>
      <c r="EI57" s="8"/>
      <c r="EJ57" s="8"/>
      <c r="EK57" s="8"/>
      <c r="EL57" s="8"/>
      <c r="EM57" s="8"/>
      <c r="EN57" s="11"/>
      <c r="EO57" s="5"/>
      <c r="EP57" s="8"/>
      <c r="EQ57" s="8"/>
      <c r="ER57" s="8"/>
      <c r="ES57" s="8"/>
      <c r="ET57" s="8"/>
      <c r="EU57" s="11"/>
      <c r="EV57" s="5"/>
      <c r="EW57" s="8"/>
      <c r="EX57" s="8"/>
      <c r="EY57" s="8"/>
      <c r="EZ57" s="8"/>
      <c r="FA57" s="8"/>
      <c r="FB57" s="11"/>
      <c r="FC57" s="5"/>
      <c r="FD57" s="8"/>
      <c r="FE57" s="8"/>
      <c r="FF57" s="8"/>
      <c r="FG57" s="8"/>
      <c r="FH57" s="8"/>
      <c r="FI57" s="11"/>
      <c r="FJ57" s="5"/>
      <c r="FK57" s="8"/>
      <c r="FL57" s="8"/>
      <c r="FM57" s="8"/>
      <c r="FN57" s="8"/>
      <c r="FO57" s="8"/>
      <c r="FP57" s="11"/>
      <c r="FQ57" s="5"/>
      <c r="FR57" s="8"/>
      <c r="FS57" s="8"/>
      <c r="FT57" s="8"/>
      <c r="FU57" s="8"/>
      <c r="FV57" s="8"/>
      <c r="FW57" s="11"/>
      <c r="FX57" s="5"/>
      <c r="FY57" s="8"/>
      <c r="FZ57" s="8"/>
      <c r="GA57" s="8"/>
      <c r="GB57" s="8"/>
      <c r="GC57" s="8"/>
      <c r="GD57" s="11"/>
      <c r="GE57" s="5"/>
      <c r="GF57" s="8"/>
      <c r="GG57" s="8"/>
      <c r="GH57" s="8"/>
      <c r="GI57" s="8"/>
      <c r="GJ57" s="8"/>
      <c r="GK57" s="11"/>
      <c r="GL57" s="5"/>
      <c r="GM57" s="8"/>
      <c r="GN57" s="8"/>
      <c r="GO57" s="8"/>
      <c r="GP57" s="8"/>
      <c r="GQ57" s="8"/>
      <c r="GR57" s="11"/>
      <c r="GS57" s="5"/>
      <c r="GT57" s="8"/>
      <c r="GU57" s="8"/>
      <c r="GV57" s="8"/>
      <c r="GW57" s="8"/>
      <c r="GX57" s="8"/>
      <c r="GY57" s="11"/>
      <c r="GZ57" s="5"/>
      <c r="HA57" s="8"/>
      <c r="HB57" s="8"/>
      <c r="HC57" s="8"/>
      <c r="HD57" s="8"/>
      <c r="HE57" s="8"/>
      <c r="HF57" s="11"/>
      <c r="HG57" s="5"/>
      <c r="HH57" s="8"/>
      <c r="HI57" s="8"/>
      <c r="HJ57" s="8"/>
      <c r="HK57" s="8"/>
      <c r="HL57" s="8"/>
      <c r="HM57" s="11"/>
      <c r="HN57" s="5"/>
      <c r="HO57" s="8"/>
      <c r="HP57" s="8"/>
      <c r="HQ57" s="8"/>
      <c r="HR57" s="8"/>
      <c r="HS57" s="8"/>
      <c r="HT57" s="11"/>
      <c r="HU57" s="5"/>
      <c r="HV57" s="8"/>
      <c r="HW57" s="8"/>
      <c r="HX57" s="8"/>
      <c r="HY57" s="8"/>
      <c r="HZ57" s="8"/>
      <c r="IA57" s="11"/>
      <c r="IB57" s="5"/>
      <c r="IC57" s="8"/>
      <c r="ID57" s="8"/>
      <c r="IE57" s="8"/>
      <c r="IF57" s="8"/>
      <c r="IG57" s="8"/>
      <c r="IH57" s="11"/>
      <c r="II57" s="5"/>
      <c r="IJ57" s="8"/>
      <c r="IK57" s="8"/>
      <c r="IL57" s="8"/>
      <c r="IM57" s="8"/>
      <c r="IN57" s="8"/>
      <c r="IO57" s="11"/>
      <c r="IP57" s="5"/>
      <c r="IQ57" s="8"/>
      <c r="IR57" s="8"/>
      <c r="IS57" s="8"/>
      <c r="IT57" s="8"/>
      <c r="IU57" s="8"/>
      <c r="IV57" s="11"/>
      <c r="IW57" s="5"/>
      <c r="IX57" s="8"/>
      <c r="IY57" s="8"/>
      <c r="IZ57" s="8"/>
      <c r="JA57" s="8"/>
      <c r="JB57" s="8"/>
      <c r="JC57" s="11"/>
      <c r="JD57" s="5"/>
      <c r="JE57" s="8"/>
      <c r="JF57" s="8"/>
      <c r="JG57" s="8"/>
      <c r="JH57" s="8"/>
      <c r="JI57" s="8"/>
      <c r="JJ57" s="11"/>
      <c r="JK57" s="5"/>
      <c r="JL57" s="8"/>
      <c r="JM57" s="8"/>
      <c r="JN57" s="8"/>
      <c r="JO57" s="8"/>
      <c r="JP57" s="8"/>
      <c r="JQ57" s="11"/>
      <c r="JR57" s="5"/>
      <c r="JS57" s="8"/>
      <c r="JT57" s="8"/>
      <c r="JU57" s="8"/>
      <c r="JV57" s="8"/>
      <c r="JW57" s="8"/>
      <c r="JX57" s="11"/>
    </row>
    <row r="58" spans="1:284" x14ac:dyDescent="0.25">
      <c r="A58" s="145"/>
      <c r="B58" s="145"/>
      <c r="C58" s="145"/>
      <c r="E58" s="5"/>
      <c r="F58" s="8" t="s">
        <v>8</v>
      </c>
      <c r="G58" s="8"/>
      <c r="H58" s="8"/>
      <c r="I58" s="8"/>
      <c r="J58" s="29">
        <v>0</v>
      </c>
      <c r="K58" s="30">
        <v>0</v>
      </c>
      <c r="L58" s="5"/>
      <c r="M58" s="8" t="s">
        <v>8</v>
      </c>
      <c r="N58" s="8"/>
      <c r="O58" s="8"/>
      <c r="P58" s="8"/>
      <c r="Q58" s="29">
        <v>0</v>
      </c>
      <c r="R58" s="30">
        <v>0</v>
      </c>
      <c r="S58" s="5"/>
      <c r="T58" s="8" t="s">
        <v>8</v>
      </c>
      <c r="U58" s="8"/>
      <c r="V58" s="8"/>
      <c r="W58" s="8"/>
      <c r="X58" s="29">
        <v>0</v>
      </c>
      <c r="Y58" s="30">
        <v>0</v>
      </c>
      <c r="Z58" s="5"/>
      <c r="AA58" s="8" t="s">
        <v>8</v>
      </c>
      <c r="AB58" s="8"/>
      <c r="AC58" s="8"/>
      <c r="AD58" s="8"/>
      <c r="AE58" s="29">
        <v>0</v>
      </c>
      <c r="AF58" s="30">
        <v>0</v>
      </c>
      <c r="AG58" s="5"/>
      <c r="AH58" s="8" t="s">
        <v>8</v>
      </c>
      <c r="AI58" s="8"/>
      <c r="AJ58" s="8"/>
      <c r="AK58" s="8"/>
      <c r="AL58" s="29">
        <v>0</v>
      </c>
      <c r="AM58" s="30">
        <v>0</v>
      </c>
      <c r="AN58" s="5"/>
      <c r="AO58" s="8" t="s">
        <v>8</v>
      </c>
      <c r="AP58" s="8"/>
      <c r="AQ58" s="8"/>
      <c r="AR58" s="8"/>
      <c r="AS58" s="29">
        <v>0</v>
      </c>
      <c r="AT58" s="30">
        <v>0</v>
      </c>
      <c r="AU58" s="5"/>
      <c r="AV58" s="8" t="s">
        <v>8</v>
      </c>
      <c r="AW58" s="8"/>
      <c r="AX58" s="8"/>
      <c r="AY58" s="8"/>
      <c r="AZ58" s="29">
        <v>0</v>
      </c>
      <c r="BA58" s="30">
        <v>0</v>
      </c>
      <c r="BB58" s="5"/>
      <c r="BC58" s="8" t="s">
        <v>8</v>
      </c>
      <c r="BD58" s="8"/>
      <c r="BE58" s="8"/>
      <c r="BF58" s="8"/>
      <c r="BG58" s="29">
        <v>0</v>
      </c>
      <c r="BH58" s="30">
        <v>0</v>
      </c>
      <c r="BI58" s="5"/>
      <c r="BJ58" s="8" t="s">
        <v>8</v>
      </c>
      <c r="BK58" s="8"/>
      <c r="BL58" s="8"/>
      <c r="BM58" s="8"/>
      <c r="BN58" s="29">
        <v>0</v>
      </c>
      <c r="BO58" s="30">
        <v>0</v>
      </c>
      <c r="BP58" s="5"/>
      <c r="BQ58" s="8" t="s">
        <v>8</v>
      </c>
      <c r="BR58" s="8"/>
      <c r="BS58" s="8"/>
      <c r="BT58" s="8"/>
      <c r="BU58" s="29">
        <v>0</v>
      </c>
      <c r="BV58" s="30">
        <v>0</v>
      </c>
      <c r="BW58" s="5"/>
      <c r="BX58" s="8" t="s">
        <v>8</v>
      </c>
      <c r="BY58" s="8"/>
      <c r="BZ58" s="8"/>
      <c r="CA58" s="8"/>
      <c r="CB58" s="29">
        <v>0</v>
      </c>
      <c r="CC58" s="30">
        <v>0</v>
      </c>
      <c r="CD58" s="5"/>
      <c r="CE58" s="8" t="s">
        <v>8</v>
      </c>
      <c r="CF58" s="8"/>
      <c r="CG58" s="8"/>
      <c r="CH58" s="8"/>
      <c r="CI58" s="29">
        <v>0</v>
      </c>
      <c r="CJ58" s="30">
        <v>0</v>
      </c>
      <c r="CK58" s="5"/>
      <c r="CL58" s="8" t="s">
        <v>8</v>
      </c>
      <c r="CM58" s="8"/>
      <c r="CN58" s="8"/>
      <c r="CO58" s="8"/>
      <c r="CP58" s="29">
        <v>0</v>
      </c>
      <c r="CQ58" s="30">
        <v>0</v>
      </c>
      <c r="CR58" s="5"/>
      <c r="CS58" s="8" t="s">
        <v>8</v>
      </c>
      <c r="CT58" s="8"/>
      <c r="CU58" s="8"/>
      <c r="CV58" s="8"/>
      <c r="CW58" s="29">
        <v>0</v>
      </c>
      <c r="CX58" s="30">
        <v>0</v>
      </c>
      <c r="CY58" s="5"/>
      <c r="CZ58" s="8" t="s">
        <v>8</v>
      </c>
      <c r="DA58" s="8"/>
      <c r="DB58" s="8"/>
      <c r="DC58" s="8"/>
      <c r="DD58" s="29">
        <v>0</v>
      </c>
      <c r="DE58" s="30">
        <v>0</v>
      </c>
      <c r="DF58" s="5"/>
      <c r="DG58" s="8" t="s">
        <v>8</v>
      </c>
      <c r="DH58" s="8"/>
      <c r="DI58" s="8"/>
      <c r="DJ58" s="8"/>
      <c r="DK58" s="29">
        <v>0</v>
      </c>
      <c r="DL58" s="30">
        <v>0</v>
      </c>
      <c r="DM58" s="5"/>
      <c r="DN58" s="8" t="s">
        <v>8</v>
      </c>
      <c r="DO58" s="8"/>
      <c r="DP58" s="8"/>
      <c r="DQ58" s="8"/>
      <c r="DR58" s="29">
        <v>0</v>
      </c>
      <c r="DS58" s="30">
        <v>0</v>
      </c>
      <c r="DT58" s="5"/>
      <c r="DU58" s="8" t="s">
        <v>8</v>
      </c>
      <c r="DV58" s="8"/>
      <c r="DW58" s="8"/>
      <c r="DX58" s="8"/>
      <c r="DY58" s="29">
        <v>0</v>
      </c>
      <c r="DZ58" s="30">
        <v>0</v>
      </c>
      <c r="EA58" s="5"/>
      <c r="EB58" s="8" t="s">
        <v>8</v>
      </c>
      <c r="EC58" s="8"/>
      <c r="ED58" s="8"/>
      <c r="EE58" s="8"/>
      <c r="EF58" s="29">
        <v>0</v>
      </c>
      <c r="EG58" s="30">
        <v>0</v>
      </c>
      <c r="EH58" s="5"/>
      <c r="EI58" s="8" t="s">
        <v>8</v>
      </c>
      <c r="EJ58" s="8"/>
      <c r="EK58" s="8"/>
      <c r="EL58" s="8"/>
      <c r="EM58" s="29">
        <v>0</v>
      </c>
      <c r="EN58" s="30">
        <v>0</v>
      </c>
      <c r="EO58" s="5"/>
      <c r="EP58" s="8" t="s">
        <v>8</v>
      </c>
      <c r="EQ58" s="8"/>
      <c r="ER58" s="8"/>
      <c r="ES58" s="8"/>
      <c r="ET58" s="29">
        <v>0</v>
      </c>
      <c r="EU58" s="30">
        <v>0</v>
      </c>
      <c r="EV58" s="5"/>
      <c r="EW58" s="8" t="s">
        <v>8</v>
      </c>
      <c r="EX58" s="8"/>
      <c r="EY58" s="8"/>
      <c r="EZ58" s="8"/>
      <c r="FA58" s="29">
        <v>0</v>
      </c>
      <c r="FB58" s="30">
        <v>0</v>
      </c>
      <c r="FC58" s="5"/>
      <c r="FD58" s="8" t="s">
        <v>8</v>
      </c>
      <c r="FE58" s="8"/>
      <c r="FF58" s="8"/>
      <c r="FG58" s="8"/>
      <c r="FH58" s="29">
        <v>0</v>
      </c>
      <c r="FI58" s="30">
        <v>0</v>
      </c>
      <c r="FJ58" s="5"/>
      <c r="FK58" s="8" t="s">
        <v>8</v>
      </c>
      <c r="FL58" s="8"/>
      <c r="FM58" s="8"/>
      <c r="FN58" s="8"/>
      <c r="FO58" s="29">
        <v>0</v>
      </c>
      <c r="FP58" s="30">
        <v>0</v>
      </c>
      <c r="FQ58" s="5"/>
      <c r="FR58" s="8" t="s">
        <v>8</v>
      </c>
      <c r="FS58" s="8"/>
      <c r="FT58" s="8"/>
      <c r="FU58" s="8"/>
      <c r="FV58" s="29">
        <v>0</v>
      </c>
      <c r="FW58" s="30">
        <v>0</v>
      </c>
      <c r="FX58" s="5"/>
      <c r="FY58" s="8" t="s">
        <v>8</v>
      </c>
      <c r="FZ58" s="8"/>
      <c r="GA58" s="8"/>
      <c r="GB58" s="8"/>
      <c r="GC58" s="29">
        <v>0</v>
      </c>
      <c r="GD58" s="30">
        <v>0</v>
      </c>
      <c r="GE58" s="5"/>
      <c r="GF58" s="8" t="s">
        <v>8</v>
      </c>
      <c r="GG58" s="8"/>
      <c r="GH58" s="8"/>
      <c r="GI58" s="8"/>
      <c r="GJ58" s="29">
        <v>0</v>
      </c>
      <c r="GK58" s="30">
        <v>0</v>
      </c>
      <c r="GL58" s="5"/>
      <c r="GM58" s="8" t="s">
        <v>8</v>
      </c>
      <c r="GN58" s="8"/>
      <c r="GO58" s="8"/>
      <c r="GP58" s="8"/>
      <c r="GQ58" s="29">
        <v>0</v>
      </c>
      <c r="GR58" s="30">
        <v>0</v>
      </c>
      <c r="GS58" s="5"/>
      <c r="GT58" s="8" t="s">
        <v>8</v>
      </c>
      <c r="GU58" s="8"/>
      <c r="GV58" s="8"/>
      <c r="GW58" s="8"/>
      <c r="GX58" s="29">
        <v>0</v>
      </c>
      <c r="GY58" s="30">
        <v>0</v>
      </c>
      <c r="GZ58" s="5"/>
      <c r="HA58" s="8" t="s">
        <v>8</v>
      </c>
      <c r="HB58" s="8"/>
      <c r="HC58" s="8"/>
      <c r="HD58" s="8"/>
      <c r="HE58" s="29">
        <v>0</v>
      </c>
      <c r="HF58" s="30">
        <v>0</v>
      </c>
      <c r="HG58" s="5"/>
      <c r="HH58" s="8" t="s">
        <v>8</v>
      </c>
      <c r="HI58" s="8"/>
      <c r="HJ58" s="8"/>
      <c r="HK58" s="8"/>
      <c r="HL58" s="29">
        <v>0</v>
      </c>
      <c r="HM58" s="30">
        <v>0</v>
      </c>
      <c r="HN58" s="5"/>
      <c r="HO58" s="8" t="s">
        <v>8</v>
      </c>
      <c r="HP58" s="8"/>
      <c r="HQ58" s="8"/>
      <c r="HR58" s="8"/>
      <c r="HS58" s="29">
        <v>0</v>
      </c>
      <c r="HT58" s="30">
        <v>0</v>
      </c>
      <c r="HU58" s="5"/>
      <c r="HV58" s="8" t="s">
        <v>8</v>
      </c>
      <c r="HW58" s="8"/>
      <c r="HX58" s="8"/>
      <c r="HY58" s="8"/>
      <c r="HZ58" s="29">
        <v>0</v>
      </c>
      <c r="IA58" s="30">
        <v>0</v>
      </c>
      <c r="IB58" s="5"/>
      <c r="IC58" s="8" t="s">
        <v>8</v>
      </c>
      <c r="ID58" s="8"/>
      <c r="IE58" s="8"/>
      <c r="IF58" s="8"/>
      <c r="IG58" s="29">
        <v>0</v>
      </c>
      <c r="IH58" s="30">
        <v>0</v>
      </c>
      <c r="II58" s="5"/>
      <c r="IJ58" s="8" t="s">
        <v>8</v>
      </c>
      <c r="IK58" s="8"/>
      <c r="IL58" s="8"/>
      <c r="IM58" s="8"/>
      <c r="IN58" s="29">
        <v>0</v>
      </c>
      <c r="IO58" s="30">
        <v>0</v>
      </c>
      <c r="IP58" s="5"/>
      <c r="IQ58" s="8" t="s">
        <v>8</v>
      </c>
      <c r="IR58" s="8"/>
      <c r="IS58" s="8"/>
      <c r="IT58" s="8"/>
      <c r="IU58" s="29">
        <v>0</v>
      </c>
      <c r="IV58" s="30">
        <v>0</v>
      </c>
      <c r="IW58" s="5"/>
      <c r="IX58" s="8" t="s">
        <v>8</v>
      </c>
      <c r="IY58" s="8"/>
      <c r="IZ58" s="8"/>
      <c r="JA58" s="8"/>
      <c r="JB58" s="29">
        <v>0</v>
      </c>
      <c r="JC58" s="30">
        <v>0</v>
      </c>
      <c r="JD58" s="5"/>
      <c r="JE58" s="8" t="s">
        <v>8</v>
      </c>
      <c r="JF58" s="8"/>
      <c r="JG58" s="8"/>
      <c r="JH58" s="8"/>
      <c r="JI58" s="29">
        <v>0</v>
      </c>
      <c r="JJ58" s="30">
        <v>0</v>
      </c>
      <c r="JK58" s="5"/>
      <c r="JL58" s="8" t="s">
        <v>8</v>
      </c>
      <c r="JM58" s="8"/>
      <c r="JN58" s="8"/>
      <c r="JO58" s="8"/>
      <c r="JP58" s="29">
        <v>0</v>
      </c>
      <c r="JQ58" s="30">
        <v>0</v>
      </c>
      <c r="JR58" s="5"/>
      <c r="JS58" s="8" t="s">
        <v>8</v>
      </c>
      <c r="JT58" s="8"/>
      <c r="JU58" s="8"/>
      <c r="JV58" s="8"/>
      <c r="JW58" s="29">
        <v>0</v>
      </c>
      <c r="JX58" s="30">
        <v>0</v>
      </c>
    </row>
    <row r="59" spans="1:284" x14ac:dyDescent="0.25">
      <c r="A59" s="31" t="s">
        <v>59</v>
      </c>
      <c r="B59" s="32" t="s">
        <v>11</v>
      </c>
      <c r="C59" s="32" t="s">
        <v>10</v>
      </c>
      <c r="E59" s="113" t="s">
        <v>863</v>
      </c>
      <c r="F59" s="8"/>
      <c r="G59" s="8"/>
      <c r="H59" s="8"/>
      <c r="I59" s="8"/>
      <c r="J59" s="8"/>
      <c r="K59" s="11"/>
      <c r="L59" s="12"/>
      <c r="M59" s="8"/>
      <c r="N59" s="93" t="s">
        <v>876</v>
      </c>
      <c r="O59" s="8"/>
      <c r="P59" s="8"/>
      <c r="Q59" s="8"/>
      <c r="R59" s="11"/>
      <c r="S59" s="12" t="s">
        <v>26</v>
      </c>
      <c r="T59" s="8"/>
      <c r="U59" s="93" t="s">
        <v>876</v>
      </c>
      <c r="V59" s="8"/>
      <c r="W59" s="8"/>
      <c r="X59" s="8"/>
      <c r="Y59" s="11"/>
      <c r="Z59" s="12" t="s">
        <v>26</v>
      </c>
      <c r="AA59" s="8"/>
      <c r="AB59" s="93" t="s">
        <v>876</v>
      </c>
      <c r="AC59" s="8"/>
      <c r="AD59" s="8"/>
      <c r="AE59" s="8"/>
      <c r="AF59" s="11"/>
      <c r="AG59" s="12" t="s">
        <v>26</v>
      </c>
      <c r="AH59" s="8"/>
      <c r="AI59" s="93" t="s">
        <v>876</v>
      </c>
      <c r="AJ59" s="8"/>
      <c r="AK59" s="8"/>
      <c r="AL59" s="8"/>
      <c r="AM59" s="11"/>
      <c r="AN59" s="12" t="s">
        <v>26</v>
      </c>
      <c r="AO59" s="8"/>
      <c r="AP59" s="93" t="s">
        <v>876</v>
      </c>
      <c r="AQ59" s="8"/>
      <c r="AR59" s="8"/>
      <c r="AS59" s="8"/>
      <c r="AT59" s="11"/>
      <c r="AU59" s="12" t="s">
        <v>26</v>
      </c>
      <c r="AV59" s="8"/>
      <c r="AW59" s="93" t="s">
        <v>876</v>
      </c>
      <c r="AX59" s="8"/>
      <c r="AY59" s="8"/>
      <c r="AZ59" s="8"/>
      <c r="BA59" s="11"/>
      <c r="BB59" s="12" t="s">
        <v>26</v>
      </c>
      <c r="BC59" s="8"/>
      <c r="BD59" s="93" t="s">
        <v>876</v>
      </c>
      <c r="BE59" s="8"/>
      <c r="BF59" s="8"/>
      <c r="BG59" s="8"/>
      <c r="BH59" s="11"/>
      <c r="BI59" s="12" t="s">
        <v>26</v>
      </c>
      <c r="BJ59" s="8"/>
      <c r="BK59" s="93" t="s">
        <v>876</v>
      </c>
      <c r="BL59" s="8"/>
      <c r="BM59" s="8"/>
      <c r="BN59" s="8"/>
      <c r="BO59" s="11"/>
      <c r="BP59" s="12" t="s">
        <v>26</v>
      </c>
      <c r="BQ59" s="8"/>
      <c r="BR59" s="93" t="s">
        <v>876</v>
      </c>
      <c r="BS59" s="8"/>
      <c r="BT59" s="8"/>
      <c r="BU59" s="8"/>
      <c r="BV59" s="11"/>
      <c r="BW59" s="12" t="s">
        <v>26</v>
      </c>
      <c r="BX59" s="8"/>
      <c r="BY59" s="93" t="s">
        <v>876</v>
      </c>
      <c r="BZ59" s="8"/>
      <c r="CA59" s="8"/>
      <c r="CB59" s="8"/>
      <c r="CC59" s="11"/>
      <c r="CD59" s="12" t="s">
        <v>26</v>
      </c>
      <c r="CE59" s="8"/>
      <c r="CF59" s="93" t="s">
        <v>876</v>
      </c>
      <c r="CG59" s="8"/>
      <c r="CH59" s="8"/>
      <c r="CI59" s="8"/>
      <c r="CJ59" s="11"/>
      <c r="CK59" s="12" t="s">
        <v>26</v>
      </c>
      <c r="CL59" s="8"/>
      <c r="CM59" s="93" t="s">
        <v>876</v>
      </c>
      <c r="CN59" s="8"/>
      <c r="CO59" s="8"/>
      <c r="CP59" s="8"/>
      <c r="CQ59" s="11"/>
      <c r="CR59" s="12" t="s">
        <v>26</v>
      </c>
      <c r="CS59" s="8"/>
      <c r="CT59" s="93" t="s">
        <v>876</v>
      </c>
      <c r="CU59" s="8"/>
      <c r="CV59" s="8"/>
      <c r="CW59" s="8"/>
      <c r="CX59" s="11"/>
      <c r="CY59" s="12" t="s">
        <v>26</v>
      </c>
      <c r="CZ59" s="8"/>
      <c r="DA59" s="93" t="s">
        <v>876</v>
      </c>
      <c r="DB59" s="8"/>
      <c r="DC59" s="8"/>
      <c r="DD59" s="8"/>
      <c r="DE59" s="11"/>
      <c r="DF59" s="12" t="s">
        <v>26</v>
      </c>
      <c r="DG59" s="8"/>
      <c r="DH59" s="93" t="s">
        <v>876</v>
      </c>
      <c r="DI59" s="8"/>
      <c r="DJ59" s="8"/>
      <c r="DK59" s="8"/>
      <c r="DL59" s="11"/>
      <c r="DM59" s="12" t="s">
        <v>26</v>
      </c>
      <c r="DN59" s="8"/>
      <c r="DO59" s="93" t="s">
        <v>876</v>
      </c>
      <c r="DP59" s="8"/>
      <c r="DQ59" s="8"/>
      <c r="DR59" s="8"/>
      <c r="DS59" s="11"/>
      <c r="DT59" s="12" t="s">
        <v>26</v>
      </c>
      <c r="DU59" s="8"/>
      <c r="DV59" s="93" t="s">
        <v>876</v>
      </c>
      <c r="DW59" s="8"/>
      <c r="DX59" s="8"/>
      <c r="DY59" s="8"/>
      <c r="DZ59" s="11"/>
      <c r="EA59" s="12" t="s">
        <v>26</v>
      </c>
      <c r="EB59" s="8"/>
      <c r="EC59" s="93" t="s">
        <v>876</v>
      </c>
      <c r="ED59" s="8"/>
      <c r="EE59" s="8"/>
      <c r="EF59" s="8"/>
      <c r="EG59" s="11"/>
      <c r="EH59" s="12" t="s">
        <v>26</v>
      </c>
      <c r="EI59" s="8"/>
      <c r="EJ59" s="93" t="s">
        <v>876</v>
      </c>
      <c r="EK59" s="8"/>
      <c r="EL59" s="8"/>
      <c r="EM59" s="8"/>
      <c r="EN59" s="11"/>
      <c r="EO59" s="12" t="s">
        <v>26</v>
      </c>
      <c r="EP59" s="8"/>
      <c r="EQ59" s="93" t="s">
        <v>876</v>
      </c>
      <c r="ER59" s="8"/>
      <c r="ES59" s="8"/>
      <c r="ET59" s="8"/>
      <c r="EU59" s="11"/>
      <c r="EV59" s="12" t="s">
        <v>26</v>
      </c>
      <c r="EW59" s="8"/>
      <c r="EX59" s="93" t="s">
        <v>876</v>
      </c>
      <c r="EY59" s="8"/>
      <c r="EZ59" s="8"/>
      <c r="FA59" s="8"/>
      <c r="FB59" s="11"/>
      <c r="FC59" s="12" t="s">
        <v>26</v>
      </c>
      <c r="FD59" s="8"/>
      <c r="FE59" s="93" t="s">
        <v>876</v>
      </c>
      <c r="FF59" s="8"/>
      <c r="FG59" s="8"/>
      <c r="FH59" s="8"/>
      <c r="FI59" s="11"/>
      <c r="FJ59" s="12" t="s">
        <v>26</v>
      </c>
      <c r="FK59" s="8"/>
      <c r="FL59" s="93" t="s">
        <v>876</v>
      </c>
      <c r="FM59" s="8"/>
      <c r="FN59" s="8"/>
      <c r="FO59" s="8"/>
      <c r="FP59" s="11"/>
      <c r="FQ59" s="12" t="s">
        <v>26</v>
      </c>
      <c r="FR59" s="8"/>
      <c r="FS59" s="93" t="s">
        <v>876</v>
      </c>
      <c r="FT59" s="8"/>
      <c r="FU59" s="8"/>
      <c r="FV59" s="8"/>
      <c r="FW59" s="11"/>
      <c r="FX59" s="12" t="s">
        <v>26</v>
      </c>
      <c r="FY59" s="8"/>
      <c r="FZ59" s="93" t="s">
        <v>876</v>
      </c>
      <c r="GA59" s="8"/>
      <c r="GB59" s="8"/>
      <c r="GC59" s="8"/>
      <c r="GD59" s="11"/>
      <c r="GE59" s="12" t="s">
        <v>26</v>
      </c>
      <c r="GF59" s="8"/>
      <c r="GG59" s="93" t="s">
        <v>876</v>
      </c>
      <c r="GH59" s="8"/>
      <c r="GI59" s="8"/>
      <c r="GJ59" s="8"/>
      <c r="GK59" s="11"/>
      <c r="GL59" s="12" t="s">
        <v>26</v>
      </c>
      <c r="GM59" s="8"/>
      <c r="GN59" s="93" t="s">
        <v>876</v>
      </c>
      <c r="GO59" s="8"/>
      <c r="GP59" s="8"/>
      <c r="GQ59" s="8"/>
      <c r="GR59" s="11"/>
      <c r="GS59" s="12" t="s">
        <v>26</v>
      </c>
      <c r="GT59" s="8"/>
      <c r="GU59" s="93" t="s">
        <v>876</v>
      </c>
      <c r="GV59" s="8"/>
      <c r="GW59" s="8"/>
      <c r="GX59" s="8"/>
      <c r="GY59" s="11"/>
      <c r="GZ59" s="12" t="s">
        <v>26</v>
      </c>
      <c r="HA59" s="8"/>
      <c r="HB59" s="93" t="s">
        <v>876</v>
      </c>
      <c r="HC59" s="8"/>
      <c r="HD59" s="8"/>
      <c r="HE59" s="8"/>
      <c r="HF59" s="11"/>
      <c r="HG59" s="12" t="s">
        <v>26</v>
      </c>
      <c r="HH59" s="8"/>
      <c r="HI59" s="93" t="s">
        <v>876</v>
      </c>
      <c r="HJ59" s="8"/>
      <c r="HK59" s="8"/>
      <c r="HL59" s="8"/>
      <c r="HM59" s="11"/>
      <c r="HN59" s="12" t="s">
        <v>26</v>
      </c>
      <c r="HO59" s="8"/>
      <c r="HP59" s="93" t="s">
        <v>876</v>
      </c>
      <c r="HQ59" s="8"/>
      <c r="HR59" s="8"/>
      <c r="HS59" s="8"/>
      <c r="HT59" s="11"/>
      <c r="HU59" s="12" t="s">
        <v>26</v>
      </c>
      <c r="HV59" s="8"/>
      <c r="HW59" s="93" t="s">
        <v>876</v>
      </c>
      <c r="HX59" s="8"/>
      <c r="HY59" s="8"/>
      <c r="HZ59" s="8"/>
      <c r="IA59" s="11"/>
      <c r="IB59" s="12" t="s">
        <v>26</v>
      </c>
      <c r="IC59" s="8"/>
      <c r="ID59" s="93" t="s">
        <v>876</v>
      </c>
      <c r="IE59" s="8"/>
      <c r="IF59" s="8"/>
      <c r="IG59" s="8"/>
      <c r="IH59" s="11"/>
      <c r="II59" s="12" t="s">
        <v>26</v>
      </c>
      <c r="IJ59" s="8"/>
      <c r="IK59" s="93" t="s">
        <v>876</v>
      </c>
      <c r="IL59" s="8"/>
      <c r="IM59" s="8"/>
      <c r="IN59" s="8"/>
      <c r="IO59" s="11"/>
      <c r="IP59" s="12" t="s">
        <v>26</v>
      </c>
      <c r="IQ59" s="8"/>
      <c r="IR59" s="93" t="s">
        <v>876</v>
      </c>
      <c r="IS59" s="8"/>
      <c r="IT59" s="8"/>
      <c r="IU59" s="8"/>
      <c r="IV59" s="11"/>
      <c r="IW59" s="12" t="s">
        <v>26</v>
      </c>
      <c r="IX59" s="8"/>
      <c r="IY59" s="93" t="s">
        <v>876</v>
      </c>
      <c r="IZ59" s="8"/>
      <c r="JA59" s="8"/>
      <c r="JB59" s="8"/>
      <c r="JC59" s="11"/>
      <c r="JD59" s="12" t="s">
        <v>26</v>
      </c>
      <c r="JE59" s="8"/>
      <c r="JF59" s="93" t="s">
        <v>876</v>
      </c>
      <c r="JG59" s="8"/>
      <c r="JH59" s="8"/>
      <c r="JI59" s="8"/>
      <c r="JJ59" s="11"/>
      <c r="JK59" s="12" t="s">
        <v>26</v>
      </c>
      <c r="JL59" s="8"/>
      <c r="JM59" s="93" t="s">
        <v>876</v>
      </c>
      <c r="JN59" s="8"/>
      <c r="JO59" s="8"/>
      <c r="JP59" s="8"/>
      <c r="JQ59" s="11"/>
      <c r="JR59" s="12" t="s">
        <v>26</v>
      </c>
      <c r="JS59" s="8"/>
      <c r="JT59" s="93" t="s">
        <v>876</v>
      </c>
      <c r="JU59" s="8"/>
      <c r="JV59" s="8"/>
      <c r="JW59" s="8"/>
      <c r="JX59" s="11"/>
    </row>
    <row r="60" spans="1:284" x14ac:dyDescent="0.25">
      <c r="A60" s="21" t="str">
        <f>IFERROR(VLOOKUP($B$2,Control!$B$2:$H$16,2,FALSE),"None")</f>
        <v>None</v>
      </c>
      <c r="B60" s="22"/>
      <c r="C60" s="22"/>
      <c r="E60" s="24">
        <v>5</v>
      </c>
      <c r="F60" s="8" t="str">
        <f>$A60</f>
        <v>None</v>
      </c>
      <c r="G60" s="8"/>
      <c r="H60" s="8"/>
      <c r="I60" s="8"/>
      <c r="J60" s="9">
        <f>E60*IFERROR(VLOOKUP(F60,$A$60:$C$63,2,FALSE),0)</f>
        <v>0</v>
      </c>
      <c r="K60" s="10">
        <f>E60*IFERROR(VLOOKUP(F60,$A$60:$C$63,3,FALSE),0)</f>
        <v>0</v>
      </c>
      <c r="L60" s="96">
        <f>E60+N60+IFERROR(VLOOKUP(R$1,$A$51:$C$55,2,FALSE),0)</f>
        <v>5</v>
      </c>
      <c r="M60" s="8" t="str">
        <f>$A60</f>
        <v>None</v>
      </c>
      <c r="N60" s="24"/>
      <c r="O60" s="8"/>
      <c r="P60" s="8"/>
      <c r="Q60" s="9">
        <f>L60*IFERROR(VLOOKUP(M60,$A$60:$C$63,2,FALSE),0)</f>
        <v>0</v>
      </c>
      <c r="R60" s="10">
        <f>L60*IFERROR(VLOOKUP(M60,$A$60:$C$63,3,FALSE),0)</f>
        <v>0</v>
      </c>
      <c r="S60" s="96">
        <f>L60+U60+IFERROR(VLOOKUP(Y$1,$A$51:$C$55,2,FALSE),0)</f>
        <v>5</v>
      </c>
      <c r="T60" s="8" t="str">
        <f>$A60</f>
        <v>None</v>
      </c>
      <c r="U60" s="24"/>
      <c r="V60" s="8"/>
      <c r="W60" s="8"/>
      <c r="X60" s="9">
        <f>S60*IFERROR(VLOOKUP(T60,$A$60:$C$63,2,FALSE),0)</f>
        <v>0</v>
      </c>
      <c r="Y60" s="10">
        <f>S60*IFERROR(VLOOKUP(T60,$A$60:$C$63,3,FALSE),0)</f>
        <v>0</v>
      </c>
      <c r="Z60" s="96">
        <f>S60+AB60+IFERROR(VLOOKUP(AF$1,$A$51:$C$55,2,FALSE),0)</f>
        <v>5</v>
      </c>
      <c r="AA60" s="8" t="str">
        <f>$A60</f>
        <v>None</v>
      </c>
      <c r="AB60" s="24"/>
      <c r="AC60" s="8"/>
      <c r="AD60" s="8"/>
      <c r="AE60" s="9">
        <f>Z60*IFERROR(VLOOKUP(AA60,$A$60:$C$63,2,FALSE),0)</f>
        <v>0</v>
      </c>
      <c r="AF60" s="10">
        <f>Z60*IFERROR(VLOOKUP(AA60,$A$60:$C$63,3,FALSE),0)</f>
        <v>0</v>
      </c>
      <c r="AG60" s="96">
        <f>Z60+AI60+IFERROR(VLOOKUP(AM$1,$A$51:$C$55,2,FALSE),0)</f>
        <v>5</v>
      </c>
      <c r="AH60" s="8" t="str">
        <f>$A60</f>
        <v>None</v>
      </c>
      <c r="AI60" s="24"/>
      <c r="AJ60" s="8"/>
      <c r="AK60" s="8"/>
      <c r="AL60" s="9">
        <f>AG60*IFERROR(VLOOKUP(AH60,$A$60:$C$63,2,FALSE),0)</f>
        <v>0</v>
      </c>
      <c r="AM60" s="10">
        <f>AG60*IFERROR(VLOOKUP(AH60,$A$60:$C$63,3,FALSE),0)</f>
        <v>0</v>
      </c>
      <c r="AN60" s="96">
        <f>AG60+AP60+IFERROR(VLOOKUP(AT$1,$A$51:$C$55,2,FALSE),0)</f>
        <v>5</v>
      </c>
      <c r="AO60" s="8" t="str">
        <f>$A60</f>
        <v>None</v>
      </c>
      <c r="AP60" s="24"/>
      <c r="AQ60" s="8"/>
      <c r="AR60" s="8"/>
      <c r="AS60" s="9">
        <f>AN60*IFERROR(VLOOKUP(AO60,$A$60:$C$63,2,FALSE),0)</f>
        <v>0</v>
      </c>
      <c r="AT60" s="10">
        <f>AN60*IFERROR(VLOOKUP(AO60,$A$60:$C$63,3,FALSE),0)</f>
        <v>0</v>
      </c>
      <c r="AU60" s="96">
        <f>AN60+AW60+IFERROR(VLOOKUP(BA$1,$A$51:$C$55,2,FALSE),0)</f>
        <v>5</v>
      </c>
      <c r="AV60" s="8" t="str">
        <f>$A60</f>
        <v>None</v>
      </c>
      <c r="AW60" s="24"/>
      <c r="AX60" s="8"/>
      <c r="AY60" s="8"/>
      <c r="AZ60" s="9">
        <f>AU60*IFERROR(VLOOKUP(AV60,$A$60:$C$63,2,FALSE),0)</f>
        <v>0</v>
      </c>
      <c r="BA60" s="10">
        <f>AU60*IFERROR(VLOOKUP(AV60,$A$60:$C$63,3,FALSE),0)</f>
        <v>0</v>
      </c>
      <c r="BB60" s="96">
        <f>AU60+BD60+IFERROR(VLOOKUP(BH$1,$A$51:$C$55,2,FALSE),0)</f>
        <v>5</v>
      </c>
      <c r="BC60" s="8" t="str">
        <f>$A60</f>
        <v>None</v>
      </c>
      <c r="BD60" s="24"/>
      <c r="BE60" s="8"/>
      <c r="BF60" s="8"/>
      <c r="BG60" s="9">
        <f>BB60*IFERROR(VLOOKUP(BC60,$A$60:$C$63,2,FALSE),0)</f>
        <v>0</v>
      </c>
      <c r="BH60" s="10">
        <f>BB60*IFERROR(VLOOKUP(BC60,$A$60:$C$63,3,FALSE),0)</f>
        <v>0</v>
      </c>
      <c r="BI60" s="96">
        <f>BB60+BK60+IFERROR(VLOOKUP(BO$1,$A$51:$C$55,2,FALSE),0)</f>
        <v>5</v>
      </c>
      <c r="BJ60" s="8" t="str">
        <f>$A60</f>
        <v>None</v>
      </c>
      <c r="BK60" s="24"/>
      <c r="BL60" s="8"/>
      <c r="BM60" s="8"/>
      <c r="BN60" s="9">
        <f>BI60*IFERROR(VLOOKUP(BJ60,$A$60:$C$63,2,FALSE),0)</f>
        <v>0</v>
      </c>
      <c r="BO60" s="10">
        <f>BI60*IFERROR(VLOOKUP(BJ60,$A$60:$C$63,3,FALSE),0)</f>
        <v>0</v>
      </c>
      <c r="BP60" s="96">
        <f>BI60+BR60+IFERROR(VLOOKUP(BV$1,$A$51:$C$55,2,FALSE),0)</f>
        <v>5</v>
      </c>
      <c r="BQ60" s="8" t="str">
        <f>$A60</f>
        <v>None</v>
      </c>
      <c r="BR60" s="24"/>
      <c r="BS60" s="8"/>
      <c r="BT60" s="8"/>
      <c r="BU60" s="9">
        <f>BP60*IFERROR(VLOOKUP(BQ60,$A$60:$C$63,2,FALSE),0)</f>
        <v>0</v>
      </c>
      <c r="BV60" s="10">
        <f>BP60*IFERROR(VLOOKUP(BQ60,$A$60:$C$63,3,FALSE),0)</f>
        <v>0</v>
      </c>
      <c r="BW60" s="96">
        <f>BP60+BY60+IFERROR(VLOOKUP(CC$1,$A$51:$C$55,2,FALSE),0)</f>
        <v>5</v>
      </c>
      <c r="BX60" s="8" t="str">
        <f>$A60</f>
        <v>None</v>
      </c>
      <c r="BY60" s="24"/>
      <c r="BZ60" s="8"/>
      <c r="CA60" s="8"/>
      <c r="CB60" s="9">
        <f>BW60*IFERROR(VLOOKUP(BX60,$A$60:$C$63,2,FALSE),0)</f>
        <v>0</v>
      </c>
      <c r="CC60" s="10">
        <f>BW60*IFERROR(VLOOKUP(BX60,$A$60:$C$63,3,FALSE),0)</f>
        <v>0</v>
      </c>
      <c r="CD60" s="96">
        <f>BW60+CF60+IFERROR(VLOOKUP(CJ$1,$A$51:$C$55,2,FALSE),0)</f>
        <v>5</v>
      </c>
      <c r="CE60" s="8" t="str">
        <f>$A60</f>
        <v>None</v>
      </c>
      <c r="CF60" s="24"/>
      <c r="CG60" s="8"/>
      <c r="CH60" s="8"/>
      <c r="CI60" s="9">
        <f>CD60*IFERROR(VLOOKUP(CE60,$A$60:$C$63,2,FALSE),0)</f>
        <v>0</v>
      </c>
      <c r="CJ60" s="10">
        <f>CD60*IFERROR(VLOOKUP(CE60,$A$60:$C$63,3,FALSE),0)</f>
        <v>0</v>
      </c>
      <c r="CK60" s="96">
        <f>CD60+CM60+IFERROR(VLOOKUP(CQ$1,$A$51:$C$55,2,FALSE),0)</f>
        <v>5</v>
      </c>
      <c r="CL60" s="8" t="str">
        <f>$A60</f>
        <v>None</v>
      </c>
      <c r="CM60" s="24"/>
      <c r="CN60" s="8"/>
      <c r="CO60" s="8"/>
      <c r="CP60" s="9">
        <f>CK60*IFERROR(VLOOKUP(CL60,$A$60:$C$63,2,FALSE),0)</f>
        <v>0</v>
      </c>
      <c r="CQ60" s="10">
        <f>CK60*IFERROR(VLOOKUP(CL60,$A$60:$C$63,3,FALSE),0)</f>
        <v>0</v>
      </c>
      <c r="CR60" s="96">
        <f>CK60+CT60+IFERROR(VLOOKUP(CX$1,$A$51:$C$55,2,FALSE),0)</f>
        <v>5</v>
      </c>
      <c r="CS60" s="8" t="str">
        <f>$A60</f>
        <v>None</v>
      </c>
      <c r="CT60" s="24"/>
      <c r="CU60" s="8"/>
      <c r="CV60" s="8"/>
      <c r="CW60" s="9">
        <f>CR60*IFERROR(VLOOKUP(CS60,$A$60:$C$63,2,FALSE),0)</f>
        <v>0</v>
      </c>
      <c r="CX60" s="10">
        <f>CR60*IFERROR(VLOOKUP(CS60,$A$60:$C$63,3,FALSE),0)</f>
        <v>0</v>
      </c>
      <c r="CY60" s="96">
        <f>CR60+DA60+IFERROR(VLOOKUP(DE$1,$A$51:$C$55,2,FALSE),0)</f>
        <v>5</v>
      </c>
      <c r="CZ60" s="8" t="str">
        <f>$A60</f>
        <v>None</v>
      </c>
      <c r="DA60" s="24"/>
      <c r="DB60" s="8"/>
      <c r="DC60" s="8"/>
      <c r="DD60" s="9">
        <f>CY60*IFERROR(VLOOKUP(CZ60,$A$60:$C$63,2,FALSE),0)</f>
        <v>0</v>
      </c>
      <c r="DE60" s="10">
        <f>CY60*IFERROR(VLOOKUP(CZ60,$A$60:$C$63,3,FALSE),0)</f>
        <v>0</v>
      </c>
      <c r="DF60" s="96">
        <f>CY60+DH60+IFERROR(VLOOKUP(DL$1,$A$51:$C$55,2,FALSE),0)</f>
        <v>5</v>
      </c>
      <c r="DG60" s="8" t="str">
        <f>$A60</f>
        <v>None</v>
      </c>
      <c r="DH60" s="24"/>
      <c r="DI60" s="8"/>
      <c r="DJ60" s="8"/>
      <c r="DK60" s="9">
        <f>DF60*IFERROR(VLOOKUP(DG60,$A$60:$C$63,2,FALSE),0)</f>
        <v>0</v>
      </c>
      <c r="DL60" s="10">
        <f>DF60*IFERROR(VLOOKUP(DG60,$A$60:$C$63,3,FALSE),0)</f>
        <v>0</v>
      </c>
      <c r="DM60" s="96">
        <f>DF60+DO60+IFERROR(VLOOKUP(DS$1,$A$51:$C$55,2,FALSE),0)</f>
        <v>5</v>
      </c>
      <c r="DN60" s="8" t="str">
        <f>$A60</f>
        <v>None</v>
      </c>
      <c r="DO60" s="24"/>
      <c r="DP60" s="8"/>
      <c r="DQ60" s="8"/>
      <c r="DR60" s="9">
        <f>DM60*IFERROR(VLOOKUP(DN60,$A$60:$C$63,2,FALSE),0)</f>
        <v>0</v>
      </c>
      <c r="DS60" s="10">
        <f>DM60*IFERROR(VLOOKUP(DN60,$A$60:$C$63,3,FALSE),0)</f>
        <v>0</v>
      </c>
      <c r="DT60" s="96">
        <f>DM60+DV60+IFERROR(VLOOKUP(DZ$1,$A$51:$C$55,2,FALSE),0)</f>
        <v>5</v>
      </c>
      <c r="DU60" s="8" t="str">
        <f>$A60</f>
        <v>None</v>
      </c>
      <c r="DV60" s="24"/>
      <c r="DW60" s="8"/>
      <c r="DX60" s="8"/>
      <c r="DY60" s="9">
        <f>DT60*IFERROR(VLOOKUP(DU60,$A$60:$C$63,2,FALSE),0)</f>
        <v>0</v>
      </c>
      <c r="DZ60" s="10">
        <f>DT60*IFERROR(VLOOKUP(DU60,$A$60:$C$63,3,FALSE),0)</f>
        <v>0</v>
      </c>
      <c r="EA60" s="96">
        <f>DT60+EC60+IFERROR(VLOOKUP(EG$1,$A$51:$C$55,2,FALSE),0)</f>
        <v>5</v>
      </c>
      <c r="EB60" s="8" t="str">
        <f>$A60</f>
        <v>None</v>
      </c>
      <c r="EC60" s="24"/>
      <c r="ED60" s="8"/>
      <c r="EE60" s="8"/>
      <c r="EF60" s="9">
        <f>EA60*IFERROR(VLOOKUP(EB60,$A$60:$C$63,2,FALSE),0)</f>
        <v>0</v>
      </c>
      <c r="EG60" s="10">
        <f>EA60*IFERROR(VLOOKUP(EB60,$A$60:$C$63,3,FALSE),0)</f>
        <v>0</v>
      </c>
      <c r="EH60" s="96">
        <f>EA60+EJ60+IFERROR(VLOOKUP(EN$1,$A$51:$C$55,2,FALSE),0)</f>
        <v>5</v>
      </c>
      <c r="EI60" s="8" t="str">
        <f>$A60</f>
        <v>None</v>
      </c>
      <c r="EJ60" s="24"/>
      <c r="EK60" s="8"/>
      <c r="EL60" s="8"/>
      <c r="EM60" s="9">
        <f>EH60*IFERROR(VLOOKUP(EI60,$A$60:$C$63,2,FALSE),0)</f>
        <v>0</v>
      </c>
      <c r="EN60" s="10">
        <f>EH60*IFERROR(VLOOKUP(EI60,$A$60:$C$63,3,FALSE),0)</f>
        <v>0</v>
      </c>
      <c r="EO60" s="96">
        <f>EH60+EQ60+IFERROR(VLOOKUP(EU$1,$A$51:$C$55,2,FALSE),0)</f>
        <v>5</v>
      </c>
      <c r="EP60" s="8" t="str">
        <f>$A60</f>
        <v>None</v>
      </c>
      <c r="EQ60" s="24"/>
      <c r="ER60" s="8"/>
      <c r="ES60" s="8"/>
      <c r="ET60" s="9">
        <f>EO60*IFERROR(VLOOKUP(EP60,$A$60:$C$63,2,FALSE),0)</f>
        <v>0</v>
      </c>
      <c r="EU60" s="10">
        <f>EO60*IFERROR(VLOOKUP(EP60,$A$60:$C$63,3,FALSE),0)</f>
        <v>0</v>
      </c>
      <c r="EV60" s="96">
        <f>EO60+EX60+IFERROR(VLOOKUP(FB$1,$A$51:$C$55,2,FALSE),0)</f>
        <v>5</v>
      </c>
      <c r="EW60" s="8" t="str">
        <f>$A60</f>
        <v>None</v>
      </c>
      <c r="EX60" s="24"/>
      <c r="EY60" s="8"/>
      <c r="EZ60" s="8"/>
      <c r="FA60" s="9">
        <f>EV60*IFERROR(VLOOKUP(EW60,$A$60:$C$63,2,FALSE),0)</f>
        <v>0</v>
      </c>
      <c r="FB60" s="10">
        <f>EV60*IFERROR(VLOOKUP(EW60,$A$60:$C$63,3,FALSE),0)</f>
        <v>0</v>
      </c>
      <c r="FC60" s="96">
        <f>EV60+FE60+IFERROR(VLOOKUP(FI$1,$A$51:$C$55,2,FALSE),0)</f>
        <v>5</v>
      </c>
      <c r="FD60" s="8" t="str">
        <f>$A60</f>
        <v>None</v>
      </c>
      <c r="FE60" s="24"/>
      <c r="FF60" s="8"/>
      <c r="FG60" s="8"/>
      <c r="FH60" s="9">
        <f>FC60*IFERROR(VLOOKUP(FD60,$A$60:$C$63,2,FALSE),0)</f>
        <v>0</v>
      </c>
      <c r="FI60" s="10">
        <f>FC60*IFERROR(VLOOKUP(FD60,$A$60:$C$63,3,FALSE),0)</f>
        <v>0</v>
      </c>
      <c r="FJ60" s="96">
        <f>FC60+FL60+IFERROR(VLOOKUP(FP$1,$A$51:$C$55,2,FALSE),0)</f>
        <v>5</v>
      </c>
      <c r="FK60" s="8" t="str">
        <f>$A60</f>
        <v>None</v>
      </c>
      <c r="FL60" s="24"/>
      <c r="FM60" s="8"/>
      <c r="FN60" s="8"/>
      <c r="FO60" s="9">
        <f>FJ60*IFERROR(VLOOKUP(FK60,$A$60:$C$63,2,FALSE),0)</f>
        <v>0</v>
      </c>
      <c r="FP60" s="10">
        <f>FJ60*IFERROR(VLOOKUP(FK60,$A$60:$C$63,3,FALSE),0)</f>
        <v>0</v>
      </c>
      <c r="FQ60" s="96">
        <f>FJ60+FS60+IFERROR(VLOOKUP(FW$1,$A$51:$C$55,2,FALSE),0)</f>
        <v>5</v>
      </c>
      <c r="FR60" s="8" t="str">
        <f>$A60</f>
        <v>None</v>
      </c>
      <c r="FS60" s="24"/>
      <c r="FT60" s="8"/>
      <c r="FU60" s="8"/>
      <c r="FV60" s="9">
        <f>FQ60*IFERROR(VLOOKUP(FR60,$A$60:$C$63,2,FALSE),0)</f>
        <v>0</v>
      </c>
      <c r="FW60" s="10">
        <f>FQ60*IFERROR(VLOOKUP(FR60,$A$60:$C$63,3,FALSE),0)</f>
        <v>0</v>
      </c>
      <c r="FX60" s="96">
        <f>FQ60+FZ60+IFERROR(VLOOKUP(GD$1,$A$51:$C$55,2,FALSE),0)</f>
        <v>5</v>
      </c>
      <c r="FY60" s="8" t="str">
        <f>$A60</f>
        <v>None</v>
      </c>
      <c r="FZ60" s="24"/>
      <c r="GA60" s="8"/>
      <c r="GB60" s="8"/>
      <c r="GC60" s="9">
        <f>FX60*IFERROR(VLOOKUP(FY60,$A$60:$C$63,2,FALSE),0)</f>
        <v>0</v>
      </c>
      <c r="GD60" s="10">
        <f>FX60*IFERROR(VLOOKUP(FY60,$A$60:$C$63,3,FALSE),0)</f>
        <v>0</v>
      </c>
      <c r="GE60" s="96">
        <f>FX60+GG60+IFERROR(VLOOKUP(GK$1,$A$51:$C$55,2,FALSE),0)</f>
        <v>5</v>
      </c>
      <c r="GF60" s="8" t="str">
        <f>$A60</f>
        <v>None</v>
      </c>
      <c r="GG60" s="24"/>
      <c r="GH60" s="8"/>
      <c r="GI60" s="8"/>
      <c r="GJ60" s="9">
        <f>GE60*IFERROR(VLOOKUP(GF60,$A$60:$C$63,2,FALSE),0)</f>
        <v>0</v>
      </c>
      <c r="GK60" s="10">
        <f>GE60*IFERROR(VLOOKUP(GF60,$A$60:$C$63,3,FALSE),0)</f>
        <v>0</v>
      </c>
      <c r="GL60" s="96">
        <f>GE60+GN60+IFERROR(VLOOKUP(GR$1,$A$51:$C$55,2,FALSE),0)</f>
        <v>5</v>
      </c>
      <c r="GM60" s="8" t="str">
        <f>$A60</f>
        <v>None</v>
      </c>
      <c r="GN60" s="24"/>
      <c r="GO60" s="8"/>
      <c r="GP60" s="8"/>
      <c r="GQ60" s="9">
        <f>GL60*IFERROR(VLOOKUP(GM60,$A$60:$C$63,2,FALSE),0)</f>
        <v>0</v>
      </c>
      <c r="GR60" s="10">
        <f>GL60*IFERROR(VLOOKUP(GM60,$A$60:$C$63,3,FALSE),0)</f>
        <v>0</v>
      </c>
      <c r="GS60" s="96">
        <f>GL60+GU60+IFERROR(VLOOKUP(GY$1,$A$51:$C$55,2,FALSE),0)</f>
        <v>5</v>
      </c>
      <c r="GT60" s="8" t="str">
        <f>$A60</f>
        <v>None</v>
      </c>
      <c r="GU60" s="24"/>
      <c r="GV60" s="8"/>
      <c r="GW60" s="8"/>
      <c r="GX60" s="9">
        <f>GS60*IFERROR(VLOOKUP(GT60,$A$60:$C$63,2,FALSE),0)</f>
        <v>0</v>
      </c>
      <c r="GY60" s="10">
        <f>GS60*IFERROR(VLOOKUP(GT60,$A$60:$C$63,3,FALSE),0)</f>
        <v>0</v>
      </c>
      <c r="GZ60" s="96">
        <f>GS60+HB60+IFERROR(VLOOKUP(HF$1,$A$51:$C$55,2,FALSE),0)</f>
        <v>5</v>
      </c>
      <c r="HA60" s="8" t="str">
        <f>$A60</f>
        <v>None</v>
      </c>
      <c r="HB60" s="24"/>
      <c r="HC60" s="8"/>
      <c r="HD60" s="8"/>
      <c r="HE60" s="9">
        <f>GZ60*IFERROR(VLOOKUP(HA60,$A$60:$C$63,2,FALSE),0)</f>
        <v>0</v>
      </c>
      <c r="HF60" s="10">
        <f>GZ60*IFERROR(VLOOKUP(HA60,$A$60:$C$63,3,FALSE),0)</f>
        <v>0</v>
      </c>
      <c r="HG60" s="96">
        <f>GZ60+HI60+IFERROR(VLOOKUP(HM$1,$A$51:$C$55,2,FALSE),0)</f>
        <v>5</v>
      </c>
      <c r="HH60" s="8" t="str">
        <f>$A60</f>
        <v>None</v>
      </c>
      <c r="HI60" s="24"/>
      <c r="HJ60" s="8"/>
      <c r="HK60" s="8"/>
      <c r="HL60" s="9">
        <f>HG60*IFERROR(VLOOKUP(HH60,$A$60:$C$63,2,FALSE),0)</f>
        <v>0</v>
      </c>
      <c r="HM60" s="10">
        <f>HG60*IFERROR(VLOOKUP(HH60,$A$60:$C$63,3,FALSE),0)</f>
        <v>0</v>
      </c>
      <c r="HN60" s="96">
        <f>HG60+HP60+IFERROR(VLOOKUP(HT$1,$A$51:$C$55,2,FALSE),0)</f>
        <v>5</v>
      </c>
      <c r="HO60" s="8" t="str">
        <f>$A60</f>
        <v>None</v>
      </c>
      <c r="HP60" s="24"/>
      <c r="HQ60" s="8"/>
      <c r="HR60" s="8"/>
      <c r="HS60" s="9">
        <f>HN60*IFERROR(VLOOKUP(HO60,$A$60:$C$63,2,FALSE),0)</f>
        <v>0</v>
      </c>
      <c r="HT60" s="10">
        <f>HN60*IFERROR(VLOOKUP(HO60,$A$60:$C$63,3,FALSE),0)</f>
        <v>0</v>
      </c>
      <c r="HU60" s="96">
        <f>HN60+HW60+IFERROR(VLOOKUP(IA$1,$A$51:$C$55,2,FALSE),0)</f>
        <v>5</v>
      </c>
      <c r="HV60" s="8" t="str">
        <f>$A60</f>
        <v>None</v>
      </c>
      <c r="HW60" s="24"/>
      <c r="HX60" s="8"/>
      <c r="HY60" s="8"/>
      <c r="HZ60" s="9">
        <f>HU60*IFERROR(VLOOKUP(HV60,$A$60:$C$63,2,FALSE),0)</f>
        <v>0</v>
      </c>
      <c r="IA60" s="10">
        <f>HU60*IFERROR(VLOOKUP(HV60,$A$60:$C$63,3,FALSE),0)</f>
        <v>0</v>
      </c>
      <c r="IB60" s="96">
        <f>HU60+ID60+IFERROR(VLOOKUP(IH$1,$A$51:$C$55,2,FALSE),0)</f>
        <v>5</v>
      </c>
      <c r="IC60" s="8" t="str">
        <f>$A60</f>
        <v>None</v>
      </c>
      <c r="ID60" s="24"/>
      <c r="IE60" s="8"/>
      <c r="IF60" s="8"/>
      <c r="IG60" s="9">
        <f>IB60*IFERROR(VLOOKUP(IC60,$A$60:$C$63,2,FALSE),0)</f>
        <v>0</v>
      </c>
      <c r="IH60" s="10">
        <f>IB60*IFERROR(VLOOKUP(IC60,$A$60:$C$63,3,FALSE),0)</f>
        <v>0</v>
      </c>
      <c r="II60" s="96">
        <f>IB60+IK60+IFERROR(VLOOKUP(IO$1,$A$51:$C$55,2,FALSE),0)</f>
        <v>5</v>
      </c>
      <c r="IJ60" s="8" t="str">
        <f>$A60</f>
        <v>None</v>
      </c>
      <c r="IK60" s="24"/>
      <c r="IL60" s="8"/>
      <c r="IM60" s="8"/>
      <c r="IN60" s="9">
        <f>II60*IFERROR(VLOOKUP(IJ60,$A$60:$C$63,2,FALSE),0)</f>
        <v>0</v>
      </c>
      <c r="IO60" s="10">
        <f>II60*IFERROR(VLOOKUP(IJ60,$A$60:$C$63,3,FALSE),0)</f>
        <v>0</v>
      </c>
      <c r="IP60" s="96">
        <f>II60+IR60+IFERROR(VLOOKUP(IV$1,$A$51:$C$55,2,FALSE),0)</f>
        <v>5</v>
      </c>
      <c r="IQ60" s="8" t="str">
        <f>$A60</f>
        <v>None</v>
      </c>
      <c r="IR60" s="24"/>
      <c r="IS60" s="8"/>
      <c r="IT60" s="8"/>
      <c r="IU60" s="9">
        <f>IP60*IFERROR(VLOOKUP(IQ60,$A$60:$C$63,2,FALSE),0)</f>
        <v>0</v>
      </c>
      <c r="IV60" s="10">
        <f>IP60*IFERROR(VLOOKUP(IQ60,$A$60:$C$63,3,FALSE),0)</f>
        <v>0</v>
      </c>
      <c r="IW60" s="96">
        <f>IP60+IY60+IFERROR(VLOOKUP(JC$1,$A$51:$C$55,2,FALSE),0)</f>
        <v>5</v>
      </c>
      <c r="IX60" s="8" t="str">
        <f>$A60</f>
        <v>None</v>
      </c>
      <c r="IY60" s="24"/>
      <c r="IZ60" s="8"/>
      <c r="JA60" s="8"/>
      <c r="JB60" s="9">
        <f>IW60*IFERROR(VLOOKUP(IX60,$A$60:$C$63,2,FALSE),0)</f>
        <v>0</v>
      </c>
      <c r="JC60" s="10">
        <f>IW60*IFERROR(VLOOKUP(IX60,$A$60:$C$63,3,FALSE),0)</f>
        <v>0</v>
      </c>
      <c r="JD60" s="96">
        <f>IW60+JF60+IFERROR(VLOOKUP(JJ$1,$A$51:$C$55,2,FALSE),0)</f>
        <v>5</v>
      </c>
      <c r="JE60" s="8" t="str">
        <f>$A60</f>
        <v>None</v>
      </c>
      <c r="JF60" s="24"/>
      <c r="JG60" s="8"/>
      <c r="JH60" s="8"/>
      <c r="JI60" s="9">
        <f>JD60*IFERROR(VLOOKUP(JE60,$A$60:$C$63,2,FALSE),0)</f>
        <v>0</v>
      </c>
      <c r="JJ60" s="10">
        <f>JD60*IFERROR(VLOOKUP(JE60,$A$60:$C$63,3,FALSE),0)</f>
        <v>0</v>
      </c>
      <c r="JK60" s="96">
        <f>JD60+JM60+IFERROR(VLOOKUP(JQ$1,$A$51:$C$55,2,FALSE),0)</f>
        <v>5</v>
      </c>
      <c r="JL60" s="8" t="str">
        <f>$A60</f>
        <v>None</v>
      </c>
      <c r="JM60" s="24"/>
      <c r="JN60" s="8"/>
      <c r="JO60" s="8"/>
      <c r="JP60" s="9">
        <f>JK60*IFERROR(VLOOKUP(JL60,$A$60:$C$63,2,FALSE),0)</f>
        <v>0</v>
      </c>
      <c r="JQ60" s="10">
        <f>JK60*IFERROR(VLOOKUP(JL60,$A$60:$C$63,3,FALSE),0)</f>
        <v>0</v>
      </c>
      <c r="JR60" s="96">
        <f>JK60+JT60+IFERROR(VLOOKUP(JX$1,$A$51:$C$55,2,FALSE),0)</f>
        <v>5</v>
      </c>
      <c r="JS60" s="8" t="str">
        <f>$A60</f>
        <v>None</v>
      </c>
      <c r="JT60" s="24"/>
      <c r="JU60" s="8"/>
      <c r="JV60" s="8"/>
      <c r="JW60" s="9">
        <f>JR60*IFERROR(VLOOKUP(JS60,$A$60:$C$63,2,FALSE),0)</f>
        <v>0</v>
      </c>
      <c r="JX60" s="10">
        <f>JR60*IFERROR(VLOOKUP(JS60,$A$60:$C$63,3,FALSE),0)</f>
        <v>0</v>
      </c>
    </row>
    <row r="61" spans="1:284" x14ac:dyDescent="0.25">
      <c r="A61" s="21" t="str">
        <f>IFERROR(VLOOKUP($B$2,Control!$B$2:$H$16,6,FALSE),"None")</f>
        <v>None</v>
      </c>
      <c r="B61" s="22"/>
      <c r="C61" s="22"/>
      <c r="E61" s="24">
        <v>0</v>
      </c>
      <c r="F61" s="100" t="str">
        <f>$A61</f>
        <v>None</v>
      </c>
      <c r="G61" s="100"/>
      <c r="H61" s="100"/>
      <c r="I61" s="100"/>
      <c r="J61" s="9">
        <f>E61*IFERROR(VLOOKUP(F61,$A$60:$C$63,2,FALSE),0)</f>
        <v>0</v>
      </c>
      <c r="K61" s="10">
        <f>E61*IFERROR(VLOOKUP(F61,$A$60:$C$63,3,FALSE),0)</f>
        <v>0</v>
      </c>
      <c r="L61" s="96">
        <f t="shared" ref="L61:L63" si="352">E61+N61</f>
        <v>0</v>
      </c>
      <c r="M61" s="8" t="str">
        <f>$A61</f>
        <v>None</v>
      </c>
      <c r="N61" s="24"/>
      <c r="O61" s="100"/>
      <c r="P61" s="100"/>
      <c r="Q61" s="9">
        <f>L61*IFERROR(VLOOKUP(M61,$A$60:$C$63,2,FALSE),0)</f>
        <v>0</v>
      </c>
      <c r="R61" s="10">
        <f>L61*IFERROR(VLOOKUP(M61,$A$60:$C$63,3,FALSE),0)</f>
        <v>0</v>
      </c>
      <c r="S61" s="96">
        <f>L61+U61</f>
        <v>0</v>
      </c>
      <c r="T61" s="8" t="str">
        <f>$A61</f>
        <v>None</v>
      </c>
      <c r="U61" s="24"/>
      <c r="V61" s="100"/>
      <c r="W61" s="100"/>
      <c r="X61" s="9">
        <f>S61*IFERROR(VLOOKUP(T61,$A$60:$C$63,2,FALSE),0)</f>
        <v>0</v>
      </c>
      <c r="Y61" s="10">
        <f>S61*IFERROR(VLOOKUP(T61,$A$60:$C$63,3,FALSE),0)</f>
        <v>0</v>
      </c>
      <c r="Z61" s="96">
        <f>S61+AB61</f>
        <v>0</v>
      </c>
      <c r="AA61" s="8" t="str">
        <f>$A61</f>
        <v>None</v>
      </c>
      <c r="AB61" s="24"/>
      <c r="AC61" s="100"/>
      <c r="AD61" s="100"/>
      <c r="AE61" s="9">
        <f>Z61*IFERROR(VLOOKUP(AA61,$A$60:$C$63,2,FALSE),0)</f>
        <v>0</v>
      </c>
      <c r="AF61" s="10">
        <f>Z61*IFERROR(VLOOKUP(AA61,$A$60:$C$63,3,FALSE),0)</f>
        <v>0</v>
      </c>
      <c r="AG61" s="96">
        <f>Z61+AI61</f>
        <v>0</v>
      </c>
      <c r="AH61" s="8" t="str">
        <f>$A61</f>
        <v>None</v>
      </c>
      <c r="AI61" s="24"/>
      <c r="AJ61" s="100"/>
      <c r="AK61" s="100"/>
      <c r="AL61" s="9">
        <f>AG61*IFERROR(VLOOKUP(AH61,$A$60:$C$63,2,FALSE),0)</f>
        <v>0</v>
      </c>
      <c r="AM61" s="10">
        <f>AG61*IFERROR(VLOOKUP(AH61,$A$60:$C$63,3,FALSE),0)</f>
        <v>0</v>
      </c>
      <c r="AN61" s="96">
        <f>AG61+AP61</f>
        <v>0</v>
      </c>
      <c r="AO61" s="8" t="str">
        <f>$A61</f>
        <v>None</v>
      </c>
      <c r="AP61" s="24"/>
      <c r="AQ61" s="100"/>
      <c r="AR61" s="100"/>
      <c r="AS61" s="9">
        <f>AN61*IFERROR(VLOOKUP(AO61,$A$60:$C$63,2,FALSE),0)</f>
        <v>0</v>
      </c>
      <c r="AT61" s="10">
        <f>AN61*IFERROR(VLOOKUP(AO61,$A$60:$C$63,3,FALSE),0)</f>
        <v>0</v>
      </c>
      <c r="AU61" s="96">
        <f>AN61+AW61</f>
        <v>0</v>
      </c>
      <c r="AV61" s="8" t="str">
        <f>$A61</f>
        <v>None</v>
      </c>
      <c r="AW61" s="24"/>
      <c r="AX61" s="100"/>
      <c r="AY61" s="100"/>
      <c r="AZ61" s="9">
        <f>AU61*IFERROR(VLOOKUP(AV61,$A$60:$C$63,2,FALSE),0)</f>
        <v>0</v>
      </c>
      <c r="BA61" s="10">
        <f>AU61*IFERROR(VLOOKUP(AV61,$A$60:$C$63,3,FALSE),0)</f>
        <v>0</v>
      </c>
      <c r="BB61" s="96">
        <f>AU61+BD61</f>
        <v>0</v>
      </c>
      <c r="BC61" s="8" t="str">
        <f>$A61</f>
        <v>None</v>
      </c>
      <c r="BD61" s="24"/>
      <c r="BE61" s="100"/>
      <c r="BF61" s="100"/>
      <c r="BG61" s="9">
        <f>BB61*IFERROR(VLOOKUP(BC61,$A$60:$C$63,2,FALSE),0)</f>
        <v>0</v>
      </c>
      <c r="BH61" s="10">
        <f>BB61*IFERROR(VLOOKUP(BC61,$A$60:$C$63,3,FALSE),0)</f>
        <v>0</v>
      </c>
      <c r="BI61" s="96">
        <f>BB61+BK61</f>
        <v>0</v>
      </c>
      <c r="BJ61" s="8" t="str">
        <f>$A61</f>
        <v>None</v>
      </c>
      <c r="BK61" s="24"/>
      <c r="BL61" s="100"/>
      <c r="BM61" s="100"/>
      <c r="BN61" s="9">
        <f>BI61*IFERROR(VLOOKUP(BJ61,$A$60:$C$63,2,FALSE),0)</f>
        <v>0</v>
      </c>
      <c r="BO61" s="10">
        <f>BI61*IFERROR(VLOOKUP(BJ61,$A$60:$C$63,3,FALSE),0)</f>
        <v>0</v>
      </c>
      <c r="BP61" s="96">
        <f>BI61+BR61</f>
        <v>0</v>
      </c>
      <c r="BQ61" s="8" t="str">
        <f>$A61</f>
        <v>None</v>
      </c>
      <c r="BR61" s="24"/>
      <c r="BS61" s="100"/>
      <c r="BT61" s="100"/>
      <c r="BU61" s="9">
        <f>BP61*IFERROR(VLOOKUP(BQ61,$A$60:$C$63,2,FALSE),0)</f>
        <v>0</v>
      </c>
      <c r="BV61" s="10">
        <f>BP61*IFERROR(VLOOKUP(BQ61,$A$60:$C$63,3,FALSE),0)</f>
        <v>0</v>
      </c>
      <c r="BW61" s="96">
        <f>BP61+BY61</f>
        <v>0</v>
      </c>
      <c r="BX61" s="8" t="str">
        <f>$A61</f>
        <v>None</v>
      </c>
      <c r="BY61" s="24"/>
      <c r="BZ61" s="100"/>
      <c r="CA61" s="100"/>
      <c r="CB61" s="9">
        <f>BW61*IFERROR(VLOOKUP(BX61,$A$60:$C$63,2,FALSE),0)</f>
        <v>0</v>
      </c>
      <c r="CC61" s="10">
        <f>BW61*IFERROR(VLOOKUP(BX61,$A$60:$C$63,3,FALSE),0)</f>
        <v>0</v>
      </c>
      <c r="CD61" s="96">
        <f>BW61+CF61</f>
        <v>0</v>
      </c>
      <c r="CE61" s="8" t="str">
        <f>$A61</f>
        <v>None</v>
      </c>
      <c r="CF61" s="24"/>
      <c r="CG61" s="100"/>
      <c r="CH61" s="100"/>
      <c r="CI61" s="9">
        <f>CD61*IFERROR(VLOOKUP(CE61,$A$60:$C$63,2,FALSE),0)</f>
        <v>0</v>
      </c>
      <c r="CJ61" s="10">
        <f>CD61*IFERROR(VLOOKUP(CE61,$A$60:$C$63,3,FALSE),0)</f>
        <v>0</v>
      </c>
      <c r="CK61" s="96">
        <f>CD61+CM61</f>
        <v>0</v>
      </c>
      <c r="CL61" s="8" t="str">
        <f>$A61</f>
        <v>None</v>
      </c>
      <c r="CM61" s="24"/>
      <c r="CN61" s="100"/>
      <c r="CO61" s="100"/>
      <c r="CP61" s="9">
        <f>CK61*IFERROR(VLOOKUP(CL61,$A$60:$C$63,2,FALSE),0)</f>
        <v>0</v>
      </c>
      <c r="CQ61" s="10">
        <f>CK61*IFERROR(VLOOKUP(CL61,$A$60:$C$63,3,FALSE),0)</f>
        <v>0</v>
      </c>
      <c r="CR61" s="96">
        <f>CK61+CT61</f>
        <v>0</v>
      </c>
      <c r="CS61" s="8" t="str">
        <f>$A61</f>
        <v>None</v>
      </c>
      <c r="CT61" s="24"/>
      <c r="CU61" s="100"/>
      <c r="CV61" s="100"/>
      <c r="CW61" s="9">
        <f>CR61*IFERROR(VLOOKUP(CS61,$A$60:$C$63,2,FALSE),0)</f>
        <v>0</v>
      </c>
      <c r="CX61" s="10">
        <f>CR61*IFERROR(VLOOKUP(CS61,$A$60:$C$63,3,FALSE),0)</f>
        <v>0</v>
      </c>
      <c r="CY61" s="96">
        <f>CR61+DA61</f>
        <v>0</v>
      </c>
      <c r="CZ61" s="8" t="str">
        <f>$A61</f>
        <v>None</v>
      </c>
      <c r="DA61" s="24"/>
      <c r="DB61" s="100"/>
      <c r="DC61" s="100"/>
      <c r="DD61" s="9">
        <f>CY61*IFERROR(VLOOKUP(CZ61,$A$60:$C$63,2,FALSE),0)</f>
        <v>0</v>
      </c>
      <c r="DE61" s="10">
        <f>CY61*IFERROR(VLOOKUP(CZ61,$A$60:$C$63,3,FALSE),0)</f>
        <v>0</v>
      </c>
      <c r="DF61" s="96">
        <f>CY61+DH61</f>
        <v>0</v>
      </c>
      <c r="DG61" s="8" t="str">
        <f>$A61</f>
        <v>None</v>
      </c>
      <c r="DH61" s="24"/>
      <c r="DI61" s="100"/>
      <c r="DJ61" s="100"/>
      <c r="DK61" s="9">
        <f>DF61*IFERROR(VLOOKUP(DG61,$A$60:$C$63,2,FALSE),0)</f>
        <v>0</v>
      </c>
      <c r="DL61" s="10">
        <f>DF61*IFERROR(VLOOKUP(DG61,$A$60:$C$63,3,FALSE),0)</f>
        <v>0</v>
      </c>
      <c r="DM61" s="96">
        <f>DF61+DO61</f>
        <v>0</v>
      </c>
      <c r="DN61" s="8" t="str">
        <f>$A61</f>
        <v>None</v>
      </c>
      <c r="DO61" s="24"/>
      <c r="DP61" s="100"/>
      <c r="DQ61" s="100"/>
      <c r="DR61" s="9">
        <f>DM61*IFERROR(VLOOKUP(DN61,$A$60:$C$63,2,FALSE),0)</f>
        <v>0</v>
      </c>
      <c r="DS61" s="10">
        <f>DM61*IFERROR(VLOOKUP(DN61,$A$60:$C$63,3,FALSE),0)</f>
        <v>0</v>
      </c>
      <c r="DT61" s="96">
        <f>DM61+DV61</f>
        <v>0</v>
      </c>
      <c r="DU61" s="8" t="str">
        <f>$A61</f>
        <v>None</v>
      </c>
      <c r="DV61" s="24"/>
      <c r="DW61" s="100"/>
      <c r="DX61" s="100"/>
      <c r="DY61" s="9">
        <f>DT61*IFERROR(VLOOKUP(DU61,$A$60:$C$63,2,FALSE),0)</f>
        <v>0</v>
      </c>
      <c r="DZ61" s="10">
        <f>DT61*IFERROR(VLOOKUP(DU61,$A$60:$C$63,3,FALSE),0)</f>
        <v>0</v>
      </c>
      <c r="EA61" s="96">
        <f>DT61+EC61</f>
        <v>0</v>
      </c>
      <c r="EB61" s="8" t="str">
        <f>$A61</f>
        <v>None</v>
      </c>
      <c r="EC61" s="24"/>
      <c r="ED61" s="100"/>
      <c r="EE61" s="100"/>
      <c r="EF61" s="9">
        <f>EA61*IFERROR(VLOOKUP(EB61,$A$60:$C$63,2,FALSE),0)</f>
        <v>0</v>
      </c>
      <c r="EG61" s="10">
        <f>EA61*IFERROR(VLOOKUP(EB61,$A$60:$C$63,3,FALSE),0)</f>
        <v>0</v>
      </c>
      <c r="EH61" s="96">
        <f>EA61+EJ61</f>
        <v>0</v>
      </c>
      <c r="EI61" s="8" t="str">
        <f>$A61</f>
        <v>None</v>
      </c>
      <c r="EJ61" s="24"/>
      <c r="EK61" s="100"/>
      <c r="EL61" s="100"/>
      <c r="EM61" s="9">
        <f>EH61*IFERROR(VLOOKUP(EI61,$A$60:$C$63,2,FALSE),0)</f>
        <v>0</v>
      </c>
      <c r="EN61" s="10">
        <f>EH61*IFERROR(VLOOKUP(EI61,$A$60:$C$63,3,FALSE),0)</f>
        <v>0</v>
      </c>
      <c r="EO61" s="96">
        <f>EH61+EQ61</f>
        <v>0</v>
      </c>
      <c r="EP61" s="8" t="str">
        <f>$A61</f>
        <v>None</v>
      </c>
      <c r="EQ61" s="24"/>
      <c r="ER61" s="100"/>
      <c r="ES61" s="100"/>
      <c r="ET61" s="9">
        <f>EO61*IFERROR(VLOOKUP(EP61,$A$60:$C$63,2,FALSE),0)</f>
        <v>0</v>
      </c>
      <c r="EU61" s="10">
        <f>EO61*IFERROR(VLOOKUP(EP61,$A$60:$C$63,3,FALSE),0)</f>
        <v>0</v>
      </c>
      <c r="EV61" s="96">
        <f>EO61+EX61</f>
        <v>0</v>
      </c>
      <c r="EW61" s="8" t="str">
        <f>$A61</f>
        <v>None</v>
      </c>
      <c r="EX61" s="24"/>
      <c r="EY61" s="100"/>
      <c r="EZ61" s="100"/>
      <c r="FA61" s="9">
        <f>EV61*IFERROR(VLOOKUP(EW61,$A$60:$C$63,2,FALSE),0)</f>
        <v>0</v>
      </c>
      <c r="FB61" s="10">
        <f>EV61*IFERROR(VLOOKUP(EW61,$A$60:$C$63,3,FALSE),0)</f>
        <v>0</v>
      </c>
      <c r="FC61" s="96">
        <f>EV61+FE61</f>
        <v>0</v>
      </c>
      <c r="FD61" s="8" t="str">
        <f>$A61</f>
        <v>None</v>
      </c>
      <c r="FE61" s="24"/>
      <c r="FF61" s="100"/>
      <c r="FG61" s="100"/>
      <c r="FH61" s="9">
        <f>FC61*IFERROR(VLOOKUP(FD61,$A$60:$C$63,2,FALSE),0)</f>
        <v>0</v>
      </c>
      <c r="FI61" s="10">
        <f>FC61*IFERROR(VLOOKUP(FD61,$A$60:$C$63,3,FALSE),0)</f>
        <v>0</v>
      </c>
      <c r="FJ61" s="96">
        <f>FC61+FL61</f>
        <v>0</v>
      </c>
      <c r="FK61" s="8" t="str">
        <f>$A61</f>
        <v>None</v>
      </c>
      <c r="FL61" s="24"/>
      <c r="FM61" s="100"/>
      <c r="FN61" s="100"/>
      <c r="FO61" s="9">
        <f>FJ61*IFERROR(VLOOKUP(FK61,$A$60:$C$63,2,FALSE),0)</f>
        <v>0</v>
      </c>
      <c r="FP61" s="10">
        <f>FJ61*IFERROR(VLOOKUP(FK61,$A$60:$C$63,3,FALSE),0)</f>
        <v>0</v>
      </c>
      <c r="FQ61" s="96">
        <f>FJ61+FS61</f>
        <v>0</v>
      </c>
      <c r="FR61" s="8" t="str">
        <f>$A61</f>
        <v>None</v>
      </c>
      <c r="FS61" s="24"/>
      <c r="FT61" s="100"/>
      <c r="FU61" s="100"/>
      <c r="FV61" s="9">
        <f>FQ61*IFERROR(VLOOKUP(FR61,$A$60:$C$63,2,FALSE),0)</f>
        <v>0</v>
      </c>
      <c r="FW61" s="10">
        <f>FQ61*IFERROR(VLOOKUP(FR61,$A$60:$C$63,3,FALSE),0)</f>
        <v>0</v>
      </c>
      <c r="FX61" s="96">
        <f>FQ61+FZ61</f>
        <v>0</v>
      </c>
      <c r="FY61" s="8" t="str">
        <f>$A61</f>
        <v>None</v>
      </c>
      <c r="FZ61" s="24"/>
      <c r="GA61" s="100"/>
      <c r="GB61" s="100"/>
      <c r="GC61" s="9">
        <f>FX61*IFERROR(VLOOKUP(FY61,$A$60:$C$63,2,FALSE),0)</f>
        <v>0</v>
      </c>
      <c r="GD61" s="10">
        <f>FX61*IFERROR(VLOOKUP(FY61,$A$60:$C$63,3,FALSE),0)</f>
        <v>0</v>
      </c>
      <c r="GE61" s="96">
        <f>FX61+GG61</f>
        <v>0</v>
      </c>
      <c r="GF61" s="8" t="str">
        <f>$A61</f>
        <v>None</v>
      </c>
      <c r="GG61" s="24"/>
      <c r="GH61" s="100"/>
      <c r="GI61" s="100"/>
      <c r="GJ61" s="9">
        <f>GE61*IFERROR(VLOOKUP(GF61,$A$60:$C$63,2,FALSE),0)</f>
        <v>0</v>
      </c>
      <c r="GK61" s="10">
        <f>GE61*IFERROR(VLOOKUP(GF61,$A$60:$C$63,3,FALSE),0)</f>
        <v>0</v>
      </c>
      <c r="GL61" s="96">
        <f>GE61+GN61</f>
        <v>0</v>
      </c>
      <c r="GM61" s="8" t="str">
        <f>$A61</f>
        <v>None</v>
      </c>
      <c r="GN61" s="24"/>
      <c r="GO61" s="100"/>
      <c r="GP61" s="100"/>
      <c r="GQ61" s="9">
        <f>GL61*IFERROR(VLOOKUP(GM61,$A$60:$C$63,2,FALSE),0)</f>
        <v>0</v>
      </c>
      <c r="GR61" s="10">
        <f>GL61*IFERROR(VLOOKUP(GM61,$A$60:$C$63,3,FALSE),0)</f>
        <v>0</v>
      </c>
      <c r="GS61" s="96">
        <f>GL61+GU61</f>
        <v>0</v>
      </c>
      <c r="GT61" s="8" t="str">
        <f>$A61</f>
        <v>None</v>
      </c>
      <c r="GU61" s="24"/>
      <c r="GV61" s="100"/>
      <c r="GW61" s="100"/>
      <c r="GX61" s="9">
        <f>GS61*IFERROR(VLOOKUP(GT61,$A$60:$C$63,2,FALSE),0)</f>
        <v>0</v>
      </c>
      <c r="GY61" s="10">
        <f>GS61*IFERROR(VLOOKUP(GT61,$A$60:$C$63,3,FALSE),0)</f>
        <v>0</v>
      </c>
      <c r="GZ61" s="96">
        <f>GS61+HB61</f>
        <v>0</v>
      </c>
      <c r="HA61" s="8" t="str">
        <f>$A61</f>
        <v>None</v>
      </c>
      <c r="HB61" s="24"/>
      <c r="HC61" s="100"/>
      <c r="HD61" s="100"/>
      <c r="HE61" s="9">
        <f>GZ61*IFERROR(VLOOKUP(HA61,$A$60:$C$63,2,FALSE),0)</f>
        <v>0</v>
      </c>
      <c r="HF61" s="10">
        <f>GZ61*IFERROR(VLOOKUP(HA61,$A$60:$C$63,3,FALSE),0)</f>
        <v>0</v>
      </c>
      <c r="HG61" s="96">
        <f>GZ61+HI61</f>
        <v>0</v>
      </c>
      <c r="HH61" s="8" t="str">
        <f>$A61</f>
        <v>None</v>
      </c>
      <c r="HI61" s="24"/>
      <c r="HJ61" s="100"/>
      <c r="HK61" s="100"/>
      <c r="HL61" s="9">
        <f>HG61*IFERROR(VLOOKUP(HH61,$A$60:$C$63,2,FALSE),0)</f>
        <v>0</v>
      </c>
      <c r="HM61" s="10">
        <f>HG61*IFERROR(VLOOKUP(HH61,$A$60:$C$63,3,FALSE),0)</f>
        <v>0</v>
      </c>
      <c r="HN61" s="96">
        <f>HG61+HP61</f>
        <v>0</v>
      </c>
      <c r="HO61" s="8" t="str">
        <f>$A61</f>
        <v>None</v>
      </c>
      <c r="HP61" s="24"/>
      <c r="HQ61" s="100"/>
      <c r="HR61" s="100"/>
      <c r="HS61" s="9">
        <f>HN61*IFERROR(VLOOKUP(HO61,$A$60:$C$63,2,FALSE),0)</f>
        <v>0</v>
      </c>
      <c r="HT61" s="10">
        <f>HN61*IFERROR(VLOOKUP(HO61,$A$60:$C$63,3,FALSE),0)</f>
        <v>0</v>
      </c>
      <c r="HU61" s="96">
        <f>HN61+HW61</f>
        <v>0</v>
      </c>
      <c r="HV61" s="8" t="str">
        <f>$A61</f>
        <v>None</v>
      </c>
      <c r="HW61" s="24"/>
      <c r="HX61" s="100"/>
      <c r="HY61" s="100"/>
      <c r="HZ61" s="9">
        <f>HU61*IFERROR(VLOOKUP(HV61,$A$60:$C$63,2,FALSE),0)</f>
        <v>0</v>
      </c>
      <c r="IA61" s="10">
        <f>HU61*IFERROR(VLOOKUP(HV61,$A$60:$C$63,3,FALSE),0)</f>
        <v>0</v>
      </c>
      <c r="IB61" s="96">
        <f>HU61+ID61</f>
        <v>0</v>
      </c>
      <c r="IC61" s="8" t="str">
        <f>$A61</f>
        <v>None</v>
      </c>
      <c r="ID61" s="24"/>
      <c r="IE61" s="100"/>
      <c r="IF61" s="100"/>
      <c r="IG61" s="9">
        <f>IB61*IFERROR(VLOOKUP(IC61,$A$60:$C$63,2,FALSE),0)</f>
        <v>0</v>
      </c>
      <c r="IH61" s="10">
        <f>IB61*IFERROR(VLOOKUP(IC61,$A$60:$C$63,3,FALSE),0)</f>
        <v>0</v>
      </c>
      <c r="II61" s="96">
        <f>IB61+IK61</f>
        <v>0</v>
      </c>
      <c r="IJ61" s="8" t="str">
        <f>$A61</f>
        <v>None</v>
      </c>
      <c r="IK61" s="24"/>
      <c r="IL61" s="100"/>
      <c r="IM61" s="100"/>
      <c r="IN61" s="9">
        <f>II61*IFERROR(VLOOKUP(IJ61,$A$60:$C$63,2,FALSE),0)</f>
        <v>0</v>
      </c>
      <c r="IO61" s="10">
        <f>II61*IFERROR(VLOOKUP(IJ61,$A$60:$C$63,3,FALSE),0)</f>
        <v>0</v>
      </c>
      <c r="IP61" s="96">
        <f>II61+IR61</f>
        <v>0</v>
      </c>
      <c r="IQ61" s="8" t="str">
        <f>$A61</f>
        <v>None</v>
      </c>
      <c r="IR61" s="24"/>
      <c r="IS61" s="100"/>
      <c r="IT61" s="100"/>
      <c r="IU61" s="9">
        <f>IP61*IFERROR(VLOOKUP(IQ61,$A$60:$C$63,2,FALSE),0)</f>
        <v>0</v>
      </c>
      <c r="IV61" s="10">
        <f>IP61*IFERROR(VLOOKUP(IQ61,$A$60:$C$63,3,FALSE),0)</f>
        <v>0</v>
      </c>
      <c r="IW61" s="96">
        <f>IP61+IY61</f>
        <v>0</v>
      </c>
      <c r="IX61" s="8" t="str">
        <f>$A61</f>
        <v>None</v>
      </c>
      <c r="IY61" s="24"/>
      <c r="IZ61" s="100"/>
      <c r="JA61" s="100"/>
      <c r="JB61" s="9">
        <f>IW61*IFERROR(VLOOKUP(IX61,$A$60:$C$63,2,FALSE),0)</f>
        <v>0</v>
      </c>
      <c r="JC61" s="10">
        <f>IW61*IFERROR(VLOOKUP(IX61,$A$60:$C$63,3,FALSE),0)</f>
        <v>0</v>
      </c>
      <c r="JD61" s="96">
        <f>IW61+JF61</f>
        <v>0</v>
      </c>
      <c r="JE61" s="8" t="str">
        <f>$A61</f>
        <v>None</v>
      </c>
      <c r="JF61" s="24"/>
      <c r="JG61" s="100"/>
      <c r="JH61" s="100"/>
      <c r="JI61" s="9">
        <f>JD61*IFERROR(VLOOKUP(JE61,$A$60:$C$63,2,FALSE),0)</f>
        <v>0</v>
      </c>
      <c r="JJ61" s="10">
        <f>JD61*IFERROR(VLOOKUP(JE61,$A$60:$C$63,3,FALSE),0)</f>
        <v>0</v>
      </c>
      <c r="JK61" s="96">
        <f>JD61+JM61</f>
        <v>0</v>
      </c>
      <c r="JL61" s="8" t="str">
        <f>$A61</f>
        <v>None</v>
      </c>
      <c r="JM61" s="24"/>
      <c r="JN61" s="100"/>
      <c r="JO61" s="100"/>
      <c r="JP61" s="9">
        <f>JK61*IFERROR(VLOOKUP(JL61,$A$60:$C$63,2,FALSE),0)</f>
        <v>0</v>
      </c>
      <c r="JQ61" s="10">
        <f>JK61*IFERROR(VLOOKUP(JL61,$A$60:$C$63,3,FALSE),0)</f>
        <v>0</v>
      </c>
      <c r="JR61" s="96">
        <f>JK61+JT61</f>
        <v>0</v>
      </c>
      <c r="JS61" s="8" t="str">
        <f>$A61</f>
        <v>None</v>
      </c>
      <c r="JT61" s="24"/>
      <c r="JU61" s="100"/>
      <c r="JV61" s="100"/>
      <c r="JW61" s="9">
        <f>JR61*IFERROR(VLOOKUP(JS61,$A$60:$C$63,2,FALSE),0)</f>
        <v>0</v>
      </c>
      <c r="JX61" s="10">
        <f>JR61*IFERROR(VLOOKUP(JS61,$A$60:$C$63,3,FALSE),0)</f>
        <v>0</v>
      </c>
    </row>
    <row r="62" spans="1:284" x14ac:dyDescent="0.25">
      <c r="A62" s="21" t="s">
        <v>834</v>
      </c>
      <c r="B62" s="22"/>
      <c r="C62" s="22"/>
      <c r="E62" s="24">
        <v>0</v>
      </c>
      <c r="F62" s="100" t="str">
        <f>$A62</f>
        <v>None</v>
      </c>
      <c r="G62" s="100"/>
      <c r="H62" s="100"/>
      <c r="I62" s="100"/>
      <c r="J62" s="9">
        <f>E62*IFERROR(VLOOKUP(F62,$A$60:$C$63,2,FALSE),0)</f>
        <v>0</v>
      </c>
      <c r="K62" s="10">
        <f>E62*IFERROR(VLOOKUP(F62,$A$60:$C$63,3,FALSE),0)</f>
        <v>0</v>
      </c>
      <c r="L62" s="96">
        <f t="shared" si="352"/>
        <v>0</v>
      </c>
      <c r="M62" s="8" t="str">
        <f>$A62</f>
        <v>None</v>
      </c>
      <c r="N62" s="24"/>
      <c r="O62" s="100"/>
      <c r="P62" s="100"/>
      <c r="Q62" s="9">
        <f>L62*IFERROR(VLOOKUP(M62,$A$60:$C$63,2,FALSE),0)</f>
        <v>0</v>
      </c>
      <c r="R62" s="10">
        <f>L62*IFERROR(VLOOKUP(M62,$A$60:$C$63,3,FALSE),0)</f>
        <v>0</v>
      </c>
      <c r="S62" s="96">
        <f t="shared" ref="S62:S63" si="353">L62+U62</f>
        <v>0</v>
      </c>
      <c r="T62" s="8" t="str">
        <f>$A62</f>
        <v>None</v>
      </c>
      <c r="U62" s="24"/>
      <c r="V62" s="100"/>
      <c r="W62" s="100"/>
      <c r="X62" s="9">
        <f>S62*IFERROR(VLOOKUP(T62,$A$60:$C$63,2,FALSE),0)</f>
        <v>0</v>
      </c>
      <c r="Y62" s="10">
        <f>S62*IFERROR(VLOOKUP(T62,$A$60:$C$63,3,FALSE),0)</f>
        <v>0</v>
      </c>
      <c r="Z62" s="96">
        <f t="shared" ref="Z62:Z63" si="354">S62+AB62</f>
        <v>0</v>
      </c>
      <c r="AA62" s="8" t="str">
        <f>$A62</f>
        <v>None</v>
      </c>
      <c r="AB62" s="24"/>
      <c r="AC62" s="100"/>
      <c r="AD62" s="100"/>
      <c r="AE62" s="9">
        <f>Z62*IFERROR(VLOOKUP(AA62,$A$60:$C$63,2,FALSE),0)</f>
        <v>0</v>
      </c>
      <c r="AF62" s="10">
        <f>Z62*IFERROR(VLOOKUP(AA62,$A$60:$C$63,3,FALSE),0)</f>
        <v>0</v>
      </c>
      <c r="AG62" s="96">
        <f t="shared" ref="AG62:AG63" si="355">Z62+AI62</f>
        <v>0</v>
      </c>
      <c r="AH62" s="8" t="str">
        <f>$A62</f>
        <v>None</v>
      </c>
      <c r="AI62" s="24"/>
      <c r="AJ62" s="100"/>
      <c r="AK62" s="100"/>
      <c r="AL62" s="9">
        <f>AG62*IFERROR(VLOOKUP(AH62,$A$60:$C$63,2,FALSE),0)</f>
        <v>0</v>
      </c>
      <c r="AM62" s="10">
        <f>AG62*IFERROR(VLOOKUP(AH62,$A$60:$C$63,3,FALSE),0)</f>
        <v>0</v>
      </c>
      <c r="AN62" s="96">
        <f t="shared" ref="AN62:AN63" si="356">AG62+AP62</f>
        <v>0</v>
      </c>
      <c r="AO62" s="8" t="str">
        <f>$A62</f>
        <v>None</v>
      </c>
      <c r="AP62" s="24"/>
      <c r="AQ62" s="100"/>
      <c r="AR62" s="100"/>
      <c r="AS62" s="9">
        <f>AN62*IFERROR(VLOOKUP(AO62,$A$60:$C$63,2,FALSE),0)</f>
        <v>0</v>
      </c>
      <c r="AT62" s="10">
        <f>AN62*IFERROR(VLOOKUP(AO62,$A$60:$C$63,3,FALSE),0)</f>
        <v>0</v>
      </c>
      <c r="AU62" s="96">
        <f t="shared" ref="AU62:AU63" si="357">AN62+AW62</f>
        <v>0</v>
      </c>
      <c r="AV62" s="8" t="str">
        <f>$A62</f>
        <v>None</v>
      </c>
      <c r="AW62" s="24"/>
      <c r="AX62" s="100"/>
      <c r="AY62" s="100"/>
      <c r="AZ62" s="9">
        <f>AU62*IFERROR(VLOOKUP(AV62,$A$60:$C$63,2,FALSE),0)</f>
        <v>0</v>
      </c>
      <c r="BA62" s="10">
        <f>AU62*IFERROR(VLOOKUP(AV62,$A$60:$C$63,3,FALSE),0)</f>
        <v>0</v>
      </c>
      <c r="BB62" s="96">
        <f t="shared" ref="BB62:BB63" si="358">AU62+BD62</f>
        <v>0</v>
      </c>
      <c r="BC62" s="8" t="str">
        <f>$A62</f>
        <v>None</v>
      </c>
      <c r="BD62" s="24"/>
      <c r="BE62" s="100"/>
      <c r="BF62" s="100"/>
      <c r="BG62" s="9">
        <f>BB62*IFERROR(VLOOKUP(BC62,$A$60:$C$63,2,FALSE),0)</f>
        <v>0</v>
      </c>
      <c r="BH62" s="10">
        <f>BB62*IFERROR(VLOOKUP(BC62,$A$60:$C$63,3,FALSE),0)</f>
        <v>0</v>
      </c>
      <c r="BI62" s="96">
        <f t="shared" ref="BI62:BI63" si="359">BB62+BK62</f>
        <v>0</v>
      </c>
      <c r="BJ62" s="8" t="str">
        <f>$A62</f>
        <v>None</v>
      </c>
      <c r="BK62" s="24"/>
      <c r="BL62" s="100"/>
      <c r="BM62" s="100"/>
      <c r="BN62" s="9">
        <f>BI62*IFERROR(VLOOKUP(BJ62,$A$60:$C$63,2,FALSE),0)</f>
        <v>0</v>
      </c>
      <c r="BO62" s="10">
        <f>BI62*IFERROR(VLOOKUP(BJ62,$A$60:$C$63,3,FALSE),0)</f>
        <v>0</v>
      </c>
      <c r="BP62" s="96">
        <f t="shared" ref="BP62:BP63" si="360">BI62+BR62</f>
        <v>0</v>
      </c>
      <c r="BQ62" s="8" t="str">
        <f>$A62</f>
        <v>None</v>
      </c>
      <c r="BR62" s="24"/>
      <c r="BS62" s="100"/>
      <c r="BT62" s="100"/>
      <c r="BU62" s="9">
        <f>BP62*IFERROR(VLOOKUP(BQ62,$A$60:$C$63,2,FALSE),0)</f>
        <v>0</v>
      </c>
      <c r="BV62" s="10">
        <f>BP62*IFERROR(VLOOKUP(BQ62,$A$60:$C$63,3,FALSE),0)</f>
        <v>0</v>
      </c>
      <c r="BW62" s="96">
        <f t="shared" ref="BW62:BW63" si="361">BP62+BY62</f>
        <v>0</v>
      </c>
      <c r="BX62" s="8" t="str">
        <f>$A62</f>
        <v>None</v>
      </c>
      <c r="BY62" s="24"/>
      <c r="BZ62" s="100"/>
      <c r="CA62" s="100"/>
      <c r="CB62" s="9">
        <f>BW62*IFERROR(VLOOKUP(BX62,$A$60:$C$63,2,FALSE),0)</f>
        <v>0</v>
      </c>
      <c r="CC62" s="10">
        <f>BW62*IFERROR(VLOOKUP(BX62,$A$60:$C$63,3,FALSE),0)</f>
        <v>0</v>
      </c>
      <c r="CD62" s="96">
        <f t="shared" ref="CD62:CD63" si="362">BW62+CF62</f>
        <v>0</v>
      </c>
      <c r="CE62" s="8" t="str">
        <f>$A62</f>
        <v>None</v>
      </c>
      <c r="CF62" s="24"/>
      <c r="CG62" s="100"/>
      <c r="CH62" s="100"/>
      <c r="CI62" s="9">
        <f>CD62*IFERROR(VLOOKUP(CE62,$A$60:$C$63,2,FALSE),0)</f>
        <v>0</v>
      </c>
      <c r="CJ62" s="10">
        <f>CD62*IFERROR(VLOOKUP(CE62,$A$60:$C$63,3,FALSE),0)</f>
        <v>0</v>
      </c>
      <c r="CK62" s="96">
        <f t="shared" ref="CK62:CK63" si="363">CD62+CM62</f>
        <v>0</v>
      </c>
      <c r="CL62" s="8" t="str">
        <f>$A62</f>
        <v>None</v>
      </c>
      <c r="CM62" s="24"/>
      <c r="CN62" s="100"/>
      <c r="CO62" s="100"/>
      <c r="CP62" s="9">
        <f>CK62*IFERROR(VLOOKUP(CL62,$A$60:$C$63,2,FALSE),0)</f>
        <v>0</v>
      </c>
      <c r="CQ62" s="10">
        <f>CK62*IFERROR(VLOOKUP(CL62,$A$60:$C$63,3,FALSE),0)</f>
        <v>0</v>
      </c>
      <c r="CR62" s="96">
        <f t="shared" ref="CR62:CR63" si="364">CK62+CT62</f>
        <v>0</v>
      </c>
      <c r="CS62" s="8" t="str">
        <f>$A62</f>
        <v>None</v>
      </c>
      <c r="CT62" s="24"/>
      <c r="CU62" s="100"/>
      <c r="CV62" s="100"/>
      <c r="CW62" s="9">
        <f>CR62*IFERROR(VLOOKUP(CS62,$A$60:$C$63,2,FALSE),0)</f>
        <v>0</v>
      </c>
      <c r="CX62" s="10">
        <f>CR62*IFERROR(VLOOKUP(CS62,$A$60:$C$63,3,FALSE),0)</f>
        <v>0</v>
      </c>
      <c r="CY62" s="96">
        <f t="shared" ref="CY62:CY63" si="365">CR62+DA62</f>
        <v>0</v>
      </c>
      <c r="CZ62" s="8" t="str">
        <f>$A62</f>
        <v>None</v>
      </c>
      <c r="DA62" s="24"/>
      <c r="DB62" s="100"/>
      <c r="DC62" s="100"/>
      <c r="DD62" s="9">
        <f>CY62*IFERROR(VLOOKUP(CZ62,$A$60:$C$63,2,FALSE),0)</f>
        <v>0</v>
      </c>
      <c r="DE62" s="10">
        <f>CY62*IFERROR(VLOOKUP(CZ62,$A$60:$C$63,3,FALSE),0)</f>
        <v>0</v>
      </c>
      <c r="DF62" s="96">
        <f t="shared" ref="DF62:DF63" si="366">CY62+DH62</f>
        <v>0</v>
      </c>
      <c r="DG62" s="8" t="str">
        <f>$A62</f>
        <v>None</v>
      </c>
      <c r="DH62" s="24"/>
      <c r="DI62" s="100"/>
      <c r="DJ62" s="100"/>
      <c r="DK62" s="9">
        <f>DF62*IFERROR(VLOOKUP(DG62,$A$60:$C$63,2,FALSE),0)</f>
        <v>0</v>
      </c>
      <c r="DL62" s="10">
        <f>DF62*IFERROR(VLOOKUP(DG62,$A$60:$C$63,3,FALSE),0)</f>
        <v>0</v>
      </c>
      <c r="DM62" s="96">
        <f t="shared" ref="DM62:DM63" si="367">DF62+DO62</f>
        <v>0</v>
      </c>
      <c r="DN62" s="8" t="str">
        <f>$A62</f>
        <v>None</v>
      </c>
      <c r="DO62" s="24"/>
      <c r="DP62" s="100"/>
      <c r="DQ62" s="100"/>
      <c r="DR62" s="9">
        <f>DM62*IFERROR(VLOOKUP(DN62,$A$60:$C$63,2,FALSE),0)</f>
        <v>0</v>
      </c>
      <c r="DS62" s="10">
        <f>DM62*IFERROR(VLOOKUP(DN62,$A$60:$C$63,3,FALSE),0)</f>
        <v>0</v>
      </c>
      <c r="DT62" s="96">
        <f t="shared" ref="DT62:DT63" si="368">DM62+DV62</f>
        <v>0</v>
      </c>
      <c r="DU62" s="8" t="str">
        <f>$A62</f>
        <v>None</v>
      </c>
      <c r="DV62" s="24"/>
      <c r="DW62" s="100"/>
      <c r="DX62" s="100"/>
      <c r="DY62" s="9">
        <f>DT62*IFERROR(VLOOKUP(DU62,$A$60:$C$63,2,FALSE),0)</f>
        <v>0</v>
      </c>
      <c r="DZ62" s="10">
        <f>DT62*IFERROR(VLOOKUP(DU62,$A$60:$C$63,3,FALSE),0)</f>
        <v>0</v>
      </c>
      <c r="EA62" s="96">
        <f t="shared" ref="EA62:EA63" si="369">DT62+EC62</f>
        <v>0</v>
      </c>
      <c r="EB62" s="8" t="str">
        <f>$A62</f>
        <v>None</v>
      </c>
      <c r="EC62" s="24"/>
      <c r="ED62" s="100"/>
      <c r="EE62" s="100"/>
      <c r="EF62" s="9">
        <f>EA62*IFERROR(VLOOKUP(EB62,$A$60:$C$63,2,FALSE),0)</f>
        <v>0</v>
      </c>
      <c r="EG62" s="10">
        <f>EA62*IFERROR(VLOOKUP(EB62,$A$60:$C$63,3,FALSE),0)</f>
        <v>0</v>
      </c>
      <c r="EH62" s="96">
        <f t="shared" ref="EH62:EH63" si="370">EA62+EJ62</f>
        <v>0</v>
      </c>
      <c r="EI62" s="8" t="str">
        <f>$A62</f>
        <v>None</v>
      </c>
      <c r="EJ62" s="24"/>
      <c r="EK62" s="100"/>
      <c r="EL62" s="100"/>
      <c r="EM62" s="9">
        <f>EH62*IFERROR(VLOOKUP(EI62,$A$60:$C$63,2,FALSE),0)</f>
        <v>0</v>
      </c>
      <c r="EN62" s="10">
        <f>EH62*IFERROR(VLOOKUP(EI62,$A$60:$C$63,3,FALSE),0)</f>
        <v>0</v>
      </c>
      <c r="EO62" s="96">
        <f t="shared" ref="EO62:EO63" si="371">EH62+EQ62</f>
        <v>0</v>
      </c>
      <c r="EP62" s="8" t="str">
        <f>$A62</f>
        <v>None</v>
      </c>
      <c r="EQ62" s="24"/>
      <c r="ER62" s="100"/>
      <c r="ES62" s="100"/>
      <c r="ET62" s="9">
        <f>EO62*IFERROR(VLOOKUP(EP62,$A$60:$C$63,2,FALSE),0)</f>
        <v>0</v>
      </c>
      <c r="EU62" s="10">
        <f>EO62*IFERROR(VLOOKUP(EP62,$A$60:$C$63,3,FALSE),0)</f>
        <v>0</v>
      </c>
      <c r="EV62" s="96">
        <f t="shared" ref="EV62:EV63" si="372">EO62+EX62</f>
        <v>0</v>
      </c>
      <c r="EW62" s="8" t="str">
        <f>$A62</f>
        <v>None</v>
      </c>
      <c r="EX62" s="24"/>
      <c r="EY62" s="100"/>
      <c r="EZ62" s="100"/>
      <c r="FA62" s="9">
        <f>EV62*IFERROR(VLOOKUP(EW62,$A$60:$C$63,2,FALSE),0)</f>
        <v>0</v>
      </c>
      <c r="FB62" s="10">
        <f>EV62*IFERROR(VLOOKUP(EW62,$A$60:$C$63,3,FALSE),0)</f>
        <v>0</v>
      </c>
      <c r="FC62" s="96">
        <f t="shared" ref="FC62:FC63" si="373">EV62+FE62</f>
        <v>0</v>
      </c>
      <c r="FD62" s="8" t="str">
        <f>$A62</f>
        <v>None</v>
      </c>
      <c r="FE62" s="24"/>
      <c r="FF62" s="100"/>
      <c r="FG62" s="100"/>
      <c r="FH62" s="9">
        <f>FC62*IFERROR(VLOOKUP(FD62,$A$60:$C$63,2,FALSE),0)</f>
        <v>0</v>
      </c>
      <c r="FI62" s="10">
        <f>FC62*IFERROR(VLOOKUP(FD62,$A$60:$C$63,3,FALSE),0)</f>
        <v>0</v>
      </c>
      <c r="FJ62" s="96">
        <f t="shared" ref="FJ62:FJ63" si="374">FC62+FL62</f>
        <v>0</v>
      </c>
      <c r="FK62" s="8" t="str">
        <f>$A62</f>
        <v>None</v>
      </c>
      <c r="FL62" s="24"/>
      <c r="FM62" s="100"/>
      <c r="FN62" s="100"/>
      <c r="FO62" s="9">
        <f>FJ62*IFERROR(VLOOKUP(FK62,$A$60:$C$63,2,FALSE),0)</f>
        <v>0</v>
      </c>
      <c r="FP62" s="10">
        <f>FJ62*IFERROR(VLOOKUP(FK62,$A$60:$C$63,3,FALSE),0)</f>
        <v>0</v>
      </c>
      <c r="FQ62" s="96">
        <f t="shared" ref="FQ62:FQ63" si="375">FJ62+FS62</f>
        <v>0</v>
      </c>
      <c r="FR62" s="8" t="str">
        <f>$A62</f>
        <v>None</v>
      </c>
      <c r="FS62" s="24"/>
      <c r="FT62" s="100"/>
      <c r="FU62" s="100"/>
      <c r="FV62" s="9">
        <f>FQ62*IFERROR(VLOOKUP(FR62,$A$60:$C$63,2,FALSE),0)</f>
        <v>0</v>
      </c>
      <c r="FW62" s="10">
        <f>FQ62*IFERROR(VLOOKUP(FR62,$A$60:$C$63,3,FALSE),0)</f>
        <v>0</v>
      </c>
      <c r="FX62" s="96">
        <f t="shared" ref="FX62:FX63" si="376">FQ62+FZ62</f>
        <v>0</v>
      </c>
      <c r="FY62" s="8" t="str">
        <f>$A62</f>
        <v>None</v>
      </c>
      <c r="FZ62" s="24"/>
      <c r="GA62" s="100"/>
      <c r="GB62" s="100"/>
      <c r="GC62" s="9">
        <f>FX62*IFERROR(VLOOKUP(FY62,$A$60:$C$63,2,FALSE),0)</f>
        <v>0</v>
      </c>
      <c r="GD62" s="10">
        <f>FX62*IFERROR(VLOOKUP(FY62,$A$60:$C$63,3,FALSE),0)</f>
        <v>0</v>
      </c>
      <c r="GE62" s="96">
        <f t="shared" ref="GE62:GE63" si="377">FX62+GG62</f>
        <v>0</v>
      </c>
      <c r="GF62" s="8" t="str">
        <f>$A62</f>
        <v>None</v>
      </c>
      <c r="GG62" s="24"/>
      <c r="GH62" s="100"/>
      <c r="GI62" s="100"/>
      <c r="GJ62" s="9">
        <f>GE62*IFERROR(VLOOKUP(GF62,$A$60:$C$63,2,FALSE),0)</f>
        <v>0</v>
      </c>
      <c r="GK62" s="10">
        <f>GE62*IFERROR(VLOOKUP(GF62,$A$60:$C$63,3,FALSE),0)</f>
        <v>0</v>
      </c>
      <c r="GL62" s="96">
        <f t="shared" ref="GL62:GL63" si="378">GE62+GN62</f>
        <v>0</v>
      </c>
      <c r="GM62" s="8" t="str">
        <f>$A62</f>
        <v>None</v>
      </c>
      <c r="GN62" s="24"/>
      <c r="GO62" s="100"/>
      <c r="GP62" s="100"/>
      <c r="GQ62" s="9">
        <f>GL62*IFERROR(VLOOKUP(GM62,$A$60:$C$63,2,FALSE),0)</f>
        <v>0</v>
      </c>
      <c r="GR62" s="10">
        <f>GL62*IFERROR(VLOOKUP(GM62,$A$60:$C$63,3,FALSE),0)</f>
        <v>0</v>
      </c>
      <c r="GS62" s="96">
        <f t="shared" ref="GS62:GS63" si="379">GL62+GU62</f>
        <v>0</v>
      </c>
      <c r="GT62" s="8" t="str">
        <f>$A62</f>
        <v>None</v>
      </c>
      <c r="GU62" s="24"/>
      <c r="GV62" s="100"/>
      <c r="GW62" s="100"/>
      <c r="GX62" s="9">
        <f>GS62*IFERROR(VLOOKUP(GT62,$A$60:$C$63,2,FALSE),0)</f>
        <v>0</v>
      </c>
      <c r="GY62" s="10">
        <f>GS62*IFERROR(VLOOKUP(GT62,$A$60:$C$63,3,FALSE),0)</f>
        <v>0</v>
      </c>
      <c r="GZ62" s="96">
        <f t="shared" ref="GZ62:GZ63" si="380">GS62+HB62</f>
        <v>0</v>
      </c>
      <c r="HA62" s="8" t="str">
        <f>$A62</f>
        <v>None</v>
      </c>
      <c r="HB62" s="24"/>
      <c r="HC62" s="100"/>
      <c r="HD62" s="100"/>
      <c r="HE62" s="9">
        <f>GZ62*IFERROR(VLOOKUP(HA62,$A$60:$C$63,2,FALSE),0)</f>
        <v>0</v>
      </c>
      <c r="HF62" s="10">
        <f>GZ62*IFERROR(VLOOKUP(HA62,$A$60:$C$63,3,FALSE),0)</f>
        <v>0</v>
      </c>
      <c r="HG62" s="96">
        <f t="shared" ref="HG62:HG63" si="381">GZ62+HI62</f>
        <v>0</v>
      </c>
      <c r="HH62" s="8" t="str">
        <f>$A62</f>
        <v>None</v>
      </c>
      <c r="HI62" s="24"/>
      <c r="HJ62" s="100"/>
      <c r="HK62" s="100"/>
      <c r="HL62" s="9">
        <f>HG62*IFERROR(VLOOKUP(HH62,$A$60:$C$63,2,FALSE),0)</f>
        <v>0</v>
      </c>
      <c r="HM62" s="10">
        <f>HG62*IFERROR(VLOOKUP(HH62,$A$60:$C$63,3,FALSE),0)</f>
        <v>0</v>
      </c>
      <c r="HN62" s="96">
        <f t="shared" ref="HN62:HN63" si="382">HG62+HP62</f>
        <v>0</v>
      </c>
      <c r="HO62" s="8" t="str">
        <f>$A62</f>
        <v>None</v>
      </c>
      <c r="HP62" s="24"/>
      <c r="HQ62" s="100"/>
      <c r="HR62" s="100"/>
      <c r="HS62" s="9">
        <f>HN62*IFERROR(VLOOKUP(HO62,$A$60:$C$63,2,FALSE),0)</f>
        <v>0</v>
      </c>
      <c r="HT62" s="10">
        <f>HN62*IFERROR(VLOOKUP(HO62,$A$60:$C$63,3,FALSE),0)</f>
        <v>0</v>
      </c>
      <c r="HU62" s="96">
        <f t="shared" ref="HU62:HU63" si="383">HN62+HW62</f>
        <v>0</v>
      </c>
      <c r="HV62" s="8" t="str">
        <f>$A62</f>
        <v>None</v>
      </c>
      <c r="HW62" s="24"/>
      <c r="HX62" s="100"/>
      <c r="HY62" s="100"/>
      <c r="HZ62" s="9">
        <f>HU62*IFERROR(VLOOKUP(HV62,$A$60:$C$63,2,FALSE),0)</f>
        <v>0</v>
      </c>
      <c r="IA62" s="10">
        <f>HU62*IFERROR(VLOOKUP(HV62,$A$60:$C$63,3,FALSE),0)</f>
        <v>0</v>
      </c>
      <c r="IB62" s="96">
        <f t="shared" ref="IB62:IB63" si="384">HU62+ID62</f>
        <v>0</v>
      </c>
      <c r="IC62" s="8" t="str">
        <f>$A62</f>
        <v>None</v>
      </c>
      <c r="ID62" s="24"/>
      <c r="IE62" s="100"/>
      <c r="IF62" s="100"/>
      <c r="IG62" s="9">
        <f>IB62*IFERROR(VLOOKUP(IC62,$A$60:$C$63,2,FALSE),0)</f>
        <v>0</v>
      </c>
      <c r="IH62" s="10">
        <f>IB62*IFERROR(VLOOKUP(IC62,$A$60:$C$63,3,FALSE),0)</f>
        <v>0</v>
      </c>
      <c r="II62" s="96">
        <f t="shared" ref="II62:II63" si="385">IB62+IK62</f>
        <v>0</v>
      </c>
      <c r="IJ62" s="8" t="str">
        <f>$A62</f>
        <v>None</v>
      </c>
      <c r="IK62" s="24"/>
      <c r="IL62" s="100"/>
      <c r="IM62" s="100"/>
      <c r="IN62" s="9">
        <f>II62*IFERROR(VLOOKUP(IJ62,$A$60:$C$63,2,FALSE),0)</f>
        <v>0</v>
      </c>
      <c r="IO62" s="10">
        <f>II62*IFERROR(VLOOKUP(IJ62,$A$60:$C$63,3,FALSE),0)</f>
        <v>0</v>
      </c>
      <c r="IP62" s="96">
        <f t="shared" ref="IP62:IP63" si="386">II62+IR62</f>
        <v>0</v>
      </c>
      <c r="IQ62" s="8" t="str">
        <f>$A62</f>
        <v>None</v>
      </c>
      <c r="IR62" s="24"/>
      <c r="IS62" s="100"/>
      <c r="IT62" s="100"/>
      <c r="IU62" s="9">
        <f>IP62*IFERROR(VLOOKUP(IQ62,$A$60:$C$63,2,FALSE),0)</f>
        <v>0</v>
      </c>
      <c r="IV62" s="10">
        <f>IP62*IFERROR(VLOOKUP(IQ62,$A$60:$C$63,3,FALSE),0)</f>
        <v>0</v>
      </c>
      <c r="IW62" s="96">
        <f t="shared" ref="IW62:IW63" si="387">IP62+IY62</f>
        <v>0</v>
      </c>
      <c r="IX62" s="8" t="str">
        <f>$A62</f>
        <v>None</v>
      </c>
      <c r="IY62" s="24"/>
      <c r="IZ62" s="100"/>
      <c r="JA62" s="100"/>
      <c r="JB62" s="9">
        <f>IW62*IFERROR(VLOOKUP(IX62,$A$60:$C$63,2,FALSE),0)</f>
        <v>0</v>
      </c>
      <c r="JC62" s="10">
        <f>IW62*IFERROR(VLOOKUP(IX62,$A$60:$C$63,3,FALSE),0)</f>
        <v>0</v>
      </c>
      <c r="JD62" s="96">
        <f t="shared" ref="JD62:JD63" si="388">IW62+JF62</f>
        <v>0</v>
      </c>
      <c r="JE62" s="8" t="str">
        <f>$A62</f>
        <v>None</v>
      </c>
      <c r="JF62" s="24"/>
      <c r="JG62" s="100"/>
      <c r="JH62" s="100"/>
      <c r="JI62" s="9">
        <f>JD62*IFERROR(VLOOKUP(JE62,$A$60:$C$63,2,FALSE),0)</f>
        <v>0</v>
      </c>
      <c r="JJ62" s="10">
        <f>JD62*IFERROR(VLOOKUP(JE62,$A$60:$C$63,3,FALSE),0)</f>
        <v>0</v>
      </c>
      <c r="JK62" s="96">
        <f t="shared" ref="JK62:JK63" si="389">JD62+JM62</f>
        <v>0</v>
      </c>
      <c r="JL62" s="8" t="str">
        <f>$A62</f>
        <v>None</v>
      </c>
      <c r="JM62" s="24"/>
      <c r="JN62" s="100"/>
      <c r="JO62" s="100"/>
      <c r="JP62" s="9">
        <f>JK62*IFERROR(VLOOKUP(JL62,$A$60:$C$63,2,FALSE),0)</f>
        <v>0</v>
      </c>
      <c r="JQ62" s="10">
        <f>JK62*IFERROR(VLOOKUP(JL62,$A$60:$C$63,3,FALSE),0)</f>
        <v>0</v>
      </c>
      <c r="JR62" s="96">
        <f t="shared" ref="JR62:JR63" si="390">JK62+JT62</f>
        <v>0</v>
      </c>
      <c r="JS62" s="8" t="str">
        <f>$A62</f>
        <v>None</v>
      </c>
      <c r="JT62" s="24"/>
      <c r="JU62" s="100"/>
      <c r="JV62" s="100"/>
      <c r="JW62" s="9">
        <f>JR62*IFERROR(VLOOKUP(JS62,$A$60:$C$63,2,FALSE),0)</f>
        <v>0</v>
      </c>
      <c r="JX62" s="10">
        <f>JR62*IFERROR(VLOOKUP(JS62,$A$60:$C$63,3,FALSE),0)</f>
        <v>0</v>
      </c>
    </row>
    <row r="63" spans="1:284" x14ac:dyDescent="0.25">
      <c r="A63" s="21" t="s">
        <v>834</v>
      </c>
      <c r="B63" s="22"/>
      <c r="C63" s="22"/>
      <c r="E63" s="24">
        <v>0</v>
      </c>
      <c r="F63" s="8" t="str">
        <f>$A63</f>
        <v>None</v>
      </c>
      <c r="G63" s="8"/>
      <c r="H63" s="8"/>
      <c r="I63" s="8"/>
      <c r="J63" s="9">
        <f>E63*IFERROR(VLOOKUP(F63,$A$60:$C$63,2,FALSE),0)</f>
        <v>0</v>
      </c>
      <c r="K63" s="10">
        <f>E63*IFERROR(VLOOKUP(F63,$A$60:$C$63,3,FALSE),0)</f>
        <v>0</v>
      </c>
      <c r="L63" s="96">
        <f t="shared" si="352"/>
        <v>0</v>
      </c>
      <c r="M63" s="8" t="str">
        <f>$A63</f>
        <v>None</v>
      </c>
      <c r="N63" s="24"/>
      <c r="O63" s="8"/>
      <c r="P63" s="8"/>
      <c r="Q63" s="9">
        <f>L63*IFERROR(VLOOKUP(M63,$A$60:$C$63,2,FALSE),0)</f>
        <v>0</v>
      </c>
      <c r="R63" s="10">
        <f>L63*IFERROR(VLOOKUP(M63,$A$60:$C$63,3,FALSE),0)</f>
        <v>0</v>
      </c>
      <c r="S63" s="96">
        <f t="shared" si="353"/>
        <v>0</v>
      </c>
      <c r="T63" s="8" t="str">
        <f>$A63</f>
        <v>None</v>
      </c>
      <c r="U63" s="24"/>
      <c r="V63" s="8"/>
      <c r="W63" s="8"/>
      <c r="X63" s="9">
        <f>S63*IFERROR(VLOOKUP(T63,$A$60:$C$63,2,FALSE),0)</f>
        <v>0</v>
      </c>
      <c r="Y63" s="10">
        <f>S63*IFERROR(VLOOKUP(T63,$A$60:$C$63,3,FALSE),0)</f>
        <v>0</v>
      </c>
      <c r="Z63" s="96">
        <f t="shared" si="354"/>
        <v>0</v>
      </c>
      <c r="AA63" s="8" t="str">
        <f>$A63</f>
        <v>None</v>
      </c>
      <c r="AB63" s="24"/>
      <c r="AC63" s="8"/>
      <c r="AD63" s="8"/>
      <c r="AE63" s="9">
        <f>Z63*IFERROR(VLOOKUP(AA63,$A$60:$C$63,2,FALSE),0)</f>
        <v>0</v>
      </c>
      <c r="AF63" s="10">
        <f>Z63*IFERROR(VLOOKUP(AA63,$A$60:$C$63,3,FALSE),0)</f>
        <v>0</v>
      </c>
      <c r="AG63" s="96">
        <f t="shared" si="355"/>
        <v>0</v>
      </c>
      <c r="AH63" s="8" t="str">
        <f>$A63</f>
        <v>None</v>
      </c>
      <c r="AI63" s="24"/>
      <c r="AJ63" s="8"/>
      <c r="AK63" s="8"/>
      <c r="AL63" s="9">
        <f>AG63*IFERROR(VLOOKUP(AH63,$A$60:$C$63,2,FALSE),0)</f>
        <v>0</v>
      </c>
      <c r="AM63" s="10">
        <f>AG63*IFERROR(VLOOKUP(AH63,$A$60:$C$63,3,FALSE),0)</f>
        <v>0</v>
      </c>
      <c r="AN63" s="96">
        <f t="shared" si="356"/>
        <v>0</v>
      </c>
      <c r="AO63" s="8" t="str">
        <f>$A63</f>
        <v>None</v>
      </c>
      <c r="AP63" s="24"/>
      <c r="AQ63" s="8"/>
      <c r="AR63" s="8"/>
      <c r="AS63" s="9">
        <f>AN63*IFERROR(VLOOKUP(AO63,$A$60:$C$63,2,FALSE),0)</f>
        <v>0</v>
      </c>
      <c r="AT63" s="10">
        <f>AN63*IFERROR(VLOOKUP(AO63,$A$60:$C$63,3,FALSE),0)</f>
        <v>0</v>
      </c>
      <c r="AU63" s="96">
        <f t="shared" si="357"/>
        <v>0</v>
      </c>
      <c r="AV63" s="8" t="str">
        <f>$A63</f>
        <v>None</v>
      </c>
      <c r="AW63" s="24"/>
      <c r="AX63" s="8"/>
      <c r="AY63" s="8"/>
      <c r="AZ63" s="9">
        <f>AU63*IFERROR(VLOOKUP(AV63,$A$60:$C$63,2,FALSE),0)</f>
        <v>0</v>
      </c>
      <c r="BA63" s="10">
        <f>AU63*IFERROR(VLOOKUP(AV63,$A$60:$C$63,3,FALSE),0)</f>
        <v>0</v>
      </c>
      <c r="BB63" s="96">
        <f t="shared" si="358"/>
        <v>0</v>
      </c>
      <c r="BC63" s="8" t="str">
        <f>$A63</f>
        <v>None</v>
      </c>
      <c r="BD63" s="24"/>
      <c r="BE63" s="8"/>
      <c r="BF63" s="8"/>
      <c r="BG63" s="9">
        <f>BB63*IFERROR(VLOOKUP(BC63,$A$60:$C$63,2,FALSE),0)</f>
        <v>0</v>
      </c>
      <c r="BH63" s="10">
        <f>BB63*IFERROR(VLOOKUP(BC63,$A$60:$C$63,3,FALSE),0)</f>
        <v>0</v>
      </c>
      <c r="BI63" s="96">
        <f t="shared" si="359"/>
        <v>0</v>
      </c>
      <c r="BJ63" s="8" t="str">
        <f>$A63</f>
        <v>None</v>
      </c>
      <c r="BK63" s="24"/>
      <c r="BL63" s="8"/>
      <c r="BM63" s="8"/>
      <c r="BN63" s="9">
        <f>BI63*IFERROR(VLOOKUP(BJ63,$A$60:$C$63,2,FALSE),0)</f>
        <v>0</v>
      </c>
      <c r="BO63" s="10">
        <f>BI63*IFERROR(VLOOKUP(BJ63,$A$60:$C$63,3,FALSE),0)</f>
        <v>0</v>
      </c>
      <c r="BP63" s="96">
        <f t="shared" si="360"/>
        <v>0</v>
      </c>
      <c r="BQ63" s="8" t="str">
        <f>$A63</f>
        <v>None</v>
      </c>
      <c r="BR63" s="24"/>
      <c r="BS63" s="8"/>
      <c r="BT63" s="8"/>
      <c r="BU63" s="9">
        <f>BP63*IFERROR(VLOOKUP(BQ63,$A$60:$C$63,2,FALSE),0)</f>
        <v>0</v>
      </c>
      <c r="BV63" s="10">
        <f>BP63*IFERROR(VLOOKUP(BQ63,$A$60:$C$63,3,FALSE),0)</f>
        <v>0</v>
      </c>
      <c r="BW63" s="96">
        <f t="shared" si="361"/>
        <v>0</v>
      </c>
      <c r="BX63" s="8" t="str">
        <f>$A63</f>
        <v>None</v>
      </c>
      <c r="BY63" s="24"/>
      <c r="BZ63" s="8"/>
      <c r="CA63" s="8"/>
      <c r="CB63" s="9">
        <f>BW63*IFERROR(VLOOKUP(BX63,$A$60:$C$63,2,FALSE),0)</f>
        <v>0</v>
      </c>
      <c r="CC63" s="10">
        <f>BW63*IFERROR(VLOOKUP(BX63,$A$60:$C$63,3,FALSE),0)</f>
        <v>0</v>
      </c>
      <c r="CD63" s="96">
        <f t="shared" si="362"/>
        <v>0</v>
      </c>
      <c r="CE63" s="8" t="str">
        <f>$A63</f>
        <v>None</v>
      </c>
      <c r="CF63" s="24"/>
      <c r="CG63" s="8"/>
      <c r="CH63" s="8"/>
      <c r="CI63" s="9">
        <f>CD63*IFERROR(VLOOKUP(CE63,$A$60:$C$63,2,FALSE),0)</f>
        <v>0</v>
      </c>
      <c r="CJ63" s="10">
        <f>CD63*IFERROR(VLOOKUP(CE63,$A$60:$C$63,3,FALSE),0)</f>
        <v>0</v>
      </c>
      <c r="CK63" s="96">
        <f t="shared" si="363"/>
        <v>0</v>
      </c>
      <c r="CL63" s="8" t="str">
        <f>$A63</f>
        <v>None</v>
      </c>
      <c r="CM63" s="24"/>
      <c r="CN63" s="8"/>
      <c r="CO63" s="8"/>
      <c r="CP63" s="9">
        <f>CK63*IFERROR(VLOOKUP(CL63,$A$60:$C$63,2,FALSE),0)</f>
        <v>0</v>
      </c>
      <c r="CQ63" s="10">
        <f>CK63*IFERROR(VLOOKUP(CL63,$A$60:$C$63,3,FALSE),0)</f>
        <v>0</v>
      </c>
      <c r="CR63" s="96">
        <f t="shared" si="364"/>
        <v>0</v>
      </c>
      <c r="CS63" s="8" t="str">
        <f>$A63</f>
        <v>None</v>
      </c>
      <c r="CT63" s="24"/>
      <c r="CU63" s="8"/>
      <c r="CV63" s="8"/>
      <c r="CW63" s="9">
        <f>CR63*IFERROR(VLOOKUP(CS63,$A$60:$C$63,2,FALSE),0)</f>
        <v>0</v>
      </c>
      <c r="CX63" s="10">
        <f>CR63*IFERROR(VLOOKUP(CS63,$A$60:$C$63,3,FALSE),0)</f>
        <v>0</v>
      </c>
      <c r="CY63" s="96">
        <f t="shared" si="365"/>
        <v>0</v>
      </c>
      <c r="CZ63" s="8" t="str">
        <f>$A63</f>
        <v>None</v>
      </c>
      <c r="DA63" s="24"/>
      <c r="DB63" s="8"/>
      <c r="DC63" s="8"/>
      <c r="DD63" s="9">
        <f>CY63*IFERROR(VLOOKUP(CZ63,$A$60:$C$63,2,FALSE),0)</f>
        <v>0</v>
      </c>
      <c r="DE63" s="10">
        <f>CY63*IFERROR(VLOOKUP(CZ63,$A$60:$C$63,3,FALSE),0)</f>
        <v>0</v>
      </c>
      <c r="DF63" s="96">
        <f t="shared" si="366"/>
        <v>0</v>
      </c>
      <c r="DG63" s="8" t="str">
        <f>$A63</f>
        <v>None</v>
      </c>
      <c r="DH63" s="24"/>
      <c r="DI63" s="8"/>
      <c r="DJ63" s="8"/>
      <c r="DK63" s="9">
        <f>DF63*IFERROR(VLOOKUP(DG63,$A$60:$C$63,2,FALSE),0)</f>
        <v>0</v>
      </c>
      <c r="DL63" s="10">
        <f>DF63*IFERROR(VLOOKUP(DG63,$A$60:$C$63,3,FALSE),0)</f>
        <v>0</v>
      </c>
      <c r="DM63" s="96">
        <f t="shared" si="367"/>
        <v>0</v>
      </c>
      <c r="DN63" s="8" t="str">
        <f>$A63</f>
        <v>None</v>
      </c>
      <c r="DO63" s="24"/>
      <c r="DP63" s="8"/>
      <c r="DQ63" s="8"/>
      <c r="DR63" s="9">
        <f>DM63*IFERROR(VLOOKUP(DN63,$A$60:$C$63,2,FALSE),0)</f>
        <v>0</v>
      </c>
      <c r="DS63" s="10">
        <f>DM63*IFERROR(VLOOKUP(DN63,$A$60:$C$63,3,FALSE),0)</f>
        <v>0</v>
      </c>
      <c r="DT63" s="96">
        <f t="shared" si="368"/>
        <v>0</v>
      </c>
      <c r="DU63" s="8" t="str">
        <f>$A63</f>
        <v>None</v>
      </c>
      <c r="DV63" s="24"/>
      <c r="DW63" s="8"/>
      <c r="DX63" s="8"/>
      <c r="DY63" s="9">
        <f>DT63*IFERROR(VLOOKUP(DU63,$A$60:$C$63,2,FALSE),0)</f>
        <v>0</v>
      </c>
      <c r="DZ63" s="10">
        <f>DT63*IFERROR(VLOOKUP(DU63,$A$60:$C$63,3,FALSE),0)</f>
        <v>0</v>
      </c>
      <c r="EA63" s="96">
        <f t="shared" si="369"/>
        <v>0</v>
      </c>
      <c r="EB63" s="8" t="str">
        <f>$A63</f>
        <v>None</v>
      </c>
      <c r="EC63" s="24"/>
      <c r="ED63" s="8"/>
      <c r="EE63" s="8"/>
      <c r="EF63" s="9">
        <f>EA63*IFERROR(VLOOKUP(EB63,$A$60:$C$63,2,FALSE),0)</f>
        <v>0</v>
      </c>
      <c r="EG63" s="10">
        <f>EA63*IFERROR(VLOOKUP(EB63,$A$60:$C$63,3,FALSE),0)</f>
        <v>0</v>
      </c>
      <c r="EH63" s="96">
        <f t="shared" si="370"/>
        <v>0</v>
      </c>
      <c r="EI63" s="8" t="str">
        <f>$A63</f>
        <v>None</v>
      </c>
      <c r="EJ63" s="24"/>
      <c r="EK63" s="8"/>
      <c r="EL63" s="8"/>
      <c r="EM63" s="9">
        <f>EH63*IFERROR(VLOOKUP(EI63,$A$60:$C$63,2,FALSE),0)</f>
        <v>0</v>
      </c>
      <c r="EN63" s="10">
        <f>EH63*IFERROR(VLOOKUP(EI63,$A$60:$C$63,3,FALSE),0)</f>
        <v>0</v>
      </c>
      <c r="EO63" s="96">
        <f t="shared" si="371"/>
        <v>0</v>
      </c>
      <c r="EP63" s="8" t="str">
        <f>$A63</f>
        <v>None</v>
      </c>
      <c r="EQ63" s="24"/>
      <c r="ER63" s="8"/>
      <c r="ES63" s="8"/>
      <c r="ET63" s="9">
        <f>EO63*IFERROR(VLOOKUP(EP63,$A$60:$C$63,2,FALSE),0)</f>
        <v>0</v>
      </c>
      <c r="EU63" s="10">
        <f>EO63*IFERROR(VLOOKUP(EP63,$A$60:$C$63,3,FALSE),0)</f>
        <v>0</v>
      </c>
      <c r="EV63" s="96">
        <f t="shared" si="372"/>
        <v>0</v>
      </c>
      <c r="EW63" s="8" t="str">
        <f>$A63</f>
        <v>None</v>
      </c>
      <c r="EX63" s="24"/>
      <c r="EY63" s="8"/>
      <c r="EZ63" s="8"/>
      <c r="FA63" s="9">
        <f>EV63*IFERROR(VLOOKUP(EW63,$A$60:$C$63,2,FALSE),0)</f>
        <v>0</v>
      </c>
      <c r="FB63" s="10">
        <f>EV63*IFERROR(VLOOKUP(EW63,$A$60:$C$63,3,FALSE),0)</f>
        <v>0</v>
      </c>
      <c r="FC63" s="96">
        <f t="shared" si="373"/>
        <v>0</v>
      </c>
      <c r="FD63" s="8" t="str">
        <f>$A63</f>
        <v>None</v>
      </c>
      <c r="FE63" s="24"/>
      <c r="FF63" s="8"/>
      <c r="FG63" s="8"/>
      <c r="FH63" s="9">
        <f>FC63*IFERROR(VLOOKUP(FD63,$A$60:$C$63,2,FALSE),0)</f>
        <v>0</v>
      </c>
      <c r="FI63" s="10">
        <f>FC63*IFERROR(VLOOKUP(FD63,$A$60:$C$63,3,FALSE),0)</f>
        <v>0</v>
      </c>
      <c r="FJ63" s="96">
        <f t="shared" si="374"/>
        <v>0</v>
      </c>
      <c r="FK63" s="8" t="str">
        <f>$A63</f>
        <v>None</v>
      </c>
      <c r="FL63" s="24"/>
      <c r="FM63" s="8"/>
      <c r="FN63" s="8"/>
      <c r="FO63" s="9">
        <f>FJ63*IFERROR(VLOOKUP(FK63,$A$60:$C$63,2,FALSE),0)</f>
        <v>0</v>
      </c>
      <c r="FP63" s="10">
        <f>FJ63*IFERROR(VLOOKUP(FK63,$A$60:$C$63,3,FALSE),0)</f>
        <v>0</v>
      </c>
      <c r="FQ63" s="96">
        <f t="shared" si="375"/>
        <v>0</v>
      </c>
      <c r="FR63" s="8" t="str">
        <f>$A63</f>
        <v>None</v>
      </c>
      <c r="FS63" s="24"/>
      <c r="FT63" s="8"/>
      <c r="FU63" s="8"/>
      <c r="FV63" s="9">
        <f>FQ63*IFERROR(VLOOKUP(FR63,$A$60:$C$63,2,FALSE),0)</f>
        <v>0</v>
      </c>
      <c r="FW63" s="10">
        <f>FQ63*IFERROR(VLOOKUP(FR63,$A$60:$C$63,3,FALSE),0)</f>
        <v>0</v>
      </c>
      <c r="FX63" s="96">
        <f t="shared" si="376"/>
        <v>0</v>
      </c>
      <c r="FY63" s="8" t="str">
        <f>$A63</f>
        <v>None</v>
      </c>
      <c r="FZ63" s="24"/>
      <c r="GA63" s="8"/>
      <c r="GB63" s="8"/>
      <c r="GC63" s="9">
        <f>FX63*IFERROR(VLOOKUP(FY63,$A$60:$C$63,2,FALSE),0)</f>
        <v>0</v>
      </c>
      <c r="GD63" s="10">
        <f>FX63*IFERROR(VLOOKUP(FY63,$A$60:$C$63,3,FALSE),0)</f>
        <v>0</v>
      </c>
      <c r="GE63" s="96">
        <f t="shared" si="377"/>
        <v>0</v>
      </c>
      <c r="GF63" s="8" t="str">
        <f>$A63</f>
        <v>None</v>
      </c>
      <c r="GG63" s="24"/>
      <c r="GH63" s="8"/>
      <c r="GI63" s="8"/>
      <c r="GJ63" s="9">
        <f>GE63*IFERROR(VLOOKUP(GF63,$A$60:$C$63,2,FALSE),0)</f>
        <v>0</v>
      </c>
      <c r="GK63" s="10">
        <f>GE63*IFERROR(VLOOKUP(GF63,$A$60:$C$63,3,FALSE),0)</f>
        <v>0</v>
      </c>
      <c r="GL63" s="96">
        <f t="shared" si="378"/>
        <v>0</v>
      </c>
      <c r="GM63" s="8" t="str">
        <f>$A63</f>
        <v>None</v>
      </c>
      <c r="GN63" s="24"/>
      <c r="GO63" s="8"/>
      <c r="GP63" s="8"/>
      <c r="GQ63" s="9">
        <f>GL63*IFERROR(VLOOKUP(GM63,$A$60:$C$63,2,FALSE),0)</f>
        <v>0</v>
      </c>
      <c r="GR63" s="10">
        <f>GL63*IFERROR(VLOOKUP(GM63,$A$60:$C$63,3,FALSE),0)</f>
        <v>0</v>
      </c>
      <c r="GS63" s="96">
        <f t="shared" si="379"/>
        <v>0</v>
      </c>
      <c r="GT63" s="8" t="str">
        <f>$A63</f>
        <v>None</v>
      </c>
      <c r="GU63" s="24"/>
      <c r="GV63" s="8"/>
      <c r="GW63" s="8"/>
      <c r="GX63" s="9">
        <f>GS63*IFERROR(VLOOKUP(GT63,$A$60:$C$63,2,FALSE),0)</f>
        <v>0</v>
      </c>
      <c r="GY63" s="10">
        <f>GS63*IFERROR(VLOOKUP(GT63,$A$60:$C$63,3,FALSE),0)</f>
        <v>0</v>
      </c>
      <c r="GZ63" s="96">
        <f t="shared" si="380"/>
        <v>0</v>
      </c>
      <c r="HA63" s="8" t="str">
        <f>$A63</f>
        <v>None</v>
      </c>
      <c r="HB63" s="24"/>
      <c r="HC63" s="8"/>
      <c r="HD63" s="8"/>
      <c r="HE63" s="9">
        <f>GZ63*IFERROR(VLOOKUP(HA63,$A$60:$C$63,2,FALSE),0)</f>
        <v>0</v>
      </c>
      <c r="HF63" s="10">
        <f>GZ63*IFERROR(VLOOKUP(HA63,$A$60:$C$63,3,FALSE),0)</f>
        <v>0</v>
      </c>
      <c r="HG63" s="96">
        <f t="shared" si="381"/>
        <v>0</v>
      </c>
      <c r="HH63" s="8" t="str">
        <f>$A63</f>
        <v>None</v>
      </c>
      <c r="HI63" s="24"/>
      <c r="HJ63" s="8"/>
      <c r="HK63" s="8"/>
      <c r="HL63" s="9">
        <f>HG63*IFERROR(VLOOKUP(HH63,$A$60:$C$63,2,FALSE),0)</f>
        <v>0</v>
      </c>
      <c r="HM63" s="10">
        <f>HG63*IFERROR(VLOOKUP(HH63,$A$60:$C$63,3,FALSE),0)</f>
        <v>0</v>
      </c>
      <c r="HN63" s="96">
        <f t="shared" si="382"/>
        <v>0</v>
      </c>
      <c r="HO63" s="8" t="str">
        <f>$A63</f>
        <v>None</v>
      </c>
      <c r="HP63" s="24"/>
      <c r="HQ63" s="8"/>
      <c r="HR63" s="8"/>
      <c r="HS63" s="9">
        <f>HN63*IFERROR(VLOOKUP(HO63,$A$60:$C$63,2,FALSE),0)</f>
        <v>0</v>
      </c>
      <c r="HT63" s="10">
        <f>HN63*IFERROR(VLOOKUP(HO63,$A$60:$C$63,3,FALSE),0)</f>
        <v>0</v>
      </c>
      <c r="HU63" s="96">
        <f t="shared" si="383"/>
        <v>0</v>
      </c>
      <c r="HV63" s="8" t="str">
        <f>$A63</f>
        <v>None</v>
      </c>
      <c r="HW63" s="24"/>
      <c r="HX63" s="8"/>
      <c r="HY63" s="8"/>
      <c r="HZ63" s="9">
        <f>HU63*IFERROR(VLOOKUP(HV63,$A$60:$C$63,2,FALSE),0)</f>
        <v>0</v>
      </c>
      <c r="IA63" s="10">
        <f>HU63*IFERROR(VLOOKUP(HV63,$A$60:$C$63,3,FALSE),0)</f>
        <v>0</v>
      </c>
      <c r="IB63" s="96">
        <f t="shared" si="384"/>
        <v>0</v>
      </c>
      <c r="IC63" s="8" t="str">
        <f>$A63</f>
        <v>None</v>
      </c>
      <c r="ID63" s="24"/>
      <c r="IE63" s="8"/>
      <c r="IF63" s="8"/>
      <c r="IG63" s="9">
        <f>IB63*IFERROR(VLOOKUP(IC63,$A$60:$C$63,2,FALSE),0)</f>
        <v>0</v>
      </c>
      <c r="IH63" s="10">
        <f>IB63*IFERROR(VLOOKUP(IC63,$A$60:$C$63,3,FALSE),0)</f>
        <v>0</v>
      </c>
      <c r="II63" s="96">
        <f t="shared" si="385"/>
        <v>0</v>
      </c>
      <c r="IJ63" s="8" t="str">
        <f>$A63</f>
        <v>None</v>
      </c>
      <c r="IK63" s="24"/>
      <c r="IL63" s="8"/>
      <c r="IM63" s="8"/>
      <c r="IN63" s="9">
        <f>II63*IFERROR(VLOOKUP(IJ63,$A$60:$C$63,2,FALSE),0)</f>
        <v>0</v>
      </c>
      <c r="IO63" s="10">
        <f>II63*IFERROR(VLOOKUP(IJ63,$A$60:$C$63,3,FALSE),0)</f>
        <v>0</v>
      </c>
      <c r="IP63" s="96">
        <f t="shared" si="386"/>
        <v>0</v>
      </c>
      <c r="IQ63" s="8" t="str">
        <f>$A63</f>
        <v>None</v>
      </c>
      <c r="IR63" s="24"/>
      <c r="IS63" s="8"/>
      <c r="IT63" s="8"/>
      <c r="IU63" s="9">
        <f>IP63*IFERROR(VLOOKUP(IQ63,$A$60:$C$63,2,FALSE),0)</f>
        <v>0</v>
      </c>
      <c r="IV63" s="10">
        <f>IP63*IFERROR(VLOOKUP(IQ63,$A$60:$C$63,3,FALSE),0)</f>
        <v>0</v>
      </c>
      <c r="IW63" s="96">
        <f t="shared" si="387"/>
        <v>0</v>
      </c>
      <c r="IX63" s="8" t="str">
        <f>$A63</f>
        <v>None</v>
      </c>
      <c r="IY63" s="24"/>
      <c r="IZ63" s="8"/>
      <c r="JA63" s="8"/>
      <c r="JB63" s="9">
        <f>IW63*IFERROR(VLOOKUP(IX63,$A$60:$C$63,2,FALSE),0)</f>
        <v>0</v>
      </c>
      <c r="JC63" s="10">
        <f>IW63*IFERROR(VLOOKUP(IX63,$A$60:$C$63,3,FALSE),0)</f>
        <v>0</v>
      </c>
      <c r="JD63" s="96">
        <f t="shared" si="388"/>
        <v>0</v>
      </c>
      <c r="JE63" s="8" t="str">
        <f>$A63</f>
        <v>None</v>
      </c>
      <c r="JF63" s="24"/>
      <c r="JG63" s="8"/>
      <c r="JH63" s="8"/>
      <c r="JI63" s="9">
        <f>JD63*IFERROR(VLOOKUP(JE63,$A$60:$C$63,2,FALSE),0)</f>
        <v>0</v>
      </c>
      <c r="JJ63" s="10">
        <f>JD63*IFERROR(VLOOKUP(JE63,$A$60:$C$63,3,FALSE),0)</f>
        <v>0</v>
      </c>
      <c r="JK63" s="96">
        <f t="shared" si="389"/>
        <v>0</v>
      </c>
      <c r="JL63" s="8" t="str">
        <f>$A63</f>
        <v>None</v>
      </c>
      <c r="JM63" s="24"/>
      <c r="JN63" s="8"/>
      <c r="JO63" s="8"/>
      <c r="JP63" s="9">
        <f>JK63*IFERROR(VLOOKUP(JL63,$A$60:$C$63,2,FALSE),0)</f>
        <v>0</v>
      </c>
      <c r="JQ63" s="10">
        <f>JK63*IFERROR(VLOOKUP(JL63,$A$60:$C$63,3,FALSE),0)</f>
        <v>0</v>
      </c>
      <c r="JR63" s="96">
        <f t="shared" si="390"/>
        <v>0</v>
      </c>
      <c r="JS63" s="8" t="str">
        <f>$A63</f>
        <v>None</v>
      </c>
      <c r="JT63" s="24"/>
      <c r="JU63" s="8"/>
      <c r="JV63" s="8"/>
      <c r="JW63" s="9">
        <f>JR63*IFERROR(VLOOKUP(JS63,$A$60:$C$63,2,FALSE),0)</f>
        <v>0</v>
      </c>
      <c r="JX63" s="10">
        <f>JR63*IFERROR(VLOOKUP(JS63,$A$60:$C$63,3,FALSE),0)</f>
        <v>0</v>
      </c>
    </row>
    <row r="64" spans="1:284" x14ac:dyDescent="0.25">
      <c r="E64" s="5"/>
      <c r="F64" s="25" t="s">
        <v>7</v>
      </c>
      <c r="G64" s="25"/>
      <c r="H64" s="25"/>
      <c r="I64" s="25"/>
      <c r="J64" s="15">
        <f>SUM(J60:J63)</f>
        <v>0</v>
      </c>
      <c r="K64" s="16">
        <f>SUM(K60:K63)</f>
        <v>0</v>
      </c>
      <c r="L64" s="5"/>
      <c r="M64" s="25" t="s">
        <v>7</v>
      </c>
      <c r="N64" s="25"/>
      <c r="O64" s="25"/>
      <c r="P64" s="25"/>
      <c r="Q64" s="15">
        <f>SUM(Q60:Q63)</f>
        <v>0</v>
      </c>
      <c r="R64" s="16">
        <f>SUM(R60:R63)</f>
        <v>0</v>
      </c>
      <c r="S64" s="5"/>
      <c r="T64" s="25" t="s">
        <v>7</v>
      </c>
      <c r="U64" s="25"/>
      <c r="V64" s="25"/>
      <c r="W64" s="25"/>
      <c r="X64" s="15">
        <f>SUM(X60:X63)</f>
        <v>0</v>
      </c>
      <c r="Y64" s="16">
        <f>SUM(Y60:Y63)</f>
        <v>0</v>
      </c>
      <c r="Z64" s="5"/>
      <c r="AA64" s="25" t="s">
        <v>7</v>
      </c>
      <c r="AB64" s="25"/>
      <c r="AC64" s="25"/>
      <c r="AD64" s="25"/>
      <c r="AE64" s="15">
        <f>SUM(AE60:AE63)</f>
        <v>0</v>
      </c>
      <c r="AF64" s="16">
        <f>SUM(AF60:AF63)</f>
        <v>0</v>
      </c>
      <c r="AG64" s="5"/>
      <c r="AH64" s="25" t="s">
        <v>7</v>
      </c>
      <c r="AI64" s="25"/>
      <c r="AJ64" s="25"/>
      <c r="AK64" s="25"/>
      <c r="AL64" s="15">
        <f>SUM(AL60:AL63)</f>
        <v>0</v>
      </c>
      <c r="AM64" s="16">
        <f>SUM(AM60:AM63)</f>
        <v>0</v>
      </c>
      <c r="AN64" s="5"/>
      <c r="AO64" s="25" t="s">
        <v>7</v>
      </c>
      <c r="AP64" s="25"/>
      <c r="AQ64" s="25"/>
      <c r="AR64" s="25"/>
      <c r="AS64" s="15">
        <f>SUM(AS60:AS63)</f>
        <v>0</v>
      </c>
      <c r="AT64" s="16">
        <f>SUM(AT60:AT63)</f>
        <v>0</v>
      </c>
      <c r="AU64" s="5"/>
      <c r="AV64" s="25" t="s">
        <v>7</v>
      </c>
      <c r="AW64" s="25"/>
      <c r="AX64" s="25"/>
      <c r="AY64" s="25"/>
      <c r="AZ64" s="15">
        <f>SUM(AZ60:AZ63)</f>
        <v>0</v>
      </c>
      <c r="BA64" s="16">
        <f>SUM(BA60:BA63)</f>
        <v>0</v>
      </c>
      <c r="BB64" s="5"/>
      <c r="BC64" s="25" t="s">
        <v>7</v>
      </c>
      <c r="BD64" s="25"/>
      <c r="BE64" s="25"/>
      <c r="BF64" s="25"/>
      <c r="BG64" s="15">
        <f>SUM(BG60:BG63)</f>
        <v>0</v>
      </c>
      <c r="BH64" s="16">
        <f>SUM(BH60:BH63)</f>
        <v>0</v>
      </c>
      <c r="BI64" s="5"/>
      <c r="BJ64" s="25" t="s">
        <v>7</v>
      </c>
      <c r="BK64" s="25"/>
      <c r="BL64" s="25"/>
      <c r="BM64" s="25"/>
      <c r="BN64" s="15">
        <f>SUM(BN60:BN63)</f>
        <v>0</v>
      </c>
      <c r="BO64" s="16">
        <f>SUM(BO60:BO63)</f>
        <v>0</v>
      </c>
      <c r="BP64" s="5"/>
      <c r="BQ64" s="25" t="s">
        <v>7</v>
      </c>
      <c r="BR64" s="25"/>
      <c r="BS64" s="25"/>
      <c r="BT64" s="25"/>
      <c r="BU64" s="15">
        <f>SUM(BU60:BU63)</f>
        <v>0</v>
      </c>
      <c r="BV64" s="16">
        <f>SUM(BV60:BV63)</f>
        <v>0</v>
      </c>
      <c r="BW64" s="5"/>
      <c r="BX64" s="25" t="s">
        <v>7</v>
      </c>
      <c r="BY64" s="25"/>
      <c r="BZ64" s="25"/>
      <c r="CA64" s="25"/>
      <c r="CB64" s="15">
        <f>SUM(CB60:CB63)</f>
        <v>0</v>
      </c>
      <c r="CC64" s="16">
        <f>SUM(CC60:CC63)</f>
        <v>0</v>
      </c>
      <c r="CD64" s="5"/>
      <c r="CE64" s="25" t="s">
        <v>7</v>
      </c>
      <c r="CF64" s="25"/>
      <c r="CG64" s="25"/>
      <c r="CH64" s="25"/>
      <c r="CI64" s="15">
        <f>SUM(CI60:CI63)</f>
        <v>0</v>
      </c>
      <c r="CJ64" s="16">
        <f>SUM(CJ60:CJ63)</f>
        <v>0</v>
      </c>
      <c r="CK64" s="5"/>
      <c r="CL64" s="25" t="s">
        <v>7</v>
      </c>
      <c r="CM64" s="25"/>
      <c r="CN64" s="25"/>
      <c r="CO64" s="25"/>
      <c r="CP64" s="15">
        <f>SUM(CP60:CP63)</f>
        <v>0</v>
      </c>
      <c r="CQ64" s="16">
        <f>SUM(CQ60:CQ63)</f>
        <v>0</v>
      </c>
      <c r="CR64" s="5"/>
      <c r="CS64" s="25" t="s">
        <v>7</v>
      </c>
      <c r="CT64" s="25"/>
      <c r="CU64" s="25"/>
      <c r="CV64" s="25"/>
      <c r="CW64" s="15">
        <f>SUM(CW60:CW63)</f>
        <v>0</v>
      </c>
      <c r="CX64" s="16">
        <f>SUM(CX60:CX63)</f>
        <v>0</v>
      </c>
      <c r="CY64" s="5"/>
      <c r="CZ64" s="25" t="s">
        <v>7</v>
      </c>
      <c r="DA64" s="25"/>
      <c r="DB64" s="25"/>
      <c r="DC64" s="25"/>
      <c r="DD64" s="15">
        <f>SUM(DD60:DD63)</f>
        <v>0</v>
      </c>
      <c r="DE64" s="16">
        <f>SUM(DE60:DE63)</f>
        <v>0</v>
      </c>
      <c r="DF64" s="5"/>
      <c r="DG64" s="25" t="s">
        <v>7</v>
      </c>
      <c r="DH64" s="25"/>
      <c r="DI64" s="25"/>
      <c r="DJ64" s="25"/>
      <c r="DK64" s="15">
        <f>SUM(DK60:DK63)</f>
        <v>0</v>
      </c>
      <c r="DL64" s="16">
        <f>SUM(DL60:DL63)</f>
        <v>0</v>
      </c>
      <c r="DM64" s="5"/>
      <c r="DN64" s="25" t="s">
        <v>7</v>
      </c>
      <c r="DO64" s="25"/>
      <c r="DP64" s="25"/>
      <c r="DQ64" s="25"/>
      <c r="DR64" s="15">
        <f>SUM(DR60:DR63)</f>
        <v>0</v>
      </c>
      <c r="DS64" s="16">
        <f>SUM(DS60:DS63)</f>
        <v>0</v>
      </c>
      <c r="DT64" s="5"/>
      <c r="DU64" s="25" t="s">
        <v>7</v>
      </c>
      <c r="DV64" s="25"/>
      <c r="DW64" s="25"/>
      <c r="DX64" s="25"/>
      <c r="DY64" s="15">
        <f>SUM(DY60:DY63)</f>
        <v>0</v>
      </c>
      <c r="DZ64" s="16">
        <f>SUM(DZ60:DZ63)</f>
        <v>0</v>
      </c>
      <c r="EA64" s="5"/>
      <c r="EB64" s="25" t="s">
        <v>7</v>
      </c>
      <c r="EC64" s="25"/>
      <c r="ED64" s="25"/>
      <c r="EE64" s="25"/>
      <c r="EF64" s="15">
        <f>SUM(EF60:EF63)</f>
        <v>0</v>
      </c>
      <c r="EG64" s="16">
        <f>SUM(EG60:EG63)</f>
        <v>0</v>
      </c>
      <c r="EH64" s="5"/>
      <c r="EI64" s="25" t="s">
        <v>7</v>
      </c>
      <c r="EJ64" s="25"/>
      <c r="EK64" s="25"/>
      <c r="EL64" s="25"/>
      <c r="EM64" s="15">
        <f>SUM(EM60:EM63)</f>
        <v>0</v>
      </c>
      <c r="EN64" s="16">
        <f>SUM(EN60:EN63)</f>
        <v>0</v>
      </c>
      <c r="EO64" s="5"/>
      <c r="EP64" s="25" t="s">
        <v>7</v>
      </c>
      <c r="EQ64" s="25"/>
      <c r="ER64" s="25"/>
      <c r="ES64" s="25"/>
      <c r="ET64" s="15">
        <f>SUM(ET60:ET63)</f>
        <v>0</v>
      </c>
      <c r="EU64" s="16">
        <f>SUM(EU60:EU63)</f>
        <v>0</v>
      </c>
      <c r="EV64" s="5"/>
      <c r="EW64" s="25" t="s">
        <v>7</v>
      </c>
      <c r="EX64" s="25"/>
      <c r="EY64" s="25"/>
      <c r="EZ64" s="25"/>
      <c r="FA64" s="15">
        <f>SUM(FA60:FA63)</f>
        <v>0</v>
      </c>
      <c r="FB64" s="16">
        <f>SUM(FB60:FB63)</f>
        <v>0</v>
      </c>
      <c r="FC64" s="5"/>
      <c r="FD64" s="25" t="s">
        <v>7</v>
      </c>
      <c r="FE64" s="25"/>
      <c r="FF64" s="25"/>
      <c r="FG64" s="25"/>
      <c r="FH64" s="15">
        <f>SUM(FH60:FH63)</f>
        <v>0</v>
      </c>
      <c r="FI64" s="16">
        <f>SUM(FI60:FI63)</f>
        <v>0</v>
      </c>
      <c r="FJ64" s="5"/>
      <c r="FK64" s="25" t="s">
        <v>7</v>
      </c>
      <c r="FL64" s="25"/>
      <c r="FM64" s="25"/>
      <c r="FN64" s="25"/>
      <c r="FO64" s="15">
        <f>SUM(FO60:FO63)</f>
        <v>0</v>
      </c>
      <c r="FP64" s="16">
        <f>SUM(FP60:FP63)</f>
        <v>0</v>
      </c>
      <c r="FQ64" s="5"/>
      <c r="FR64" s="25" t="s">
        <v>7</v>
      </c>
      <c r="FS64" s="25"/>
      <c r="FT64" s="25"/>
      <c r="FU64" s="25"/>
      <c r="FV64" s="15">
        <f>SUM(FV60:FV63)</f>
        <v>0</v>
      </c>
      <c r="FW64" s="16">
        <f>SUM(FW60:FW63)</f>
        <v>0</v>
      </c>
      <c r="FX64" s="5"/>
      <c r="FY64" s="25" t="s">
        <v>7</v>
      </c>
      <c r="FZ64" s="25"/>
      <c r="GA64" s="25"/>
      <c r="GB64" s="25"/>
      <c r="GC64" s="15">
        <f>SUM(GC60:GC63)</f>
        <v>0</v>
      </c>
      <c r="GD64" s="16">
        <f>SUM(GD60:GD63)</f>
        <v>0</v>
      </c>
      <c r="GE64" s="5"/>
      <c r="GF64" s="25" t="s">
        <v>7</v>
      </c>
      <c r="GG64" s="25"/>
      <c r="GH64" s="25"/>
      <c r="GI64" s="25"/>
      <c r="GJ64" s="15">
        <f>SUM(GJ60:GJ63)</f>
        <v>0</v>
      </c>
      <c r="GK64" s="16">
        <f>SUM(GK60:GK63)</f>
        <v>0</v>
      </c>
      <c r="GL64" s="5"/>
      <c r="GM64" s="25" t="s">
        <v>7</v>
      </c>
      <c r="GN64" s="25"/>
      <c r="GO64" s="25"/>
      <c r="GP64" s="25"/>
      <c r="GQ64" s="15">
        <f>SUM(GQ60:GQ63)</f>
        <v>0</v>
      </c>
      <c r="GR64" s="16">
        <f>SUM(GR60:GR63)</f>
        <v>0</v>
      </c>
      <c r="GS64" s="5"/>
      <c r="GT64" s="25" t="s">
        <v>7</v>
      </c>
      <c r="GU64" s="25"/>
      <c r="GV64" s="25"/>
      <c r="GW64" s="25"/>
      <c r="GX64" s="15">
        <f>SUM(GX60:GX63)</f>
        <v>0</v>
      </c>
      <c r="GY64" s="16">
        <f>SUM(GY60:GY63)</f>
        <v>0</v>
      </c>
      <c r="GZ64" s="5"/>
      <c r="HA64" s="25" t="s">
        <v>7</v>
      </c>
      <c r="HB64" s="25"/>
      <c r="HC64" s="25"/>
      <c r="HD64" s="25"/>
      <c r="HE64" s="15">
        <f>SUM(HE60:HE63)</f>
        <v>0</v>
      </c>
      <c r="HF64" s="16">
        <f>SUM(HF60:HF63)</f>
        <v>0</v>
      </c>
      <c r="HG64" s="5"/>
      <c r="HH64" s="25" t="s">
        <v>7</v>
      </c>
      <c r="HI64" s="25"/>
      <c r="HJ64" s="25"/>
      <c r="HK64" s="25"/>
      <c r="HL64" s="15">
        <f>SUM(HL60:HL63)</f>
        <v>0</v>
      </c>
      <c r="HM64" s="16">
        <f>SUM(HM60:HM63)</f>
        <v>0</v>
      </c>
      <c r="HN64" s="5"/>
      <c r="HO64" s="25" t="s">
        <v>7</v>
      </c>
      <c r="HP64" s="25"/>
      <c r="HQ64" s="25"/>
      <c r="HR64" s="25"/>
      <c r="HS64" s="15">
        <f>SUM(HS60:HS63)</f>
        <v>0</v>
      </c>
      <c r="HT64" s="16">
        <f>SUM(HT60:HT63)</f>
        <v>0</v>
      </c>
      <c r="HU64" s="5"/>
      <c r="HV64" s="25" t="s">
        <v>7</v>
      </c>
      <c r="HW64" s="25"/>
      <c r="HX64" s="25"/>
      <c r="HY64" s="25"/>
      <c r="HZ64" s="15">
        <f>SUM(HZ60:HZ63)</f>
        <v>0</v>
      </c>
      <c r="IA64" s="16">
        <f>SUM(IA60:IA63)</f>
        <v>0</v>
      </c>
      <c r="IB64" s="5"/>
      <c r="IC64" s="25" t="s">
        <v>7</v>
      </c>
      <c r="ID64" s="25"/>
      <c r="IE64" s="25"/>
      <c r="IF64" s="25"/>
      <c r="IG64" s="15">
        <f>SUM(IG60:IG63)</f>
        <v>0</v>
      </c>
      <c r="IH64" s="16">
        <f>SUM(IH60:IH63)</f>
        <v>0</v>
      </c>
      <c r="II64" s="5"/>
      <c r="IJ64" s="25" t="s">
        <v>7</v>
      </c>
      <c r="IK64" s="25"/>
      <c r="IL64" s="25"/>
      <c r="IM64" s="25"/>
      <c r="IN64" s="15">
        <f>SUM(IN60:IN63)</f>
        <v>0</v>
      </c>
      <c r="IO64" s="16">
        <f>SUM(IO60:IO63)</f>
        <v>0</v>
      </c>
      <c r="IP64" s="5"/>
      <c r="IQ64" s="25" t="s">
        <v>7</v>
      </c>
      <c r="IR64" s="25"/>
      <c r="IS64" s="25"/>
      <c r="IT64" s="25"/>
      <c r="IU64" s="15">
        <f>SUM(IU60:IU63)</f>
        <v>0</v>
      </c>
      <c r="IV64" s="16">
        <f>SUM(IV60:IV63)</f>
        <v>0</v>
      </c>
      <c r="IW64" s="5"/>
      <c r="IX64" s="25" t="s">
        <v>7</v>
      </c>
      <c r="IY64" s="25"/>
      <c r="IZ64" s="25"/>
      <c r="JA64" s="25"/>
      <c r="JB64" s="15">
        <f>SUM(JB60:JB63)</f>
        <v>0</v>
      </c>
      <c r="JC64" s="16">
        <f>SUM(JC60:JC63)</f>
        <v>0</v>
      </c>
      <c r="JD64" s="5"/>
      <c r="JE64" s="25" t="s">
        <v>7</v>
      </c>
      <c r="JF64" s="25"/>
      <c r="JG64" s="25"/>
      <c r="JH64" s="25"/>
      <c r="JI64" s="15">
        <f>SUM(JI60:JI63)</f>
        <v>0</v>
      </c>
      <c r="JJ64" s="16">
        <f>SUM(JJ60:JJ63)</f>
        <v>0</v>
      </c>
      <c r="JK64" s="5"/>
      <c r="JL64" s="25" t="s">
        <v>7</v>
      </c>
      <c r="JM64" s="25"/>
      <c r="JN64" s="25"/>
      <c r="JO64" s="25"/>
      <c r="JP64" s="15">
        <f>SUM(JP60:JP63)</f>
        <v>0</v>
      </c>
      <c r="JQ64" s="16">
        <f>SUM(JQ60:JQ63)</f>
        <v>0</v>
      </c>
      <c r="JR64" s="5"/>
      <c r="JS64" s="25" t="s">
        <v>7</v>
      </c>
      <c r="JT64" s="25"/>
      <c r="JU64" s="25"/>
      <c r="JV64" s="25"/>
      <c r="JW64" s="15">
        <f>SUM(JW60:JW63)</f>
        <v>0</v>
      </c>
      <c r="JX64" s="16">
        <f>SUM(JX60:JX63)</f>
        <v>0</v>
      </c>
    </row>
    <row r="65" spans="5:284" x14ac:dyDescent="0.25">
      <c r="E65" s="5"/>
      <c r="F65" s="8"/>
      <c r="G65" s="8"/>
      <c r="H65" s="8"/>
      <c r="I65" s="8"/>
      <c r="J65" s="8"/>
      <c r="K65" s="11"/>
      <c r="L65" s="5"/>
      <c r="M65" s="8"/>
      <c r="N65" s="8"/>
      <c r="O65" s="8"/>
      <c r="P65" s="8"/>
      <c r="Q65" s="8"/>
      <c r="R65" s="11"/>
      <c r="S65" s="5"/>
      <c r="T65" s="8"/>
      <c r="U65" s="8"/>
      <c r="V65" s="8"/>
      <c r="W65" s="8"/>
      <c r="X65" s="8"/>
      <c r="Y65" s="11"/>
      <c r="Z65" s="5"/>
      <c r="AA65" s="8"/>
      <c r="AB65" s="8"/>
      <c r="AC65" s="8"/>
      <c r="AD65" s="8"/>
      <c r="AE65" s="8"/>
      <c r="AF65" s="11"/>
      <c r="AG65" s="5"/>
      <c r="AH65" s="8"/>
      <c r="AI65" s="8"/>
      <c r="AJ65" s="8"/>
      <c r="AK65" s="8"/>
      <c r="AL65" s="8"/>
      <c r="AM65" s="11"/>
      <c r="AN65" s="5"/>
      <c r="AO65" s="8"/>
      <c r="AP65" s="8"/>
      <c r="AQ65" s="8"/>
      <c r="AR65" s="8"/>
      <c r="AS65" s="8"/>
      <c r="AT65" s="11"/>
      <c r="AU65" s="5"/>
      <c r="AV65" s="8"/>
      <c r="AW65" s="8"/>
      <c r="AX65" s="8"/>
      <c r="AY65" s="8"/>
      <c r="AZ65" s="8"/>
      <c r="BA65" s="11"/>
      <c r="BB65" s="5"/>
      <c r="BC65" s="8"/>
      <c r="BD65" s="8"/>
      <c r="BE65" s="8"/>
      <c r="BF65" s="8"/>
      <c r="BG65" s="8"/>
      <c r="BH65" s="11"/>
      <c r="BI65" s="5"/>
      <c r="BJ65" s="8"/>
      <c r="BK65" s="8"/>
      <c r="BL65" s="8"/>
      <c r="BM65" s="8"/>
      <c r="BN65" s="8"/>
      <c r="BO65" s="11"/>
      <c r="BP65" s="5"/>
      <c r="BQ65" s="8"/>
      <c r="BR65" s="8"/>
      <c r="BS65" s="8"/>
      <c r="BT65" s="8"/>
      <c r="BU65" s="8"/>
      <c r="BV65" s="11"/>
      <c r="BW65" s="5"/>
      <c r="BX65" s="8"/>
      <c r="BY65" s="8"/>
      <c r="BZ65" s="8"/>
      <c r="CA65" s="8"/>
      <c r="CB65" s="8"/>
      <c r="CC65" s="11"/>
      <c r="CD65" s="5"/>
      <c r="CE65" s="8"/>
      <c r="CF65" s="8"/>
      <c r="CG65" s="8"/>
      <c r="CH65" s="8"/>
      <c r="CI65" s="8"/>
      <c r="CJ65" s="11"/>
      <c r="CK65" s="5"/>
      <c r="CL65" s="8"/>
      <c r="CM65" s="8"/>
      <c r="CN65" s="8"/>
      <c r="CO65" s="8"/>
      <c r="CP65" s="8"/>
      <c r="CQ65" s="11"/>
      <c r="CR65" s="5"/>
      <c r="CS65" s="8"/>
      <c r="CT65" s="8"/>
      <c r="CU65" s="8"/>
      <c r="CV65" s="8"/>
      <c r="CW65" s="8"/>
      <c r="CX65" s="11"/>
      <c r="CY65" s="5"/>
      <c r="CZ65" s="8"/>
      <c r="DA65" s="8"/>
      <c r="DB65" s="8"/>
      <c r="DC65" s="8"/>
      <c r="DD65" s="8"/>
      <c r="DE65" s="11"/>
      <c r="DF65" s="5"/>
      <c r="DG65" s="8"/>
      <c r="DH65" s="8"/>
      <c r="DI65" s="8"/>
      <c r="DJ65" s="8"/>
      <c r="DK65" s="8"/>
      <c r="DL65" s="11"/>
      <c r="DM65" s="5"/>
      <c r="DN65" s="8"/>
      <c r="DO65" s="8"/>
      <c r="DP65" s="8"/>
      <c r="DQ65" s="8"/>
      <c r="DR65" s="8"/>
      <c r="DS65" s="11"/>
      <c r="DT65" s="5"/>
      <c r="DU65" s="8"/>
      <c r="DV65" s="8"/>
      <c r="DW65" s="8"/>
      <c r="DX65" s="8"/>
      <c r="DY65" s="8"/>
      <c r="DZ65" s="11"/>
      <c r="EA65" s="5"/>
      <c r="EB65" s="8"/>
      <c r="EC65" s="8"/>
      <c r="ED65" s="8"/>
      <c r="EE65" s="8"/>
      <c r="EF65" s="8"/>
      <c r="EG65" s="11"/>
      <c r="EH65" s="5"/>
      <c r="EI65" s="8"/>
      <c r="EJ65" s="8"/>
      <c r="EK65" s="8"/>
      <c r="EL65" s="8"/>
      <c r="EM65" s="8"/>
      <c r="EN65" s="11"/>
      <c r="EO65" s="5"/>
      <c r="EP65" s="8"/>
      <c r="EQ65" s="8"/>
      <c r="ER65" s="8"/>
      <c r="ES65" s="8"/>
      <c r="ET65" s="8"/>
      <c r="EU65" s="11"/>
      <c r="EV65" s="5"/>
      <c r="EW65" s="8"/>
      <c r="EX65" s="8"/>
      <c r="EY65" s="8"/>
      <c r="EZ65" s="8"/>
      <c r="FA65" s="8"/>
      <c r="FB65" s="11"/>
      <c r="FC65" s="5"/>
      <c r="FD65" s="8"/>
      <c r="FE65" s="8"/>
      <c r="FF65" s="8"/>
      <c r="FG65" s="8"/>
      <c r="FH65" s="8"/>
      <c r="FI65" s="11"/>
      <c r="FJ65" s="5"/>
      <c r="FK65" s="8"/>
      <c r="FL65" s="8"/>
      <c r="FM65" s="8"/>
      <c r="FN65" s="8"/>
      <c r="FO65" s="8"/>
      <c r="FP65" s="11"/>
      <c r="FQ65" s="5"/>
      <c r="FR65" s="8"/>
      <c r="FS65" s="8"/>
      <c r="FT65" s="8"/>
      <c r="FU65" s="8"/>
      <c r="FV65" s="8"/>
      <c r="FW65" s="11"/>
      <c r="FX65" s="5"/>
      <c r="FY65" s="8"/>
      <c r="FZ65" s="8"/>
      <c r="GA65" s="8"/>
      <c r="GB65" s="8"/>
      <c r="GC65" s="8"/>
      <c r="GD65" s="11"/>
      <c r="GE65" s="5"/>
      <c r="GF65" s="8"/>
      <c r="GG65" s="8"/>
      <c r="GH65" s="8"/>
      <c r="GI65" s="8"/>
      <c r="GJ65" s="8"/>
      <c r="GK65" s="11"/>
      <c r="GL65" s="5"/>
      <c r="GM65" s="8"/>
      <c r="GN65" s="8"/>
      <c r="GO65" s="8"/>
      <c r="GP65" s="8"/>
      <c r="GQ65" s="8"/>
      <c r="GR65" s="11"/>
      <c r="GS65" s="5"/>
      <c r="GT65" s="8"/>
      <c r="GU65" s="8"/>
      <c r="GV65" s="8"/>
      <c r="GW65" s="8"/>
      <c r="GX65" s="8"/>
      <c r="GY65" s="11"/>
      <c r="GZ65" s="5"/>
      <c r="HA65" s="8"/>
      <c r="HB65" s="8"/>
      <c r="HC65" s="8"/>
      <c r="HD65" s="8"/>
      <c r="HE65" s="8"/>
      <c r="HF65" s="11"/>
      <c r="HG65" s="5"/>
      <c r="HH65" s="8"/>
      <c r="HI65" s="8"/>
      <c r="HJ65" s="8"/>
      <c r="HK65" s="8"/>
      <c r="HL65" s="8"/>
      <c r="HM65" s="11"/>
      <c r="HN65" s="5"/>
      <c r="HO65" s="8"/>
      <c r="HP65" s="8"/>
      <c r="HQ65" s="8"/>
      <c r="HR65" s="8"/>
      <c r="HS65" s="8"/>
      <c r="HT65" s="11"/>
      <c r="HU65" s="5"/>
      <c r="HV65" s="8"/>
      <c r="HW65" s="8"/>
      <c r="HX65" s="8"/>
      <c r="HY65" s="8"/>
      <c r="HZ65" s="8"/>
      <c r="IA65" s="11"/>
      <c r="IB65" s="5"/>
      <c r="IC65" s="8"/>
      <c r="ID65" s="8"/>
      <c r="IE65" s="8"/>
      <c r="IF65" s="8"/>
      <c r="IG65" s="8"/>
      <c r="IH65" s="11"/>
      <c r="II65" s="5"/>
      <c r="IJ65" s="8"/>
      <c r="IK65" s="8"/>
      <c r="IL65" s="8"/>
      <c r="IM65" s="8"/>
      <c r="IN65" s="8"/>
      <c r="IO65" s="11"/>
      <c r="IP65" s="5"/>
      <c r="IQ65" s="8"/>
      <c r="IR65" s="8"/>
      <c r="IS65" s="8"/>
      <c r="IT65" s="8"/>
      <c r="IU65" s="8"/>
      <c r="IV65" s="11"/>
      <c r="IW65" s="5"/>
      <c r="IX65" s="8"/>
      <c r="IY65" s="8"/>
      <c r="IZ65" s="8"/>
      <c r="JA65" s="8"/>
      <c r="JB65" s="8"/>
      <c r="JC65" s="11"/>
      <c r="JD65" s="5"/>
      <c r="JE65" s="8"/>
      <c r="JF65" s="8"/>
      <c r="JG65" s="8"/>
      <c r="JH65" s="8"/>
      <c r="JI65" s="8"/>
      <c r="JJ65" s="11"/>
      <c r="JK65" s="5"/>
      <c r="JL65" s="8"/>
      <c r="JM65" s="8"/>
      <c r="JN65" s="8"/>
      <c r="JO65" s="8"/>
      <c r="JP65" s="8"/>
      <c r="JQ65" s="11"/>
      <c r="JR65" s="5"/>
      <c r="JS65" s="8"/>
      <c r="JT65" s="8"/>
      <c r="JU65" s="8"/>
      <c r="JV65" s="8"/>
      <c r="JW65" s="8"/>
      <c r="JX65" s="11"/>
    </row>
    <row r="66" spans="5:284" x14ac:dyDescent="0.25">
      <c r="E66" s="13"/>
      <c r="F66" s="14" t="s">
        <v>27</v>
      </c>
      <c r="G66" s="14"/>
      <c r="H66" s="14"/>
      <c r="I66" s="14"/>
      <c r="J66" s="15">
        <f>J3+J56+J58-J64</f>
        <v>37600</v>
      </c>
      <c r="K66" s="16">
        <f>K3+K56+K58-K64</f>
        <v>42000</v>
      </c>
      <c r="L66" s="13"/>
      <c r="M66" s="14" t="s">
        <v>27</v>
      </c>
      <c r="N66" s="14"/>
      <c r="O66" s="14"/>
      <c r="P66" s="14"/>
      <c r="Q66" s="15">
        <f>Q3+Q56+Q58-Q64</f>
        <v>47680</v>
      </c>
      <c r="R66" s="16">
        <f>R3+R56+R58-R64</f>
        <v>64000</v>
      </c>
      <c r="S66" s="13"/>
      <c r="T66" s="14" t="s">
        <v>27</v>
      </c>
      <c r="U66" s="14"/>
      <c r="V66" s="14"/>
      <c r="W66" s="14"/>
      <c r="X66" s="15">
        <f>X3+X56+X58-X64</f>
        <v>55744</v>
      </c>
      <c r="Y66" s="16">
        <f>Y3+Y56+Y58-Y64</f>
        <v>86000</v>
      </c>
      <c r="Z66" s="13"/>
      <c r="AA66" s="14" t="s">
        <v>27</v>
      </c>
      <c r="AB66" s="14"/>
      <c r="AC66" s="14"/>
      <c r="AD66" s="14"/>
      <c r="AE66" s="15">
        <f>AE3+AE56+AE58-AE64</f>
        <v>62195</v>
      </c>
      <c r="AF66" s="16">
        <f>AF3+AF56+AF58-AF64</f>
        <v>108000</v>
      </c>
      <c r="AG66" s="13"/>
      <c r="AH66" s="14" t="s">
        <v>27</v>
      </c>
      <c r="AI66" s="14"/>
      <c r="AJ66" s="14"/>
      <c r="AK66" s="14"/>
      <c r="AL66" s="15">
        <f>AL3+AL56+AL58-AL64</f>
        <v>54156</v>
      </c>
      <c r="AM66" s="16">
        <f>AM3+AM56+AM58-AM64</f>
        <v>119000</v>
      </c>
      <c r="AN66" s="13"/>
      <c r="AO66" s="14" t="s">
        <v>27</v>
      </c>
      <c r="AP66" s="14"/>
      <c r="AQ66" s="14"/>
      <c r="AR66" s="14"/>
      <c r="AS66" s="15">
        <f>AS3+AS56+AS58-AS64</f>
        <v>47725</v>
      </c>
      <c r="AT66" s="16">
        <f>AT3+AT56+AT58-AT64</f>
        <v>130000</v>
      </c>
      <c r="AU66" s="13"/>
      <c r="AV66" s="14" t="s">
        <v>27</v>
      </c>
      <c r="AW66" s="14"/>
      <c r="AX66" s="14"/>
      <c r="AY66" s="14"/>
      <c r="AZ66" s="15">
        <f>AZ3+AZ56+AZ58-AZ64</f>
        <v>42580</v>
      </c>
      <c r="BA66" s="16">
        <f>BA3+BA56+BA58-BA64</f>
        <v>141000</v>
      </c>
      <c r="BB66" s="13"/>
      <c r="BC66" s="14" t="s">
        <v>27</v>
      </c>
      <c r="BD66" s="14"/>
      <c r="BE66" s="14"/>
      <c r="BF66" s="14"/>
      <c r="BG66" s="15">
        <f>BG3+BG56+BG58-BG64</f>
        <v>51664</v>
      </c>
      <c r="BH66" s="16">
        <f>BH3+BH56+BH58-BH64</f>
        <v>163000</v>
      </c>
      <c r="BI66" s="13"/>
      <c r="BJ66" s="14" t="s">
        <v>27</v>
      </c>
      <c r="BK66" s="14"/>
      <c r="BL66" s="14"/>
      <c r="BM66" s="14"/>
      <c r="BN66" s="15">
        <f>BN3+BN56+BN58-BN64</f>
        <v>58931</v>
      </c>
      <c r="BO66" s="16">
        <f>BO3+BO56+BO58-BO64</f>
        <v>185000</v>
      </c>
      <c r="BP66" s="13"/>
      <c r="BQ66" s="14" t="s">
        <v>27</v>
      </c>
      <c r="BR66" s="14"/>
      <c r="BS66" s="14"/>
      <c r="BT66" s="14"/>
      <c r="BU66" s="15">
        <f>BU3+BU56+BU58-BU64</f>
        <v>64745</v>
      </c>
      <c r="BV66" s="16">
        <f>BV3+BV56+BV58-BV64</f>
        <v>207000</v>
      </c>
      <c r="BW66" s="13"/>
      <c r="BX66" s="14" t="s">
        <v>27</v>
      </c>
      <c r="BY66" s="14"/>
      <c r="BZ66" s="14"/>
      <c r="CA66" s="14"/>
      <c r="CB66" s="15">
        <f>CB3+CB56+CB58-CB64</f>
        <v>69396</v>
      </c>
      <c r="CC66" s="16">
        <f>CC3+CC56+CC58-CC64</f>
        <v>229000</v>
      </c>
      <c r="CD66" s="13"/>
      <c r="CE66" s="14" t="s">
        <v>27</v>
      </c>
      <c r="CF66" s="14"/>
      <c r="CG66" s="14"/>
      <c r="CH66" s="14"/>
      <c r="CI66" s="15">
        <f>CI3+CI56+CI58-CI64</f>
        <v>73117</v>
      </c>
      <c r="CJ66" s="16">
        <f>CJ3+CJ56+CJ58-CJ64</f>
        <v>251000</v>
      </c>
      <c r="CK66" s="13"/>
      <c r="CL66" s="14" t="s">
        <v>27</v>
      </c>
      <c r="CM66" s="14"/>
      <c r="CN66" s="14"/>
      <c r="CO66" s="14"/>
      <c r="CP66" s="15">
        <f>CP3+CP56+CP58-CP64</f>
        <v>76094</v>
      </c>
      <c r="CQ66" s="16">
        <f>CQ3+CQ56+CQ58-CQ64</f>
        <v>273000</v>
      </c>
      <c r="CR66" s="13"/>
      <c r="CS66" s="14" t="s">
        <v>27</v>
      </c>
      <c r="CT66" s="14"/>
      <c r="CU66" s="14"/>
      <c r="CV66" s="14"/>
      <c r="CW66" s="15">
        <f>CW3+CW56+CW58-CW64</f>
        <v>78475</v>
      </c>
      <c r="CX66" s="16">
        <f>CX3+CX56+CX58-CX64</f>
        <v>295000</v>
      </c>
      <c r="CY66" s="13"/>
      <c r="CZ66" s="14" t="s">
        <v>27</v>
      </c>
      <c r="DA66" s="14"/>
      <c r="DB66" s="14"/>
      <c r="DC66" s="14"/>
      <c r="DD66" s="15">
        <f>DD3+DD56+DD58-DD64</f>
        <v>80380</v>
      </c>
      <c r="DE66" s="16">
        <f>DE3+DE56+DE58-DE64</f>
        <v>317000</v>
      </c>
      <c r="DF66" s="13"/>
      <c r="DG66" s="14" t="s">
        <v>27</v>
      </c>
      <c r="DH66" s="14"/>
      <c r="DI66" s="14"/>
      <c r="DJ66" s="14"/>
      <c r="DK66" s="15">
        <f>DK3+DK56+DK58-DK64</f>
        <v>81904</v>
      </c>
      <c r="DL66" s="16">
        <f>DL3+DL56+DL58-DL64</f>
        <v>339000</v>
      </c>
      <c r="DM66" s="13"/>
      <c r="DN66" s="14" t="s">
        <v>27</v>
      </c>
      <c r="DO66" s="14"/>
      <c r="DP66" s="14"/>
      <c r="DQ66" s="14"/>
      <c r="DR66" s="15">
        <f>DR3+DR56+DR58-DR64</f>
        <v>69923</v>
      </c>
      <c r="DS66" s="16">
        <f>DS3+DS56+DS58-DS64</f>
        <v>350000</v>
      </c>
      <c r="DT66" s="13"/>
      <c r="DU66" s="14" t="s">
        <v>27</v>
      </c>
      <c r="DV66" s="14"/>
      <c r="DW66" s="14"/>
      <c r="DX66" s="14"/>
      <c r="DY66" s="15">
        <f>DY3+DY56+DY58-DY64</f>
        <v>60338</v>
      </c>
      <c r="DZ66" s="16">
        <f>DZ3+DZ56+DZ58-DZ64</f>
        <v>361000</v>
      </c>
      <c r="EA66" s="13"/>
      <c r="EB66" s="14" t="s">
        <v>27</v>
      </c>
      <c r="EC66" s="14"/>
      <c r="ED66" s="14"/>
      <c r="EE66" s="14"/>
      <c r="EF66" s="15">
        <f>EF3+EF56+EF58-EF64</f>
        <v>52670</v>
      </c>
      <c r="EG66" s="16">
        <f>EG3+EG56+EG58-EG64</f>
        <v>372000</v>
      </c>
      <c r="EH66" s="13"/>
      <c r="EI66" s="14" t="s">
        <v>27</v>
      </c>
      <c r="EJ66" s="14"/>
      <c r="EK66" s="14"/>
      <c r="EL66" s="14"/>
      <c r="EM66" s="15">
        <f>EM3+EM56+EM58-EM64</f>
        <v>59736</v>
      </c>
      <c r="EN66" s="16">
        <f>EN3+EN56+EN58-EN64</f>
        <v>394000</v>
      </c>
      <c r="EO66" s="13"/>
      <c r="EP66" s="14" t="s">
        <v>27</v>
      </c>
      <c r="EQ66" s="14"/>
      <c r="ER66" s="14"/>
      <c r="ES66" s="14"/>
      <c r="ET66" s="15">
        <f>ET3+ET56+ET58-ET64</f>
        <v>65389</v>
      </c>
      <c r="EU66" s="16">
        <f>EU3+EU56+EU58-EU64</f>
        <v>416000</v>
      </c>
      <c r="EV66" s="13"/>
      <c r="EW66" s="14" t="s">
        <v>27</v>
      </c>
      <c r="EX66" s="14"/>
      <c r="EY66" s="14"/>
      <c r="EZ66" s="14"/>
      <c r="FA66" s="15">
        <f>FA3+FA56+FA58-FA64</f>
        <v>69911</v>
      </c>
      <c r="FB66" s="16">
        <f>FB3+FB56+FB58-FB64</f>
        <v>438000</v>
      </c>
      <c r="FC66" s="13"/>
      <c r="FD66" s="14" t="s">
        <v>27</v>
      </c>
      <c r="FE66" s="14"/>
      <c r="FF66" s="14"/>
      <c r="FG66" s="14"/>
      <c r="FH66" s="15">
        <f>FH3+FH56+FH58-FH64</f>
        <v>73529</v>
      </c>
      <c r="FI66" s="16">
        <f>FI3+FI56+FI58-FI64</f>
        <v>460000</v>
      </c>
      <c r="FJ66" s="13"/>
      <c r="FK66" s="14" t="s">
        <v>27</v>
      </c>
      <c r="FL66" s="14"/>
      <c r="FM66" s="14"/>
      <c r="FN66" s="14"/>
      <c r="FO66" s="15">
        <f>FO3+FO56+FO58-FO64</f>
        <v>76423</v>
      </c>
      <c r="FP66" s="16">
        <f>FP3+FP56+FP58-FP64</f>
        <v>482000</v>
      </c>
      <c r="FQ66" s="13"/>
      <c r="FR66" s="14" t="s">
        <v>27</v>
      </c>
      <c r="FS66" s="14"/>
      <c r="FT66" s="14"/>
      <c r="FU66" s="14"/>
      <c r="FV66" s="15">
        <f>FV3+FV56+FV58-FV64</f>
        <v>78738</v>
      </c>
      <c r="FW66" s="16">
        <f>FW3+FW56+FW58-FW64</f>
        <v>504000</v>
      </c>
      <c r="FX66" s="13"/>
      <c r="FY66" s="14" t="s">
        <v>27</v>
      </c>
      <c r="FZ66" s="14"/>
      <c r="GA66" s="14"/>
      <c r="GB66" s="14"/>
      <c r="GC66" s="15">
        <f>GC3+GC56+GC58-GC64</f>
        <v>80590</v>
      </c>
      <c r="GD66" s="16">
        <f>GD3+GD56+GD58-GD64</f>
        <v>526000</v>
      </c>
      <c r="GE66" s="13"/>
      <c r="GF66" s="14" t="s">
        <v>27</v>
      </c>
      <c r="GG66" s="14"/>
      <c r="GH66" s="14"/>
      <c r="GI66" s="14"/>
      <c r="GJ66" s="15">
        <f>GJ3+GJ56+GJ58-GJ64</f>
        <v>82072</v>
      </c>
      <c r="GK66" s="16">
        <f>GK3+GK56+GK58-GK64</f>
        <v>548000</v>
      </c>
      <c r="GL66" s="13"/>
      <c r="GM66" s="14" t="s">
        <v>27</v>
      </c>
      <c r="GN66" s="14"/>
      <c r="GO66" s="14"/>
      <c r="GP66" s="14"/>
      <c r="GQ66" s="15">
        <f>GQ3+GQ56+GQ58-GQ64</f>
        <v>83258</v>
      </c>
      <c r="GR66" s="16">
        <f>GR3+GR56+GR58-GR64</f>
        <v>570000</v>
      </c>
      <c r="GS66" s="13"/>
      <c r="GT66" s="14" t="s">
        <v>27</v>
      </c>
      <c r="GU66" s="14"/>
      <c r="GV66" s="14"/>
      <c r="GW66" s="14"/>
      <c r="GX66" s="15">
        <f>GX3+GX56+GX58-GX64</f>
        <v>71006</v>
      </c>
      <c r="GY66" s="16">
        <f>GY3+GY56+GY58-GY64</f>
        <v>581000</v>
      </c>
      <c r="GZ66" s="13"/>
      <c r="HA66" s="14" t="s">
        <v>27</v>
      </c>
      <c r="HB66" s="14"/>
      <c r="HC66" s="14"/>
      <c r="HD66" s="14"/>
      <c r="HE66" s="15">
        <f>HE3+HE56+HE58-HE64</f>
        <v>61205</v>
      </c>
      <c r="HF66" s="16">
        <f>HF3+HF56+HF58-HF64</f>
        <v>592000</v>
      </c>
      <c r="HG66" s="13"/>
      <c r="HH66" s="14" t="s">
        <v>27</v>
      </c>
      <c r="HI66" s="14"/>
      <c r="HJ66" s="14"/>
      <c r="HK66" s="14"/>
      <c r="HL66" s="15">
        <f>HL3+HL56+HL58-HL64</f>
        <v>53364</v>
      </c>
      <c r="HM66" s="16">
        <f>HM3+HM56+HM58-HM64</f>
        <v>603000</v>
      </c>
      <c r="HN66" s="13"/>
      <c r="HO66" s="14" t="s">
        <v>27</v>
      </c>
      <c r="HP66" s="14"/>
      <c r="HQ66" s="14"/>
      <c r="HR66" s="14"/>
      <c r="HS66" s="15">
        <f>HS3+HS56+HS58-HS64</f>
        <v>60291</v>
      </c>
      <c r="HT66" s="16">
        <f>HT3+HT56+HT58-HT64</f>
        <v>625000</v>
      </c>
      <c r="HU66" s="13"/>
      <c r="HV66" s="14" t="s">
        <v>27</v>
      </c>
      <c r="HW66" s="14"/>
      <c r="HX66" s="14"/>
      <c r="HY66" s="14"/>
      <c r="HZ66" s="15">
        <f>HZ3+HZ56+HZ58-HZ64</f>
        <v>65833</v>
      </c>
      <c r="IA66" s="16">
        <f>IA3+IA56+IA58-IA64</f>
        <v>647000</v>
      </c>
      <c r="IB66" s="13"/>
      <c r="IC66" s="14" t="s">
        <v>27</v>
      </c>
      <c r="ID66" s="14"/>
      <c r="IE66" s="14"/>
      <c r="IF66" s="14"/>
      <c r="IG66" s="15">
        <f>IG3+IG56+IG58-IG64</f>
        <v>70266</v>
      </c>
      <c r="IH66" s="16">
        <f>IH3+IH56+IH58-IH64</f>
        <v>669000</v>
      </c>
      <c r="II66" s="13"/>
      <c r="IJ66" s="14" t="s">
        <v>27</v>
      </c>
      <c r="IK66" s="14"/>
      <c r="IL66" s="14"/>
      <c r="IM66" s="14"/>
      <c r="IN66" s="15">
        <f>IN3+IN56+IN58-IN64</f>
        <v>73813</v>
      </c>
      <c r="IO66" s="16">
        <f>IO3+IO56+IO58-IO64</f>
        <v>691000</v>
      </c>
      <c r="IP66" s="13"/>
      <c r="IQ66" s="14" t="s">
        <v>27</v>
      </c>
      <c r="IR66" s="14"/>
      <c r="IS66" s="14"/>
      <c r="IT66" s="14"/>
      <c r="IU66" s="15">
        <f>IU3+IU56+IU58-IU64</f>
        <v>76650</v>
      </c>
      <c r="IV66" s="16">
        <f>IV3+IV56+IV58-IV64</f>
        <v>713000</v>
      </c>
      <c r="IW66" s="13"/>
      <c r="IX66" s="14" t="s">
        <v>27</v>
      </c>
      <c r="IY66" s="14"/>
      <c r="IZ66" s="14"/>
      <c r="JA66" s="14"/>
      <c r="JB66" s="15">
        <f>JB3+JB56+JB58-JB64</f>
        <v>78920</v>
      </c>
      <c r="JC66" s="16">
        <f>JC3+JC56+JC58-JC64</f>
        <v>735000</v>
      </c>
      <c r="JD66" s="13"/>
      <c r="JE66" s="14" t="s">
        <v>27</v>
      </c>
      <c r="JF66" s="14"/>
      <c r="JG66" s="14"/>
      <c r="JH66" s="14"/>
      <c r="JI66" s="15">
        <f>JI3+JI56+JI58-JI64</f>
        <v>80736</v>
      </c>
      <c r="JJ66" s="16">
        <f>JJ3+JJ56+JJ58-JJ64</f>
        <v>757000</v>
      </c>
      <c r="JK66" s="13"/>
      <c r="JL66" s="14" t="s">
        <v>27</v>
      </c>
      <c r="JM66" s="14"/>
      <c r="JN66" s="14"/>
      <c r="JO66" s="14"/>
      <c r="JP66" s="15">
        <f>JP3+JP56+JP58-JP64</f>
        <v>82189</v>
      </c>
      <c r="JQ66" s="16">
        <f>JQ3+JQ56+JQ58-JQ64</f>
        <v>779000</v>
      </c>
      <c r="JR66" s="13"/>
      <c r="JS66" s="14" t="s">
        <v>27</v>
      </c>
      <c r="JT66" s="14"/>
      <c r="JU66" s="14"/>
      <c r="JV66" s="14"/>
      <c r="JW66" s="15">
        <f>JW3+JW56+JW58-JW64</f>
        <v>83351</v>
      </c>
      <c r="JX66" s="16">
        <f>JX3+JX56+JX58-JX64</f>
        <v>801000</v>
      </c>
    </row>
    <row r="67" spans="5:284" x14ac:dyDescent="0.25">
      <c r="E67" s="5"/>
      <c r="F67" s="8"/>
      <c r="G67" s="8"/>
      <c r="H67" s="8"/>
      <c r="I67" s="8"/>
      <c r="J67" s="8"/>
      <c r="K67" s="11"/>
      <c r="L67" s="5"/>
      <c r="M67" s="8"/>
      <c r="N67" s="8"/>
      <c r="O67" s="8"/>
      <c r="P67" s="8"/>
      <c r="Q67" s="8"/>
      <c r="R67" s="11"/>
      <c r="S67" s="5"/>
      <c r="T67" s="8"/>
      <c r="U67" s="8"/>
      <c r="V67" s="8"/>
      <c r="W67" s="8"/>
      <c r="X67" s="8"/>
      <c r="Y67" s="11"/>
      <c r="Z67" s="5"/>
      <c r="AA67" s="8"/>
      <c r="AB67" s="8"/>
      <c r="AC67" s="8"/>
      <c r="AD67" s="8"/>
      <c r="AE67" s="8"/>
      <c r="AF67" s="11"/>
      <c r="AG67" s="5"/>
      <c r="AH67" s="8"/>
      <c r="AI67" s="8"/>
      <c r="AJ67" s="8"/>
      <c r="AK67" s="8"/>
      <c r="AL67" s="8"/>
      <c r="AM67" s="11"/>
      <c r="AN67" s="5"/>
      <c r="AO67" s="8"/>
      <c r="AP67" s="8"/>
      <c r="AQ67" s="8"/>
      <c r="AR67" s="8"/>
      <c r="AS67" s="8"/>
      <c r="AT67" s="11"/>
      <c r="AU67" s="5"/>
      <c r="AV67" s="8"/>
      <c r="AW67" s="8"/>
      <c r="AX67" s="8"/>
      <c r="AY67" s="8"/>
      <c r="AZ67" s="8"/>
      <c r="BA67" s="11"/>
      <c r="BB67" s="5"/>
      <c r="BC67" s="8"/>
      <c r="BD67" s="8"/>
      <c r="BE67" s="8"/>
      <c r="BF67" s="8"/>
      <c r="BG67" s="8"/>
      <c r="BH67" s="11"/>
      <c r="BI67" s="5"/>
      <c r="BJ67" s="8"/>
      <c r="BK67" s="8"/>
      <c r="BL67" s="8"/>
      <c r="BM67" s="8"/>
      <c r="BN67" s="8"/>
      <c r="BO67" s="11"/>
      <c r="BP67" s="5"/>
      <c r="BQ67" s="8"/>
      <c r="BR67" s="8"/>
      <c r="BS67" s="8"/>
      <c r="BT67" s="8"/>
      <c r="BU67" s="8"/>
      <c r="BV67" s="11"/>
      <c r="BW67" s="5"/>
      <c r="BX67" s="8"/>
      <c r="BY67" s="8"/>
      <c r="BZ67" s="8"/>
      <c r="CA67" s="8"/>
      <c r="CB67" s="8"/>
      <c r="CC67" s="11"/>
      <c r="CD67" s="5"/>
      <c r="CE67" s="8"/>
      <c r="CF67" s="8"/>
      <c r="CG67" s="8"/>
      <c r="CH67" s="8"/>
      <c r="CI67" s="8"/>
      <c r="CJ67" s="11"/>
      <c r="CK67" s="5"/>
      <c r="CL67" s="8"/>
      <c r="CM67" s="8"/>
      <c r="CN67" s="8"/>
      <c r="CO67" s="8"/>
      <c r="CP67" s="8"/>
      <c r="CQ67" s="11"/>
      <c r="CR67" s="5"/>
      <c r="CS67" s="8"/>
      <c r="CT67" s="8"/>
      <c r="CU67" s="8"/>
      <c r="CV67" s="8"/>
      <c r="CW67" s="8"/>
      <c r="CX67" s="11"/>
      <c r="CY67" s="5"/>
      <c r="CZ67" s="8"/>
      <c r="DA67" s="8"/>
      <c r="DB67" s="8"/>
      <c r="DC67" s="8"/>
      <c r="DD67" s="8"/>
      <c r="DE67" s="11"/>
      <c r="DF67" s="5"/>
      <c r="DG67" s="8"/>
      <c r="DH67" s="8"/>
      <c r="DI67" s="8"/>
      <c r="DJ67" s="8"/>
      <c r="DK67" s="8"/>
      <c r="DL67" s="11"/>
      <c r="DM67" s="5"/>
      <c r="DN67" s="8"/>
      <c r="DO67" s="8"/>
      <c r="DP67" s="8"/>
      <c r="DQ67" s="8"/>
      <c r="DR67" s="8"/>
      <c r="DS67" s="11"/>
      <c r="DT67" s="5"/>
      <c r="DU67" s="8"/>
      <c r="DV67" s="8"/>
      <c r="DW67" s="8"/>
      <c r="DX67" s="8"/>
      <c r="DY67" s="8"/>
      <c r="DZ67" s="11"/>
      <c r="EA67" s="5"/>
      <c r="EB67" s="8"/>
      <c r="EC67" s="8"/>
      <c r="ED67" s="8"/>
      <c r="EE67" s="8"/>
      <c r="EF67" s="8"/>
      <c r="EG67" s="11"/>
      <c r="EH67" s="5"/>
      <c r="EI67" s="8"/>
      <c r="EJ67" s="8"/>
      <c r="EK67" s="8"/>
      <c r="EL67" s="8"/>
      <c r="EM67" s="8"/>
      <c r="EN67" s="11"/>
      <c r="EO67" s="5"/>
      <c r="EP67" s="8"/>
      <c r="EQ67" s="8"/>
      <c r="ER67" s="8"/>
      <c r="ES67" s="8"/>
      <c r="ET67" s="8"/>
      <c r="EU67" s="11"/>
      <c r="EV67" s="5"/>
      <c r="EW67" s="8"/>
      <c r="EX67" s="8"/>
      <c r="EY67" s="8"/>
      <c r="EZ67" s="8"/>
      <c r="FA67" s="8"/>
      <c r="FB67" s="11"/>
      <c r="FC67" s="5"/>
      <c r="FD67" s="8"/>
      <c r="FE67" s="8"/>
      <c r="FF67" s="8"/>
      <c r="FG67" s="8"/>
      <c r="FH67" s="8"/>
      <c r="FI67" s="11"/>
      <c r="FJ67" s="5"/>
      <c r="FK67" s="8"/>
      <c r="FL67" s="8"/>
      <c r="FM67" s="8"/>
      <c r="FN67" s="8"/>
      <c r="FO67" s="8"/>
      <c r="FP67" s="11"/>
      <c r="FQ67" s="5"/>
      <c r="FR67" s="8"/>
      <c r="FS67" s="8"/>
      <c r="FT67" s="8"/>
      <c r="FU67" s="8"/>
      <c r="FV67" s="8"/>
      <c r="FW67" s="11"/>
      <c r="FX67" s="5"/>
      <c r="FY67" s="8"/>
      <c r="FZ67" s="8"/>
      <c r="GA67" s="8"/>
      <c r="GB67" s="8"/>
      <c r="GC67" s="8"/>
      <c r="GD67" s="11"/>
      <c r="GE67" s="5"/>
      <c r="GF67" s="8"/>
      <c r="GG67" s="8"/>
      <c r="GH67" s="8"/>
      <c r="GI67" s="8"/>
      <c r="GJ67" s="8"/>
      <c r="GK67" s="11"/>
      <c r="GL67" s="5"/>
      <c r="GM67" s="8"/>
      <c r="GN67" s="8"/>
      <c r="GO67" s="8"/>
      <c r="GP67" s="8"/>
      <c r="GQ67" s="8"/>
      <c r="GR67" s="11"/>
      <c r="GS67" s="5"/>
      <c r="GT67" s="8"/>
      <c r="GU67" s="8"/>
      <c r="GV67" s="8"/>
      <c r="GW67" s="8"/>
      <c r="GX67" s="8"/>
      <c r="GY67" s="11"/>
      <c r="GZ67" s="5"/>
      <c r="HA67" s="8"/>
      <c r="HB67" s="8"/>
      <c r="HC67" s="8"/>
      <c r="HD67" s="8"/>
      <c r="HE67" s="8"/>
      <c r="HF67" s="11"/>
      <c r="HG67" s="5"/>
      <c r="HH67" s="8"/>
      <c r="HI67" s="8"/>
      <c r="HJ67" s="8"/>
      <c r="HK67" s="8"/>
      <c r="HL67" s="8"/>
      <c r="HM67" s="11"/>
      <c r="HN67" s="5"/>
      <c r="HO67" s="8"/>
      <c r="HP67" s="8"/>
      <c r="HQ67" s="8"/>
      <c r="HR67" s="8"/>
      <c r="HS67" s="8"/>
      <c r="HT67" s="11"/>
      <c r="HU67" s="5"/>
      <c r="HV67" s="8"/>
      <c r="HW67" s="8"/>
      <c r="HX67" s="8"/>
      <c r="HY67" s="8"/>
      <c r="HZ67" s="8"/>
      <c r="IA67" s="11"/>
      <c r="IB67" s="5"/>
      <c r="IC67" s="8"/>
      <c r="ID67" s="8"/>
      <c r="IE67" s="8"/>
      <c r="IF67" s="8"/>
      <c r="IG67" s="8"/>
      <c r="IH67" s="11"/>
      <c r="II67" s="5"/>
      <c r="IJ67" s="8"/>
      <c r="IK67" s="8"/>
      <c r="IL67" s="8"/>
      <c r="IM67" s="8"/>
      <c r="IN67" s="8"/>
      <c r="IO67" s="11"/>
      <c r="IP67" s="5"/>
      <c r="IQ67" s="8"/>
      <c r="IR67" s="8"/>
      <c r="IS67" s="8"/>
      <c r="IT67" s="8"/>
      <c r="IU67" s="8"/>
      <c r="IV67" s="11"/>
      <c r="IW67" s="5"/>
      <c r="IX67" s="8"/>
      <c r="IY67" s="8"/>
      <c r="IZ67" s="8"/>
      <c r="JA67" s="8"/>
      <c r="JB67" s="8"/>
      <c r="JC67" s="11"/>
      <c r="JD67" s="5"/>
      <c r="JE67" s="8"/>
      <c r="JF67" s="8"/>
      <c r="JG67" s="8"/>
      <c r="JH67" s="8"/>
      <c r="JI67" s="8"/>
      <c r="JJ67" s="11"/>
      <c r="JK67" s="5"/>
      <c r="JL67" s="8"/>
      <c r="JM67" s="8"/>
      <c r="JN67" s="8"/>
      <c r="JO67" s="8"/>
      <c r="JP67" s="8"/>
      <c r="JQ67" s="11"/>
      <c r="JR67" s="5"/>
      <c r="JS67" s="8"/>
      <c r="JT67" s="8"/>
      <c r="JU67" s="8"/>
      <c r="JV67" s="8"/>
      <c r="JW67" s="8"/>
      <c r="JX67" s="11"/>
    </row>
    <row r="68" spans="5:284" x14ac:dyDescent="0.25">
      <c r="E68" s="5"/>
      <c r="F68" s="8" t="s">
        <v>6</v>
      </c>
      <c r="G68" s="8"/>
      <c r="H68" s="8"/>
      <c r="I68" s="8"/>
      <c r="J68" s="6" t="s">
        <v>11</v>
      </c>
      <c r="K68" s="7" t="s">
        <v>10</v>
      </c>
      <c r="L68" s="5"/>
      <c r="M68" s="8" t="s">
        <v>6</v>
      </c>
      <c r="N68" s="8"/>
      <c r="O68" s="8"/>
      <c r="P68" s="8"/>
      <c r="Q68" s="6" t="s">
        <v>11</v>
      </c>
      <c r="R68" s="7" t="s">
        <v>10</v>
      </c>
      <c r="S68" s="5"/>
      <c r="T68" s="8" t="s">
        <v>6</v>
      </c>
      <c r="U68" s="8"/>
      <c r="V68" s="8"/>
      <c r="W68" s="8"/>
      <c r="X68" s="6" t="s">
        <v>11</v>
      </c>
      <c r="Y68" s="7" t="s">
        <v>10</v>
      </c>
      <c r="Z68" s="5"/>
      <c r="AA68" s="8" t="s">
        <v>6</v>
      </c>
      <c r="AB68" s="8"/>
      <c r="AC68" s="8"/>
      <c r="AD68" s="8"/>
      <c r="AE68" s="6" t="s">
        <v>11</v>
      </c>
      <c r="AF68" s="7" t="s">
        <v>10</v>
      </c>
      <c r="AG68" s="5"/>
      <c r="AH68" s="8" t="s">
        <v>6</v>
      </c>
      <c r="AI68" s="8"/>
      <c r="AJ68" s="8"/>
      <c r="AK68" s="8"/>
      <c r="AL68" s="6" t="s">
        <v>11</v>
      </c>
      <c r="AM68" s="7" t="s">
        <v>10</v>
      </c>
      <c r="AN68" s="5"/>
      <c r="AO68" s="8" t="s">
        <v>6</v>
      </c>
      <c r="AP68" s="8"/>
      <c r="AQ68" s="8"/>
      <c r="AR68" s="8"/>
      <c r="AS68" s="6" t="s">
        <v>11</v>
      </c>
      <c r="AT68" s="7" t="s">
        <v>10</v>
      </c>
      <c r="AU68" s="5"/>
      <c r="AV68" s="8" t="s">
        <v>6</v>
      </c>
      <c r="AW68" s="8"/>
      <c r="AX68" s="8"/>
      <c r="AY68" s="8"/>
      <c r="AZ68" s="6" t="s">
        <v>11</v>
      </c>
      <c r="BA68" s="7" t="s">
        <v>10</v>
      </c>
      <c r="BB68" s="5"/>
      <c r="BC68" s="8" t="s">
        <v>6</v>
      </c>
      <c r="BD68" s="8"/>
      <c r="BE68" s="8"/>
      <c r="BF68" s="8"/>
      <c r="BG68" s="6" t="s">
        <v>11</v>
      </c>
      <c r="BH68" s="7" t="s">
        <v>10</v>
      </c>
      <c r="BI68" s="5"/>
      <c r="BJ68" s="8" t="s">
        <v>6</v>
      </c>
      <c r="BK68" s="8"/>
      <c r="BL68" s="8"/>
      <c r="BM68" s="8"/>
      <c r="BN68" s="6" t="s">
        <v>11</v>
      </c>
      <c r="BO68" s="7" t="s">
        <v>10</v>
      </c>
      <c r="BP68" s="5"/>
      <c r="BQ68" s="8" t="s">
        <v>6</v>
      </c>
      <c r="BR68" s="8"/>
      <c r="BS68" s="8"/>
      <c r="BT68" s="8"/>
      <c r="BU68" s="6" t="s">
        <v>11</v>
      </c>
      <c r="BV68" s="7" t="s">
        <v>10</v>
      </c>
      <c r="BW68" s="5"/>
      <c r="BX68" s="8" t="s">
        <v>6</v>
      </c>
      <c r="BY68" s="8"/>
      <c r="BZ68" s="8"/>
      <c r="CA68" s="8"/>
      <c r="CB68" s="6" t="s">
        <v>11</v>
      </c>
      <c r="CC68" s="7" t="s">
        <v>10</v>
      </c>
      <c r="CD68" s="5"/>
      <c r="CE68" s="8" t="s">
        <v>6</v>
      </c>
      <c r="CF68" s="8"/>
      <c r="CG68" s="8"/>
      <c r="CH68" s="8"/>
      <c r="CI68" s="6" t="s">
        <v>11</v>
      </c>
      <c r="CJ68" s="7" t="s">
        <v>10</v>
      </c>
      <c r="CK68" s="5"/>
      <c r="CL68" s="8" t="s">
        <v>6</v>
      </c>
      <c r="CM68" s="8"/>
      <c r="CN68" s="8"/>
      <c r="CO68" s="8"/>
      <c r="CP68" s="6" t="s">
        <v>11</v>
      </c>
      <c r="CQ68" s="7" t="s">
        <v>10</v>
      </c>
      <c r="CR68" s="5"/>
      <c r="CS68" s="8" t="s">
        <v>6</v>
      </c>
      <c r="CT68" s="8"/>
      <c r="CU68" s="8"/>
      <c r="CV68" s="8"/>
      <c r="CW68" s="6" t="s">
        <v>11</v>
      </c>
      <c r="CX68" s="7" t="s">
        <v>10</v>
      </c>
      <c r="CY68" s="5"/>
      <c r="CZ68" s="8" t="s">
        <v>6</v>
      </c>
      <c r="DA68" s="8"/>
      <c r="DB68" s="8"/>
      <c r="DC68" s="8"/>
      <c r="DD68" s="6" t="s">
        <v>11</v>
      </c>
      <c r="DE68" s="7" t="s">
        <v>10</v>
      </c>
      <c r="DF68" s="5"/>
      <c r="DG68" s="8" t="s">
        <v>6</v>
      </c>
      <c r="DH68" s="8"/>
      <c r="DI68" s="8"/>
      <c r="DJ68" s="8"/>
      <c r="DK68" s="6" t="s">
        <v>11</v>
      </c>
      <c r="DL68" s="7" t="s">
        <v>10</v>
      </c>
      <c r="DM68" s="5"/>
      <c r="DN68" s="8" t="s">
        <v>6</v>
      </c>
      <c r="DO68" s="8"/>
      <c r="DP68" s="8"/>
      <c r="DQ68" s="8"/>
      <c r="DR68" s="6" t="s">
        <v>11</v>
      </c>
      <c r="DS68" s="7" t="s">
        <v>10</v>
      </c>
      <c r="DT68" s="5"/>
      <c r="DU68" s="8" t="s">
        <v>6</v>
      </c>
      <c r="DV68" s="8"/>
      <c r="DW68" s="8"/>
      <c r="DX68" s="8"/>
      <c r="DY68" s="6" t="s">
        <v>11</v>
      </c>
      <c r="DZ68" s="7" t="s">
        <v>10</v>
      </c>
      <c r="EA68" s="5"/>
      <c r="EB68" s="8" t="s">
        <v>6</v>
      </c>
      <c r="EC68" s="8"/>
      <c r="ED68" s="8"/>
      <c r="EE68" s="8"/>
      <c r="EF68" s="6" t="s">
        <v>11</v>
      </c>
      <c r="EG68" s="7" t="s">
        <v>10</v>
      </c>
      <c r="EH68" s="5"/>
      <c r="EI68" s="8" t="s">
        <v>6</v>
      </c>
      <c r="EJ68" s="8"/>
      <c r="EK68" s="8"/>
      <c r="EL68" s="8"/>
      <c r="EM68" s="6" t="s">
        <v>11</v>
      </c>
      <c r="EN68" s="7" t="s">
        <v>10</v>
      </c>
      <c r="EO68" s="5"/>
      <c r="EP68" s="8" t="s">
        <v>6</v>
      </c>
      <c r="EQ68" s="8"/>
      <c r="ER68" s="8"/>
      <c r="ES68" s="8"/>
      <c r="ET68" s="6" t="s">
        <v>11</v>
      </c>
      <c r="EU68" s="7" t="s">
        <v>10</v>
      </c>
      <c r="EV68" s="5"/>
      <c r="EW68" s="8" t="s">
        <v>6</v>
      </c>
      <c r="EX68" s="8"/>
      <c r="EY68" s="8"/>
      <c r="EZ68" s="8"/>
      <c r="FA68" s="6" t="s">
        <v>11</v>
      </c>
      <c r="FB68" s="7" t="s">
        <v>10</v>
      </c>
      <c r="FC68" s="5"/>
      <c r="FD68" s="8" t="s">
        <v>6</v>
      </c>
      <c r="FE68" s="8"/>
      <c r="FF68" s="8"/>
      <c r="FG68" s="8"/>
      <c r="FH68" s="6" t="s">
        <v>11</v>
      </c>
      <c r="FI68" s="7" t="s">
        <v>10</v>
      </c>
      <c r="FJ68" s="5"/>
      <c r="FK68" s="8" t="s">
        <v>6</v>
      </c>
      <c r="FL68" s="8"/>
      <c r="FM68" s="8"/>
      <c r="FN68" s="8"/>
      <c r="FO68" s="6" t="s">
        <v>11</v>
      </c>
      <c r="FP68" s="7" t="s">
        <v>10</v>
      </c>
      <c r="FQ68" s="5"/>
      <c r="FR68" s="8" t="s">
        <v>6</v>
      </c>
      <c r="FS68" s="8"/>
      <c r="FT68" s="8"/>
      <c r="FU68" s="8"/>
      <c r="FV68" s="6" t="s">
        <v>11</v>
      </c>
      <c r="FW68" s="7" t="s">
        <v>10</v>
      </c>
      <c r="FX68" s="5"/>
      <c r="FY68" s="8" t="s">
        <v>6</v>
      </c>
      <c r="FZ68" s="8"/>
      <c r="GA68" s="8"/>
      <c r="GB68" s="8"/>
      <c r="GC68" s="6" t="s">
        <v>11</v>
      </c>
      <c r="GD68" s="7" t="s">
        <v>10</v>
      </c>
      <c r="GE68" s="5"/>
      <c r="GF68" s="8" t="s">
        <v>6</v>
      </c>
      <c r="GG68" s="8"/>
      <c r="GH68" s="8"/>
      <c r="GI68" s="8"/>
      <c r="GJ68" s="6" t="s">
        <v>11</v>
      </c>
      <c r="GK68" s="7" t="s">
        <v>10</v>
      </c>
      <c r="GL68" s="5"/>
      <c r="GM68" s="8" t="s">
        <v>6</v>
      </c>
      <c r="GN68" s="8"/>
      <c r="GO68" s="8"/>
      <c r="GP68" s="8"/>
      <c r="GQ68" s="6" t="s">
        <v>11</v>
      </c>
      <c r="GR68" s="7" t="s">
        <v>10</v>
      </c>
      <c r="GS68" s="5"/>
      <c r="GT68" s="8" t="s">
        <v>6</v>
      </c>
      <c r="GU68" s="8"/>
      <c r="GV68" s="8"/>
      <c r="GW68" s="8"/>
      <c r="GX68" s="6" t="s">
        <v>11</v>
      </c>
      <c r="GY68" s="7" t="s">
        <v>10</v>
      </c>
      <c r="GZ68" s="5"/>
      <c r="HA68" s="8" t="s">
        <v>6</v>
      </c>
      <c r="HB68" s="8"/>
      <c r="HC68" s="8"/>
      <c r="HD68" s="8"/>
      <c r="HE68" s="6" t="s">
        <v>11</v>
      </c>
      <c r="HF68" s="7" t="s">
        <v>10</v>
      </c>
      <c r="HG68" s="5"/>
      <c r="HH68" s="8" t="s">
        <v>6</v>
      </c>
      <c r="HI68" s="8"/>
      <c r="HJ68" s="8"/>
      <c r="HK68" s="8"/>
      <c r="HL68" s="6" t="s">
        <v>11</v>
      </c>
      <c r="HM68" s="7" t="s">
        <v>10</v>
      </c>
      <c r="HN68" s="5"/>
      <c r="HO68" s="8" t="s">
        <v>6</v>
      </c>
      <c r="HP68" s="8"/>
      <c r="HQ68" s="8"/>
      <c r="HR68" s="8"/>
      <c r="HS68" s="6" t="s">
        <v>11</v>
      </c>
      <c r="HT68" s="7" t="s">
        <v>10</v>
      </c>
      <c r="HU68" s="5"/>
      <c r="HV68" s="8" t="s">
        <v>6</v>
      </c>
      <c r="HW68" s="8"/>
      <c r="HX68" s="8"/>
      <c r="HY68" s="8"/>
      <c r="HZ68" s="6" t="s">
        <v>11</v>
      </c>
      <c r="IA68" s="7" t="s">
        <v>10</v>
      </c>
      <c r="IB68" s="5"/>
      <c r="IC68" s="8" t="s">
        <v>6</v>
      </c>
      <c r="ID68" s="8"/>
      <c r="IE68" s="8"/>
      <c r="IF68" s="8"/>
      <c r="IG68" s="6" t="s">
        <v>11</v>
      </c>
      <c r="IH68" s="7" t="s">
        <v>10</v>
      </c>
      <c r="II68" s="5"/>
      <c r="IJ68" s="8" t="s">
        <v>6</v>
      </c>
      <c r="IK68" s="8"/>
      <c r="IL68" s="8"/>
      <c r="IM68" s="8"/>
      <c r="IN68" s="6" t="s">
        <v>11</v>
      </c>
      <c r="IO68" s="7" t="s">
        <v>10</v>
      </c>
      <c r="IP68" s="5"/>
      <c r="IQ68" s="8" t="s">
        <v>6</v>
      </c>
      <c r="IR68" s="8"/>
      <c r="IS68" s="8"/>
      <c r="IT68" s="8"/>
      <c r="IU68" s="6" t="s">
        <v>11</v>
      </c>
      <c r="IV68" s="7" t="s">
        <v>10</v>
      </c>
      <c r="IW68" s="5"/>
      <c r="IX68" s="8" t="s">
        <v>6</v>
      </c>
      <c r="IY68" s="8"/>
      <c r="IZ68" s="8"/>
      <c r="JA68" s="8"/>
      <c r="JB68" s="6" t="s">
        <v>11</v>
      </c>
      <c r="JC68" s="7" t="s">
        <v>10</v>
      </c>
      <c r="JD68" s="5"/>
      <c r="JE68" s="8" t="s">
        <v>6</v>
      </c>
      <c r="JF68" s="8"/>
      <c r="JG68" s="8"/>
      <c r="JH68" s="8"/>
      <c r="JI68" s="6" t="s">
        <v>11</v>
      </c>
      <c r="JJ68" s="7" t="s">
        <v>10</v>
      </c>
      <c r="JK68" s="5"/>
      <c r="JL68" s="8" t="s">
        <v>6</v>
      </c>
      <c r="JM68" s="8"/>
      <c r="JN68" s="8"/>
      <c r="JO68" s="8"/>
      <c r="JP68" s="6" t="s">
        <v>11</v>
      </c>
      <c r="JQ68" s="7" t="s">
        <v>10</v>
      </c>
      <c r="JR68" s="5"/>
      <c r="JS68" s="8" t="s">
        <v>6</v>
      </c>
      <c r="JT68" s="8"/>
      <c r="JU68" s="8"/>
      <c r="JV68" s="8"/>
      <c r="JW68" s="6" t="s">
        <v>11</v>
      </c>
      <c r="JX68" s="7" t="s">
        <v>10</v>
      </c>
    </row>
    <row r="69" spans="5:284" x14ac:dyDescent="0.25">
      <c r="E69" s="5" t="s">
        <v>33</v>
      </c>
      <c r="F69" s="141"/>
      <c r="G69" s="141"/>
      <c r="H69" s="115"/>
      <c r="I69" s="115"/>
      <c r="J69" s="22"/>
      <c r="K69" s="22"/>
      <c r="L69" s="5" t="s">
        <v>33</v>
      </c>
      <c r="M69" s="135"/>
      <c r="N69" s="136"/>
      <c r="O69" s="21"/>
      <c r="P69" s="21"/>
      <c r="Q69" s="22"/>
      <c r="R69" s="22"/>
      <c r="S69" s="5" t="s">
        <v>33</v>
      </c>
      <c r="T69" s="135"/>
      <c r="U69" s="136"/>
      <c r="V69" s="21"/>
      <c r="W69" s="21"/>
      <c r="X69" s="22"/>
      <c r="Y69" s="22"/>
      <c r="Z69" s="5" t="s">
        <v>33</v>
      </c>
      <c r="AA69" s="135"/>
      <c r="AB69" s="136"/>
      <c r="AC69" s="21"/>
      <c r="AD69" s="21"/>
      <c r="AE69" s="22"/>
      <c r="AF69" s="22"/>
      <c r="AG69" s="5" t="s">
        <v>33</v>
      </c>
      <c r="AH69" s="135"/>
      <c r="AI69" s="136"/>
      <c r="AJ69" s="21"/>
      <c r="AK69" s="21"/>
      <c r="AL69" s="22"/>
      <c r="AM69" s="22"/>
      <c r="AN69" s="5" t="s">
        <v>33</v>
      </c>
      <c r="AO69" s="135"/>
      <c r="AP69" s="136"/>
      <c r="AQ69" s="21"/>
      <c r="AR69" s="21"/>
      <c r="AS69" s="22"/>
      <c r="AT69" s="22"/>
      <c r="AU69" s="5" t="s">
        <v>33</v>
      </c>
      <c r="AV69" s="135"/>
      <c r="AW69" s="136"/>
      <c r="AX69" s="21"/>
      <c r="AY69" s="21"/>
      <c r="AZ69" s="22"/>
      <c r="BA69" s="22"/>
      <c r="BB69" s="5" t="s">
        <v>33</v>
      </c>
      <c r="BC69" s="135"/>
      <c r="BD69" s="136"/>
      <c r="BE69" s="21"/>
      <c r="BF69" s="21"/>
      <c r="BG69" s="22"/>
      <c r="BH69" s="22"/>
      <c r="BI69" s="5" t="s">
        <v>33</v>
      </c>
      <c r="BJ69" s="135"/>
      <c r="BK69" s="136"/>
      <c r="BL69" s="21"/>
      <c r="BM69" s="21"/>
      <c r="BN69" s="22"/>
      <c r="BO69" s="22"/>
      <c r="BP69" s="5" t="s">
        <v>33</v>
      </c>
      <c r="BQ69" s="135"/>
      <c r="BR69" s="136"/>
      <c r="BS69" s="21"/>
      <c r="BT69" s="21"/>
      <c r="BU69" s="22"/>
      <c r="BV69" s="22"/>
      <c r="BW69" s="5" t="s">
        <v>33</v>
      </c>
      <c r="BX69" s="135"/>
      <c r="BY69" s="136"/>
      <c r="BZ69" s="21"/>
      <c r="CA69" s="21"/>
      <c r="CB69" s="22"/>
      <c r="CC69" s="22"/>
      <c r="CD69" s="5" t="s">
        <v>33</v>
      </c>
      <c r="CE69" s="135"/>
      <c r="CF69" s="136"/>
      <c r="CG69" s="21"/>
      <c r="CH69" s="21"/>
      <c r="CI69" s="22"/>
      <c r="CJ69" s="22"/>
      <c r="CK69" s="5" t="s">
        <v>33</v>
      </c>
      <c r="CL69" s="135"/>
      <c r="CM69" s="136"/>
      <c r="CN69" s="21"/>
      <c r="CO69" s="21"/>
      <c r="CP69" s="22"/>
      <c r="CQ69" s="22"/>
      <c r="CR69" s="5" t="s">
        <v>33</v>
      </c>
      <c r="CS69" s="135"/>
      <c r="CT69" s="136"/>
      <c r="CU69" s="21"/>
      <c r="CV69" s="21"/>
      <c r="CW69" s="22"/>
      <c r="CX69" s="22"/>
      <c r="CY69" s="5" t="s">
        <v>33</v>
      </c>
      <c r="CZ69" s="135"/>
      <c r="DA69" s="136"/>
      <c r="DB69" s="21"/>
      <c r="DC69" s="21"/>
      <c r="DD69" s="22"/>
      <c r="DE69" s="22"/>
      <c r="DF69" s="5" t="s">
        <v>33</v>
      </c>
      <c r="DG69" s="135"/>
      <c r="DH69" s="136"/>
      <c r="DI69" s="21"/>
      <c r="DJ69" s="21"/>
      <c r="DK69" s="22"/>
      <c r="DL69" s="22"/>
      <c r="DM69" s="5" t="s">
        <v>33</v>
      </c>
      <c r="DN69" s="135"/>
      <c r="DO69" s="136"/>
      <c r="DP69" s="21"/>
      <c r="DQ69" s="21"/>
      <c r="DR69" s="22"/>
      <c r="DS69" s="22"/>
      <c r="DT69" s="5" t="s">
        <v>33</v>
      </c>
      <c r="DU69" s="135"/>
      <c r="DV69" s="136"/>
      <c r="DW69" s="21"/>
      <c r="DX69" s="21"/>
      <c r="DY69" s="22"/>
      <c r="DZ69" s="22"/>
      <c r="EA69" s="5" t="s">
        <v>33</v>
      </c>
      <c r="EB69" s="135"/>
      <c r="EC69" s="136"/>
      <c r="ED69" s="21"/>
      <c r="EE69" s="21"/>
      <c r="EF69" s="22"/>
      <c r="EG69" s="22"/>
      <c r="EH69" s="5" t="s">
        <v>33</v>
      </c>
      <c r="EI69" s="135"/>
      <c r="EJ69" s="136"/>
      <c r="EK69" s="21"/>
      <c r="EL69" s="21"/>
      <c r="EM69" s="22"/>
      <c r="EN69" s="22"/>
      <c r="EO69" s="5" t="s">
        <v>33</v>
      </c>
      <c r="EP69" s="135"/>
      <c r="EQ69" s="136"/>
      <c r="ER69" s="21"/>
      <c r="ES69" s="21"/>
      <c r="ET69" s="22"/>
      <c r="EU69" s="22"/>
      <c r="EV69" s="5" t="s">
        <v>33</v>
      </c>
      <c r="EW69" s="135"/>
      <c r="EX69" s="136"/>
      <c r="EY69" s="21"/>
      <c r="EZ69" s="21"/>
      <c r="FA69" s="22"/>
      <c r="FB69" s="22"/>
      <c r="FC69" s="5" t="s">
        <v>33</v>
      </c>
      <c r="FD69" s="135"/>
      <c r="FE69" s="136"/>
      <c r="FF69" s="21"/>
      <c r="FG69" s="21"/>
      <c r="FH69" s="22"/>
      <c r="FI69" s="22"/>
      <c r="FJ69" s="5" t="s">
        <v>33</v>
      </c>
      <c r="FK69" s="135"/>
      <c r="FL69" s="136"/>
      <c r="FM69" s="21"/>
      <c r="FN69" s="21"/>
      <c r="FO69" s="22"/>
      <c r="FP69" s="22"/>
      <c r="FQ69" s="5" t="s">
        <v>33</v>
      </c>
      <c r="FR69" s="135"/>
      <c r="FS69" s="136"/>
      <c r="FT69" s="21"/>
      <c r="FU69" s="21"/>
      <c r="FV69" s="22"/>
      <c r="FW69" s="22"/>
      <c r="FX69" s="5" t="s">
        <v>33</v>
      </c>
      <c r="FY69" s="135"/>
      <c r="FZ69" s="136"/>
      <c r="GA69" s="21"/>
      <c r="GB69" s="21"/>
      <c r="GC69" s="22"/>
      <c r="GD69" s="22"/>
      <c r="GE69" s="5" t="s">
        <v>33</v>
      </c>
      <c r="GF69" s="135"/>
      <c r="GG69" s="136"/>
      <c r="GH69" s="21"/>
      <c r="GI69" s="21"/>
      <c r="GJ69" s="22"/>
      <c r="GK69" s="22"/>
      <c r="GL69" s="5" t="s">
        <v>33</v>
      </c>
      <c r="GM69" s="135"/>
      <c r="GN69" s="136"/>
      <c r="GO69" s="21"/>
      <c r="GP69" s="21"/>
      <c r="GQ69" s="22"/>
      <c r="GR69" s="22"/>
      <c r="GS69" s="5" t="s">
        <v>33</v>
      </c>
      <c r="GT69" s="135"/>
      <c r="GU69" s="136"/>
      <c r="GV69" s="21"/>
      <c r="GW69" s="21"/>
      <c r="GX69" s="22"/>
      <c r="GY69" s="22"/>
      <c r="GZ69" s="5" t="s">
        <v>33</v>
      </c>
      <c r="HA69" s="135"/>
      <c r="HB69" s="136"/>
      <c r="HC69" s="21"/>
      <c r="HD69" s="21"/>
      <c r="HE69" s="22"/>
      <c r="HF69" s="22"/>
      <c r="HG69" s="5" t="s">
        <v>33</v>
      </c>
      <c r="HH69" s="135"/>
      <c r="HI69" s="136"/>
      <c r="HJ69" s="21"/>
      <c r="HK69" s="21"/>
      <c r="HL69" s="22"/>
      <c r="HM69" s="22"/>
      <c r="HN69" s="5" t="s">
        <v>33</v>
      </c>
      <c r="HO69" s="135"/>
      <c r="HP69" s="136"/>
      <c r="HQ69" s="21"/>
      <c r="HR69" s="21"/>
      <c r="HS69" s="22"/>
      <c r="HT69" s="22"/>
      <c r="HU69" s="5" t="s">
        <v>33</v>
      </c>
      <c r="HV69" s="135"/>
      <c r="HW69" s="136"/>
      <c r="HX69" s="21"/>
      <c r="HY69" s="21"/>
      <c r="HZ69" s="22"/>
      <c r="IA69" s="22"/>
      <c r="IB69" s="5" t="s">
        <v>33</v>
      </c>
      <c r="IC69" s="135"/>
      <c r="ID69" s="136"/>
      <c r="IE69" s="21"/>
      <c r="IF69" s="21"/>
      <c r="IG69" s="22"/>
      <c r="IH69" s="22"/>
      <c r="II69" s="5" t="s">
        <v>33</v>
      </c>
      <c r="IJ69" s="135"/>
      <c r="IK69" s="136"/>
      <c r="IL69" s="21"/>
      <c r="IM69" s="21"/>
      <c r="IN69" s="22"/>
      <c r="IO69" s="22"/>
      <c r="IP69" s="5" t="s">
        <v>33</v>
      </c>
      <c r="IQ69" s="135"/>
      <c r="IR69" s="136"/>
      <c r="IS69" s="21"/>
      <c r="IT69" s="21"/>
      <c r="IU69" s="22"/>
      <c r="IV69" s="22"/>
      <c r="IW69" s="5" t="s">
        <v>33</v>
      </c>
      <c r="IX69" s="135"/>
      <c r="IY69" s="136"/>
      <c r="IZ69" s="21"/>
      <c r="JA69" s="21"/>
      <c r="JB69" s="22"/>
      <c r="JC69" s="22"/>
      <c r="JD69" s="5" t="s">
        <v>33</v>
      </c>
      <c r="JE69" s="135"/>
      <c r="JF69" s="136"/>
      <c r="JG69" s="21"/>
      <c r="JH69" s="21"/>
      <c r="JI69" s="22"/>
      <c r="JJ69" s="22"/>
      <c r="JK69" s="5" t="s">
        <v>33</v>
      </c>
      <c r="JL69" s="135"/>
      <c r="JM69" s="136"/>
      <c r="JN69" s="21"/>
      <c r="JO69" s="21"/>
      <c r="JP69" s="22"/>
      <c r="JQ69" s="22"/>
      <c r="JR69" s="5" t="s">
        <v>33</v>
      </c>
      <c r="JS69" s="135"/>
      <c r="JT69" s="136"/>
      <c r="JU69" s="21"/>
      <c r="JV69" s="21"/>
      <c r="JW69" s="22"/>
      <c r="JX69" s="22"/>
    </row>
    <row r="70" spans="5:284" x14ac:dyDescent="0.25">
      <c r="E70" s="5" t="s">
        <v>34</v>
      </c>
      <c r="F70" s="141"/>
      <c r="G70" s="141"/>
      <c r="H70" s="115"/>
      <c r="I70" s="115"/>
      <c r="J70" s="22"/>
      <c r="K70" s="22"/>
      <c r="L70" s="5" t="s">
        <v>34</v>
      </c>
      <c r="M70" s="135"/>
      <c r="N70" s="136"/>
      <c r="O70" s="21"/>
      <c r="P70" s="21"/>
      <c r="Q70" s="22"/>
      <c r="R70" s="22"/>
      <c r="S70" s="5" t="s">
        <v>34</v>
      </c>
      <c r="T70" s="135"/>
      <c r="U70" s="136"/>
      <c r="V70" s="21"/>
      <c r="W70" s="21"/>
      <c r="X70" s="22"/>
      <c r="Y70" s="22"/>
      <c r="Z70" s="5" t="s">
        <v>34</v>
      </c>
      <c r="AA70" s="135"/>
      <c r="AB70" s="136"/>
      <c r="AC70" s="21"/>
      <c r="AD70" s="21"/>
      <c r="AE70" s="22"/>
      <c r="AF70" s="22"/>
      <c r="AG70" s="5" t="s">
        <v>34</v>
      </c>
      <c r="AH70" s="135"/>
      <c r="AI70" s="136"/>
      <c r="AJ70" s="21"/>
      <c r="AK70" s="21"/>
      <c r="AL70" s="22"/>
      <c r="AM70" s="22"/>
      <c r="AN70" s="5" t="s">
        <v>34</v>
      </c>
      <c r="AO70" s="135"/>
      <c r="AP70" s="136"/>
      <c r="AQ70" s="21"/>
      <c r="AR70" s="21"/>
      <c r="AS70" s="22"/>
      <c r="AT70" s="22"/>
      <c r="AU70" s="5" t="s">
        <v>34</v>
      </c>
      <c r="AV70" s="135"/>
      <c r="AW70" s="136"/>
      <c r="AX70" s="21"/>
      <c r="AY70" s="21"/>
      <c r="AZ70" s="22"/>
      <c r="BA70" s="22"/>
      <c r="BB70" s="5" t="s">
        <v>34</v>
      </c>
      <c r="BC70" s="135"/>
      <c r="BD70" s="136"/>
      <c r="BE70" s="21"/>
      <c r="BF70" s="21"/>
      <c r="BG70" s="22"/>
      <c r="BH70" s="22"/>
      <c r="BI70" s="5" t="s">
        <v>34</v>
      </c>
      <c r="BJ70" s="135"/>
      <c r="BK70" s="136"/>
      <c r="BL70" s="21"/>
      <c r="BM70" s="21"/>
      <c r="BN70" s="22"/>
      <c r="BO70" s="22"/>
      <c r="BP70" s="5" t="s">
        <v>34</v>
      </c>
      <c r="BQ70" s="135"/>
      <c r="BR70" s="136"/>
      <c r="BS70" s="21"/>
      <c r="BT70" s="21"/>
      <c r="BU70" s="22"/>
      <c r="BV70" s="22"/>
      <c r="BW70" s="5" t="s">
        <v>34</v>
      </c>
      <c r="BX70" s="135"/>
      <c r="BY70" s="136"/>
      <c r="BZ70" s="21"/>
      <c r="CA70" s="21"/>
      <c r="CB70" s="22"/>
      <c r="CC70" s="22"/>
      <c r="CD70" s="5" t="s">
        <v>34</v>
      </c>
      <c r="CE70" s="135"/>
      <c r="CF70" s="136"/>
      <c r="CG70" s="21"/>
      <c r="CH70" s="21"/>
      <c r="CI70" s="22"/>
      <c r="CJ70" s="22"/>
      <c r="CK70" s="5" t="s">
        <v>34</v>
      </c>
      <c r="CL70" s="135"/>
      <c r="CM70" s="136"/>
      <c r="CN70" s="21"/>
      <c r="CO70" s="21"/>
      <c r="CP70" s="22"/>
      <c r="CQ70" s="22"/>
      <c r="CR70" s="5" t="s">
        <v>34</v>
      </c>
      <c r="CS70" s="135"/>
      <c r="CT70" s="136"/>
      <c r="CU70" s="21"/>
      <c r="CV70" s="21"/>
      <c r="CW70" s="22"/>
      <c r="CX70" s="22"/>
      <c r="CY70" s="5" t="s">
        <v>34</v>
      </c>
      <c r="CZ70" s="135"/>
      <c r="DA70" s="136"/>
      <c r="DB70" s="21"/>
      <c r="DC70" s="21"/>
      <c r="DD70" s="22"/>
      <c r="DE70" s="22"/>
      <c r="DF70" s="5" t="s">
        <v>34</v>
      </c>
      <c r="DG70" s="135"/>
      <c r="DH70" s="136"/>
      <c r="DI70" s="21"/>
      <c r="DJ70" s="21"/>
      <c r="DK70" s="22"/>
      <c r="DL70" s="22"/>
      <c r="DM70" s="5" t="s">
        <v>34</v>
      </c>
      <c r="DN70" s="135"/>
      <c r="DO70" s="136"/>
      <c r="DP70" s="21"/>
      <c r="DQ70" s="21"/>
      <c r="DR70" s="22"/>
      <c r="DS70" s="22"/>
      <c r="DT70" s="5" t="s">
        <v>34</v>
      </c>
      <c r="DU70" s="135"/>
      <c r="DV70" s="136"/>
      <c r="DW70" s="21"/>
      <c r="DX70" s="21"/>
      <c r="DY70" s="22"/>
      <c r="DZ70" s="22"/>
      <c r="EA70" s="5" t="s">
        <v>34</v>
      </c>
      <c r="EB70" s="135"/>
      <c r="EC70" s="136"/>
      <c r="ED70" s="21"/>
      <c r="EE70" s="21"/>
      <c r="EF70" s="22"/>
      <c r="EG70" s="22"/>
      <c r="EH70" s="5" t="s">
        <v>34</v>
      </c>
      <c r="EI70" s="135"/>
      <c r="EJ70" s="136"/>
      <c r="EK70" s="21"/>
      <c r="EL70" s="21"/>
      <c r="EM70" s="22"/>
      <c r="EN70" s="22"/>
      <c r="EO70" s="5" t="s">
        <v>34</v>
      </c>
      <c r="EP70" s="135"/>
      <c r="EQ70" s="136"/>
      <c r="ER70" s="21"/>
      <c r="ES70" s="21"/>
      <c r="ET70" s="22"/>
      <c r="EU70" s="22"/>
      <c r="EV70" s="5" t="s">
        <v>34</v>
      </c>
      <c r="EW70" s="135"/>
      <c r="EX70" s="136"/>
      <c r="EY70" s="21"/>
      <c r="EZ70" s="21"/>
      <c r="FA70" s="22"/>
      <c r="FB70" s="22"/>
      <c r="FC70" s="5" t="s">
        <v>34</v>
      </c>
      <c r="FD70" s="135"/>
      <c r="FE70" s="136"/>
      <c r="FF70" s="21"/>
      <c r="FG70" s="21"/>
      <c r="FH70" s="22"/>
      <c r="FI70" s="22"/>
      <c r="FJ70" s="5" t="s">
        <v>34</v>
      </c>
      <c r="FK70" s="135"/>
      <c r="FL70" s="136"/>
      <c r="FM70" s="21"/>
      <c r="FN70" s="21"/>
      <c r="FO70" s="22"/>
      <c r="FP70" s="22"/>
      <c r="FQ70" s="5" t="s">
        <v>34</v>
      </c>
      <c r="FR70" s="135"/>
      <c r="FS70" s="136"/>
      <c r="FT70" s="21"/>
      <c r="FU70" s="21"/>
      <c r="FV70" s="22"/>
      <c r="FW70" s="22"/>
      <c r="FX70" s="5" t="s">
        <v>34</v>
      </c>
      <c r="FY70" s="135"/>
      <c r="FZ70" s="136"/>
      <c r="GA70" s="21"/>
      <c r="GB70" s="21"/>
      <c r="GC70" s="22"/>
      <c r="GD70" s="22"/>
      <c r="GE70" s="5" t="s">
        <v>34</v>
      </c>
      <c r="GF70" s="135"/>
      <c r="GG70" s="136"/>
      <c r="GH70" s="21"/>
      <c r="GI70" s="21"/>
      <c r="GJ70" s="22"/>
      <c r="GK70" s="22"/>
      <c r="GL70" s="5" t="s">
        <v>34</v>
      </c>
      <c r="GM70" s="135"/>
      <c r="GN70" s="136"/>
      <c r="GO70" s="21"/>
      <c r="GP70" s="21"/>
      <c r="GQ70" s="22"/>
      <c r="GR70" s="22"/>
      <c r="GS70" s="5" t="s">
        <v>34</v>
      </c>
      <c r="GT70" s="135"/>
      <c r="GU70" s="136"/>
      <c r="GV70" s="21"/>
      <c r="GW70" s="21"/>
      <c r="GX70" s="22"/>
      <c r="GY70" s="22"/>
      <c r="GZ70" s="5" t="s">
        <v>34</v>
      </c>
      <c r="HA70" s="135"/>
      <c r="HB70" s="136"/>
      <c r="HC70" s="21"/>
      <c r="HD70" s="21"/>
      <c r="HE70" s="22"/>
      <c r="HF70" s="22"/>
      <c r="HG70" s="5" t="s">
        <v>34</v>
      </c>
      <c r="HH70" s="135"/>
      <c r="HI70" s="136"/>
      <c r="HJ70" s="21"/>
      <c r="HK70" s="21"/>
      <c r="HL70" s="22"/>
      <c r="HM70" s="22"/>
      <c r="HN70" s="5" t="s">
        <v>34</v>
      </c>
      <c r="HO70" s="135"/>
      <c r="HP70" s="136"/>
      <c r="HQ70" s="21"/>
      <c r="HR70" s="21"/>
      <c r="HS70" s="22"/>
      <c r="HT70" s="22"/>
      <c r="HU70" s="5" t="s">
        <v>34</v>
      </c>
      <c r="HV70" s="135"/>
      <c r="HW70" s="136"/>
      <c r="HX70" s="21"/>
      <c r="HY70" s="21"/>
      <c r="HZ70" s="22"/>
      <c r="IA70" s="22"/>
      <c r="IB70" s="5" t="s">
        <v>34</v>
      </c>
      <c r="IC70" s="135"/>
      <c r="ID70" s="136"/>
      <c r="IE70" s="21"/>
      <c r="IF70" s="21"/>
      <c r="IG70" s="22"/>
      <c r="IH70" s="22"/>
      <c r="II70" s="5" t="s">
        <v>34</v>
      </c>
      <c r="IJ70" s="135"/>
      <c r="IK70" s="136"/>
      <c r="IL70" s="21"/>
      <c r="IM70" s="21"/>
      <c r="IN70" s="22"/>
      <c r="IO70" s="22"/>
      <c r="IP70" s="5" t="s">
        <v>34</v>
      </c>
      <c r="IQ70" s="135"/>
      <c r="IR70" s="136"/>
      <c r="IS70" s="21"/>
      <c r="IT70" s="21"/>
      <c r="IU70" s="22"/>
      <c r="IV70" s="22"/>
      <c r="IW70" s="5" t="s">
        <v>34</v>
      </c>
      <c r="IX70" s="135"/>
      <c r="IY70" s="136"/>
      <c r="IZ70" s="21"/>
      <c r="JA70" s="21"/>
      <c r="JB70" s="22"/>
      <c r="JC70" s="22"/>
      <c r="JD70" s="5" t="s">
        <v>34</v>
      </c>
      <c r="JE70" s="135"/>
      <c r="JF70" s="136"/>
      <c r="JG70" s="21"/>
      <c r="JH70" s="21"/>
      <c r="JI70" s="22"/>
      <c r="JJ70" s="22"/>
      <c r="JK70" s="5" t="s">
        <v>34</v>
      </c>
      <c r="JL70" s="135"/>
      <c r="JM70" s="136"/>
      <c r="JN70" s="21"/>
      <c r="JO70" s="21"/>
      <c r="JP70" s="22"/>
      <c r="JQ70" s="22"/>
      <c r="JR70" s="5" t="s">
        <v>34</v>
      </c>
      <c r="JS70" s="135"/>
      <c r="JT70" s="136"/>
      <c r="JU70" s="21"/>
      <c r="JV70" s="21"/>
      <c r="JW70" s="22"/>
      <c r="JX70" s="22"/>
    </row>
    <row r="71" spans="5:284" x14ac:dyDescent="0.25">
      <c r="E71" s="5" t="s">
        <v>35</v>
      </c>
      <c r="F71" s="141"/>
      <c r="G71" s="141"/>
      <c r="H71" s="115"/>
      <c r="I71" s="115"/>
      <c r="J71" s="22"/>
      <c r="K71" s="22"/>
      <c r="L71" s="5" t="s">
        <v>35</v>
      </c>
      <c r="M71" s="135"/>
      <c r="N71" s="136"/>
      <c r="O71" s="21"/>
      <c r="P71" s="21"/>
      <c r="Q71" s="22"/>
      <c r="R71" s="22"/>
      <c r="S71" s="5" t="s">
        <v>35</v>
      </c>
      <c r="T71" s="135"/>
      <c r="U71" s="136"/>
      <c r="V71" s="21"/>
      <c r="W71" s="21"/>
      <c r="X71" s="22"/>
      <c r="Y71" s="22"/>
      <c r="Z71" s="5" t="s">
        <v>35</v>
      </c>
      <c r="AA71" s="135"/>
      <c r="AB71" s="136"/>
      <c r="AC71" s="21"/>
      <c r="AD71" s="21"/>
      <c r="AE71" s="22"/>
      <c r="AF71" s="22"/>
      <c r="AG71" s="5" t="s">
        <v>35</v>
      </c>
      <c r="AH71" s="135"/>
      <c r="AI71" s="136"/>
      <c r="AJ71" s="21"/>
      <c r="AK71" s="21"/>
      <c r="AL71" s="22"/>
      <c r="AM71" s="22"/>
      <c r="AN71" s="5" t="s">
        <v>35</v>
      </c>
      <c r="AO71" s="135"/>
      <c r="AP71" s="136"/>
      <c r="AQ71" s="21"/>
      <c r="AR71" s="21"/>
      <c r="AS71" s="22"/>
      <c r="AT71" s="22"/>
      <c r="AU71" s="5" t="s">
        <v>35</v>
      </c>
      <c r="AV71" s="135"/>
      <c r="AW71" s="136"/>
      <c r="AX71" s="21"/>
      <c r="AY71" s="21"/>
      <c r="AZ71" s="22"/>
      <c r="BA71" s="22"/>
      <c r="BB71" s="5" t="s">
        <v>35</v>
      </c>
      <c r="BC71" s="135"/>
      <c r="BD71" s="136"/>
      <c r="BE71" s="21"/>
      <c r="BF71" s="21"/>
      <c r="BG71" s="22"/>
      <c r="BH71" s="22"/>
      <c r="BI71" s="5" t="s">
        <v>35</v>
      </c>
      <c r="BJ71" s="135"/>
      <c r="BK71" s="136"/>
      <c r="BL71" s="21"/>
      <c r="BM71" s="21"/>
      <c r="BN71" s="22"/>
      <c r="BO71" s="22"/>
      <c r="BP71" s="5" t="s">
        <v>35</v>
      </c>
      <c r="BQ71" s="135"/>
      <c r="BR71" s="136"/>
      <c r="BS71" s="21"/>
      <c r="BT71" s="21"/>
      <c r="BU71" s="22"/>
      <c r="BV71" s="22"/>
      <c r="BW71" s="5" t="s">
        <v>35</v>
      </c>
      <c r="BX71" s="135"/>
      <c r="BY71" s="136"/>
      <c r="BZ71" s="21"/>
      <c r="CA71" s="21"/>
      <c r="CB71" s="22"/>
      <c r="CC71" s="22"/>
      <c r="CD71" s="5" t="s">
        <v>35</v>
      </c>
      <c r="CE71" s="135"/>
      <c r="CF71" s="136"/>
      <c r="CG71" s="21"/>
      <c r="CH71" s="21"/>
      <c r="CI71" s="22"/>
      <c r="CJ71" s="22"/>
      <c r="CK71" s="5" t="s">
        <v>35</v>
      </c>
      <c r="CL71" s="135"/>
      <c r="CM71" s="136"/>
      <c r="CN71" s="21"/>
      <c r="CO71" s="21"/>
      <c r="CP71" s="22"/>
      <c r="CQ71" s="22"/>
      <c r="CR71" s="5" t="s">
        <v>35</v>
      </c>
      <c r="CS71" s="135"/>
      <c r="CT71" s="136"/>
      <c r="CU71" s="21"/>
      <c r="CV71" s="21"/>
      <c r="CW71" s="22"/>
      <c r="CX71" s="22"/>
      <c r="CY71" s="5" t="s">
        <v>35</v>
      </c>
      <c r="CZ71" s="135"/>
      <c r="DA71" s="136"/>
      <c r="DB71" s="21"/>
      <c r="DC71" s="21"/>
      <c r="DD71" s="22"/>
      <c r="DE71" s="22"/>
      <c r="DF71" s="5" t="s">
        <v>35</v>
      </c>
      <c r="DG71" s="135"/>
      <c r="DH71" s="136"/>
      <c r="DI71" s="21"/>
      <c r="DJ71" s="21"/>
      <c r="DK71" s="22"/>
      <c r="DL71" s="22"/>
      <c r="DM71" s="5" t="s">
        <v>35</v>
      </c>
      <c r="DN71" s="135"/>
      <c r="DO71" s="136"/>
      <c r="DP71" s="21"/>
      <c r="DQ71" s="21"/>
      <c r="DR71" s="22"/>
      <c r="DS71" s="22"/>
      <c r="DT71" s="5" t="s">
        <v>35</v>
      </c>
      <c r="DU71" s="135"/>
      <c r="DV71" s="136"/>
      <c r="DW71" s="21"/>
      <c r="DX71" s="21"/>
      <c r="DY71" s="22"/>
      <c r="DZ71" s="22"/>
      <c r="EA71" s="5" t="s">
        <v>35</v>
      </c>
      <c r="EB71" s="135"/>
      <c r="EC71" s="136"/>
      <c r="ED71" s="21"/>
      <c r="EE71" s="21"/>
      <c r="EF71" s="22"/>
      <c r="EG71" s="22"/>
      <c r="EH71" s="5" t="s">
        <v>35</v>
      </c>
      <c r="EI71" s="135"/>
      <c r="EJ71" s="136"/>
      <c r="EK71" s="21"/>
      <c r="EL71" s="21"/>
      <c r="EM71" s="22"/>
      <c r="EN71" s="22"/>
      <c r="EO71" s="5" t="s">
        <v>35</v>
      </c>
      <c r="EP71" s="135"/>
      <c r="EQ71" s="136"/>
      <c r="ER71" s="21"/>
      <c r="ES71" s="21"/>
      <c r="ET71" s="22"/>
      <c r="EU71" s="22"/>
      <c r="EV71" s="5" t="s">
        <v>35</v>
      </c>
      <c r="EW71" s="135"/>
      <c r="EX71" s="136"/>
      <c r="EY71" s="21"/>
      <c r="EZ71" s="21"/>
      <c r="FA71" s="22"/>
      <c r="FB71" s="22"/>
      <c r="FC71" s="5" t="s">
        <v>35</v>
      </c>
      <c r="FD71" s="135"/>
      <c r="FE71" s="136"/>
      <c r="FF71" s="21"/>
      <c r="FG71" s="21"/>
      <c r="FH71" s="22"/>
      <c r="FI71" s="22"/>
      <c r="FJ71" s="5" t="s">
        <v>35</v>
      </c>
      <c r="FK71" s="135"/>
      <c r="FL71" s="136"/>
      <c r="FM71" s="21"/>
      <c r="FN71" s="21"/>
      <c r="FO71" s="22"/>
      <c r="FP71" s="22"/>
      <c r="FQ71" s="5" t="s">
        <v>35</v>
      </c>
      <c r="FR71" s="135"/>
      <c r="FS71" s="136"/>
      <c r="FT71" s="21"/>
      <c r="FU71" s="21"/>
      <c r="FV71" s="22"/>
      <c r="FW71" s="22"/>
      <c r="FX71" s="5" t="s">
        <v>35</v>
      </c>
      <c r="FY71" s="135"/>
      <c r="FZ71" s="136"/>
      <c r="GA71" s="21"/>
      <c r="GB71" s="21"/>
      <c r="GC71" s="22"/>
      <c r="GD71" s="22"/>
      <c r="GE71" s="5" t="s">
        <v>35</v>
      </c>
      <c r="GF71" s="135"/>
      <c r="GG71" s="136"/>
      <c r="GH71" s="21"/>
      <c r="GI71" s="21"/>
      <c r="GJ71" s="22"/>
      <c r="GK71" s="22"/>
      <c r="GL71" s="5" t="s">
        <v>35</v>
      </c>
      <c r="GM71" s="135"/>
      <c r="GN71" s="136"/>
      <c r="GO71" s="21"/>
      <c r="GP71" s="21"/>
      <c r="GQ71" s="22"/>
      <c r="GR71" s="22"/>
      <c r="GS71" s="5" t="s">
        <v>35</v>
      </c>
      <c r="GT71" s="135"/>
      <c r="GU71" s="136"/>
      <c r="GV71" s="21"/>
      <c r="GW71" s="21"/>
      <c r="GX71" s="22"/>
      <c r="GY71" s="22"/>
      <c r="GZ71" s="5" t="s">
        <v>35</v>
      </c>
      <c r="HA71" s="135"/>
      <c r="HB71" s="136"/>
      <c r="HC71" s="21"/>
      <c r="HD71" s="21"/>
      <c r="HE71" s="22"/>
      <c r="HF71" s="22"/>
      <c r="HG71" s="5" t="s">
        <v>35</v>
      </c>
      <c r="HH71" s="135"/>
      <c r="HI71" s="136"/>
      <c r="HJ71" s="21"/>
      <c r="HK71" s="21"/>
      <c r="HL71" s="22"/>
      <c r="HM71" s="22"/>
      <c r="HN71" s="5" t="s">
        <v>35</v>
      </c>
      <c r="HO71" s="135"/>
      <c r="HP71" s="136"/>
      <c r="HQ71" s="21"/>
      <c r="HR71" s="21"/>
      <c r="HS71" s="22"/>
      <c r="HT71" s="22"/>
      <c r="HU71" s="5" t="s">
        <v>35</v>
      </c>
      <c r="HV71" s="135"/>
      <c r="HW71" s="136"/>
      <c r="HX71" s="21"/>
      <c r="HY71" s="21"/>
      <c r="HZ71" s="22"/>
      <c r="IA71" s="22"/>
      <c r="IB71" s="5" t="s">
        <v>35</v>
      </c>
      <c r="IC71" s="135"/>
      <c r="ID71" s="136"/>
      <c r="IE71" s="21"/>
      <c r="IF71" s="21"/>
      <c r="IG71" s="22"/>
      <c r="IH71" s="22"/>
      <c r="II71" s="5" t="s">
        <v>35</v>
      </c>
      <c r="IJ71" s="135"/>
      <c r="IK71" s="136"/>
      <c r="IL71" s="21"/>
      <c r="IM71" s="21"/>
      <c r="IN71" s="22"/>
      <c r="IO71" s="22"/>
      <c r="IP71" s="5" t="s">
        <v>35</v>
      </c>
      <c r="IQ71" s="135"/>
      <c r="IR71" s="136"/>
      <c r="IS71" s="21"/>
      <c r="IT71" s="21"/>
      <c r="IU71" s="22"/>
      <c r="IV71" s="22"/>
      <c r="IW71" s="5" t="s">
        <v>35</v>
      </c>
      <c r="IX71" s="135"/>
      <c r="IY71" s="136"/>
      <c r="IZ71" s="21"/>
      <c r="JA71" s="21"/>
      <c r="JB71" s="22"/>
      <c r="JC71" s="22"/>
      <c r="JD71" s="5" t="s">
        <v>35</v>
      </c>
      <c r="JE71" s="135"/>
      <c r="JF71" s="136"/>
      <c r="JG71" s="21"/>
      <c r="JH71" s="21"/>
      <c r="JI71" s="22"/>
      <c r="JJ71" s="22"/>
      <c r="JK71" s="5" t="s">
        <v>35</v>
      </c>
      <c r="JL71" s="135"/>
      <c r="JM71" s="136"/>
      <c r="JN71" s="21"/>
      <c r="JO71" s="21"/>
      <c r="JP71" s="22"/>
      <c r="JQ71" s="22"/>
      <c r="JR71" s="5" t="s">
        <v>35</v>
      </c>
      <c r="JS71" s="135"/>
      <c r="JT71" s="136"/>
      <c r="JU71" s="21"/>
      <c r="JV71" s="21"/>
      <c r="JW71" s="22"/>
      <c r="JX71" s="22"/>
    </row>
    <row r="72" spans="5:284" x14ac:dyDescent="0.25">
      <c r="E72" s="5" t="s">
        <v>36</v>
      </c>
      <c r="F72" s="141"/>
      <c r="G72" s="141"/>
      <c r="H72" s="115"/>
      <c r="I72" s="115"/>
      <c r="J72" s="22"/>
      <c r="K72" s="22"/>
      <c r="L72" s="5" t="s">
        <v>36</v>
      </c>
      <c r="M72" s="135"/>
      <c r="N72" s="136"/>
      <c r="O72" s="21"/>
      <c r="P72" s="21"/>
      <c r="Q72" s="22"/>
      <c r="R72" s="22"/>
      <c r="S72" s="5" t="s">
        <v>36</v>
      </c>
      <c r="T72" s="135"/>
      <c r="U72" s="136"/>
      <c r="V72" s="21"/>
      <c r="W72" s="21"/>
      <c r="X72" s="22"/>
      <c r="Y72" s="22"/>
      <c r="Z72" s="5" t="s">
        <v>36</v>
      </c>
      <c r="AA72" s="135"/>
      <c r="AB72" s="136"/>
      <c r="AC72" s="21"/>
      <c r="AD72" s="21"/>
      <c r="AE72" s="22"/>
      <c r="AF72" s="22"/>
      <c r="AG72" s="5" t="s">
        <v>36</v>
      </c>
      <c r="AH72" s="135"/>
      <c r="AI72" s="136"/>
      <c r="AJ72" s="21"/>
      <c r="AK72" s="21"/>
      <c r="AL72" s="22"/>
      <c r="AM72" s="22"/>
      <c r="AN72" s="5" t="s">
        <v>36</v>
      </c>
      <c r="AO72" s="135"/>
      <c r="AP72" s="136"/>
      <c r="AQ72" s="21"/>
      <c r="AR72" s="21"/>
      <c r="AS72" s="22"/>
      <c r="AT72" s="22"/>
      <c r="AU72" s="5" t="s">
        <v>36</v>
      </c>
      <c r="AV72" s="135"/>
      <c r="AW72" s="136"/>
      <c r="AX72" s="21"/>
      <c r="AY72" s="21"/>
      <c r="AZ72" s="22"/>
      <c r="BA72" s="22"/>
      <c r="BB72" s="5" t="s">
        <v>36</v>
      </c>
      <c r="BC72" s="135"/>
      <c r="BD72" s="136"/>
      <c r="BE72" s="21"/>
      <c r="BF72" s="21"/>
      <c r="BG72" s="22"/>
      <c r="BH72" s="22"/>
      <c r="BI72" s="5" t="s">
        <v>36</v>
      </c>
      <c r="BJ72" s="135"/>
      <c r="BK72" s="136"/>
      <c r="BL72" s="21"/>
      <c r="BM72" s="21"/>
      <c r="BN72" s="22"/>
      <c r="BO72" s="22"/>
      <c r="BP72" s="5" t="s">
        <v>36</v>
      </c>
      <c r="BQ72" s="135"/>
      <c r="BR72" s="136"/>
      <c r="BS72" s="21"/>
      <c r="BT72" s="21"/>
      <c r="BU72" s="22"/>
      <c r="BV72" s="22"/>
      <c r="BW72" s="5" t="s">
        <v>36</v>
      </c>
      <c r="BX72" s="135"/>
      <c r="BY72" s="136"/>
      <c r="BZ72" s="21"/>
      <c r="CA72" s="21"/>
      <c r="CB72" s="22"/>
      <c r="CC72" s="22"/>
      <c r="CD72" s="5" t="s">
        <v>36</v>
      </c>
      <c r="CE72" s="135"/>
      <c r="CF72" s="136"/>
      <c r="CG72" s="21"/>
      <c r="CH72" s="21"/>
      <c r="CI72" s="22"/>
      <c r="CJ72" s="22"/>
      <c r="CK72" s="5" t="s">
        <v>36</v>
      </c>
      <c r="CL72" s="135"/>
      <c r="CM72" s="136"/>
      <c r="CN72" s="21"/>
      <c r="CO72" s="21"/>
      <c r="CP72" s="22"/>
      <c r="CQ72" s="22"/>
      <c r="CR72" s="5" t="s">
        <v>36</v>
      </c>
      <c r="CS72" s="135"/>
      <c r="CT72" s="136"/>
      <c r="CU72" s="21"/>
      <c r="CV72" s="21"/>
      <c r="CW72" s="22"/>
      <c r="CX72" s="22"/>
      <c r="CY72" s="5" t="s">
        <v>36</v>
      </c>
      <c r="CZ72" s="135"/>
      <c r="DA72" s="136"/>
      <c r="DB72" s="21"/>
      <c r="DC72" s="21"/>
      <c r="DD72" s="22"/>
      <c r="DE72" s="22"/>
      <c r="DF72" s="5" t="s">
        <v>36</v>
      </c>
      <c r="DG72" s="135"/>
      <c r="DH72" s="136"/>
      <c r="DI72" s="21"/>
      <c r="DJ72" s="21"/>
      <c r="DK72" s="22"/>
      <c r="DL72" s="22"/>
      <c r="DM72" s="5" t="s">
        <v>36</v>
      </c>
      <c r="DN72" s="135"/>
      <c r="DO72" s="136"/>
      <c r="DP72" s="21"/>
      <c r="DQ72" s="21"/>
      <c r="DR72" s="22"/>
      <c r="DS72" s="22"/>
      <c r="DT72" s="5" t="s">
        <v>36</v>
      </c>
      <c r="DU72" s="135"/>
      <c r="DV72" s="136"/>
      <c r="DW72" s="21"/>
      <c r="DX72" s="21"/>
      <c r="DY72" s="22"/>
      <c r="DZ72" s="22"/>
      <c r="EA72" s="5" t="s">
        <v>36</v>
      </c>
      <c r="EB72" s="135"/>
      <c r="EC72" s="136"/>
      <c r="ED72" s="21"/>
      <c r="EE72" s="21"/>
      <c r="EF72" s="22"/>
      <c r="EG72" s="22"/>
      <c r="EH72" s="5" t="s">
        <v>36</v>
      </c>
      <c r="EI72" s="135"/>
      <c r="EJ72" s="136"/>
      <c r="EK72" s="21"/>
      <c r="EL72" s="21"/>
      <c r="EM72" s="22"/>
      <c r="EN72" s="22"/>
      <c r="EO72" s="5" t="s">
        <v>36</v>
      </c>
      <c r="EP72" s="135"/>
      <c r="EQ72" s="136"/>
      <c r="ER72" s="21"/>
      <c r="ES72" s="21"/>
      <c r="ET72" s="22"/>
      <c r="EU72" s="22"/>
      <c r="EV72" s="5" t="s">
        <v>36</v>
      </c>
      <c r="EW72" s="135"/>
      <c r="EX72" s="136"/>
      <c r="EY72" s="21"/>
      <c r="EZ72" s="21"/>
      <c r="FA72" s="22"/>
      <c r="FB72" s="22"/>
      <c r="FC72" s="5" t="s">
        <v>36</v>
      </c>
      <c r="FD72" s="135"/>
      <c r="FE72" s="136"/>
      <c r="FF72" s="21"/>
      <c r="FG72" s="21"/>
      <c r="FH72" s="22"/>
      <c r="FI72" s="22"/>
      <c r="FJ72" s="5" t="s">
        <v>36</v>
      </c>
      <c r="FK72" s="135"/>
      <c r="FL72" s="136"/>
      <c r="FM72" s="21"/>
      <c r="FN72" s="21"/>
      <c r="FO72" s="22"/>
      <c r="FP72" s="22"/>
      <c r="FQ72" s="5" t="s">
        <v>36</v>
      </c>
      <c r="FR72" s="135"/>
      <c r="FS72" s="136"/>
      <c r="FT72" s="21"/>
      <c r="FU72" s="21"/>
      <c r="FV72" s="22"/>
      <c r="FW72" s="22"/>
      <c r="FX72" s="5" t="s">
        <v>36</v>
      </c>
      <c r="FY72" s="135"/>
      <c r="FZ72" s="136"/>
      <c r="GA72" s="21"/>
      <c r="GB72" s="21"/>
      <c r="GC72" s="22"/>
      <c r="GD72" s="22"/>
      <c r="GE72" s="5" t="s">
        <v>36</v>
      </c>
      <c r="GF72" s="135"/>
      <c r="GG72" s="136"/>
      <c r="GH72" s="21"/>
      <c r="GI72" s="21"/>
      <c r="GJ72" s="22"/>
      <c r="GK72" s="22"/>
      <c r="GL72" s="5" t="s">
        <v>36</v>
      </c>
      <c r="GM72" s="135"/>
      <c r="GN72" s="136"/>
      <c r="GO72" s="21"/>
      <c r="GP72" s="21"/>
      <c r="GQ72" s="22"/>
      <c r="GR72" s="22"/>
      <c r="GS72" s="5" t="s">
        <v>36</v>
      </c>
      <c r="GT72" s="135"/>
      <c r="GU72" s="136"/>
      <c r="GV72" s="21"/>
      <c r="GW72" s="21"/>
      <c r="GX72" s="22"/>
      <c r="GY72" s="22"/>
      <c r="GZ72" s="5" t="s">
        <v>36</v>
      </c>
      <c r="HA72" s="135"/>
      <c r="HB72" s="136"/>
      <c r="HC72" s="21"/>
      <c r="HD72" s="21"/>
      <c r="HE72" s="22"/>
      <c r="HF72" s="22"/>
      <c r="HG72" s="5" t="s">
        <v>36</v>
      </c>
      <c r="HH72" s="135"/>
      <c r="HI72" s="136"/>
      <c r="HJ72" s="21"/>
      <c r="HK72" s="21"/>
      <c r="HL72" s="22"/>
      <c r="HM72" s="22"/>
      <c r="HN72" s="5" t="s">
        <v>36</v>
      </c>
      <c r="HO72" s="135"/>
      <c r="HP72" s="136"/>
      <c r="HQ72" s="21"/>
      <c r="HR72" s="21"/>
      <c r="HS72" s="22"/>
      <c r="HT72" s="22"/>
      <c r="HU72" s="5" t="s">
        <v>36</v>
      </c>
      <c r="HV72" s="135"/>
      <c r="HW72" s="136"/>
      <c r="HX72" s="21"/>
      <c r="HY72" s="21"/>
      <c r="HZ72" s="22"/>
      <c r="IA72" s="22"/>
      <c r="IB72" s="5" t="s">
        <v>36</v>
      </c>
      <c r="IC72" s="135"/>
      <c r="ID72" s="136"/>
      <c r="IE72" s="21"/>
      <c r="IF72" s="21"/>
      <c r="IG72" s="22"/>
      <c r="IH72" s="22"/>
      <c r="II72" s="5" t="s">
        <v>36</v>
      </c>
      <c r="IJ72" s="135"/>
      <c r="IK72" s="136"/>
      <c r="IL72" s="21"/>
      <c r="IM72" s="21"/>
      <c r="IN72" s="22"/>
      <c r="IO72" s="22"/>
      <c r="IP72" s="5" t="s">
        <v>36</v>
      </c>
      <c r="IQ72" s="135"/>
      <c r="IR72" s="136"/>
      <c r="IS72" s="21"/>
      <c r="IT72" s="21"/>
      <c r="IU72" s="22"/>
      <c r="IV72" s="22"/>
      <c r="IW72" s="5" t="s">
        <v>36</v>
      </c>
      <c r="IX72" s="135"/>
      <c r="IY72" s="136"/>
      <c r="IZ72" s="21"/>
      <c r="JA72" s="21"/>
      <c r="JB72" s="22"/>
      <c r="JC72" s="22"/>
      <c r="JD72" s="5" t="s">
        <v>36</v>
      </c>
      <c r="JE72" s="135"/>
      <c r="JF72" s="136"/>
      <c r="JG72" s="21"/>
      <c r="JH72" s="21"/>
      <c r="JI72" s="22"/>
      <c r="JJ72" s="22"/>
      <c r="JK72" s="5" t="s">
        <v>36</v>
      </c>
      <c r="JL72" s="135"/>
      <c r="JM72" s="136"/>
      <c r="JN72" s="21"/>
      <c r="JO72" s="21"/>
      <c r="JP72" s="22"/>
      <c r="JQ72" s="22"/>
      <c r="JR72" s="5" t="s">
        <v>36</v>
      </c>
      <c r="JS72" s="135"/>
      <c r="JT72" s="136"/>
      <c r="JU72" s="21"/>
      <c r="JV72" s="21"/>
      <c r="JW72" s="22"/>
      <c r="JX72" s="22"/>
    </row>
    <row r="73" spans="5:284" x14ac:dyDescent="0.25">
      <c r="E73" s="5" t="s">
        <v>49</v>
      </c>
      <c r="F73" s="141"/>
      <c r="G73" s="141"/>
      <c r="H73" s="115"/>
      <c r="I73" s="115"/>
      <c r="J73" s="22"/>
      <c r="K73" s="22"/>
      <c r="L73" s="5" t="s">
        <v>49</v>
      </c>
      <c r="M73" s="135"/>
      <c r="N73" s="136"/>
      <c r="O73" s="21"/>
      <c r="P73" s="21"/>
      <c r="Q73" s="22"/>
      <c r="R73" s="22"/>
      <c r="S73" s="5" t="s">
        <v>49</v>
      </c>
      <c r="T73" s="135"/>
      <c r="U73" s="136"/>
      <c r="V73" s="21"/>
      <c r="W73" s="21"/>
      <c r="X73" s="22"/>
      <c r="Y73" s="22"/>
      <c r="Z73" s="5" t="s">
        <v>49</v>
      </c>
      <c r="AA73" s="135"/>
      <c r="AB73" s="136"/>
      <c r="AC73" s="21"/>
      <c r="AD73" s="21"/>
      <c r="AE73" s="22"/>
      <c r="AF73" s="22"/>
      <c r="AG73" s="5" t="s">
        <v>49</v>
      </c>
      <c r="AH73" s="135"/>
      <c r="AI73" s="136"/>
      <c r="AJ73" s="21"/>
      <c r="AK73" s="21"/>
      <c r="AL73" s="22"/>
      <c r="AM73" s="22"/>
      <c r="AN73" s="5" t="s">
        <v>49</v>
      </c>
      <c r="AO73" s="135"/>
      <c r="AP73" s="136"/>
      <c r="AQ73" s="21"/>
      <c r="AR73" s="21"/>
      <c r="AS73" s="22"/>
      <c r="AT73" s="22"/>
      <c r="AU73" s="5" t="s">
        <v>49</v>
      </c>
      <c r="AV73" s="135"/>
      <c r="AW73" s="136"/>
      <c r="AX73" s="21"/>
      <c r="AY73" s="21"/>
      <c r="AZ73" s="22"/>
      <c r="BA73" s="22"/>
      <c r="BB73" s="5" t="s">
        <v>49</v>
      </c>
      <c r="BC73" s="135"/>
      <c r="BD73" s="136"/>
      <c r="BE73" s="21"/>
      <c r="BF73" s="21"/>
      <c r="BG73" s="22"/>
      <c r="BH73" s="22"/>
      <c r="BI73" s="5" t="s">
        <v>49</v>
      </c>
      <c r="BJ73" s="135"/>
      <c r="BK73" s="136"/>
      <c r="BL73" s="21"/>
      <c r="BM73" s="21"/>
      <c r="BN73" s="22"/>
      <c r="BO73" s="22"/>
      <c r="BP73" s="5" t="s">
        <v>49</v>
      </c>
      <c r="BQ73" s="135"/>
      <c r="BR73" s="136"/>
      <c r="BS73" s="21"/>
      <c r="BT73" s="21"/>
      <c r="BU73" s="22"/>
      <c r="BV73" s="22"/>
      <c r="BW73" s="5" t="s">
        <v>49</v>
      </c>
      <c r="BX73" s="135"/>
      <c r="BY73" s="136"/>
      <c r="BZ73" s="21"/>
      <c r="CA73" s="21"/>
      <c r="CB73" s="22"/>
      <c r="CC73" s="22"/>
      <c r="CD73" s="5" t="s">
        <v>49</v>
      </c>
      <c r="CE73" s="135"/>
      <c r="CF73" s="136"/>
      <c r="CG73" s="21"/>
      <c r="CH73" s="21"/>
      <c r="CI73" s="22"/>
      <c r="CJ73" s="22"/>
      <c r="CK73" s="5" t="s">
        <v>49</v>
      </c>
      <c r="CL73" s="135"/>
      <c r="CM73" s="136"/>
      <c r="CN73" s="21"/>
      <c r="CO73" s="21"/>
      <c r="CP73" s="22"/>
      <c r="CQ73" s="22"/>
      <c r="CR73" s="5" t="s">
        <v>49</v>
      </c>
      <c r="CS73" s="135"/>
      <c r="CT73" s="136"/>
      <c r="CU73" s="21"/>
      <c r="CV73" s="21"/>
      <c r="CW73" s="22"/>
      <c r="CX73" s="22"/>
      <c r="CY73" s="5" t="s">
        <v>49</v>
      </c>
      <c r="CZ73" s="135"/>
      <c r="DA73" s="136"/>
      <c r="DB73" s="21"/>
      <c r="DC73" s="21"/>
      <c r="DD73" s="22"/>
      <c r="DE73" s="22"/>
      <c r="DF73" s="5" t="s">
        <v>49</v>
      </c>
      <c r="DG73" s="135"/>
      <c r="DH73" s="136"/>
      <c r="DI73" s="21"/>
      <c r="DJ73" s="21"/>
      <c r="DK73" s="22"/>
      <c r="DL73" s="22"/>
      <c r="DM73" s="5" t="s">
        <v>49</v>
      </c>
      <c r="DN73" s="135"/>
      <c r="DO73" s="136"/>
      <c r="DP73" s="21"/>
      <c r="DQ73" s="21"/>
      <c r="DR73" s="22"/>
      <c r="DS73" s="22"/>
      <c r="DT73" s="5" t="s">
        <v>49</v>
      </c>
      <c r="DU73" s="135"/>
      <c r="DV73" s="136"/>
      <c r="DW73" s="21"/>
      <c r="DX73" s="21"/>
      <c r="DY73" s="22"/>
      <c r="DZ73" s="22"/>
      <c r="EA73" s="5" t="s">
        <v>49</v>
      </c>
      <c r="EB73" s="135"/>
      <c r="EC73" s="136"/>
      <c r="ED73" s="21"/>
      <c r="EE73" s="21"/>
      <c r="EF73" s="22"/>
      <c r="EG73" s="22"/>
      <c r="EH73" s="5" t="s">
        <v>49</v>
      </c>
      <c r="EI73" s="135"/>
      <c r="EJ73" s="136"/>
      <c r="EK73" s="21"/>
      <c r="EL73" s="21"/>
      <c r="EM73" s="22"/>
      <c r="EN73" s="22"/>
      <c r="EO73" s="5" t="s">
        <v>49</v>
      </c>
      <c r="EP73" s="135"/>
      <c r="EQ73" s="136"/>
      <c r="ER73" s="21"/>
      <c r="ES73" s="21"/>
      <c r="ET73" s="22"/>
      <c r="EU73" s="22"/>
      <c r="EV73" s="5" t="s">
        <v>49</v>
      </c>
      <c r="EW73" s="135"/>
      <c r="EX73" s="136"/>
      <c r="EY73" s="21"/>
      <c r="EZ73" s="21"/>
      <c r="FA73" s="22"/>
      <c r="FB73" s="22"/>
      <c r="FC73" s="5" t="s">
        <v>49</v>
      </c>
      <c r="FD73" s="135"/>
      <c r="FE73" s="136"/>
      <c r="FF73" s="21"/>
      <c r="FG73" s="21"/>
      <c r="FH73" s="22"/>
      <c r="FI73" s="22"/>
      <c r="FJ73" s="5" t="s">
        <v>49</v>
      </c>
      <c r="FK73" s="135"/>
      <c r="FL73" s="136"/>
      <c r="FM73" s="21"/>
      <c r="FN73" s="21"/>
      <c r="FO73" s="22"/>
      <c r="FP73" s="22"/>
      <c r="FQ73" s="5" t="s">
        <v>49</v>
      </c>
      <c r="FR73" s="135"/>
      <c r="FS73" s="136"/>
      <c r="FT73" s="21"/>
      <c r="FU73" s="21"/>
      <c r="FV73" s="22"/>
      <c r="FW73" s="22"/>
      <c r="FX73" s="5" t="s">
        <v>49</v>
      </c>
      <c r="FY73" s="135"/>
      <c r="FZ73" s="136"/>
      <c r="GA73" s="21"/>
      <c r="GB73" s="21"/>
      <c r="GC73" s="22"/>
      <c r="GD73" s="22"/>
      <c r="GE73" s="5" t="s">
        <v>49</v>
      </c>
      <c r="GF73" s="135"/>
      <c r="GG73" s="136"/>
      <c r="GH73" s="21"/>
      <c r="GI73" s="21"/>
      <c r="GJ73" s="22"/>
      <c r="GK73" s="22"/>
      <c r="GL73" s="5" t="s">
        <v>49</v>
      </c>
      <c r="GM73" s="135"/>
      <c r="GN73" s="136"/>
      <c r="GO73" s="21"/>
      <c r="GP73" s="21"/>
      <c r="GQ73" s="22"/>
      <c r="GR73" s="22"/>
      <c r="GS73" s="5" t="s">
        <v>49</v>
      </c>
      <c r="GT73" s="135"/>
      <c r="GU73" s="136"/>
      <c r="GV73" s="21"/>
      <c r="GW73" s="21"/>
      <c r="GX73" s="22"/>
      <c r="GY73" s="22"/>
      <c r="GZ73" s="5" t="s">
        <v>49</v>
      </c>
      <c r="HA73" s="135"/>
      <c r="HB73" s="136"/>
      <c r="HC73" s="21"/>
      <c r="HD73" s="21"/>
      <c r="HE73" s="22"/>
      <c r="HF73" s="22"/>
      <c r="HG73" s="5" t="s">
        <v>49</v>
      </c>
      <c r="HH73" s="135"/>
      <c r="HI73" s="136"/>
      <c r="HJ73" s="21"/>
      <c r="HK73" s="21"/>
      <c r="HL73" s="22"/>
      <c r="HM73" s="22"/>
      <c r="HN73" s="5" t="s">
        <v>49</v>
      </c>
      <c r="HO73" s="135"/>
      <c r="HP73" s="136"/>
      <c r="HQ73" s="21"/>
      <c r="HR73" s="21"/>
      <c r="HS73" s="22"/>
      <c r="HT73" s="22"/>
      <c r="HU73" s="5" t="s">
        <v>49</v>
      </c>
      <c r="HV73" s="135"/>
      <c r="HW73" s="136"/>
      <c r="HX73" s="21"/>
      <c r="HY73" s="21"/>
      <c r="HZ73" s="22"/>
      <c r="IA73" s="22"/>
      <c r="IB73" s="5" t="s">
        <v>49</v>
      </c>
      <c r="IC73" s="135"/>
      <c r="ID73" s="136"/>
      <c r="IE73" s="21"/>
      <c r="IF73" s="21"/>
      <c r="IG73" s="22"/>
      <c r="IH73" s="22"/>
      <c r="II73" s="5" t="s">
        <v>49</v>
      </c>
      <c r="IJ73" s="135"/>
      <c r="IK73" s="136"/>
      <c r="IL73" s="21"/>
      <c r="IM73" s="21"/>
      <c r="IN73" s="22"/>
      <c r="IO73" s="22"/>
      <c r="IP73" s="5" t="s">
        <v>49</v>
      </c>
      <c r="IQ73" s="135"/>
      <c r="IR73" s="136"/>
      <c r="IS73" s="21"/>
      <c r="IT73" s="21"/>
      <c r="IU73" s="22"/>
      <c r="IV73" s="22"/>
      <c r="IW73" s="5" t="s">
        <v>49</v>
      </c>
      <c r="IX73" s="135"/>
      <c r="IY73" s="136"/>
      <c r="IZ73" s="21"/>
      <c r="JA73" s="21"/>
      <c r="JB73" s="22"/>
      <c r="JC73" s="22"/>
      <c r="JD73" s="5" t="s">
        <v>49</v>
      </c>
      <c r="JE73" s="135"/>
      <c r="JF73" s="136"/>
      <c r="JG73" s="21"/>
      <c r="JH73" s="21"/>
      <c r="JI73" s="22"/>
      <c r="JJ73" s="22"/>
      <c r="JK73" s="5" t="s">
        <v>49</v>
      </c>
      <c r="JL73" s="135"/>
      <c r="JM73" s="136"/>
      <c r="JN73" s="21"/>
      <c r="JO73" s="21"/>
      <c r="JP73" s="22"/>
      <c r="JQ73" s="22"/>
      <c r="JR73" s="5" t="s">
        <v>49</v>
      </c>
      <c r="JS73" s="135"/>
      <c r="JT73" s="136"/>
      <c r="JU73" s="21"/>
      <c r="JV73" s="21"/>
      <c r="JW73" s="22"/>
      <c r="JX73" s="22"/>
    </row>
    <row r="74" spans="5:284" x14ac:dyDescent="0.25">
      <c r="E74" s="5" t="s">
        <v>50</v>
      </c>
      <c r="F74" s="141"/>
      <c r="G74" s="141"/>
      <c r="H74" s="115"/>
      <c r="I74" s="115"/>
      <c r="J74" s="22"/>
      <c r="K74" s="22"/>
      <c r="L74" s="5" t="s">
        <v>50</v>
      </c>
      <c r="M74" s="135"/>
      <c r="N74" s="136"/>
      <c r="O74" s="21"/>
      <c r="P74" s="21"/>
      <c r="Q74" s="22"/>
      <c r="R74" s="22"/>
      <c r="S74" s="5" t="s">
        <v>50</v>
      </c>
      <c r="T74" s="135"/>
      <c r="U74" s="136"/>
      <c r="V74" s="21"/>
      <c r="W74" s="21"/>
      <c r="X74" s="22"/>
      <c r="Y74" s="22"/>
      <c r="Z74" s="5" t="s">
        <v>50</v>
      </c>
      <c r="AA74" s="135"/>
      <c r="AB74" s="136"/>
      <c r="AC74" s="21"/>
      <c r="AD74" s="21"/>
      <c r="AE74" s="22"/>
      <c r="AF74" s="22"/>
      <c r="AG74" s="5" t="s">
        <v>50</v>
      </c>
      <c r="AH74" s="135"/>
      <c r="AI74" s="136"/>
      <c r="AJ74" s="21"/>
      <c r="AK74" s="21"/>
      <c r="AL74" s="22"/>
      <c r="AM74" s="22"/>
      <c r="AN74" s="5" t="s">
        <v>50</v>
      </c>
      <c r="AO74" s="135"/>
      <c r="AP74" s="136"/>
      <c r="AQ74" s="21"/>
      <c r="AR74" s="21"/>
      <c r="AS74" s="22"/>
      <c r="AT74" s="22"/>
      <c r="AU74" s="5" t="s">
        <v>50</v>
      </c>
      <c r="AV74" s="135"/>
      <c r="AW74" s="136"/>
      <c r="AX74" s="21"/>
      <c r="AY74" s="21"/>
      <c r="AZ74" s="22"/>
      <c r="BA74" s="22"/>
      <c r="BB74" s="5" t="s">
        <v>50</v>
      </c>
      <c r="BC74" s="135"/>
      <c r="BD74" s="136"/>
      <c r="BE74" s="21"/>
      <c r="BF74" s="21"/>
      <c r="BG74" s="22"/>
      <c r="BH74" s="22"/>
      <c r="BI74" s="5" t="s">
        <v>50</v>
      </c>
      <c r="BJ74" s="135"/>
      <c r="BK74" s="136"/>
      <c r="BL74" s="21"/>
      <c r="BM74" s="21"/>
      <c r="BN74" s="22"/>
      <c r="BO74" s="22"/>
      <c r="BP74" s="5" t="s">
        <v>50</v>
      </c>
      <c r="BQ74" s="135"/>
      <c r="BR74" s="136"/>
      <c r="BS74" s="21"/>
      <c r="BT74" s="21"/>
      <c r="BU74" s="22"/>
      <c r="BV74" s="22"/>
      <c r="BW74" s="5" t="s">
        <v>50</v>
      </c>
      <c r="BX74" s="135"/>
      <c r="BY74" s="136"/>
      <c r="BZ74" s="21"/>
      <c r="CA74" s="21"/>
      <c r="CB74" s="22"/>
      <c r="CC74" s="22"/>
      <c r="CD74" s="5" t="s">
        <v>50</v>
      </c>
      <c r="CE74" s="135"/>
      <c r="CF74" s="136"/>
      <c r="CG74" s="21"/>
      <c r="CH74" s="21"/>
      <c r="CI74" s="22"/>
      <c r="CJ74" s="22"/>
      <c r="CK74" s="5" t="s">
        <v>50</v>
      </c>
      <c r="CL74" s="135"/>
      <c r="CM74" s="136"/>
      <c r="CN74" s="21"/>
      <c r="CO74" s="21"/>
      <c r="CP74" s="22"/>
      <c r="CQ74" s="22"/>
      <c r="CR74" s="5" t="s">
        <v>50</v>
      </c>
      <c r="CS74" s="135"/>
      <c r="CT74" s="136"/>
      <c r="CU74" s="21"/>
      <c r="CV74" s="21"/>
      <c r="CW74" s="22"/>
      <c r="CX74" s="22"/>
      <c r="CY74" s="5" t="s">
        <v>50</v>
      </c>
      <c r="CZ74" s="135"/>
      <c r="DA74" s="136"/>
      <c r="DB74" s="21"/>
      <c r="DC74" s="21"/>
      <c r="DD74" s="22"/>
      <c r="DE74" s="22"/>
      <c r="DF74" s="5" t="s">
        <v>50</v>
      </c>
      <c r="DG74" s="135"/>
      <c r="DH74" s="136"/>
      <c r="DI74" s="21"/>
      <c r="DJ74" s="21"/>
      <c r="DK74" s="22"/>
      <c r="DL74" s="22"/>
      <c r="DM74" s="5" t="s">
        <v>50</v>
      </c>
      <c r="DN74" s="135"/>
      <c r="DO74" s="136"/>
      <c r="DP74" s="21"/>
      <c r="DQ74" s="21"/>
      <c r="DR74" s="22"/>
      <c r="DS74" s="22"/>
      <c r="DT74" s="5" t="s">
        <v>50</v>
      </c>
      <c r="DU74" s="135"/>
      <c r="DV74" s="136"/>
      <c r="DW74" s="21"/>
      <c r="DX74" s="21"/>
      <c r="DY74" s="22"/>
      <c r="DZ74" s="22"/>
      <c r="EA74" s="5" t="s">
        <v>50</v>
      </c>
      <c r="EB74" s="135"/>
      <c r="EC74" s="136"/>
      <c r="ED74" s="21"/>
      <c r="EE74" s="21"/>
      <c r="EF74" s="22"/>
      <c r="EG74" s="22"/>
      <c r="EH74" s="5" t="s">
        <v>50</v>
      </c>
      <c r="EI74" s="135"/>
      <c r="EJ74" s="136"/>
      <c r="EK74" s="21"/>
      <c r="EL74" s="21"/>
      <c r="EM74" s="22"/>
      <c r="EN74" s="22"/>
      <c r="EO74" s="5" t="s">
        <v>50</v>
      </c>
      <c r="EP74" s="135"/>
      <c r="EQ74" s="136"/>
      <c r="ER74" s="21"/>
      <c r="ES74" s="21"/>
      <c r="ET74" s="22"/>
      <c r="EU74" s="22"/>
      <c r="EV74" s="5" t="s">
        <v>50</v>
      </c>
      <c r="EW74" s="135"/>
      <c r="EX74" s="136"/>
      <c r="EY74" s="21"/>
      <c r="EZ74" s="21"/>
      <c r="FA74" s="22"/>
      <c r="FB74" s="22"/>
      <c r="FC74" s="5" t="s">
        <v>50</v>
      </c>
      <c r="FD74" s="135"/>
      <c r="FE74" s="136"/>
      <c r="FF74" s="21"/>
      <c r="FG74" s="21"/>
      <c r="FH74" s="22"/>
      <c r="FI74" s="22"/>
      <c r="FJ74" s="5" t="s">
        <v>50</v>
      </c>
      <c r="FK74" s="135"/>
      <c r="FL74" s="136"/>
      <c r="FM74" s="21"/>
      <c r="FN74" s="21"/>
      <c r="FO74" s="22"/>
      <c r="FP74" s="22"/>
      <c r="FQ74" s="5" t="s">
        <v>50</v>
      </c>
      <c r="FR74" s="135"/>
      <c r="FS74" s="136"/>
      <c r="FT74" s="21"/>
      <c r="FU74" s="21"/>
      <c r="FV74" s="22"/>
      <c r="FW74" s="22"/>
      <c r="FX74" s="5" t="s">
        <v>50</v>
      </c>
      <c r="FY74" s="135"/>
      <c r="FZ74" s="136"/>
      <c r="GA74" s="21"/>
      <c r="GB74" s="21"/>
      <c r="GC74" s="22"/>
      <c r="GD74" s="22"/>
      <c r="GE74" s="5" t="s">
        <v>50</v>
      </c>
      <c r="GF74" s="135"/>
      <c r="GG74" s="136"/>
      <c r="GH74" s="21"/>
      <c r="GI74" s="21"/>
      <c r="GJ74" s="22"/>
      <c r="GK74" s="22"/>
      <c r="GL74" s="5" t="s">
        <v>50</v>
      </c>
      <c r="GM74" s="135"/>
      <c r="GN74" s="136"/>
      <c r="GO74" s="21"/>
      <c r="GP74" s="21"/>
      <c r="GQ74" s="22"/>
      <c r="GR74" s="22"/>
      <c r="GS74" s="5" t="s">
        <v>50</v>
      </c>
      <c r="GT74" s="135"/>
      <c r="GU74" s="136"/>
      <c r="GV74" s="21"/>
      <c r="GW74" s="21"/>
      <c r="GX74" s="22"/>
      <c r="GY74" s="22"/>
      <c r="GZ74" s="5" t="s">
        <v>50</v>
      </c>
      <c r="HA74" s="135"/>
      <c r="HB74" s="136"/>
      <c r="HC74" s="21"/>
      <c r="HD74" s="21"/>
      <c r="HE74" s="22"/>
      <c r="HF74" s="22"/>
      <c r="HG74" s="5" t="s">
        <v>50</v>
      </c>
      <c r="HH74" s="135"/>
      <c r="HI74" s="136"/>
      <c r="HJ74" s="21"/>
      <c r="HK74" s="21"/>
      <c r="HL74" s="22"/>
      <c r="HM74" s="22"/>
      <c r="HN74" s="5" t="s">
        <v>50</v>
      </c>
      <c r="HO74" s="135"/>
      <c r="HP74" s="136"/>
      <c r="HQ74" s="21"/>
      <c r="HR74" s="21"/>
      <c r="HS74" s="22"/>
      <c r="HT74" s="22"/>
      <c r="HU74" s="5" t="s">
        <v>50</v>
      </c>
      <c r="HV74" s="135"/>
      <c r="HW74" s="136"/>
      <c r="HX74" s="21"/>
      <c r="HY74" s="21"/>
      <c r="HZ74" s="22"/>
      <c r="IA74" s="22"/>
      <c r="IB74" s="5" t="s">
        <v>50</v>
      </c>
      <c r="IC74" s="135"/>
      <c r="ID74" s="136"/>
      <c r="IE74" s="21"/>
      <c r="IF74" s="21"/>
      <c r="IG74" s="22"/>
      <c r="IH74" s="22"/>
      <c r="II74" s="5" t="s">
        <v>50</v>
      </c>
      <c r="IJ74" s="135"/>
      <c r="IK74" s="136"/>
      <c r="IL74" s="21"/>
      <c r="IM74" s="21"/>
      <c r="IN74" s="22"/>
      <c r="IO74" s="22"/>
      <c r="IP74" s="5" t="s">
        <v>50</v>
      </c>
      <c r="IQ74" s="135"/>
      <c r="IR74" s="136"/>
      <c r="IS74" s="21"/>
      <c r="IT74" s="21"/>
      <c r="IU74" s="22"/>
      <c r="IV74" s="22"/>
      <c r="IW74" s="5" t="s">
        <v>50</v>
      </c>
      <c r="IX74" s="135"/>
      <c r="IY74" s="136"/>
      <c r="IZ74" s="21"/>
      <c r="JA74" s="21"/>
      <c r="JB74" s="22"/>
      <c r="JC74" s="22"/>
      <c r="JD74" s="5" t="s">
        <v>50</v>
      </c>
      <c r="JE74" s="135"/>
      <c r="JF74" s="136"/>
      <c r="JG74" s="21"/>
      <c r="JH74" s="21"/>
      <c r="JI74" s="22"/>
      <c r="JJ74" s="22"/>
      <c r="JK74" s="5" t="s">
        <v>50</v>
      </c>
      <c r="JL74" s="135"/>
      <c r="JM74" s="136"/>
      <c r="JN74" s="21"/>
      <c r="JO74" s="21"/>
      <c r="JP74" s="22"/>
      <c r="JQ74" s="22"/>
      <c r="JR74" s="5" t="s">
        <v>50</v>
      </c>
      <c r="JS74" s="135"/>
      <c r="JT74" s="136"/>
      <c r="JU74" s="21"/>
      <c r="JV74" s="21"/>
      <c r="JW74" s="22"/>
      <c r="JX74" s="22"/>
    </row>
    <row r="75" spans="5:284" x14ac:dyDescent="0.25">
      <c r="E75" s="5" t="s">
        <v>51</v>
      </c>
      <c r="F75" s="141"/>
      <c r="G75" s="141"/>
      <c r="H75" s="115"/>
      <c r="I75" s="115"/>
      <c r="J75" s="22"/>
      <c r="K75" s="22"/>
      <c r="L75" s="5" t="s">
        <v>51</v>
      </c>
      <c r="M75" s="135"/>
      <c r="N75" s="136"/>
      <c r="O75" s="21"/>
      <c r="P75" s="21"/>
      <c r="Q75" s="22"/>
      <c r="R75" s="22"/>
      <c r="S75" s="5" t="s">
        <v>51</v>
      </c>
      <c r="T75" s="135"/>
      <c r="U75" s="136"/>
      <c r="V75" s="21"/>
      <c r="W75" s="21"/>
      <c r="X75" s="22"/>
      <c r="Y75" s="22"/>
      <c r="Z75" s="5" t="s">
        <v>51</v>
      </c>
      <c r="AA75" s="135"/>
      <c r="AB75" s="136"/>
      <c r="AC75" s="21"/>
      <c r="AD75" s="21"/>
      <c r="AE75" s="22"/>
      <c r="AF75" s="22"/>
      <c r="AG75" s="5" t="s">
        <v>51</v>
      </c>
      <c r="AH75" s="135"/>
      <c r="AI75" s="136"/>
      <c r="AJ75" s="21"/>
      <c r="AK75" s="21"/>
      <c r="AL75" s="22"/>
      <c r="AM75" s="22"/>
      <c r="AN75" s="5" t="s">
        <v>51</v>
      </c>
      <c r="AO75" s="135"/>
      <c r="AP75" s="136"/>
      <c r="AQ75" s="21"/>
      <c r="AR75" s="21"/>
      <c r="AS75" s="22"/>
      <c r="AT75" s="22"/>
      <c r="AU75" s="5" t="s">
        <v>51</v>
      </c>
      <c r="AV75" s="135"/>
      <c r="AW75" s="136"/>
      <c r="AX75" s="21"/>
      <c r="AY75" s="21"/>
      <c r="AZ75" s="22"/>
      <c r="BA75" s="22"/>
      <c r="BB75" s="5" t="s">
        <v>51</v>
      </c>
      <c r="BC75" s="135"/>
      <c r="BD75" s="136"/>
      <c r="BE75" s="21"/>
      <c r="BF75" s="21"/>
      <c r="BG75" s="22"/>
      <c r="BH75" s="22"/>
      <c r="BI75" s="5" t="s">
        <v>51</v>
      </c>
      <c r="BJ75" s="135"/>
      <c r="BK75" s="136"/>
      <c r="BL75" s="21"/>
      <c r="BM75" s="21"/>
      <c r="BN75" s="22"/>
      <c r="BO75" s="22"/>
      <c r="BP75" s="5" t="s">
        <v>51</v>
      </c>
      <c r="BQ75" s="135"/>
      <c r="BR75" s="136"/>
      <c r="BS75" s="21"/>
      <c r="BT75" s="21"/>
      <c r="BU75" s="22"/>
      <c r="BV75" s="22"/>
      <c r="BW75" s="5" t="s">
        <v>51</v>
      </c>
      <c r="BX75" s="135"/>
      <c r="BY75" s="136"/>
      <c r="BZ75" s="21"/>
      <c r="CA75" s="21"/>
      <c r="CB75" s="22"/>
      <c r="CC75" s="22"/>
      <c r="CD75" s="5" t="s">
        <v>51</v>
      </c>
      <c r="CE75" s="135"/>
      <c r="CF75" s="136"/>
      <c r="CG75" s="21"/>
      <c r="CH75" s="21"/>
      <c r="CI75" s="22"/>
      <c r="CJ75" s="22"/>
      <c r="CK75" s="5" t="s">
        <v>51</v>
      </c>
      <c r="CL75" s="135"/>
      <c r="CM75" s="136"/>
      <c r="CN75" s="21"/>
      <c r="CO75" s="21"/>
      <c r="CP75" s="22"/>
      <c r="CQ75" s="22"/>
      <c r="CR75" s="5" t="s">
        <v>51</v>
      </c>
      <c r="CS75" s="135"/>
      <c r="CT75" s="136"/>
      <c r="CU75" s="21"/>
      <c r="CV75" s="21"/>
      <c r="CW75" s="22"/>
      <c r="CX75" s="22"/>
      <c r="CY75" s="5" t="s">
        <v>51</v>
      </c>
      <c r="CZ75" s="135"/>
      <c r="DA75" s="136"/>
      <c r="DB75" s="21"/>
      <c r="DC75" s="21"/>
      <c r="DD75" s="22"/>
      <c r="DE75" s="22"/>
      <c r="DF75" s="5" t="s">
        <v>51</v>
      </c>
      <c r="DG75" s="135"/>
      <c r="DH75" s="136"/>
      <c r="DI75" s="21"/>
      <c r="DJ75" s="21"/>
      <c r="DK75" s="22"/>
      <c r="DL75" s="22"/>
      <c r="DM75" s="5" t="s">
        <v>51</v>
      </c>
      <c r="DN75" s="135"/>
      <c r="DO75" s="136"/>
      <c r="DP75" s="21"/>
      <c r="DQ75" s="21"/>
      <c r="DR75" s="22"/>
      <c r="DS75" s="22"/>
      <c r="DT75" s="5" t="s">
        <v>51</v>
      </c>
      <c r="DU75" s="135"/>
      <c r="DV75" s="136"/>
      <c r="DW75" s="21"/>
      <c r="DX75" s="21"/>
      <c r="DY75" s="22"/>
      <c r="DZ75" s="22"/>
      <c r="EA75" s="5" t="s">
        <v>51</v>
      </c>
      <c r="EB75" s="135"/>
      <c r="EC75" s="136"/>
      <c r="ED75" s="21"/>
      <c r="EE75" s="21"/>
      <c r="EF75" s="22"/>
      <c r="EG75" s="22"/>
      <c r="EH75" s="5" t="s">
        <v>51</v>
      </c>
      <c r="EI75" s="135"/>
      <c r="EJ75" s="136"/>
      <c r="EK75" s="21"/>
      <c r="EL75" s="21"/>
      <c r="EM75" s="22"/>
      <c r="EN75" s="22"/>
      <c r="EO75" s="5" t="s">
        <v>51</v>
      </c>
      <c r="EP75" s="135"/>
      <c r="EQ75" s="136"/>
      <c r="ER75" s="21"/>
      <c r="ES75" s="21"/>
      <c r="ET75" s="22"/>
      <c r="EU75" s="22"/>
      <c r="EV75" s="5" t="s">
        <v>51</v>
      </c>
      <c r="EW75" s="135"/>
      <c r="EX75" s="136"/>
      <c r="EY75" s="21"/>
      <c r="EZ75" s="21"/>
      <c r="FA75" s="22"/>
      <c r="FB75" s="22"/>
      <c r="FC75" s="5" t="s">
        <v>51</v>
      </c>
      <c r="FD75" s="135"/>
      <c r="FE75" s="136"/>
      <c r="FF75" s="21"/>
      <c r="FG75" s="21"/>
      <c r="FH75" s="22"/>
      <c r="FI75" s="22"/>
      <c r="FJ75" s="5" t="s">
        <v>51</v>
      </c>
      <c r="FK75" s="135"/>
      <c r="FL75" s="136"/>
      <c r="FM75" s="21"/>
      <c r="FN75" s="21"/>
      <c r="FO75" s="22"/>
      <c r="FP75" s="22"/>
      <c r="FQ75" s="5" t="s">
        <v>51</v>
      </c>
      <c r="FR75" s="135"/>
      <c r="FS75" s="136"/>
      <c r="FT75" s="21"/>
      <c r="FU75" s="21"/>
      <c r="FV75" s="22"/>
      <c r="FW75" s="22"/>
      <c r="FX75" s="5" t="s">
        <v>51</v>
      </c>
      <c r="FY75" s="135"/>
      <c r="FZ75" s="136"/>
      <c r="GA75" s="21"/>
      <c r="GB75" s="21"/>
      <c r="GC75" s="22"/>
      <c r="GD75" s="22"/>
      <c r="GE75" s="5" t="s">
        <v>51</v>
      </c>
      <c r="GF75" s="135"/>
      <c r="GG75" s="136"/>
      <c r="GH75" s="21"/>
      <c r="GI75" s="21"/>
      <c r="GJ75" s="22"/>
      <c r="GK75" s="22"/>
      <c r="GL75" s="5" t="s">
        <v>51</v>
      </c>
      <c r="GM75" s="135"/>
      <c r="GN75" s="136"/>
      <c r="GO75" s="21"/>
      <c r="GP75" s="21"/>
      <c r="GQ75" s="22"/>
      <c r="GR75" s="22"/>
      <c r="GS75" s="5" t="s">
        <v>51</v>
      </c>
      <c r="GT75" s="135"/>
      <c r="GU75" s="136"/>
      <c r="GV75" s="21"/>
      <c r="GW75" s="21"/>
      <c r="GX75" s="22"/>
      <c r="GY75" s="22"/>
      <c r="GZ75" s="5" t="s">
        <v>51</v>
      </c>
      <c r="HA75" s="135"/>
      <c r="HB75" s="136"/>
      <c r="HC75" s="21"/>
      <c r="HD75" s="21"/>
      <c r="HE75" s="22"/>
      <c r="HF75" s="22"/>
      <c r="HG75" s="5" t="s">
        <v>51</v>
      </c>
      <c r="HH75" s="135"/>
      <c r="HI75" s="136"/>
      <c r="HJ75" s="21"/>
      <c r="HK75" s="21"/>
      <c r="HL75" s="22"/>
      <c r="HM75" s="22"/>
      <c r="HN75" s="5" t="s">
        <v>51</v>
      </c>
      <c r="HO75" s="135"/>
      <c r="HP75" s="136"/>
      <c r="HQ75" s="21"/>
      <c r="HR75" s="21"/>
      <c r="HS75" s="22"/>
      <c r="HT75" s="22"/>
      <c r="HU75" s="5" t="s">
        <v>51</v>
      </c>
      <c r="HV75" s="135"/>
      <c r="HW75" s="136"/>
      <c r="HX75" s="21"/>
      <c r="HY75" s="21"/>
      <c r="HZ75" s="22"/>
      <c r="IA75" s="22"/>
      <c r="IB75" s="5" t="s">
        <v>51</v>
      </c>
      <c r="IC75" s="135"/>
      <c r="ID75" s="136"/>
      <c r="IE75" s="21"/>
      <c r="IF75" s="21"/>
      <c r="IG75" s="22"/>
      <c r="IH75" s="22"/>
      <c r="II75" s="5" t="s">
        <v>51</v>
      </c>
      <c r="IJ75" s="135"/>
      <c r="IK75" s="136"/>
      <c r="IL75" s="21"/>
      <c r="IM75" s="21"/>
      <c r="IN75" s="22"/>
      <c r="IO75" s="22"/>
      <c r="IP75" s="5" t="s">
        <v>51</v>
      </c>
      <c r="IQ75" s="135"/>
      <c r="IR75" s="136"/>
      <c r="IS75" s="21"/>
      <c r="IT75" s="21"/>
      <c r="IU75" s="22"/>
      <c r="IV75" s="22"/>
      <c r="IW75" s="5" t="s">
        <v>51</v>
      </c>
      <c r="IX75" s="135"/>
      <c r="IY75" s="136"/>
      <c r="IZ75" s="21"/>
      <c r="JA75" s="21"/>
      <c r="JB75" s="22"/>
      <c r="JC75" s="22"/>
      <c r="JD75" s="5" t="s">
        <v>51</v>
      </c>
      <c r="JE75" s="135"/>
      <c r="JF75" s="136"/>
      <c r="JG75" s="21"/>
      <c r="JH75" s="21"/>
      <c r="JI75" s="22"/>
      <c r="JJ75" s="22"/>
      <c r="JK75" s="5" t="s">
        <v>51</v>
      </c>
      <c r="JL75" s="135"/>
      <c r="JM75" s="136"/>
      <c r="JN75" s="21"/>
      <c r="JO75" s="21"/>
      <c r="JP75" s="22"/>
      <c r="JQ75" s="22"/>
      <c r="JR75" s="5" t="s">
        <v>51</v>
      </c>
      <c r="JS75" s="135"/>
      <c r="JT75" s="136"/>
      <c r="JU75" s="21"/>
      <c r="JV75" s="21"/>
      <c r="JW75" s="22"/>
      <c r="JX75" s="22"/>
    </row>
    <row r="76" spans="5:284" x14ac:dyDescent="0.25">
      <c r="E76" s="5">
        <v>1</v>
      </c>
      <c r="F76" s="141"/>
      <c r="G76" s="141"/>
      <c r="H76" s="115"/>
      <c r="I76" s="115"/>
      <c r="J76" s="22"/>
      <c r="K76" s="22"/>
      <c r="L76" s="5">
        <v>1</v>
      </c>
      <c r="M76" s="135"/>
      <c r="N76" s="136"/>
      <c r="O76" s="21"/>
      <c r="P76" s="21"/>
      <c r="Q76" s="22"/>
      <c r="R76" s="22"/>
      <c r="S76" s="5">
        <v>1</v>
      </c>
      <c r="T76" s="135"/>
      <c r="U76" s="136"/>
      <c r="V76" s="21"/>
      <c r="W76" s="21"/>
      <c r="X76" s="22"/>
      <c r="Y76" s="22"/>
      <c r="Z76" s="5">
        <v>1</v>
      </c>
      <c r="AA76" s="135"/>
      <c r="AB76" s="136"/>
      <c r="AC76" s="21"/>
      <c r="AD76" s="21"/>
      <c r="AE76" s="22"/>
      <c r="AF76" s="22"/>
      <c r="AG76" s="5">
        <v>1</v>
      </c>
      <c r="AH76" s="135"/>
      <c r="AI76" s="136"/>
      <c r="AJ76" s="21"/>
      <c r="AK76" s="21"/>
      <c r="AL76" s="22"/>
      <c r="AM76" s="22"/>
      <c r="AN76" s="5">
        <v>1</v>
      </c>
      <c r="AO76" s="135"/>
      <c r="AP76" s="136"/>
      <c r="AQ76" s="21"/>
      <c r="AR76" s="21"/>
      <c r="AS76" s="22"/>
      <c r="AT76" s="22"/>
      <c r="AU76" s="5">
        <v>1</v>
      </c>
      <c r="AV76" s="135"/>
      <c r="AW76" s="136"/>
      <c r="AX76" s="21"/>
      <c r="AY76" s="21"/>
      <c r="AZ76" s="22"/>
      <c r="BA76" s="22"/>
      <c r="BB76" s="5">
        <v>1</v>
      </c>
      <c r="BC76" s="135"/>
      <c r="BD76" s="136"/>
      <c r="BE76" s="21"/>
      <c r="BF76" s="21"/>
      <c r="BG76" s="22"/>
      <c r="BH76" s="22"/>
      <c r="BI76" s="5">
        <v>1</v>
      </c>
      <c r="BJ76" s="135"/>
      <c r="BK76" s="136"/>
      <c r="BL76" s="21"/>
      <c r="BM76" s="21"/>
      <c r="BN76" s="22"/>
      <c r="BO76" s="22"/>
      <c r="BP76" s="5">
        <v>1</v>
      </c>
      <c r="BQ76" s="135"/>
      <c r="BR76" s="136"/>
      <c r="BS76" s="21"/>
      <c r="BT76" s="21"/>
      <c r="BU76" s="22"/>
      <c r="BV76" s="22"/>
      <c r="BW76" s="5">
        <v>1</v>
      </c>
      <c r="BX76" s="135"/>
      <c r="BY76" s="136"/>
      <c r="BZ76" s="21"/>
      <c r="CA76" s="21"/>
      <c r="CB76" s="22"/>
      <c r="CC76" s="22"/>
      <c r="CD76" s="5">
        <v>1</v>
      </c>
      <c r="CE76" s="135"/>
      <c r="CF76" s="136"/>
      <c r="CG76" s="21"/>
      <c r="CH76" s="21"/>
      <c r="CI76" s="22"/>
      <c r="CJ76" s="22"/>
      <c r="CK76" s="5">
        <v>1</v>
      </c>
      <c r="CL76" s="135"/>
      <c r="CM76" s="136"/>
      <c r="CN76" s="21"/>
      <c r="CO76" s="21"/>
      <c r="CP76" s="22"/>
      <c r="CQ76" s="22"/>
      <c r="CR76" s="5">
        <v>1</v>
      </c>
      <c r="CS76" s="135"/>
      <c r="CT76" s="136"/>
      <c r="CU76" s="21"/>
      <c r="CV76" s="21"/>
      <c r="CW76" s="22"/>
      <c r="CX76" s="22"/>
      <c r="CY76" s="5">
        <v>1</v>
      </c>
      <c r="CZ76" s="135"/>
      <c r="DA76" s="136"/>
      <c r="DB76" s="21"/>
      <c r="DC76" s="21"/>
      <c r="DD76" s="22"/>
      <c r="DE76" s="22"/>
      <c r="DF76" s="5">
        <v>1</v>
      </c>
      <c r="DG76" s="135"/>
      <c r="DH76" s="136"/>
      <c r="DI76" s="21"/>
      <c r="DJ76" s="21"/>
      <c r="DK76" s="22"/>
      <c r="DL76" s="22"/>
      <c r="DM76" s="5">
        <v>1</v>
      </c>
      <c r="DN76" s="135"/>
      <c r="DO76" s="136"/>
      <c r="DP76" s="21"/>
      <c r="DQ76" s="21"/>
      <c r="DR76" s="22"/>
      <c r="DS76" s="22"/>
      <c r="DT76" s="5">
        <v>1</v>
      </c>
      <c r="DU76" s="135"/>
      <c r="DV76" s="136"/>
      <c r="DW76" s="21"/>
      <c r="DX76" s="21"/>
      <c r="DY76" s="22"/>
      <c r="DZ76" s="22"/>
      <c r="EA76" s="5">
        <v>1</v>
      </c>
      <c r="EB76" s="135"/>
      <c r="EC76" s="136"/>
      <c r="ED76" s="21"/>
      <c r="EE76" s="21"/>
      <c r="EF76" s="22"/>
      <c r="EG76" s="22"/>
      <c r="EH76" s="5">
        <v>1</v>
      </c>
      <c r="EI76" s="135"/>
      <c r="EJ76" s="136"/>
      <c r="EK76" s="21"/>
      <c r="EL76" s="21"/>
      <c r="EM76" s="22"/>
      <c r="EN76" s="22"/>
      <c r="EO76" s="5">
        <v>1</v>
      </c>
      <c r="EP76" s="135"/>
      <c r="EQ76" s="136"/>
      <c r="ER76" s="21"/>
      <c r="ES76" s="21"/>
      <c r="ET76" s="22"/>
      <c r="EU76" s="22"/>
      <c r="EV76" s="5">
        <v>1</v>
      </c>
      <c r="EW76" s="135"/>
      <c r="EX76" s="136"/>
      <c r="EY76" s="21"/>
      <c r="EZ76" s="21"/>
      <c r="FA76" s="22"/>
      <c r="FB76" s="22"/>
      <c r="FC76" s="5">
        <v>1</v>
      </c>
      <c r="FD76" s="135"/>
      <c r="FE76" s="136"/>
      <c r="FF76" s="21"/>
      <c r="FG76" s="21"/>
      <c r="FH76" s="22"/>
      <c r="FI76" s="22"/>
      <c r="FJ76" s="5">
        <v>1</v>
      </c>
      <c r="FK76" s="135"/>
      <c r="FL76" s="136"/>
      <c r="FM76" s="21"/>
      <c r="FN76" s="21"/>
      <c r="FO76" s="22"/>
      <c r="FP76" s="22"/>
      <c r="FQ76" s="5">
        <v>1</v>
      </c>
      <c r="FR76" s="135"/>
      <c r="FS76" s="136"/>
      <c r="FT76" s="21"/>
      <c r="FU76" s="21"/>
      <c r="FV76" s="22"/>
      <c r="FW76" s="22"/>
      <c r="FX76" s="5">
        <v>1</v>
      </c>
      <c r="FY76" s="135"/>
      <c r="FZ76" s="136"/>
      <c r="GA76" s="21"/>
      <c r="GB76" s="21"/>
      <c r="GC76" s="22"/>
      <c r="GD76" s="22"/>
      <c r="GE76" s="5">
        <v>1</v>
      </c>
      <c r="GF76" s="135"/>
      <c r="GG76" s="136"/>
      <c r="GH76" s="21"/>
      <c r="GI76" s="21"/>
      <c r="GJ76" s="22"/>
      <c r="GK76" s="22"/>
      <c r="GL76" s="5">
        <v>1</v>
      </c>
      <c r="GM76" s="135"/>
      <c r="GN76" s="136"/>
      <c r="GO76" s="21"/>
      <c r="GP76" s="21"/>
      <c r="GQ76" s="22"/>
      <c r="GR76" s="22"/>
      <c r="GS76" s="5">
        <v>1</v>
      </c>
      <c r="GT76" s="135"/>
      <c r="GU76" s="136"/>
      <c r="GV76" s="21"/>
      <c r="GW76" s="21"/>
      <c r="GX76" s="22"/>
      <c r="GY76" s="22"/>
      <c r="GZ76" s="5">
        <v>1</v>
      </c>
      <c r="HA76" s="135"/>
      <c r="HB76" s="136"/>
      <c r="HC76" s="21"/>
      <c r="HD76" s="21"/>
      <c r="HE76" s="22"/>
      <c r="HF76" s="22"/>
      <c r="HG76" s="5">
        <v>1</v>
      </c>
      <c r="HH76" s="135"/>
      <c r="HI76" s="136"/>
      <c r="HJ76" s="21"/>
      <c r="HK76" s="21"/>
      <c r="HL76" s="22"/>
      <c r="HM76" s="22"/>
      <c r="HN76" s="5">
        <v>1</v>
      </c>
      <c r="HO76" s="135"/>
      <c r="HP76" s="136"/>
      <c r="HQ76" s="21"/>
      <c r="HR76" s="21"/>
      <c r="HS76" s="22"/>
      <c r="HT76" s="22"/>
      <c r="HU76" s="5">
        <v>1</v>
      </c>
      <c r="HV76" s="135"/>
      <c r="HW76" s="136"/>
      <c r="HX76" s="21"/>
      <c r="HY76" s="21"/>
      <c r="HZ76" s="22"/>
      <c r="IA76" s="22"/>
      <c r="IB76" s="5">
        <v>1</v>
      </c>
      <c r="IC76" s="135"/>
      <c r="ID76" s="136"/>
      <c r="IE76" s="21"/>
      <c r="IF76" s="21"/>
      <c r="IG76" s="22"/>
      <c r="IH76" s="22"/>
      <c r="II76" s="5">
        <v>1</v>
      </c>
      <c r="IJ76" s="135"/>
      <c r="IK76" s="136"/>
      <c r="IL76" s="21"/>
      <c r="IM76" s="21"/>
      <c r="IN76" s="22"/>
      <c r="IO76" s="22"/>
      <c r="IP76" s="5">
        <v>1</v>
      </c>
      <c r="IQ76" s="135"/>
      <c r="IR76" s="136"/>
      <c r="IS76" s="21"/>
      <c r="IT76" s="21"/>
      <c r="IU76" s="22"/>
      <c r="IV76" s="22"/>
      <c r="IW76" s="5">
        <v>1</v>
      </c>
      <c r="IX76" s="135"/>
      <c r="IY76" s="136"/>
      <c r="IZ76" s="21"/>
      <c r="JA76" s="21"/>
      <c r="JB76" s="22"/>
      <c r="JC76" s="22"/>
      <c r="JD76" s="5">
        <v>1</v>
      </c>
      <c r="JE76" s="135"/>
      <c r="JF76" s="136"/>
      <c r="JG76" s="21"/>
      <c r="JH76" s="21"/>
      <c r="JI76" s="22"/>
      <c r="JJ76" s="22"/>
      <c r="JK76" s="5">
        <v>1</v>
      </c>
      <c r="JL76" s="135"/>
      <c r="JM76" s="136"/>
      <c r="JN76" s="21"/>
      <c r="JO76" s="21"/>
      <c r="JP76" s="22"/>
      <c r="JQ76" s="22"/>
      <c r="JR76" s="5">
        <v>1</v>
      </c>
      <c r="JS76" s="135"/>
      <c r="JT76" s="136"/>
      <c r="JU76" s="21"/>
      <c r="JV76" s="21"/>
      <c r="JW76" s="22"/>
      <c r="JX76" s="22"/>
    </row>
    <row r="77" spans="5:284" x14ac:dyDescent="0.25">
      <c r="E77" s="5">
        <v>2</v>
      </c>
      <c r="F77" s="141"/>
      <c r="G77" s="141"/>
      <c r="H77" s="115"/>
      <c r="I77" s="115"/>
      <c r="J77" s="22"/>
      <c r="K77" s="22"/>
      <c r="L77" s="5">
        <v>2</v>
      </c>
      <c r="M77" s="135"/>
      <c r="N77" s="136"/>
      <c r="O77" s="21"/>
      <c r="P77" s="21"/>
      <c r="Q77" s="22"/>
      <c r="R77" s="22"/>
      <c r="S77" s="5">
        <v>2</v>
      </c>
      <c r="T77" s="135"/>
      <c r="U77" s="136"/>
      <c r="V77" s="21"/>
      <c r="W77" s="21"/>
      <c r="X77" s="22"/>
      <c r="Y77" s="22"/>
      <c r="Z77" s="5">
        <v>2</v>
      </c>
      <c r="AA77" s="135"/>
      <c r="AB77" s="136"/>
      <c r="AC77" s="21"/>
      <c r="AD77" s="21"/>
      <c r="AE77" s="22"/>
      <c r="AF77" s="22"/>
      <c r="AG77" s="5">
        <v>2</v>
      </c>
      <c r="AH77" s="135"/>
      <c r="AI77" s="136"/>
      <c r="AJ77" s="21"/>
      <c r="AK77" s="21"/>
      <c r="AL77" s="22"/>
      <c r="AM77" s="22"/>
      <c r="AN77" s="5">
        <v>2</v>
      </c>
      <c r="AO77" s="135"/>
      <c r="AP77" s="136"/>
      <c r="AQ77" s="21"/>
      <c r="AR77" s="21"/>
      <c r="AS77" s="22"/>
      <c r="AT77" s="22"/>
      <c r="AU77" s="5">
        <v>2</v>
      </c>
      <c r="AV77" s="135"/>
      <c r="AW77" s="136"/>
      <c r="AX77" s="21"/>
      <c r="AY77" s="21"/>
      <c r="AZ77" s="22"/>
      <c r="BA77" s="22"/>
      <c r="BB77" s="5">
        <v>2</v>
      </c>
      <c r="BC77" s="135"/>
      <c r="BD77" s="136"/>
      <c r="BE77" s="21"/>
      <c r="BF77" s="21"/>
      <c r="BG77" s="22"/>
      <c r="BH77" s="22"/>
      <c r="BI77" s="5">
        <v>2</v>
      </c>
      <c r="BJ77" s="135"/>
      <c r="BK77" s="136"/>
      <c r="BL77" s="21"/>
      <c r="BM77" s="21"/>
      <c r="BN77" s="22"/>
      <c r="BO77" s="22"/>
      <c r="BP77" s="5">
        <v>2</v>
      </c>
      <c r="BQ77" s="135"/>
      <c r="BR77" s="136"/>
      <c r="BS77" s="21"/>
      <c r="BT77" s="21"/>
      <c r="BU77" s="22"/>
      <c r="BV77" s="22"/>
      <c r="BW77" s="5">
        <v>2</v>
      </c>
      <c r="BX77" s="135"/>
      <c r="BY77" s="136"/>
      <c r="BZ77" s="21"/>
      <c r="CA77" s="21"/>
      <c r="CB77" s="22"/>
      <c r="CC77" s="22"/>
      <c r="CD77" s="5">
        <v>2</v>
      </c>
      <c r="CE77" s="135"/>
      <c r="CF77" s="136"/>
      <c r="CG77" s="21"/>
      <c r="CH77" s="21"/>
      <c r="CI77" s="22"/>
      <c r="CJ77" s="22"/>
      <c r="CK77" s="5">
        <v>2</v>
      </c>
      <c r="CL77" s="135"/>
      <c r="CM77" s="136"/>
      <c r="CN77" s="21"/>
      <c r="CO77" s="21"/>
      <c r="CP77" s="22"/>
      <c r="CQ77" s="22"/>
      <c r="CR77" s="5">
        <v>2</v>
      </c>
      <c r="CS77" s="135"/>
      <c r="CT77" s="136"/>
      <c r="CU77" s="21"/>
      <c r="CV77" s="21"/>
      <c r="CW77" s="22"/>
      <c r="CX77" s="22"/>
      <c r="CY77" s="5">
        <v>2</v>
      </c>
      <c r="CZ77" s="135"/>
      <c r="DA77" s="136"/>
      <c r="DB77" s="21"/>
      <c r="DC77" s="21"/>
      <c r="DD77" s="22"/>
      <c r="DE77" s="22"/>
      <c r="DF77" s="5">
        <v>2</v>
      </c>
      <c r="DG77" s="135"/>
      <c r="DH77" s="136"/>
      <c r="DI77" s="21"/>
      <c r="DJ77" s="21"/>
      <c r="DK77" s="22"/>
      <c r="DL77" s="22"/>
      <c r="DM77" s="5">
        <v>2</v>
      </c>
      <c r="DN77" s="135"/>
      <c r="DO77" s="136"/>
      <c r="DP77" s="21"/>
      <c r="DQ77" s="21"/>
      <c r="DR77" s="22"/>
      <c r="DS77" s="22"/>
      <c r="DT77" s="5">
        <v>2</v>
      </c>
      <c r="DU77" s="135"/>
      <c r="DV77" s="136"/>
      <c r="DW77" s="21"/>
      <c r="DX77" s="21"/>
      <c r="DY77" s="22"/>
      <c r="DZ77" s="22"/>
      <c r="EA77" s="5">
        <v>2</v>
      </c>
      <c r="EB77" s="135"/>
      <c r="EC77" s="136"/>
      <c r="ED77" s="21"/>
      <c r="EE77" s="21"/>
      <c r="EF77" s="22"/>
      <c r="EG77" s="22"/>
      <c r="EH77" s="5">
        <v>2</v>
      </c>
      <c r="EI77" s="135"/>
      <c r="EJ77" s="136"/>
      <c r="EK77" s="21"/>
      <c r="EL77" s="21"/>
      <c r="EM77" s="22"/>
      <c r="EN77" s="22"/>
      <c r="EO77" s="5">
        <v>2</v>
      </c>
      <c r="EP77" s="135"/>
      <c r="EQ77" s="136"/>
      <c r="ER77" s="21"/>
      <c r="ES77" s="21"/>
      <c r="ET77" s="22"/>
      <c r="EU77" s="22"/>
      <c r="EV77" s="5">
        <v>2</v>
      </c>
      <c r="EW77" s="135"/>
      <c r="EX77" s="136"/>
      <c r="EY77" s="21"/>
      <c r="EZ77" s="21"/>
      <c r="FA77" s="22"/>
      <c r="FB77" s="22"/>
      <c r="FC77" s="5">
        <v>2</v>
      </c>
      <c r="FD77" s="135"/>
      <c r="FE77" s="136"/>
      <c r="FF77" s="21"/>
      <c r="FG77" s="21"/>
      <c r="FH77" s="22"/>
      <c r="FI77" s="22"/>
      <c r="FJ77" s="5">
        <v>2</v>
      </c>
      <c r="FK77" s="135"/>
      <c r="FL77" s="136"/>
      <c r="FM77" s="21"/>
      <c r="FN77" s="21"/>
      <c r="FO77" s="22"/>
      <c r="FP77" s="22"/>
      <c r="FQ77" s="5">
        <v>2</v>
      </c>
      <c r="FR77" s="135"/>
      <c r="FS77" s="136"/>
      <c r="FT77" s="21"/>
      <c r="FU77" s="21"/>
      <c r="FV77" s="22"/>
      <c r="FW77" s="22"/>
      <c r="FX77" s="5">
        <v>2</v>
      </c>
      <c r="FY77" s="135"/>
      <c r="FZ77" s="136"/>
      <c r="GA77" s="21"/>
      <c r="GB77" s="21"/>
      <c r="GC77" s="22"/>
      <c r="GD77" s="22"/>
      <c r="GE77" s="5">
        <v>2</v>
      </c>
      <c r="GF77" s="135"/>
      <c r="GG77" s="136"/>
      <c r="GH77" s="21"/>
      <c r="GI77" s="21"/>
      <c r="GJ77" s="22"/>
      <c r="GK77" s="22"/>
      <c r="GL77" s="5">
        <v>2</v>
      </c>
      <c r="GM77" s="135"/>
      <c r="GN77" s="136"/>
      <c r="GO77" s="21"/>
      <c r="GP77" s="21"/>
      <c r="GQ77" s="22"/>
      <c r="GR77" s="22"/>
      <c r="GS77" s="5">
        <v>2</v>
      </c>
      <c r="GT77" s="135"/>
      <c r="GU77" s="136"/>
      <c r="GV77" s="21"/>
      <c r="GW77" s="21"/>
      <c r="GX77" s="22"/>
      <c r="GY77" s="22"/>
      <c r="GZ77" s="5">
        <v>2</v>
      </c>
      <c r="HA77" s="135"/>
      <c r="HB77" s="136"/>
      <c r="HC77" s="21"/>
      <c r="HD77" s="21"/>
      <c r="HE77" s="22"/>
      <c r="HF77" s="22"/>
      <c r="HG77" s="5">
        <v>2</v>
      </c>
      <c r="HH77" s="135"/>
      <c r="HI77" s="136"/>
      <c r="HJ77" s="21"/>
      <c r="HK77" s="21"/>
      <c r="HL77" s="22"/>
      <c r="HM77" s="22"/>
      <c r="HN77" s="5">
        <v>2</v>
      </c>
      <c r="HO77" s="135"/>
      <c r="HP77" s="136"/>
      <c r="HQ77" s="21"/>
      <c r="HR77" s="21"/>
      <c r="HS77" s="22"/>
      <c r="HT77" s="22"/>
      <c r="HU77" s="5">
        <v>2</v>
      </c>
      <c r="HV77" s="135"/>
      <c r="HW77" s="136"/>
      <c r="HX77" s="21"/>
      <c r="HY77" s="21"/>
      <c r="HZ77" s="22"/>
      <c r="IA77" s="22"/>
      <c r="IB77" s="5">
        <v>2</v>
      </c>
      <c r="IC77" s="135"/>
      <c r="ID77" s="136"/>
      <c r="IE77" s="21"/>
      <c r="IF77" s="21"/>
      <c r="IG77" s="22"/>
      <c r="IH77" s="22"/>
      <c r="II77" s="5">
        <v>2</v>
      </c>
      <c r="IJ77" s="135"/>
      <c r="IK77" s="136"/>
      <c r="IL77" s="21"/>
      <c r="IM77" s="21"/>
      <c r="IN77" s="22"/>
      <c r="IO77" s="22"/>
      <c r="IP77" s="5">
        <v>2</v>
      </c>
      <c r="IQ77" s="135"/>
      <c r="IR77" s="136"/>
      <c r="IS77" s="21"/>
      <c r="IT77" s="21"/>
      <c r="IU77" s="22"/>
      <c r="IV77" s="22"/>
      <c r="IW77" s="5">
        <v>2</v>
      </c>
      <c r="IX77" s="135"/>
      <c r="IY77" s="136"/>
      <c r="IZ77" s="21"/>
      <c r="JA77" s="21"/>
      <c r="JB77" s="22"/>
      <c r="JC77" s="22"/>
      <c r="JD77" s="5">
        <v>2</v>
      </c>
      <c r="JE77" s="135"/>
      <c r="JF77" s="136"/>
      <c r="JG77" s="21"/>
      <c r="JH77" s="21"/>
      <c r="JI77" s="22"/>
      <c r="JJ77" s="22"/>
      <c r="JK77" s="5">
        <v>2</v>
      </c>
      <c r="JL77" s="135"/>
      <c r="JM77" s="136"/>
      <c r="JN77" s="21"/>
      <c r="JO77" s="21"/>
      <c r="JP77" s="22"/>
      <c r="JQ77" s="22"/>
      <c r="JR77" s="5">
        <v>2</v>
      </c>
      <c r="JS77" s="135"/>
      <c r="JT77" s="136"/>
      <c r="JU77" s="21"/>
      <c r="JV77" s="21"/>
      <c r="JW77" s="22"/>
      <c r="JX77" s="22"/>
    </row>
    <row r="78" spans="5:284" x14ac:dyDescent="0.25">
      <c r="E78" s="5">
        <v>3</v>
      </c>
      <c r="F78" s="141"/>
      <c r="G78" s="141"/>
      <c r="H78" s="115"/>
      <c r="I78" s="115"/>
      <c r="J78" s="22"/>
      <c r="K78" s="22"/>
      <c r="L78" s="5">
        <v>3</v>
      </c>
      <c r="M78" s="135"/>
      <c r="N78" s="136"/>
      <c r="O78" s="21"/>
      <c r="P78" s="21"/>
      <c r="Q78" s="22"/>
      <c r="R78" s="22"/>
      <c r="S78" s="5">
        <v>3</v>
      </c>
      <c r="T78" s="135"/>
      <c r="U78" s="136"/>
      <c r="V78" s="21"/>
      <c r="W78" s="21"/>
      <c r="X78" s="22"/>
      <c r="Y78" s="22"/>
      <c r="Z78" s="5">
        <v>3</v>
      </c>
      <c r="AA78" s="135"/>
      <c r="AB78" s="136"/>
      <c r="AC78" s="21"/>
      <c r="AD78" s="21"/>
      <c r="AE78" s="22"/>
      <c r="AF78" s="22"/>
      <c r="AG78" s="5">
        <v>3</v>
      </c>
      <c r="AH78" s="135"/>
      <c r="AI78" s="136"/>
      <c r="AJ78" s="21"/>
      <c r="AK78" s="21"/>
      <c r="AL78" s="22"/>
      <c r="AM78" s="22"/>
      <c r="AN78" s="5">
        <v>3</v>
      </c>
      <c r="AO78" s="135"/>
      <c r="AP78" s="136"/>
      <c r="AQ78" s="21"/>
      <c r="AR78" s="21"/>
      <c r="AS78" s="22"/>
      <c r="AT78" s="22"/>
      <c r="AU78" s="5">
        <v>3</v>
      </c>
      <c r="AV78" s="135"/>
      <c r="AW78" s="136"/>
      <c r="AX78" s="21"/>
      <c r="AY78" s="21"/>
      <c r="AZ78" s="22"/>
      <c r="BA78" s="22"/>
      <c r="BB78" s="5">
        <v>3</v>
      </c>
      <c r="BC78" s="135"/>
      <c r="BD78" s="136"/>
      <c r="BE78" s="21"/>
      <c r="BF78" s="21"/>
      <c r="BG78" s="22"/>
      <c r="BH78" s="22"/>
      <c r="BI78" s="5">
        <v>3</v>
      </c>
      <c r="BJ78" s="135"/>
      <c r="BK78" s="136"/>
      <c r="BL78" s="21"/>
      <c r="BM78" s="21"/>
      <c r="BN78" s="22"/>
      <c r="BO78" s="22"/>
      <c r="BP78" s="5">
        <v>3</v>
      </c>
      <c r="BQ78" s="135"/>
      <c r="BR78" s="136"/>
      <c r="BS78" s="21"/>
      <c r="BT78" s="21"/>
      <c r="BU78" s="22"/>
      <c r="BV78" s="22"/>
      <c r="BW78" s="5">
        <v>3</v>
      </c>
      <c r="BX78" s="135"/>
      <c r="BY78" s="136"/>
      <c r="BZ78" s="21"/>
      <c r="CA78" s="21"/>
      <c r="CB78" s="22"/>
      <c r="CC78" s="22"/>
      <c r="CD78" s="5">
        <v>3</v>
      </c>
      <c r="CE78" s="135"/>
      <c r="CF78" s="136"/>
      <c r="CG78" s="21"/>
      <c r="CH78" s="21"/>
      <c r="CI78" s="22"/>
      <c r="CJ78" s="22"/>
      <c r="CK78" s="5">
        <v>3</v>
      </c>
      <c r="CL78" s="135"/>
      <c r="CM78" s="136"/>
      <c r="CN78" s="21"/>
      <c r="CO78" s="21"/>
      <c r="CP78" s="22"/>
      <c r="CQ78" s="22"/>
      <c r="CR78" s="5">
        <v>3</v>
      </c>
      <c r="CS78" s="135"/>
      <c r="CT78" s="136"/>
      <c r="CU78" s="21"/>
      <c r="CV78" s="21"/>
      <c r="CW78" s="22"/>
      <c r="CX78" s="22"/>
      <c r="CY78" s="5">
        <v>3</v>
      </c>
      <c r="CZ78" s="135"/>
      <c r="DA78" s="136"/>
      <c r="DB78" s="21"/>
      <c r="DC78" s="21"/>
      <c r="DD78" s="22"/>
      <c r="DE78" s="22"/>
      <c r="DF78" s="5">
        <v>3</v>
      </c>
      <c r="DG78" s="135"/>
      <c r="DH78" s="136"/>
      <c r="DI78" s="21"/>
      <c r="DJ78" s="21"/>
      <c r="DK78" s="22"/>
      <c r="DL78" s="22"/>
      <c r="DM78" s="5">
        <v>3</v>
      </c>
      <c r="DN78" s="135"/>
      <c r="DO78" s="136"/>
      <c r="DP78" s="21"/>
      <c r="DQ78" s="21"/>
      <c r="DR78" s="22"/>
      <c r="DS78" s="22"/>
      <c r="DT78" s="5">
        <v>3</v>
      </c>
      <c r="DU78" s="135"/>
      <c r="DV78" s="136"/>
      <c r="DW78" s="21"/>
      <c r="DX78" s="21"/>
      <c r="DY78" s="22"/>
      <c r="DZ78" s="22"/>
      <c r="EA78" s="5">
        <v>3</v>
      </c>
      <c r="EB78" s="135"/>
      <c r="EC78" s="136"/>
      <c r="ED78" s="21"/>
      <c r="EE78" s="21"/>
      <c r="EF78" s="22"/>
      <c r="EG78" s="22"/>
      <c r="EH78" s="5">
        <v>3</v>
      </c>
      <c r="EI78" s="135"/>
      <c r="EJ78" s="136"/>
      <c r="EK78" s="21"/>
      <c r="EL78" s="21"/>
      <c r="EM78" s="22"/>
      <c r="EN78" s="22"/>
      <c r="EO78" s="5">
        <v>3</v>
      </c>
      <c r="EP78" s="135"/>
      <c r="EQ78" s="136"/>
      <c r="ER78" s="21"/>
      <c r="ES78" s="21"/>
      <c r="ET78" s="22"/>
      <c r="EU78" s="22"/>
      <c r="EV78" s="5">
        <v>3</v>
      </c>
      <c r="EW78" s="135"/>
      <c r="EX78" s="136"/>
      <c r="EY78" s="21"/>
      <c r="EZ78" s="21"/>
      <c r="FA78" s="22"/>
      <c r="FB78" s="22"/>
      <c r="FC78" s="5">
        <v>3</v>
      </c>
      <c r="FD78" s="135"/>
      <c r="FE78" s="136"/>
      <c r="FF78" s="21"/>
      <c r="FG78" s="21"/>
      <c r="FH78" s="22"/>
      <c r="FI78" s="22"/>
      <c r="FJ78" s="5">
        <v>3</v>
      </c>
      <c r="FK78" s="135"/>
      <c r="FL78" s="136"/>
      <c r="FM78" s="21"/>
      <c r="FN78" s="21"/>
      <c r="FO78" s="22"/>
      <c r="FP78" s="22"/>
      <c r="FQ78" s="5">
        <v>3</v>
      </c>
      <c r="FR78" s="135"/>
      <c r="FS78" s="136"/>
      <c r="FT78" s="21"/>
      <c r="FU78" s="21"/>
      <c r="FV78" s="22"/>
      <c r="FW78" s="22"/>
      <c r="FX78" s="5">
        <v>3</v>
      </c>
      <c r="FY78" s="135"/>
      <c r="FZ78" s="136"/>
      <c r="GA78" s="21"/>
      <c r="GB78" s="21"/>
      <c r="GC78" s="22"/>
      <c r="GD78" s="22"/>
      <c r="GE78" s="5">
        <v>3</v>
      </c>
      <c r="GF78" s="135"/>
      <c r="GG78" s="136"/>
      <c r="GH78" s="21"/>
      <c r="GI78" s="21"/>
      <c r="GJ78" s="22"/>
      <c r="GK78" s="22"/>
      <c r="GL78" s="5">
        <v>3</v>
      </c>
      <c r="GM78" s="135"/>
      <c r="GN78" s="136"/>
      <c r="GO78" s="21"/>
      <c r="GP78" s="21"/>
      <c r="GQ78" s="22"/>
      <c r="GR78" s="22"/>
      <c r="GS78" s="5">
        <v>3</v>
      </c>
      <c r="GT78" s="135"/>
      <c r="GU78" s="136"/>
      <c r="GV78" s="21"/>
      <c r="GW78" s="21"/>
      <c r="GX78" s="22"/>
      <c r="GY78" s="22"/>
      <c r="GZ78" s="5">
        <v>3</v>
      </c>
      <c r="HA78" s="135"/>
      <c r="HB78" s="136"/>
      <c r="HC78" s="21"/>
      <c r="HD78" s="21"/>
      <c r="HE78" s="22"/>
      <c r="HF78" s="22"/>
      <c r="HG78" s="5">
        <v>3</v>
      </c>
      <c r="HH78" s="135"/>
      <c r="HI78" s="136"/>
      <c r="HJ78" s="21"/>
      <c r="HK78" s="21"/>
      <c r="HL78" s="22"/>
      <c r="HM78" s="22"/>
      <c r="HN78" s="5">
        <v>3</v>
      </c>
      <c r="HO78" s="135"/>
      <c r="HP78" s="136"/>
      <c r="HQ78" s="21"/>
      <c r="HR78" s="21"/>
      <c r="HS78" s="22"/>
      <c r="HT78" s="22"/>
      <c r="HU78" s="5">
        <v>3</v>
      </c>
      <c r="HV78" s="135"/>
      <c r="HW78" s="136"/>
      <c r="HX78" s="21"/>
      <c r="HY78" s="21"/>
      <c r="HZ78" s="22"/>
      <c r="IA78" s="22"/>
      <c r="IB78" s="5">
        <v>3</v>
      </c>
      <c r="IC78" s="135"/>
      <c r="ID78" s="136"/>
      <c r="IE78" s="21"/>
      <c r="IF78" s="21"/>
      <c r="IG78" s="22"/>
      <c r="IH78" s="22"/>
      <c r="II78" s="5">
        <v>3</v>
      </c>
      <c r="IJ78" s="135"/>
      <c r="IK78" s="136"/>
      <c r="IL78" s="21"/>
      <c r="IM78" s="21"/>
      <c r="IN78" s="22"/>
      <c r="IO78" s="22"/>
      <c r="IP78" s="5">
        <v>3</v>
      </c>
      <c r="IQ78" s="135"/>
      <c r="IR78" s="136"/>
      <c r="IS78" s="21"/>
      <c r="IT78" s="21"/>
      <c r="IU78" s="22"/>
      <c r="IV78" s="22"/>
      <c r="IW78" s="5">
        <v>3</v>
      </c>
      <c r="IX78" s="135"/>
      <c r="IY78" s="136"/>
      <c r="IZ78" s="21"/>
      <c r="JA78" s="21"/>
      <c r="JB78" s="22"/>
      <c r="JC78" s="22"/>
      <c r="JD78" s="5">
        <v>3</v>
      </c>
      <c r="JE78" s="135"/>
      <c r="JF78" s="136"/>
      <c r="JG78" s="21"/>
      <c r="JH78" s="21"/>
      <c r="JI78" s="22"/>
      <c r="JJ78" s="22"/>
      <c r="JK78" s="5">
        <v>3</v>
      </c>
      <c r="JL78" s="135"/>
      <c r="JM78" s="136"/>
      <c r="JN78" s="21"/>
      <c r="JO78" s="21"/>
      <c r="JP78" s="22"/>
      <c r="JQ78" s="22"/>
      <c r="JR78" s="5">
        <v>3</v>
      </c>
      <c r="JS78" s="135"/>
      <c r="JT78" s="136"/>
      <c r="JU78" s="21"/>
      <c r="JV78" s="21"/>
      <c r="JW78" s="22"/>
      <c r="JX78" s="22"/>
    </row>
    <row r="79" spans="5:284" x14ac:dyDescent="0.25">
      <c r="E79" s="5">
        <v>4</v>
      </c>
      <c r="F79" s="141"/>
      <c r="G79" s="141"/>
      <c r="H79" s="115"/>
      <c r="I79" s="115"/>
      <c r="J79" s="22"/>
      <c r="K79" s="22"/>
      <c r="L79" s="5">
        <v>4</v>
      </c>
      <c r="M79" s="135"/>
      <c r="N79" s="136"/>
      <c r="O79" s="21"/>
      <c r="P79" s="21"/>
      <c r="Q79" s="22"/>
      <c r="R79" s="22"/>
      <c r="S79" s="5">
        <v>4</v>
      </c>
      <c r="T79" s="135"/>
      <c r="U79" s="136"/>
      <c r="V79" s="21"/>
      <c r="W79" s="21"/>
      <c r="X79" s="22"/>
      <c r="Y79" s="22"/>
      <c r="Z79" s="5">
        <v>4</v>
      </c>
      <c r="AA79" s="135"/>
      <c r="AB79" s="136"/>
      <c r="AC79" s="21"/>
      <c r="AD79" s="21"/>
      <c r="AE79" s="22"/>
      <c r="AF79" s="22"/>
      <c r="AG79" s="5">
        <v>4</v>
      </c>
      <c r="AH79" s="135"/>
      <c r="AI79" s="136"/>
      <c r="AJ79" s="21"/>
      <c r="AK79" s="21"/>
      <c r="AL79" s="22"/>
      <c r="AM79" s="22"/>
      <c r="AN79" s="5">
        <v>4</v>
      </c>
      <c r="AO79" s="135"/>
      <c r="AP79" s="136"/>
      <c r="AQ79" s="21"/>
      <c r="AR79" s="21"/>
      <c r="AS79" s="22"/>
      <c r="AT79" s="22"/>
      <c r="AU79" s="5">
        <v>4</v>
      </c>
      <c r="AV79" s="135"/>
      <c r="AW79" s="136"/>
      <c r="AX79" s="21"/>
      <c r="AY79" s="21"/>
      <c r="AZ79" s="22"/>
      <c r="BA79" s="22"/>
      <c r="BB79" s="5">
        <v>4</v>
      </c>
      <c r="BC79" s="135"/>
      <c r="BD79" s="136"/>
      <c r="BE79" s="21"/>
      <c r="BF79" s="21"/>
      <c r="BG79" s="22"/>
      <c r="BH79" s="22"/>
      <c r="BI79" s="5">
        <v>4</v>
      </c>
      <c r="BJ79" s="135"/>
      <c r="BK79" s="136"/>
      <c r="BL79" s="21"/>
      <c r="BM79" s="21"/>
      <c r="BN79" s="22"/>
      <c r="BO79" s="22"/>
      <c r="BP79" s="5">
        <v>4</v>
      </c>
      <c r="BQ79" s="135"/>
      <c r="BR79" s="136"/>
      <c r="BS79" s="21"/>
      <c r="BT79" s="21"/>
      <c r="BU79" s="22"/>
      <c r="BV79" s="22"/>
      <c r="BW79" s="5">
        <v>4</v>
      </c>
      <c r="BX79" s="135"/>
      <c r="BY79" s="136"/>
      <c r="BZ79" s="21"/>
      <c r="CA79" s="21"/>
      <c r="CB79" s="22"/>
      <c r="CC79" s="22"/>
      <c r="CD79" s="5">
        <v>4</v>
      </c>
      <c r="CE79" s="135"/>
      <c r="CF79" s="136"/>
      <c r="CG79" s="21"/>
      <c r="CH79" s="21"/>
      <c r="CI79" s="22"/>
      <c r="CJ79" s="22"/>
      <c r="CK79" s="5">
        <v>4</v>
      </c>
      <c r="CL79" s="135"/>
      <c r="CM79" s="136"/>
      <c r="CN79" s="21"/>
      <c r="CO79" s="21"/>
      <c r="CP79" s="22"/>
      <c r="CQ79" s="22"/>
      <c r="CR79" s="5">
        <v>4</v>
      </c>
      <c r="CS79" s="135"/>
      <c r="CT79" s="136"/>
      <c r="CU79" s="21"/>
      <c r="CV79" s="21"/>
      <c r="CW79" s="22"/>
      <c r="CX79" s="22"/>
      <c r="CY79" s="5">
        <v>4</v>
      </c>
      <c r="CZ79" s="135"/>
      <c r="DA79" s="136"/>
      <c r="DB79" s="21"/>
      <c r="DC79" s="21"/>
      <c r="DD79" s="22"/>
      <c r="DE79" s="22"/>
      <c r="DF79" s="5">
        <v>4</v>
      </c>
      <c r="DG79" s="135"/>
      <c r="DH79" s="136"/>
      <c r="DI79" s="21"/>
      <c r="DJ79" s="21"/>
      <c r="DK79" s="22"/>
      <c r="DL79" s="22"/>
      <c r="DM79" s="5">
        <v>4</v>
      </c>
      <c r="DN79" s="135"/>
      <c r="DO79" s="136"/>
      <c r="DP79" s="21"/>
      <c r="DQ79" s="21"/>
      <c r="DR79" s="22"/>
      <c r="DS79" s="22"/>
      <c r="DT79" s="5">
        <v>4</v>
      </c>
      <c r="DU79" s="135"/>
      <c r="DV79" s="136"/>
      <c r="DW79" s="21"/>
      <c r="DX79" s="21"/>
      <c r="DY79" s="22"/>
      <c r="DZ79" s="22"/>
      <c r="EA79" s="5">
        <v>4</v>
      </c>
      <c r="EB79" s="135"/>
      <c r="EC79" s="136"/>
      <c r="ED79" s="21"/>
      <c r="EE79" s="21"/>
      <c r="EF79" s="22"/>
      <c r="EG79" s="22"/>
      <c r="EH79" s="5">
        <v>4</v>
      </c>
      <c r="EI79" s="135"/>
      <c r="EJ79" s="136"/>
      <c r="EK79" s="21"/>
      <c r="EL79" s="21"/>
      <c r="EM79" s="22"/>
      <c r="EN79" s="22"/>
      <c r="EO79" s="5">
        <v>4</v>
      </c>
      <c r="EP79" s="135"/>
      <c r="EQ79" s="136"/>
      <c r="ER79" s="21"/>
      <c r="ES79" s="21"/>
      <c r="ET79" s="22"/>
      <c r="EU79" s="22"/>
      <c r="EV79" s="5">
        <v>4</v>
      </c>
      <c r="EW79" s="135"/>
      <c r="EX79" s="136"/>
      <c r="EY79" s="21"/>
      <c r="EZ79" s="21"/>
      <c r="FA79" s="22"/>
      <c r="FB79" s="22"/>
      <c r="FC79" s="5">
        <v>4</v>
      </c>
      <c r="FD79" s="135"/>
      <c r="FE79" s="136"/>
      <c r="FF79" s="21"/>
      <c r="FG79" s="21"/>
      <c r="FH79" s="22"/>
      <c r="FI79" s="22"/>
      <c r="FJ79" s="5">
        <v>4</v>
      </c>
      <c r="FK79" s="135"/>
      <c r="FL79" s="136"/>
      <c r="FM79" s="21"/>
      <c r="FN79" s="21"/>
      <c r="FO79" s="22"/>
      <c r="FP79" s="22"/>
      <c r="FQ79" s="5">
        <v>4</v>
      </c>
      <c r="FR79" s="135"/>
      <c r="FS79" s="136"/>
      <c r="FT79" s="21"/>
      <c r="FU79" s="21"/>
      <c r="FV79" s="22"/>
      <c r="FW79" s="22"/>
      <c r="FX79" s="5">
        <v>4</v>
      </c>
      <c r="FY79" s="135"/>
      <c r="FZ79" s="136"/>
      <c r="GA79" s="21"/>
      <c r="GB79" s="21"/>
      <c r="GC79" s="22"/>
      <c r="GD79" s="22"/>
      <c r="GE79" s="5">
        <v>4</v>
      </c>
      <c r="GF79" s="135"/>
      <c r="GG79" s="136"/>
      <c r="GH79" s="21"/>
      <c r="GI79" s="21"/>
      <c r="GJ79" s="22"/>
      <c r="GK79" s="22"/>
      <c r="GL79" s="5">
        <v>4</v>
      </c>
      <c r="GM79" s="135"/>
      <c r="GN79" s="136"/>
      <c r="GO79" s="21"/>
      <c r="GP79" s="21"/>
      <c r="GQ79" s="22"/>
      <c r="GR79" s="22"/>
      <c r="GS79" s="5">
        <v>4</v>
      </c>
      <c r="GT79" s="135"/>
      <c r="GU79" s="136"/>
      <c r="GV79" s="21"/>
      <c r="GW79" s="21"/>
      <c r="GX79" s="22"/>
      <c r="GY79" s="22"/>
      <c r="GZ79" s="5">
        <v>4</v>
      </c>
      <c r="HA79" s="135"/>
      <c r="HB79" s="136"/>
      <c r="HC79" s="21"/>
      <c r="HD79" s="21"/>
      <c r="HE79" s="22"/>
      <c r="HF79" s="22"/>
      <c r="HG79" s="5">
        <v>4</v>
      </c>
      <c r="HH79" s="135"/>
      <c r="HI79" s="136"/>
      <c r="HJ79" s="21"/>
      <c r="HK79" s="21"/>
      <c r="HL79" s="22"/>
      <c r="HM79" s="22"/>
      <c r="HN79" s="5">
        <v>4</v>
      </c>
      <c r="HO79" s="135"/>
      <c r="HP79" s="136"/>
      <c r="HQ79" s="21"/>
      <c r="HR79" s="21"/>
      <c r="HS79" s="22"/>
      <c r="HT79" s="22"/>
      <c r="HU79" s="5">
        <v>4</v>
      </c>
      <c r="HV79" s="135"/>
      <c r="HW79" s="136"/>
      <c r="HX79" s="21"/>
      <c r="HY79" s="21"/>
      <c r="HZ79" s="22"/>
      <c r="IA79" s="22"/>
      <c r="IB79" s="5">
        <v>4</v>
      </c>
      <c r="IC79" s="135"/>
      <c r="ID79" s="136"/>
      <c r="IE79" s="21"/>
      <c r="IF79" s="21"/>
      <c r="IG79" s="22"/>
      <c r="IH79" s="22"/>
      <c r="II79" s="5">
        <v>4</v>
      </c>
      <c r="IJ79" s="135"/>
      <c r="IK79" s="136"/>
      <c r="IL79" s="21"/>
      <c r="IM79" s="21"/>
      <c r="IN79" s="22"/>
      <c r="IO79" s="22"/>
      <c r="IP79" s="5">
        <v>4</v>
      </c>
      <c r="IQ79" s="135"/>
      <c r="IR79" s="136"/>
      <c r="IS79" s="21"/>
      <c r="IT79" s="21"/>
      <c r="IU79" s="22"/>
      <c r="IV79" s="22"/>
      <c r="IW79" s="5">
        <v>4</v>
      </c>
      <c r="IX79" s="135"/>
      <c r="IY79" s="136"/>
      <c r="IZ79" s="21"/>
      <c r="JA79" s="21"/>
      <c r="JB79" s="22"/>
      <c r="JC79" s="22"/>
      <c r="JD79" s="5">
        <v>4</v>
      </c>
      <c r="JE79" s="135"/>
      <c r="JF79" s="136"/>
      <c r="JG79" s="21"/>
      <c r="JH79" s="21"/>
      <c r="JI79" s="22"/>
      <c r="JJ79" s="22"/>
      <c r="JK79" s="5">
        <v>4</v>
      </c>
      <c r="JL79" s="135"/>
      <c r="JM79" s="136"/>
      <c r="JN79" s="21"/>
      <c r="JO79" s="21"/>
      <c r="JP79" s="22"/>
      <c r="JQ79" s="22"/>
      <c r="JR79" s="5">
        <v>4</v>
      </c>
      <c r="JS79" s="135"/>
      <c r="JT79" s="136"/>
      <c r="JU79" s="21"/>
      <c r="JV79" s="21"/>
      <c r="JW79" s="22"/>
      <c r="JX79" s="22"/>
    </row>
    <row r="80" spans="5:284" x14ac:dyDescent="0.25">
      <c r="E80" s="5">
        <v>5</v>
      </c>
      <c r="F80" s="142"/>
      <c r="G80" s="142"/>
      <c r="H80" s="116"/>
      <c r="I80" s="116"/>
      <c r="J80" s="22"/>
      <c r="K80" s="22"/>
      <c r="L80" s="5">
        <v>5</v>
      </c>
      <c r="M80" s="139"/>
      <c r="N80" s="140"/>
      <c r="O80" s="23"/>
      <c r="P80" s="23"/>
      <c r="Q80" s="22"/>
      <c r="R80" s="22"/>
      <c r="S80" s="5">
        <v>5</v>
      </c>
      <c r="T80" s="139"/>
      <c r="U80" s="140"/>
      <c r="V80" s="23"/>
      <c r="W80" s="23"/>
      <c r="X80" s="22"/>
      <c r="Y80" s="22"/>
      <c r="Z80" s="5">
        <v>5</v>
      </c>
      <c r="AA80" s="139"/>
      <c r="AB80" s="140"/>
      <c r="AC80" s="23"/>
      <c r="AD80" s="23"/>
      <c r="AE80" s="22"/>
      <c r="AF80" s="22"/>
      <c r="AG80" s="5">
        <v>5</v>
      </c>
      <c r="AH80" s="139"/>
      <c r="AI80" s="140"/>
      <c r="AJ80" s="23"/>
      <c r="AK80" s="23"/>
      <c r="AL80" s="22"/>
      <c r="AM80" s="22"/>
      <c r="AN80" s="5">
        <v>5</v>
      </c>
      <c r="AO80" s="139"/>
      <c r="AP80" s="140"/>
      <c r="AQ80" s="23"/>
      <c r="AR80" s="23"/>
      <c r="AS80" s="22"/>
      <c r="AT80" s="22"/>
      <c r="AU80" s="5">
        <v>5</v>
      </c>
      <c r="AV80" s="139"/>
      <c r="AW80" s="140"/>
      <c r="AX80" s="23"/>
      <c r="AY80" s="23"/>
      <c r="AZ80" s="22"/>
      <c r="BA80" s="22"/>
      <c r="BB80" s="5">
        <v>5</v>
      </c>
      <c r="BC80" s="139"/>
      <c r="BD80" s="140"/>
      <c r="BE80" s="23"/>
      <c r="BF80" s="23"/>
      <c r="BG80" s="22"/>
      <c r="BH80" s="22"/>
      <c r="BI80" s="5">
        <v>5</v>
      </c>
      <c r="BJ80" s="139"/>
      <c r="BK80" s="140"/>
      <c r="BL80" s="23"/>
      <c r="BM80" s="23"/>
      <c r="BN80" s="22"/>
      <c r="BO80" s="22"/>
      <c r="BP80" s="5">
        <v>5</v>
      </c>
      <c r="BQ80" s="139"/>
      <c r="BR80" s="140"/>
      <c r="BS80" s="23"/>
      <c r="BT80" s="23"/>
      <c r="BU80" s="22"/>
      <c r="BV80" s="22"/>
      <c r="BW80" s="5">
        <v>5</v>
      </c>
      <c r="BX80" s="139"/>
      <c r="BY80" s="140"/>
      <c r="BZ80" s="23"/>
      <c r="CA80" s="23"/>
      <c r="CB80" s="22"/>
      <c r="CC80" s="22"/>
      <c r="CD80" s="5">
        <v>5</v>
      </c>
      <c r="CE80" s="139"/>
      <c r="CF80" s="140"/>
      <c r="CG80" s="23"/>
      <c r="CH80" s="23"/>
      <c r="CI80" s="22"/>
      <c r="CJ80" s="22"/>
      <c r="CK80" s="5">
        <v>5</v>
      </c>
      <c r="CL80" s="139"/>
      <c r="CM80" s="140"/>
      <c r="CN80" s="23"/>
      <c r="CO80" s="23"/>
      <c r="CP80" s="22"/>
      <c r="CQ80" s="22"/>
      <c r="CR80" s="5">
        <v>5</v>
      </c>
      <c r="CS80" s="139"/>
      <c r="CT80" s="140"/>
      <c r="CU80" s="23"/>
      <c r="CV80" s="23"/>
      <c r="CW80" s="22"/>
      <c r="CX80" s="22"/>
      <c r="CY80" s="5">
        <v>5</v>
      </c>
      <c r="CZ80" s="139"/>
      <c r="DA80" s="140"/>
      <c r="DB80" s="23"/>
      <c r="DC80" s="23"/>
      <c r="DD80" s="22"/>
      <c r="DE80" s="22"/>
      <c r="DF80" s="5">
        <v>5</v>
      </c>
      <c r="DG80" s="139"/>
      <c r="DH80" s="140"/>
      <c r="DI80" s="23"/>
      <c r="DJ80" s="23"/>
      <c r="DK80" s="22"/>
      <c r="DL80" s="22"/>
      <c r="DM80" s="5">
        <v>5</v>
      </c>
      <c r="DN80" s="139"/>
      <c r="DO80" s="140"/>
      <c r="DP80" s="23"/>
      <c r="DQ80" s="23"/>
      <c r="DR80" s="22"/>
      <c r="DS80" s="22"/>
      <c r="DT80" s="5">
        <v>5</v>
      </c>
      <c r="DU80" s="139"/>
      <c r="DV80" s="140"/>
      <c r="DW80" s="23"/>
      <c r="DX80" s="23"/>
      <c r="DY80" s="22"/>
      <c r="DZ80" s="22"/>
      <c r="EA80" s="5">
        <v>5</v>
      </c>
      <c r="EB80" s="139"/>
      <c r="EC80" s="140"/>
      <c r="ED80" s="23"/>
      <c r="EE80" s="23"/>
      <c r="EF80" s="22"/>
      <c r="EG80" s="22"/>
      <c r="EH80" s="5">
        <v>5</v>
      </c>
      <c r="EI80" s="139"/>
      <c r="EJ80" s="140"/>
      <c r="EK80" s="23"/>
      <c r="EL80" s="23"/>
      <c r="EM80" s="22"/>
      <c r="EN80" s="22"/>
      <c r="EO80" s="5">
        <v>5</v>
      </c>
      <c r="EP80" s="139"/>
      <c r="EQ80" s="140"/>
      <c r="ER80" s="23"/>
      <c r="ES80" s="23"/>
      <c r="ET80" s="22"/>
      <c r="EU80" s="22"/>
      <c r="EV80" s="5">
        <v>5</v>
      </c>
      <c r="EW80" s="139"/>
      <c r="EX80" s="140"/>
      <c r="EY80" s="23"/>
      <c r="EZ80" s="23"/>
      <c r="FA80" s="22"/>
      <c r="FB80" s="22"/>
      <c r="FC80" s="5">
        <v>5</v>
      </c>
      <c r="FD80" s="139"/>
      <c r="FE80" s="140"/>
      <c r="FF80" s="23"/>
      <c r="FG80" s="23"/>
      <c r="FH80" s="22"/>
      <c r="FI80" s="22"/>
      <c r="FJ80" s="5">
        <v>5</v>
      </c>
      <c r="FK80" s="139"/>
      <c r="FL80" s="140"/>
      <c r="FM80" s="23"/>
      <c r="FN80" s="23"/>
      <c r="FO80" s="22"/>
      <c r="FP80" s="22"/>
      <c r="FQ80" s="5">
        <v>5</v>
      </c>
      <c r="FR80" s="139"/>
      <c r="FS80" s="140"/>
      <c r="FT80" s="23"/>
      <c r="FU80" s="23"/>
      <c r="FV80" s="22"/>
      <c r="FW80" s="22"/>
      <c r="FX80" s="5">
        <v>5</v>
      </c>
      <c r="FY80" s="139"/>
      <c r="FZ80" s="140"/>
      <c r="GA80" s="23"/>
      <c r="GB80" s="23"/>
      <c r="GC80" s="22"/>
      <c r="GD80" s="22"/>
      <c r="GE80" s="5">
        <v>5</v>
      </c>
      <c r="GF80" s="139"/>
      <c r="GG80" s="140"/>
      <c r="GH80" s="23"/>
      <c r="GI80" s="23"/>
      <c r="GJ80" s="22"/>
      <c r="GK80" s="22"/>
      <c r="GL80" s="5">
        <v>5</v>
      </c>
      <c r="GM80" s="139"/>
      <c r="GN80" s="140"/>
      <c r="GO80" s="23"/>
      <c r="GP80" s="23"/>
      <c r="GQ80" s="22"/>
      <c r="GR80" s="22"/>
      <c r="GS80" s="5">
        <v>5</v>
      </c>
      <c r="GT80" s="139"/>
      <c r="GU80" s="140"/>
      <c r="GV80" s="23"/>
      <c r="GW80" s="23"/>
      <c r="GX80" s="22"/>
      <c r="GY80" s="22"/>
      <c r="GZ80" s="5">
        <v>5</v>
      </c>
      <c r="HA80" s="139"/>
      <c r="HB80" s="140"/>
      <c r="HC80" s="23"/>
      <c r="HD80" s="23"/>
      <c r="HE80" s="22"/>
      <c r="HF80" s="22"/>
      <c r="HG80" s="5">
        <v>5</v>
      </c>
      <c r="HH80" s="139"/>
      <c r="HI80" s="140"/>
      <c r="HJ80" s="23"/>
      <c r="HK80" s="23"/>
      <c r="HL80" s="22"/>
      <c r="HM80" s="22"/>
      <c r="HN80" s="5">
        <v>5</v>
      </c>
      <c r="HO80" s="139"/>
      <c r="HP80" s="140"/>
      <c r="HQ80" s="23"/>
      <c r="HR80" s="23"/>
      <c r="HS80" s="22"/>
      <c r="HT80" s="22"/>
      <c r="HU80" s="5">
        <v>5</v>
      </c>
      <c r="HV80" s="139"/>
      <c r="HW80" s="140"/>
      <c r="HX80" s="23"/>
      <c r="HY80" s="23"/>
      <c r="HZ80" s="22"/>
      <c r="IA80" s="22"/>
      <c r="IB80" s="5">
        <v>5</v>
      </c>
      <c r="IC80" s="139"/>
      <c r="ID80" s="140"/>
      <c r="IE80" s="23"/>
      <c r="IF80" s="23"/>
      <c r="IG80" s="22"/>
      <c r="IH80" s="22"/>
      <c r="II80" s="5">
        <v>5</v>
      </c>
      <c r="IJ80" s="139"/>
      <c r="IK80" s="140"/>
      <c r="IL80" s="23"/>
      <c r="IM80" s="23"/>
      <c r="IN80" s="22"/>
      <c r="IO80" s="22"/>
      <c r="IP80" s="5">
        <v>5</v>
      </c>
      <c r="IQ80" s="139"/>
      <c r="IR80" s="140"/>
      <c r="IS80" s="23"/>
      <c r="IT80" s="23"/>
      <c r="IU80" s="22"/>
      <c r="IV80" s="22"/>
      <c r="IW80" s="5">
        <v>5</v>
      </c>
      <c r="IX80" s="139"/>
      <c r="IY80" s="140"/>
      <c r="IZ80" s="23"/>
      <c r="JA80" s="23"/>
      <c r="JB80" s="22"/>
      <c r="JC80" s="22"/>
      <c r="JD80" s="5">
        <v>5</v>
      </c>
      <c r="JE80" s="139"/>
      <c r="JF80" s="140"/>
      <c r="JG80" s="23"/>
      <c r="JH80" s="23"/>
      <c r="JI80" s="22"/>
      <c r="JJ80" s="22"/>
      <c r="JK80" s="5">
        <v>5</v>
      </c>
      <c r="JL80" s="139"/>
      <c r="JM80" s="140"/>
      <c r="JN80" s="23"/>
      <c r="JO80" s="23"/>
      <c r="JP80" s="22"/>
      <c r="JQ80" s="22"/>
      <c r="JR80" s="5">
        <v>5</v>
      </c>
      <c r="JS80" s="139"/>
      <c r="JT80" s="140"/>
      <c r="JU80" s="23"/>
      <c r="JV80" s="23"/>
      <c r="JW80" s="22"/>
      <c r="JX80" s="22"/>
    </row>
    <row r="81" spans="5:284" x14ac:dyDescent="0.25">
      <c r="E81" s="5">
        <v>6</v>
      </c>
      <c r="F81" s="141"/>
      <c r="G81" s="141"/>
      <c r="H81" s="115"/>
      <c r="I81" s="115"/>
      <c r="J81" s="22"/>
      <c r="K81" s="22"/>
      <c r="L81" s="5">
        <v>6</v>
      </c>
      <c r="M81" s="135"/>
      <c r="N81" s="136"/>
      <c r="O81" s="21"/>
      <c r="P81" s="21"/>
      <c r="Q81" s="22"/>
      <c r="R81" s="22"/>
      <c r="S81" s="5">
        <v>6</v>
      </c>
      <c r="T81" s="135"/>
      <c r="U81" s="136"/>
      <c r="V81" s="21"/>
      <c r="W81" s="21"/>
      <c r="X81" s="22"/>
      <c r="Y81" s="22"/>
      <c r="Z81" s="5">
        <v>6</v>
      </c>
      <c r="AA81" s="135"/>
      <c r="AB81" s="136"/>
      <c r="AC81" s="21"/>
      <c r="AD81" s="21"/>
      <c r="AE81" s="22"/>
      <c r="AF81" s="22"/>
      <c r="AG81" s="5">
        <v>6</v>
      </c>
      <c r="AH81" s="135"/>
      <c r="AI81" s="136"/>
      <c r="AJ81" s="21"/>
      <c r="AK81" s="21"/>
      <c r="AL81" s="22"/>
      <c r="AM81" s="22"/>
      <c r="AN81" s="5">
        <v>6</v>
      </c>
      <c r="AO81" s="135"/>
      <c r="AP81" s="136"/>
      <c r="AQ81" s="21"/>
      <c r="AR81" s="21"/>
      <c r="AS81" s="22"/>
      <c r="AT81" s="22"/>
      <c r="AU81" s="5">
        <v>6</v>
      </c>
      <c r="AV81" s="135"/>
      <c r="AW81" s="136"/>
      <c r="AX81" s="21"/>
      <c r="AY81" s="21"/>
      <c r="AZ81" s="22"/>
      <c r="BA81" s="22"/>
      <c r="BB81" s="5">
        <v>6</v>
      </c>
      <c r="BC81" s="135"/>
      <c r="BD81" s="136"/>
      <c r="BE81" s="21"/>
      <c r="BF81" s="21"/>
      <c r="BG81" s="22"/>
      <c r="BH81" s="22"/>
      <c r="BI81" s="5">
        <v>6</v>
      </c>
      <c r="BJ81" s="135"/>
      <c r="BK81" s="136"/>
      <c r="BL81" s="21"/>
      <c r="BM81" s="21"/>
      <c r="BN81" s="22"/>
      <c r="BO81" s="22"/>
      <c r="BP81" s="5">
        <v>6</v>
      </c>
      <c r="BQ81" s="135"/>
      <c r="BR81" s="136"/>
      <c r="BS81" s="21"/>
      <c r="BT81" s="21"/>
      <c r="BU81" s="22"/>
      <c r="BV81" s="22"/>
      <c r="BW81" s="5">
        <v>6</v>
      </c>
      <c r="BX81" s="135"/>
      <c r="BY81" s="136"/>
      <c r="BZ81" s="21"/>
      <c r="CA81" s="21"/>
      <c r="CB81" s="22"/>
      <c r="CC81" s="22"/>
      <c r="CD81" s="5">
        <v>6</v>
      </c>
      <c r="CE81" s="135"/>
      <c r="CF81" s="136"/>
      <c r="CG81" s="21"/>
      <c r="CH81" s="21"/>
      <c r="CI81" s="22"/>
      <c r="CJ81" s="22"/>
      <c r="CK81" s="5">
        <v>6</v>
      </c>
      <c r="CL81" s="135"/>
      <c r="CM81" s="136"/>
      <c r="CN81" s="21"/>
      <c r="CO81" s="21"/>
      <c r="CP81" s="22"/>
      <c r="CQ81" s="22"/>
      <c r="CR81" s="5">
        <v>6</v>
      </c>
      <c r="CS81" s="135"/>
      <c r="CT81" s="136"/>
      <c r="CU81" s="21"/>
      <c r="CV81" s="21"/>
      <c r="CW81" s="22"/>
      <c r="CX81" s="22"/>
      <c r="CY81" s="5">
        <v>6</v>
      </c>
      <c r="CZ81" s="135"/>
      <c r="DA81" s="136"/>
      <c r="DB81" s="21"/>
      <c r="DC81" s="21"/>
      <c r="DD81" s="22"/>
      <c r="DE81" s="22"/>
      <c r="DF81" s="5">
        <v>6</v>
      </c>
      <c r="DG81" s="135"/>
      <c r="DH81" s="136"/>
      <c r="DI81" s="21"/>
      <c r="DJ81" s="21"/>
      <c r="DK81" s="22"/>
      <c r="DL81" s="22"/>
      <c r="DM81" s="5">
        <v>6</v>
      </c>
      <c r="DN81" s="135"/>
      <c r="DO81" s="136"/>
      <c r="DP81" s="21"/>
      <c r="DQ81" s="21"/>
      <c r="DR81" s="22"/>
      <c r="DS81" s="22"/>
      <c r="DT81" s="5">
        <v>6</v>
      </c>
      <c r="DU81" s="135"/>
      <c r="DV81" s="136"/>
      <c r="DW81" s="21"/>
      <c r="DX81" s="21"/>
      <c r="DY81" s="22"/>
      <c r="DZ81" s="22"/>
      <c r="EA81" s="5">
        <v>6</v>
      </c>
      <c r="EB81" s="135"/>
      <c r="EC81" s="136"/>
      <c r="ED81" s="21"/>
      <c r="EE81" s="21"/>
      <c r="EF81" s="22"/>
      <c r="EG81" s="22"/>
      <c r="EH81" s="5">
        <v>6</v>
      </c>
      <c r="EI81" s="135"/>
      <c r="EJ81" s="136"/>
      <c r="EK81" s="21"/>
      <c r="EL81" s="21"/>
      <c r="EM81" s="22"/>
      <c r="EN81" s="22"/>
      <c r="EO81" s="5">
        <v>6</v>
      </c>
      <c r="EP81" s="135"/>
      <c r="EQ81" s="136"/>
      <c r="ER81" s="21"/>
      <c r="ES81" s="21"/>
      <c r="ET81" s="22"/>
      <c r="EU81" s="22"/>
      <c r="EV81" s="5">
        <v>6</v>
      </c>
      <c r="EW81" s="135"/>
      <c r="EX81" s="136"/>
      <c r="EY81" s="21"/>
      <c r="EZ81" s="21"/>
      <c r="FA81" s="22"/>
      <c r="FB81" s="22"/>
      <c r="FC81" s="5">
        <v>6</v>
      </c>
      <c r="FD81" s="135"/>
      <c r="FE81" s="136"/>
      <c r="FF81" s="21"/>
      <c r="FG81" s="21"/>
      <c r="FH81" s="22"/>
      <c r="FI81" s="22"/>
      <c r="FJ81" s="5">
        <v>6</v>
      </c>
      <c r="FK81" s="135"/>
      <c r="FL81" s="136"/>
      <c r="FM81" s="21"/>
      <c r="FN81" s="21"/>
      <c r="FO81" s="22"/>
      <c r="FP81" s="22"/>
      <c r="FQ81" s="5">
        <v>6</v>
      </c>
      <c r="FR81" s="135"/>
      <c r="FS81" s="136"/>
      <c r="FT81" s="21"/>
      <c r="FU81" s="21"/>
      <c r="FV81" s="22"/>
      <c r="FW81" s="22"/>
      <c r="FX81" s="5">
        <v>6</v>
      </c>
      <c r="FY81" s="135"/>
      <c r="FZ81" s="136"/>
      <c r="GA81" s="21"/>
      <c r="GB81" s="21"/>
      <c r="GC81" s="22"/>
      <c r="GD81" s="22"/>
      <c r="GE81" s="5">
        <v>6</v>
      </c>
      <c r="GF81" s="135"/>
      <c r="GG81" s="136"/>
      <c r="GH81" s="21"/>
      <c r="GI81" s="21"/>
      <c r="GJ81" s="22"/>
      <c r="GK81" s="22"/>
      <c r="GL81" s="5">
        <v>6</v>
      </c>
      <c r="GM81" s="135"/>
      <c r="GN81" s="136"/>
      <c r="GO81" s="21"/>
      <c r="GP81" s="21"/>
      <c r="GQ81" s="22"/>
      <c r="GR81" s="22"/>
      <c r="GS81" s="5">
        <v>6</v>
      </c>
      <c r="GT81" s="135"/>
      <c r="GU81" s="136"/>
      <c r="GV81" s="21"/>
      <c r="GW81" s="21"/>
      <c r="GX81" s="22"/>
      <c r="GY81" s="22"/>
      <c r="GZ81" s="5">
        <v>6</v>
      </c>
      <c r="HA81" s="135"/>
      <c r="HB81" s="136"/>
      <c r="HC81" s="21"/>
      <c r="HD81" s="21"/>
      <c r="HE81" s="22"/>
      <c r="HF81" s="22"/>
      <c r="HG81" s="5">
        <v>6</v>
      </c>
      <c r="HH81" s="135"/>
      <c r="HI81" s="136"/>
      <c r="HJ81" s="21"/>
      <c r="HK81" s="21"/>
      <c r="HL81" s="22"/>
      <c r="HM81" s="22"/>
      <c r="HN81" s="5">
        <v>6</v>
      </c>
      <c r="HO81" s="135"/>
      <c r="HP81" s="136"/>
      <c r="HQ81" s="21"/>
      <c r="HR81" s="21"/>
      <c r="HS81" s="22"/>
      <c r="HT81" s="22"/>
      <c r="HU81" s="5">
        <v>6</v>
      </c>
      <c r="HV81" s="135"/>
      <c r="HW81" s="136"/>
      <c r="HX81" s="21"/>
      <c r="HY81" s="21"/>
      <c r="HZ81" s="22"/>
      <c r="IA81" s="22"/>
      <c r="IB81" s="5">
        <v>6</v>
      </c>
      <c r="IC81" s="135"/>
      <c r="ID81" s="136"/>
      <c r="IE81" s="21"/>
      <c r="IF81" s="21"/>
      <c r="IG81" s="22"/>
      <c r="IH81" s="22"/>
      <c r="II81" s="5">
        <v>6</v>
      </c>
      <c r="IJ81" s="135"/>
      <c r="IK81" s="136"/>
      <c r="IL81" s="21"/>
      <c r="IM81" s="21"/>
      <c r="IN81" s="22"/>
      <c r="IO81" s="22"/>
      <c r="IP81" s="5">
        <v>6</v>
      </c>
      <c r="IQ81" s="135"/>
      <c r="IR81" s="136"/>
      <c r="IS81" s="21"/>
      <c r="IT81" s="21"/>
      <c r="IU81" s="22"/>
      <c r="IV81" s="22"/>
      <c r="IW81" s="5">
        <v>6</v>
      </c>
      <c r="IX81" s="135"/>
      <c r="IY81" s="136"/>
      <c r="IZ81" s="21"/>
      <c r="JA81" s="21"/>
      <c r="JB81" s="22"/>
      <c r="JC81" s="22"/>
      <c r="JD81" s="5">
        <v>6</v>
      </c>
      <c r="JE81" s="135"/>
      <c r="JF81" s="136"/>
      <c r="JG81" s="21"/>
      <c r="JH81" s="21"/>
      <c r="JI81" s="22"/>
      <c r="JJ81" s="22"/>
      <c r="JK81" s="5">
        <v>6</v>
      </c>
      <c r="JL81" s="135"/>
      <c r="JM81" s="136"/>
      <c r="JN81" s="21"/>
      <c r="JO81" s="21"/>
      <c r="JP81" s="22"/>
      <c r="JQ81" s="22"/>
      <c r="JR81" s="5">
        <v>6</v>
      </c>
      <c r="JS81" s="135"/>
      <c r="JT81" s="136"/>
      <c r="JU81" s="21"/>
      <c r="JV81" s="21"/>
      <c r="JW81" s="22"/>
      <c r="JX81" s="22"/>
    </row>
    <row r="82" spans="5:284" x14ac:dyDescent="0.25">
      <c r="E82" s="5">
        <v>7</v>
      </c>
      <c r="F82" s="141"/>
      <c r="G82" s="141"/>
      <c r="H82" s="115"/>
      <c r="I82" s="115"/>
      <c r="J82" s="22"/>
      <c r="K82" s="22"/>
      <c r="L82" s="5">
        <v>7</v>
      </c>
      <c r="M82" s="135"/>
      <c r="N82" s="136"/>
      <c r="O82" s="21"/>
      <c r="P82" s="21"/>
      <c r="Q82" s="22"/>
      <c r="R82" s="22"/>
      <c r="S82" s="5">
        <v>7</v>
      </c>
      <c r="T82" s="135"/>
      <c r="U82" s="136"/>
      <c r="V82" s="21"/>
      <c r="W82" s="21"/>
      <c r="X82" s="22"/>
      <c r="Y82" s="22"/>
      <c r="Z82" s="5">
        <v>7</v>
      </c>
      <c r="AA82" s="135"/>
      <c r="AB82" s="136"/>
      <c r="AC82" s="21"/>
      <c r="AD82" s="21"/>
      <c r="AE82" s="22"/>
      <c r="AF82" s="22"/>
      <c r="AG82" s="5">
        <v>7</v>
      </c>
      <c r="AH82" s="135"/>
      <c r="AI82" s="136"/>
      <c r="AJ82" s="21"/>
      <c r="AK82" s="21"/>
      <c r="AL82" s="22"/>
      <c r="AM82" s="22"/>
      <c r="AN82" s="5">
        <v>7</v>
      </c>
      <c r="AO82" s="135"/>
      <c r="AP82" s="136"/>
      <c r="AQ82" s="21"/>
      <c r="AR82" s="21"/>
      <c r="AS82" s="22"/>
      <c r="AT82" s="22"/>
      <c r="AU82" s="5">
        <v>7</v>
      </c>
      <c r="AV82" s="135"/>
      <c r="AW82" s="136"/>
      <c r="AX82" s="21"/>
      <c r="AY82" s="21"/>
      <c r="AZ82" s="22"/>
      <c r="BA82" s="22"/>
      <c r="BB82" s="5">
        <v>7</v>
      </c>
      <c r="BC82" s="135"/>
      <c r="BD82" s="136"/>
      <c r="BE82" s="21"/>
      <c r="BF82" s="21"/>
      <c r="BG82" s="22"/>
      <c r="BH82" s="22"/>
      <c r="BI82" s="5">
        <v>7</v>
      </c>
      <c r="BJ82" s="135"/>
      <c r="BK82" s="136"/>
      <c r="BL82" s="21"/>
      <c r="BM82" s="21"/>
      <c r="BN82" s="22"/>
      <c r="BO82" s="22"/>
      <c r="BP82" s="5">
        <v>7</v>
      </c>
      <c r="BQ82" s="135"/>
      <c r="BR82" s="136"/>
      <c r="BS82" s="21"/>
      <c r="BT82" s="21"/>
      <c r="BU82" s="22"/>
      <c r="BV82" s="22"/>
      <c r="BW82" s="5">
        <v>7</v>
      </c>
      <c r="BX82" s="135"/>
      <c r="BY82" s="136"/>
      <c r="BZ82" s="21"/>
      <c r="CA82" s="21"/>
      <c r="CB82" s="22"/>
      <c r="CC82" s="22"/>
      <c r="CD82" s="5">
        <v>7</v>
      </c>
      <c r="CE82" s="135"/>
      <c r="CF82" s="136"/>
      <c r="CG82" s="21"/>
      <c r="CH82" s="21"/>
      <c r="CI82" s="22"/>
      <c r="CJ82" s="22"/>
      <c r="CK82" s="5">
        <v>7</v>
      </c>
      <c r="CL82" s="135"/>
      <c r="CM82" s="136"/>
      <c r="CN82" s="21"/>
      <c r="CO82" s="21"/>
      <c r="CP82" s="22"/>
      <c r="CQ82" s="22"/>
      <c r="CR82" s="5">
        <v>7</v>
      </c>
      <c r="CS82" s="135"/>
      <c r="CT82" s="136"/>
      <c r="CU82" s="21"/>
      <c r="CV82" s="21"/>
      <c r="CW82" s="22"/>
      <c r="CX82" s="22"/>
      <c r="CY82" s="5">
        <v>7</v>
      </c>
      <c r="CZ82" s="135"/>
      <c r="DA82" s="136"/>
      <c r="DB82" s="21"/>
      <c r="DC82" s="21"/>
      <c r="DD82" s="22"/>
      <c r="DE82" s="22"/>
      <c r="DF82" s="5">
        <v>7</v>
      </c>
      <c r="DG82" s="135"/>
      <c r="DH82" s="136"/>
      <c r="DI82" s="21"/>
      <c r="DJ82" s="21"/>
      <c r="DK82" s="22"/>
      <c r="DL82" s="22"/>
      <c r="DM82" s="5">
        <v>7</v>
      </c>
      <c r="DN82" s="135"/>
      <c r="DO82" s="136"/>
      <c r="DP82" s="21"/>
      <c r="DQ82" s="21"/>
      <c r="DR82" s="22"/>
      <c r="DS82" s="22"/>
      <c r="DT82" s="5">
        <v>7</v>
      </c>
      <c r="DU82" s="135"/>
      <c r="DV82" s="136"/>
      <c r="DW82" s="21"/>
      <c r="DX82" s="21"/>
      <c r="DY82" s="22"/>
      <c r="DZ82" s="22"/>
      <c r="EA82" s="5">
        <v>7</v>
      </c>
      <c r="EB82" s="135"/>
      <c r="EC82" s="136"/>
      <c r="ED82" s="21"/>
      <c r="EE82" s="21"/>
      <c r="EF82" s="22"/>
      <c r="EG82" s="22"/>
      <c r="EH82" s="5">
        <v>7</v>
      </c>
      <c r="EI82" s="135"/>
      <c r="EJ82" s="136"/>
      <c r="EK82" s="21"/>
      <c r="EL82" s="21"/>
      <c r="EM82" s="22"/>
      <c r="EN82" s="22"/>
      <c r="EO82" s="5">
        <v>7</v>
      </c>
      <c r="EP82" s="135"/>
      <c r="EQ82" s="136"/>
      <c r="ER82" s="21"/>
      <c r="ES82" s="21"/>
      <c r="ET82" s="22"/>
      <c r="EU82" s="22"/>
      <c r="EV82" s="5">
        <v>7</v>
      </c>
      <c r="EW82" s="135"/>
      <c r="EX82" s="136"/>
      <c r="EY82" s="21"/>
      <c r="EZ82" s="21"/>
      <c r="FA82" s="22"/>
      <c r="FB82" s="22"/>
      <c r="FC82" s="5">
        <v>7</v>
      </c>
      <c r="FD82" s="135"/>
      <c r="FE82" s="136"/>
      <c r="FF82" s="21"/>
      <c r="FG82" s="21"/>
      <c r="FH82" s="22"/>
      <c r="FI82" s="22"/>
      <c r="FJ82" s="5">
        <v>7</v>
      </c>
      <c r="FK82" s="135"/>
      <c r="FL82" s="136"/>
      <c r="FM82" s="21"/>
      <c r="FN82" s="21"/>
      <c r="FO82" s="22"/>
      <c r="FP82" s="22"/>
      <c r="FQ82" s="5">
        <v>7</v>
      </c>
      <c r="FR82" s="135"/>
      <c r="FS82" s="136"/>
      <c r="FT82" s="21"/>
      <c r="FU82" s="21"/>
      <c r="FV82" s="22"/>
      <c r="FW82" s="22"/>
      <c r="FX82" s="5">
        <v>7</v>
      </c>
      <c r="FY82" s="135"/>
      <c r="FZ82" s="136"/>
      <c r="GA82" s="21"/>
      <c r="GB82" s="21"/>
      <c r="GC82" s="22"/>
      <c r="GD82" s="22"/>
      <c r="GE82" s="5">
        <v>7</v>
      </c>
      <c r="GF82" s="135"/>
      <c r="GG82" s="136"/>
      <c r="GH82" s="21"/>
      <c r="GI82" s="21"/>
      <c r="GJ82" s="22"/>
      <c r="GK82" s="22"/>
      <c r="GL82" s="5">
        <v>7</v>
      </c>
      <c r="GM82" s="135"/>
      <c r="GN82" s="136"/>
      <c r="GO82" s="21"/>
      <c r="GP82" s="21"/>
      <c r="GQ82" s="22"/>
      <c r="GR82" s="22"/>
      <c r="GS82" s="5">
        <v>7</v>
      </c>
      <c r="GT82" s="135"/>
      <c r="GU82" s="136"/>
      <c r="GV82" s="21"/>
      <c r="GW82" s="21"/>
      <c r="GX82" s="22"/>
      <c r="GY82" s="22"/>
      <c r="GZ82" s="5">
        <v>7</v>
      </c>
      <c r="HA82" s="135"/>
      <c r="HB82" s="136"/>
      <c r="HC82" s="21"/>
      <c r="HD82" s="21"/>
      <c r="HE82" s="22"/>
      <c r="HF82" s="22"/>
      <c r="HG82" s="5">
        <v>7</v>
      </c>
      <c r="HH82" s="135"/>
      <c r="HI82" s="136"/>
      <c r="HJ82" s="21"/>
      <c r="HK82" s="21"/>
      <c r="HL82" s="22"/>
      <c r="HM82" s="22"/>
      <c r="HN82" s="5">
        <v>7</v>
      </c>
      <c r="HO82" s="135"/>
      <c r="HP82" s="136"/>
      <c r="HQ82" s="21"/>
      <c r="HR82" s="21"/>
      <c r="HS82" s="22"/>
      <c r="HT82" s="22"/>
      <c r="HU82" s="5">
        <v>7</v>
      </c>
      <c r="HV82" s="135"/>
      <c r="HW82" s="136"/>
      <c r="HX82" s="21"/>
      <c r="HY82" s="21"/>
      <c r="HZ82" s="22"/>
      <c r="IA82" s="22"/>
      <c r="IB82" s="5">
        <v>7</v>
      </c>
      <c r="IC82" s="135"/>
      <c r="ID82" s="136"/>
      <c r="IE82" s="21"/>
      <c r="IF82" s="21"/>
      <c r="IG82" s="22"/>
      <c r="IH82" s="22"/>
      <c r="II82" s="5">
        <v>7</v>
      </c>
      <c r="IJ82" s="135"/>
      <c r="IK82" s="136"/>
      <c r="IL82" s="21"/>
      <c r="IM82" s="21"/>
      <c r="IN82" s="22"/>
      <c r="IO82" s="22"/>
      <c r="IP82" s="5">
        <v>7</v>
      </c>
      <c r="IQ82" s="135"/>
      <c r="IR82" s="136"/>
      <c r="IS82" s="21"/>
      <c r="IT82" s="21"/>
      <c r="IU82" s="22"/>
      <c r="IV82" s="22"/>
      <c r="IW82" s="5">
        <v>7</v>
      </c>
      <c r="IX82" s="135"/>
      <c r="IY82" s="136"/>
      <c r="IZ82" s="21"/>
      <c r="JA82" s="21"/>
      <c r="JB82" s="22"/>
      <c r="JC82" s="22"/>
      <c r="JD82" s="5">
        <v>7</v>
      </c>
      <c r="JE82" s="135"/>
      <c r="JF82" s="136"/>
      <c r="JG82" s="21"/>
      <c r="JH82" s="21"/>
      <c r="JI82" s="22"/>
      <c r="JJ82" s="22"/>
      <c r="JK82" s="5">
        <v>7</v>
      </c>
      <c r="JL82" s="135"/>
      <c r="JM82" s="136"/>
      <c r="JN82" s="21"/>
      <c r="JO82" s="21"/>
      <c r="JP82" s="22"/>
      <c r="JQ82" s="22"/>
      <c r="JR82" s="5">
        <v>7</v>
      </c>
      <c r="JS82" s="135"/>
      <c r="JT82" s="136"/>
      <c r="JU82" s="21"/>
      <c r="JV82" s="21"/>
      <c r="JW82" s="22"/>
      <c r="JX82" s="22"/>
    </row>
    <row r="83" spans="5:284" x14ac:dyDescent="0.25">
      <c r="E83" s="5">
        <v>8</v>
      </c>
      <c r="F83" s="141"/>
      <c r="G83" s="141"/>
      <c r="H83" s="115"/>
      <c r="I83" s="115"/>
      <c r="J83" s="22"/>
      <c r="K83" s="22"/>
      <c r="L83" s="5">
        <v>8</v>
      </c>
      <c r="M83" s="135"/>
      <c r="N83" s="136"/>
      <c r="O83" s="21"/>
      <c r="P83" s="21"/>
      <c r="Q83" s="22"/>
      <c r="R83" s="22"/>
      <c r="S83" s="5">
        <v>8</v>
      </c>
      <c r="T83" s="135"/>
      <c r="U83" s="136"/>
      <c r="V83" s="21"/>
      <c r="W83" s="21"/>
      <c r="X83" s="22"/>
      <c r="Y83" s="22"/>
      <c r="Z83" s="5">
        <v>8</v>
      </c>
      <c r="AA83" s="135"/>
      <c r="AB83" s="136"/>
      <c r="AC83" s="21"/>
      <c r="AD83" s="21"/>
      <c r="AE83" s="22"/>
      <c r="AF83" s="22"/>
      <c r="AG83" s="5">
        <v>8</v>
      </c>
      <c r="AH83" s="135"/>
      <c r="AI83" s="136"/>
      <c r="AJ83" s="21"/>
      <c r="AK83" s="21"/>
      <c r="AL83" s="22"/>
      <c r="AM83" s="22"/>
      <c r="AN83" s="5">
        <v>8</v>
      </c>
      <c r="AO83" s="135"/>
      <c r="AP83" s="136"/>
      <c r="AQ83" s="21"/>
      <c r="AR83" s="21"/>
      <c r="AS83" s="22"/>
      <c r="AT83" s="22"/>
      <c r="AU83" s="5">
        <v>8</v>
      </c>
      <c r="AV83" s="135"/>
      <c r="AW83" s="136"/>
      <c r="AX83" s="21"/>
      <c r="AY83" s="21"/>
      <c r="AZ83" s="22"/>
      <c r="BA83" s="22"/>
      <c r="BB83" s="5">
        <v>8</v>
      </c>
      <c r="BC83" s="135"/>
      <c r="BD83" s="136"/>
      <c r="BE83" s="21"/>
      <c r="BF83" s="21"/>
      <c r="BG83" s="22"/>
      <c r="BH83" s="22"/>
      <c r="BI83" s="5">
        <v>8</v>
      </c>
      <c r="BJ83" s="135"/>
      <c r="BK83" s="136"/>
      <c r="BL83" s="21"/>
      <c r="BM83" s="21"/>
      <c r="BN83" s="22"/>
      <c r="BO83" s="22"/>
      <c r="BP83" s="5">
        <v>8</v>
      </c>
      <c r="BQ83" s="135"/>
      <c r="BR83" s="136"/>
      <c r="BS83" s="21"/>
      <c r="BT83" s="21"/>
      <c r="BU83" s="22"/>
      <c r="BV83" s="22"/>
      <c r="BW83" s="5">
        <v>8</v>
      </c>
      <c r="BX83" s="135"/>
      <c r="BY83" s="136"/>
      <c r="BZ83" s="21"/>
      <c r="CA83" s="21"/>
      <c r="CB83" s="22"/>
      <c r="CC83" s="22"/>
      <c r="CD83" s="5">
        <v>8</v>
      </c>
      <c r="CE83" s="135"/>
      <c r="CF83" s="136"/>
      <c r="CG83" s="21"/>
      <c r="CH83" s="21"/>
      <c r="CI83" s="22"/>
      <c r="CJ83" s="22"/>
      <c r="CK83" s="5">
        <v>8</v>
      </c>
      <c r="CL83" s="135"/>
      <c r="CM83" s="136"/>
      <c r="CN83" s="21"/>
      <c r="CO83" s="21"/>
      <c r="CP83" s="22"/>
      <c r="CQ83" s="22"/>
      <c r="CR83" s="5">
        <v>8</v>
      </c>
      <c r="CS83" s="135"/>
      <c r="CT83" s="136"/>
      <c r="CU83" s="21"/>
      <c r="CV83" s="21"/>
      <c r="CW83" s="22"/>
      <c r="CX83" s="22"/>
      <c r="CY83" s="5">
        <v>8</v>
      </c>
      <c r="CZ83" s="135"/>
      <c r="DA83" s="136"/>
      <c r="DB83" s="21"/>
      <c r="DC83" s="21"/>
      <c r="DD83" s="22"/>
      <c r="DE83" s="22"/>
      <c r="DF83" s="5">
        <v>8</v>
      </c>
      <c r="DG83" s="135"/>
      <c r="DH83" s="136"/>
      <c r="DI83" s="21"/>
      <c r="DJ83" s="21"/>
      <c r="DK83" s="22"/>
      <c r="DL83" s="22"/>
      <c r="DM83" s="5">
        <v>8</v>
      </c>
      <c r="DN83" s="135"/>
      <c r="DO83" s="136"/>
      <c r="DP83" s="21"/>
      <c r="DQ83" s="21"/>
      <c r="DR83" s="22"/>
      <c r="DS83" s="22"/>
      <c r="DT83" s="5">
        <v>8</v>
      </c>
      <c r="DU83" s="135"/>
      <c r="DV83" s="136"/>
      <c r="DW83" s="21"/>
      <c r="DX83" s="21"/>
      <c r="DY83" s="22"/>
      <c r="DZ83" s="22"/>
      <c r="EA83" s="5">
        <v>8</v>
      </c>
      <c r="EB83" s="135"/>
      <c r="EC83" s="136"/>
      <c r="ED83" s="21"/>
      <c r="EE83" s="21"/>
      <c r="EF83" s="22"/>
      <c r="EG83" s="22"/>
      <c r="EH83" s="5">
        <v>8</v>
      </c>
      <c r="EI83" s="135"/>
      <c r="EJ83" s="136"/>
      <c r="EK83" s="21"/>
      <c r="EL83" s="21"/>
      <c r="EM83" s="22"/>
      <c r="EN83" s="22"/>
      <c r="EO83" s="5">
        <v>8</v>
      </c>
      <c r="EP83" s="135"/>
      <c r="EQ83" s="136"/>
      <c r="ER83" s="21"/>
      <c r="ES83" s="21"/>
      <c r="ET83" s="22"/>
      <c r="EU83" s="22"/>
      <c r="EV83" s="5">
        <v>8</v>
      </c>
      <c r="EW83" s="135"/>
      <c r="EX83" s="136"/>
      <c r="EY83" s="21"/>
      <c r="EZ83" s="21"/>
      <c r="FA83" s="22"/>
      <c r="FB83" s="22"/>
      <c r="FC83" s="5">
        <v>8</v>
      </c>
      <c r="FD83" s="135"/>
      <c r="FE83" s="136"/>
      <c r="FF83" s="21"/>
      <c r="FG83" s="21"/>
      <c r="FH83" s="22"/>
      <c r="FI83" s="22"/>
      <c r="FJ83" s="5">
        <v>8</v>
      </c>
      <c r="FK83" s="135"/>
      <c r="FL83" s="136"/>
      <c r="FM83" s="21"/>
      <c r="FN83" s="21"/>
      <c r="FO83" s="22"/>
      <c r="FP83" s="22"/>
      <c r="FQ83" s="5">
        <v>8</v>
      </c>
      <c r="FR83" s="135"/>
      <c r="FS83" s="136"/>
      <c r="FT83" s="21"/>
      <c r="FU83" s="21"/>
      <c r="FV83" s="22"/>
      <c r="FW83" s="22"/>
      <c r="FX83" s="5">
        <v>8</v>
      </c>
      <c r="FY83" s="135"/>
      <c r="FZ83" s="136"/>
      <c r="GA83" s="21"/>
      <c r="GB83" s="21"/>
      <c r="GC83" s="22"/>
      <c r="GD83" s="22"/>
      <c r="GE83" s="5">
        <v>8</v>
      </c>
      <c r="GF83" s="135"/>
      <c r="GG83" s="136"/>
      <c r="GH83" s="21"/>
      <c r="GI83" s="21"/>
      <c r="GJ83" s="22"/>
      <c r="GK83" s="22"/>
      <c r="GL83" s="5">
        <v>8</v>
      </c>
      <c r="GM83" s="135"/>
      <c r="GN83" s="136"/>
      <c r="GO83" s="21"/>
      <c r="GP83" s="21"/>
      <c r="GQ83" s="22"/>
      <c r="GR83" s="22"/>
      <c r="GS83" s="5">
        <v>8</v>
      </c>
      <c r="GT83" s="135"/>
      <c r="GU83" s="136"/>
      <c r="GV83" s="21"/>
      <c r="GW83" s="21"/>
      <c r="GX83" s="22"/>
      <c r="GY83" s="22"/>
      <c r="GZ83" s="5">
        <v>8</v>
      </c>
      <c r="HA83" s="135"/>
      <c r="HB83" s="136"/>
      <c r="HC83" s="21"/>
      <c r="HD83" s="21"/>
      <c r="HE83" s="22"/>
      <c r="HF83" s="22"/>
      <c r="HG83" s="5">
        <v>8</v>
      </c>
      <c r="HH83" s="135"/>
      <c r="HI83" s="136"/>
      <c r="HJ83" s="21"/>
      <c r="HK83" s="21"/>
      <c r="HL83" s="22"/>
      <c r="HM83" s="22"/>
      <c r="HN83" s="5">
        <v>8</v>
      </c>
      <c r="HO83" s="135"/>
      <c r="HP83" s="136"/>
      <c r="HQ83" s="21"/>
      <c r="HR83" s="21"/>
      <c r="HS83" s="22"/>
      <c r="HT83" s="22"/>
      <c r="HU83" s="5">
        <v>8</v>
      </c>
      <c r="HV83" s="135"/>
      <c r="HW83" s="136"/>
      <c r="HX83" s="21"/>
      <c r="HY83" s="21"/>
      <c r="HZ83" s="22"/>
      <c r="IA83" s="22"/>
      <c r="IB83" s="5">
        <v>8</v>
      </c>
      <c r="IC83" s="135"/>
      <c r="ID83" s="136"/>
      <c r="IE83" s="21"/>
      <c r="IF83" s="21"/>
      <c r="IG83" s="22"/>
      <c r="IH83" s="22"/>
      <c r="II83" s="5">
        <v>8</v>
      </c>
      <c r="IJ83" s="135"/>
      <c r="IK83" s="136"/>
      <c r="IL83" s="21"/>
      <c r="IM83" s="21"/>
      <c r="IN83" s="22"/>
      <c r="IO83" s="22"/>
      <c r="IP83" s="5">
        <v>8</v>
      </c>
      <c r="IQ83" s="135"/>
      <c r="IR83" s="136"/>
      <c r="IS83" s="21"/>
      <c r="IT83" s="21"/>
      <c r="IU83" s="22"/>
      <c r="IV83" s="22"/>
      <c r="IW83" s="5">
        <v>8</v>
      </c>
      <c r="IX83" s="135"/>
      <c r="IY83" s="136"/>
      <c r="IZ83" s="21"/>
      <c r="JA83" s="21"/>
      <c r="JB83" s="22"/>
      <c r="JC83" s="22"/>
      <c r="JD83" s="5">
        <v>8</v>
      </c>
      <c r="JE83" s="135"/>
      <c r="JF83" s="136"/>
      <c r="JG83" s="21"/>
      <c r="JH83" s="21"/>
      <c r="JI83" s="22"/>
      <c r="JJ83" s="22"/>
      <c r="JK83" s="5">
        <v>8</v>
      </c>
      <c r="JL83" s="135"/>
      <c r="JM83" s="136"/>
      <c r="JN83" s="21"/>
      <c r="JO83" s="21"/>
      <c r="JP83" s="22"/>
      <c r="JQ83" s="22"/>
      <c r="JR83" s="5">
        <v>8</v>
      </c>
      <c r="JS83" s="135"/>
      <c r="JT83" s="136"/>
      <c r="JU83" s="21"/>
      <c r="JV83" s="21"/>
      <c r="JW83" s="22"/>
      <c r="JX83" s="22"/>
    </row>
    <row r="84" spans="5:284" x14ac:dyDescent="0.25">
      <c r="E84" s="5">
        <v>9</v>
      </c>
      <c r="F84" s="141"/>
      <c r="G84" s="141"/>
      <c r="H84" s="115"/>
      <c r="I84" s="115"/>
      <c r="J84" s="22"/>
      <c r="K84" s="22"/>
      <c r="L84" s="5">
        <v>9</v>
      </c>
      <c r="M84" s="135"/>
      <c r="N84" s="136"/>
      <c r="O84" s="21"/>
      <c r="P84" s="21"/>
      <c r="Q84" s="22"/>
      <c r="R84" s="22"/>
      <c r="S84" s="5">
        <v>9</v>
      </c>
      <c r="T84" s="135"/>
      <c r="U84" s="136"/>
      <c r="V84" s="21"/>
      <c r="W84" s="21"/>
      <c r="X84" s="22"/>
      <c r="Y84" s="22"/>
      <c r="Z84" s="5">
        <v>9</v>
      </c>
      <c r="AA84" s="135"/>
      <c r="AB84" s="136"/>
      <c r="AC84" s="21"/>
      <c r="AD84" s="21"/>
      <c r="AE84" s="22"/>
      <c r="AF84" s="22"/>
      <c r="AG84" s="5">
        <v>9</v>
      </c>
      <c r="AH84" s="135"/>
      <c r="AI84" s="136"/>
      <c r="AJ84" s="21"/>
      <c r="AK84" s="21"/>
      <c r="AL84" s="22"/>
      <c r="AM84" s="22"/>
      <c r="AN84" s="5">
        <v>9</v>
      </c>
      <c r="AO84" s="135"/>
      <c r="AP84" s="136"/>
      <c r="AQ84" s="21"/>
      <c r="AR84" s="21"/>
      <c r="AS84" s="22"/>
      <c r="AT84" s="22"/>
      <c r="AU84" s="5">
        <v>9</v>
      </c>
      <c r="AV84" s="135"/>
      <c r="AW84" s="136"/>
      <c r="AX84" s="21"/>
      <c r="AY84" s="21"/>
      <c r="AZ84" s="22"/>
      <c r="BA84" s="22"/>
      <c r="BB84" s="5">
        <v>9</v>
      </c>
      <c r="BC84" s="135"/>
      <c r="BD84" s="136"/>
      <c r="BE84" s="21"/>
      <c r="BF84" s="21"/>
      <c r="BG84" s="22"/>
      <c r="BH84" s="22"/>
      <c r="BI84" s="5">
        <v>9</v>
      </c>
      <c r="BJ84" s="135"/>
      <c r="BK84" s="136"/>
      <c r="BL84" s="21"/>
      <c r="BM84" s="21"/>
      <c r="BN84" s="22"/>
      <c r="BO84" s="22"/>
      <c r="BP84" s="5">
        <v>9</v>
      </c>
      <c r="BQ84" s="135"/>
      <c r="BR84" s="136"/>
      <c r="BS84" s="21"/>
      <c r="BT84" s="21"/>
      <c r="BU84" s="22"/>
      <c r="BV84" s="22"/>
      <c r="BW84" s="5">
        <v>9</v>
      </c>
      <c r="BX84" s="135"/>
      <c r="BY84" s="136"/>
      <c r="BZ84" s="21"/>
      <c r="CA84" s="21"/>
      <c r="CB84" s="22"/>
      <c r="CC84" s="22"/>
      <c r="CD84" s="5">
        <v>9</v>
      </c>
      <c r="CE84" s="135"/>
      <c r="CF84" s="136"/>
      <c r="CG84" s="21"/>
      <c r="CH84" s="21"/>
      <c r="CI84" s="22"/>
      <c r="CJ84" s="22"/>
      <c r="CK84" s="5">
        <v>9</v>
      </c>
      <c r="CL84" s="135"/>
      <c r="CM84" s="136"/>
      <c r="CN84" s="21"/>
      <c r="CO84" s="21"/>
      <c r="CP84" s="22"/>
      <c r="CQ84" s="22"/>
      <c r="CR84" s="5">
        <v>9</v>
      </c>
      <c r="CS84" s="135"/>
      <c r="CT84" s="136"/>
      <c r="CU84" s="21"/>
      <c r="CV84" s="21"/>
      <c r="CW84" s="22"/>
      <c r="CX84" s="22"/>
      <c r="CY84" s="5">
        <v>9</v>
      </c>
      <c r="CZ84" s="135"/>
      <c r="DA84" s="136"/>
      <c r="DB84" s="21"/>
      <c r="DC84" s="21"/>
      <c r="DD84" s="22"/>
      <c r="DE84" s="22"/>
      <c r="DF84" s="5">
        <v>9</v>
      </c>
      <c r="DG84" s="135"/>
      <c r="DH84" s="136"/>
      <c r="DI84" s="21"/>
      <c r="DJ84" s="21"/>
      <c r="DK84" s="22"/>
      <c r="DL84" s="22"/>
      <c r="DM84" s="5">
        <v>9</v>
      </c>
      <c r="DN84" s="135"/>
      <c r="DO84" s="136"/>
      <c r="DP84" s="21"/>
      <c r="DQ84" s="21"/>
      <c r="DR84" s="22"/>
      <c r="DS84" s="22"/>
      <c r="DT84" s="5">
        <v>9</v>
      </c>
      <c r="DU84" s="135"/>
      <c r="DV84" s="136"/>
      <c r="DW84" s="21"/>
      <c r="DX84" s="21"/>
      <c r="DY84" s="22"/>
      <c r="DZ84" s="22"/>
      <c r="EA84" s="5">
        <v>9</v>
      </c>
      <c r="EB84" s="135"/>
      <c r="EC84" s="136"/>
      <c r="ED84" s="21"/>
      <c r="EE84" s="21"/>
      <c r="EF84" s="22"/>
      <c r="EG84" s="22"/>
      <c r="EH84" s="5">
        <v>9</v>
      </c>
      <c r="EI84" s="135"/>
      <c r="EJ84" s="136"/>
      <c r="EK84" s="21"/>
      <c r="EL84" s="21"/>
      <c r="EM84" s="22"/>
      <c r="EN84" s="22"/>
      <c r="EO84" s="5">
        <v>9</v>
      </c>
      <c r="EP84" s="135"/>
      <c r="EQ84" s="136"/>
      <c r="ER84" s="21"/>
      <c r="ES84" s="21"/>
      <c r="ET84" s="22"/>
      <c r="EU84" s="22"/>
      <c r="EV84" s="5">
        <v>9</v>
      </c>
      <c r="EW84" s="135"/>
      <c r="EX84" s="136"/>
      <c r="EY84" s="21"/>
      <c r="EZ84" s="21"/>
      <c r="FA84" s="22"/>
      <c r="FB84" s="22"/>
      <c r="FC84" s="5">
        <v>9</v>
      </c>
      <c r="FD84" s="135"/>
      <c r="FE84" s="136"/>
      <c r="FF84" s="21"/>
      <c r="FG84" s="21"/>
      <c r="FH84" s="22"/>
      <c r="FI84" s="22"/>
      <c r="FJ84" s="5">
        <v>9</v>
      </c>
      <c r="FK84" s="135"/>
      <c r="FL84" s="136"/>
      <c r="FM84" s="21"/>
      <c r="FN84" s="21"/>
      <c r="FO84" s="22"/>
      <c r="FP84" s="22"/>
      <c r="FQ84" s="5">
        <v>9</v>
      </c>
      <c r="FR84" s="135"/>
      <c r="FS84" s="136"/>
      <c r="FT84" s="21"/>
      <c r="FU84" s="21"/>
      <c r="FV84" s="22"/>
      <c r="FW84" s="22"/>
      <c r="FX84" s="5">
        <v>9</v>
      </c>
      <c r="FY84" s="135"/>
      <c r="FZ84" s="136"/>
      <c r="GA84" s="21"/>
      <c r="GB84" s="21"/>
      <c r="GC84" s="22"/>
      <c r="GD84" s="22"/>
      <c r="GE84" s="5">
        <v>9</v>
      </c>
      <c r="GF84" s="135"/>
      <c r="GG84" s="136"/>
      <c r="GH84" s="21"/>
      <c r="GI84" s="21"/>
      <c r="GJ84" s="22"/>
      <c r="GK84" s="22"/>
      <c r="GL84" s="5">
        <v>9</v>
      </c>
      <c r="GM84" s="135"/>
      <c r="GN84" s="136"/>
      <c r="GO84" s="21"/>
      <c r="GP84" s="21"/>
      <c r="GQ84" s="22"/>
      <c r="GR84" s="22"/>
      <c r="GS84" s="5">
        <v>9</v>
      </c>
      <c r="GT84" s="135"/>
      <c r="GU84" s="136"/>
      <c r="GV84" s="21"/>
      <c r="GW84" s="21"/>
      <c r="GX84" s="22"/>
      <c r="GY84" s="22"/>
      <c r="GZ84" s="5">
        <v>9</v>
      </c>
      <c r="HA84" s="135"/>
      <c r="HB84" s="136"/>
      <c r="HC84" s="21"/>
      <c r="HD84" s="21"/>
      <c r="HE84" s="22"/>
      <c r="HF84" s="22"/>
      <c r="HG84" s="5">
        <v>9</v>
      </c>
      <c r="HH84" s="135"/>
      <c r="HI84" s="136"/>
      <c r="HJ84" s="21"/>
      <c r="HK84" s="21"/>
      <c r="HL84" s="22"/>
      <c r="HM84" s="22"/>
      <c r="HN84" s="5">
        <v>9</v>
      </c>
      <c r="HO84" s="135"/>
      <c r="HP84" s="136"/>
      <c r="HQ84" s="21"/>
      <c r="HR84" s="21"/>
      <c r="HS84" s="22"/>
      <c r="HT84" s="22"/>
      <c r="HU84" s="5">
        <v>9</v>
      </c>
      <c r="HV84" s="135"/>
      <c r="HW84" s="136"/>
      <c r="HX84" s="21"/>
      <c r="HY84" s="21"/>
      <c r="HZ84" s="22"/>
      <c r="IA84" s="22"/>
      <c r="IB84" s="5">
        <v>9</v>
      </c>
      <c r="IC84" s="135"/>
      <c r="ID84" s="136"/>
      <c r="IE84" s="21"/>
      <c r="IF84" s="21"/>
      <c r="IG84" s="22"/>
      <c r="IH84" s="22"/>
      <c r="II84" s="5">
        <v>9</v>
      </c>
      <c r="IJ84" s="135"/>
      <c r="IK84" s="136"/>
      <c r="IL84" s="21"/>
      <c r="IM84" s="21"/>
      <c r="IN84" s="22"/>
      <c r="IO84" s="22"/>
      <c r="IP84" s="5">
        <v>9</v>
      </c>
      <c r="IQ84" s="135"/>
      <c r="IR84" s="136"/>
      <c r="IS84" s="21"/>
      <c r="IT84" s="21"/>
      <c r="IU84" s="22"/>
      <c r="IV84" s="22"/>
      <c r="IW84" s="5">
        <v>9</v>
      </c>
      <c r="IX84" s="135"/>
      <c r="IY84" s="136"/>
      <c r="IZ84" s="21"/>
      <c r="JA84" s="21"/>
      <c r="JB84" s="22"/>
      <c r="JC84" s="22"/>
      <c r="JD84" s="5">
        <v>9</v>
      </c>
      <c r="JE84" s="135"/>
      <c r="JF84" s="136"/>
      <c r="JG84" s="21"/>
      <c r="JH84" s="21"/>
      <c r="JI84" s="22"/>
      <c r="JJ84" s="22"/>
      <c r="JK84" s="5">
        <v>9</v>
      </c>
      <c r="JL84" s="135"/>
      <c r="JM84" s="136"/>
      <c r="JN84" s="21"/>
      <c r="JO84" s="21"/>
      <c r="JP84" s="22"/>
      <c r="JQ84" s="22"/>
      <c r="JR84" s="5">
        <v>9</v>
      </c>
      <c r="JS84" s="135"/>
      <c r="JT84" s="136"/>
      <c r="JU84" s="21"/>
      <c r="JV84" s="21"/>
      <c r="JW84" s="22"/>
      <c r="JX84" s="22"/>
    </row>
    <row r="85" spans="5:284" x14ac:dyDescent="0.25">
      <c r="E85" s="5">
        <v>10</v>
      </c>
      <c r="F85" s="141"/>
      <c r="G85" s="141"/>
      <c r="H85" s="115"/>
      <c r="I85" s="115"/>
      <c r="J85" s="22"/>
      <c r="K85" s="22"/>
      <c r="L85" s="5">
        <v>10</v>
      </c>
      <c r="M85" s="135"/>
      <c r="N85" s="136"/>
      <c r="O85" s="21"/>
      <c r="P85" s="21"/>
      <c r="Q85" s="22"/>
      <c r="R85" s="22"/>
      <c r="S85" s="5">
        <v>10</v>
      </c>
      <c r="T85" s="135"/>
      <c r="U85" s="136"/>
      <c r="V85" s="21"/>
      <c r="W85" s="21"/>
      <c r="X85" s="22"/>
      <c r="Y85" s="22"/>
      <c r="Z85" s="5">
        <v>10</v>
      </c>
      <c r="AA85" s="135"/>
      <c r="AB85" s="136"/>
      <c r="AC85" s="21"/>
      <c r="AD85" s="21"/>
      <c r="AE85" s="22"/>
      <c r="AF85" s="22"/>
      <c r="AG85" s="5">
        <v>10</v>
      </c>
      <c r="AH85" s="135"/>
      <c r="AI85" s="136"/>
      <c r="AJ85" s="21"/>
      <c r="AK85" s="21"/>
      <c r="AL85" s="22"/>
      <c r="AM85" s="22"/>
      <c r="AN85" s="5">
        <v>10</v>
      </c>
      <c r="AO85" s="135"/>
      <c r="AP85" s="136"/>
      <c r="AQ85" s="21"/>
      <c r="AR85" s="21"/>
      <c r="AS85" s="22"/>
      <c r="AT85" s="22"/>
      <c r="AU85" s="5">
        <v>10</v>
      </c>
      <c r="AV85" s="135"/>
      <c r="AW85" s="136"/>
      <c r="AX85" s="21"/>
      <c r="AY85" s="21"/>
      <c r="AZ85" s="22"/>
      <c r="BA85" s="22"/>
      <c r="BB85" s="5">
        <v>10</v>
      </c>
      <c r="BC85" s="135"/>
      <c r="BD85" s="136"/>
      <c r="BE85" s="21"/>
      <c r="BF85" s="21"/>
      <c r="BG85" s="22"/>
      <c r="BH85" s="22"/>
      <c r="BI85" s="5">
        <v>10</v>
      </c>
      <c r="BJ85" s="135"/>
      <c r="BK85" s="136"/>
      <c r="BL85" s="21"/>
      <c r="BM85" s="21"/>
      <c r="BN85" s="22"/>
      <c r="BO85" s="22"/>
      <c r="BP85" s="5">
        <v>10</v>
      </c>
      <c r="BQ85" s="135"/>
      <c r="BR85" s="136"/>
      <c r="BS85" s="21"/>
      <c r="BT85" s="21"/>
      <c r="BU85" s="22"/>
      <c r="BV85" s="22"/>
      <c r="BW85" s="5">
        <v>10</v>
      </c>
      <c r="BX85" s="135"/>
      <c r="BY85" s="136"/>
      <c r="BZ85" s="21"/>
      <c r="CA85" s="21"/>
      <c r="CB85" s="22"/>
      <c r="CC85" s="22"/>
      <c r="CD85" s="5">
        <v>10</v>
      </c>
      <c r="CE85" s="135"/>
      <c r="CF85" s="136"/>
      <c r="CG85" s="21"/>
      <c r="CH85" s="21"/>
      <c r="CI85" s="22"/>
      <c r="CJ85" s="22"/>
      <c r="CK85" s="5">
        <v>10</v>
      </c>
      <c r="CL85" s="135"/>
      <c r="CM85" s="136"/>
      <c r="CN85" s="21"/>
      <c r="CO85" s="21"/>
      <c r="CP85" s="22"/>
      <c r="CQ85" s="22"/>
      <c r="CR85" s="5">
        <v>10</v>
      </c>
      <c r="CS85" s="135"/>
      <c r="CT85" s="136"/>
      <c r="CU85" s="21"/>
      <c r="CV85" s="21"/>
      <c r="CW85" s="22"/>
      <c r="CX85" s="22"/>
      <c r="CY85" s="5">
        <v>10</v>
      </c>
      <c r="CZ85" s="135"/>
      <c r="DA85" s="136"/>
      <c r="DB85" s="21"/>
      <c r="DC85" s="21"/>
      <c r="DD85" s="22"/>
      <c r="DE85" s="22"/>
      <c r="DF85" s="5">
        <v>10</v>
      </c>
      <c r="DG85" s="135"/>
      <c r="DH85" s="136"/>
      <c r="DI85" s="21"/>
      <c r="DJ85" s="21"/>
      <c r="DK85" s="22"/>
      <c r="DL85" s="22"/>
      <c r="DM85" s="5">
        <v>10</v>
      </c>
      <c r="DN85" s="135"/>
      <c r="DO85" s="136"/>
      <c r="DP85" s="21"/>
      <c r="DQ85" s="21"/>
      <c r="DR85" s="22"/>
      <c r="DS85" s="22"/>
      <c r="DT85" s="5">
        <v>10</v>
      </c>
      <c r="DU85" s="135"/>
      <c r="DV85" s="136"/>
      <c r="DW85" s="21"/>
      <c r="DX85" s="21"/>
      <c r="DY85" s="22"/>
      <c r="DZ85" s="22"/>
      <c r="EA85" s="5">
        <v>10</v>
      </c>
      <c r="EB85" s="135"/>
      <c r="EC85" s="136"/>
      <c r="ED85" s="21"/>
      <c r="EE85" s="21"/>
      <c r="EF85" s="22"/>
      <c r="EG85" s="22"/>
      <c r="EH85" s="5">
        <v>10</v>
      </c>
      <c r="EI85" s="135"/>
      <c r="EJ85" s="136"/>
      <c r="EK85" s="21"/>
      <c r="EL85" s="21"/>
      <c r="EM85" s="22"/>
      <c r="EN85" s="22"/>
      <c r="EO85" s="5">
        <v>10</v>
      </c>
      <c r="EP85" s="135"/>
      <c r="EQ85" s="136"/>
      <c r="ER85" s="21"/>
      <c r="ES85" s="21"/>
      <c r="ET85" s="22"/>
      <c r="EU85" s="22"/>
      <c r="EV85" s="5">
        <v>10</v>
      </c>
      <c r="EW85" s="135"/>
      <c r="EX85" s="136"/>
      <c r="EY85" s="21"/>
      <c r="EZ85" s="21"/>
      <c r="FA85" s="22"/>
      <c r="FB85" s="22"/>
      <c r="FC85" s="5">
        <v>10</v>
      </c>
      <c r="FD85" s="135"/>
      <c r="FE85" s="136"/>
      <c r="FF85" s="21"/>
      <c r="FG85" s="21"/>
      <c r="FH85" s="22"/>
      <c r="FI85" s="22"/>
      <c r="FJ85" s="5">
        <v>10</v>
      </c>
      <c r="FK85" s="135"/>
      <c r="FL85" s="136"/>
      <c r="FM85" s="21"/>
      <c r="FN85" s="21"/>
      <c r="FO85" s="22"/>
      <c r="FP85" s="22"/>
      <c r="FQ85" s="5">
        <v>10</v>
      </c>
      <c r="FR85" s="135"/>
      <c r="FS85" s="136"/>
      <c r="FT85" s="21"/>
      <c r="FU85" s="21"/>
      <c r="FV85" s="22"/>
      <c r="FW85" s="22"/>
      <c r="FX85" s="5">
        <v>10</v>
      </c>
      <c r="FY85" s="135"/>
      <c r="FZ85" s="136"/>
      <c r="GA85" s="21"/>
      <c r="GB85" s="21"/>
      <c r="GC85" s="22"/>
      <c r="GD85" s="22"/>
      <c r="GE85" s="5">
        <v>10</v>
      </c>
      <c r="GF85" s="135"/>
      <c r="GG85" s="136"/>
      <c r="GH85" s="21"/>
      <c r="GI85" s="21"/>
      <c r="GJ85" s="22"/>
      <c r="GK85" s="22"/>
      <c r="GL85" s="5">
        <v>10</v>
      </c>
      <c r="GM85" s="135"/>
      <c r="GN85" s="136"/>
      <c r="GO85" s="21"/>
      <c r="GP85" s="21"/>
      <c r="GQ85" s="22"/>
      <c r="GR85" s="22"/>
      <c r="GS85" s="5">
        <v>10</v>
      </c>
      <c r="GT85" s="135"/>
      <c r="GU85" s="136"/>
      <c r="GV85" s="21"/>
      <c r="GW85" s="21"/>
      <c r="GX85" s="22"/>
      <c r="GY85" s="22"/>
      <c r="GZ85" s="5">
        <v>10</v>
      </c>
      <c r="HA85" s="135"/>
      <c r="HB85" s="136"/>
      <c r="HC85" s="21"/>
      <c r="HD85" s="21"/>
      <c r="HE85" s="22"/>
      <c r="HF85" s="22"/>
      <c r="HG85" s="5">
        <v>10</v>
      </c>
      <c r="HH85" s="135"/>
      <c r="HI85" s="136"/>
      <c r="HJ85" s="21"/>
      <c r="HK85" s="21"/>
      <c r="HL85" s="22"/>
      <c r="HM85" s="22"/>
      <c r="HN85" s="5">
        <v>10</v>
      </c>
      <c r="HO85" s="135"/>
      <c r="HP85" s="136"/>
      <c r="HQ85" s="21"/>
      <c r="HR85" s="21"/>
      <c r="HS85" s="22"/>
      <c r="HT85" s="22"/>
      <c r="HU85" s="5">
        <v>10</v>
      </c>
      <c r="HV85" s="135"/>
      <c r="HW85" s="136"/>
      <c r="HX85" s="21"/>
      <c r="HY85" s="21"/>
      <c r="HZ85" s="22"/>
      <c r="IA85" s="22"/>
      <c r="IB85" s="5">
        <v>10</v>
      </c>
      <c r="IC85" s="135"/>
      <c r="ID85" s="136"/>
      <c r="IE85" s="21"/>
      <c r="IF85" s="21"/>
      <c r="IG85" s="22"/>
      <c r="IH85" s="22"/>
      <c r="II85" s="5">
        <v>10</v>
      </c>
      <c r="IJ85" s="135"/>
      <c r="IK85" s="136"/>
      <c r="IL85" s="21"/>
      <c r="IM85" s="21"/>
      <c r="IN85" s="22"/>
      <c r="IO85" s="22"/>
      <c r="IP85" s="5">
        <v>10</v>
      </c>
      <c r="IQ85" s="135"/>
      <c r="IR85" s="136"/>
      <c r="IS85" s="21"/>
      <c r="IT85" s="21"/>
      <c r="IU85" s="22"/>
      <c r="IV85" s="22"/>
      <c r="IW85" s="5">
        <v>10</v>
      </c>
      <c r="IX85" s="135"/>
      <c r="IY85" s="136"/>
      <c r="IZ85" s="21"/>
      <c r="JA85" s="21"/>
      <c r="JB85" s="22"/>
      <c r="JC85" s="22"/>
      <c r="JD85" s="5">
        <v>10</v>
      </c>
      <c r="JE85" s="135"/>
      <c r="JF85" s="136"/>
      <c r="JG85" s="21"/>
      <c r="JH85" s="21"/>
      <c r="JI85" s="22"/>
      <c r="JJ85" s="22"/>
      <c r="JK85" s="5">
        <v>10</v>
      </c>
      <c r="JL85" s="135"/>
      <c r="JM85" s="136"/>
      <c r="JN85" s="21"/>
      <c r="JO85" s="21"/>
      <c r="JP85" s="22"/>
      <c r="JQ85" s="22"/>
      <c r="JR85" s="5">
        <v>10</v>
      </c>
      <c r="JS85" s="135"/>
      <c r="JT85" s="136"/>
      <c r="JU85" s="21"/>
      <c r="JV85" s="21"/>
      <c r="JW85" s="22"/>
      <c r="JX85" s="22"/>
    </row>
    <row r="86" spans="5:284" x14ac:dyDescent="0.25">
      <c r="E86" s="5">
        <v>11</v>
      </c>
      <c r="F86" s="141"/>
      <c r="G86" s="141"/>
      <c r="H86" s="115"/>
      <c r="I86" s="115"/>
      <c r="J86" s="22"/>
      <c r="K86" s="22"/>
      <c r="L86" s="5">
        <v>11</v>
      </c>
      <c r="M86" s="135"/>
      <c r="N86" s="136"/>
      <c r="O86" s="21"/>
      <c r="P86" s="21"/>
      <c r="Q86" s="22"/>
      <c r="R86" s="22"/>
      <c r="S86" s="5">
        <v>11</v>
      </c>
      <c r="T86" s="135"/>
      <c r="U86" s="136"/>
      <c r="V86" s="21"/>
      <c r="W86" s="21"/>
      <c r="X86" s="22"/>
      <c r="Y86" s="22"/>
      <c r="Z86" s="5">
        <v>11</v>
      </c>
      <c r="AA86" s="135"/>
      <c r="AB86" s="136"/>
      <c r="AC86" s="21"/>
      <c r="AD86" s="21"/>
      <c r="AE86" s="22"/>
      <c r="AF86" s="22"/>
      <c r="AG86" s="5">
        <v>11</v>
      </c>
      <c r="AH86" s="135"/>
      <c r="AI86" s="136"/>
      <c r="AJ86" s="21"/>
      <c r="AK86" s="21"/>
      <c r="AL86" s="22"/>
      <c r="AM86" s="22"/>
      <c r="AN86" s="5">
        <v>11</v>
      </c>
      <c r="AO86" s="135"/>
      <c r="AP86" s="136"/>
      <c r="AQ86" s="21"/>
      <c r="AR86" s="21"/>
      <c r="AS86" s="22"/>
      <c r="AT86" s="22"/>
      <c r="AU86" s="5">
        <v>11</v>
      </c>
      <c r="AV86" s="135"/>
      <c r="AW86" s="136"/>
      <c r="AX86" s="21"/>
      <c r="AY86" s="21"/>
      <c r="AZ86" s="22"/>
      <c r="BA86" s="22"/>
      <c r="BB86" s="5">
        <v>11</v>
      </c>
      <c r="BC86" s="135"/>
      <c r="BD86" s="136"/>
      <c r="BE86" s="21"/>
      <c r="BF86" s="21"/>
      <c r="BG86" s="22"/>
      <c r="BH86" s="22"/>
      <c r="BI86" s="5">
        <v>11</v>
      </c>
      <c r="BJ86" s="135"/>
      <c r="BK86" s="136"/>
      <c r="BL86" s="21"/>
      <c r="BM86" s="21"/>
      <c r="BN86" s="22"/>
      <c r="BO86" s="22"/>
      <c r="BP86" s="5">
        <v>11</v>
      </c>
      <c r="BQ86" s="135"/>
      <c r="BR86" s="136"/>
      <c r="BS86" s="21"/>
      <c r="BT86" s="21"/>
      <c r="BU86" s="22"/>
      <c r="BV86" s="22"/>
      <c r="BW86" s="5">
        <v>11</v>
      </c>
      <c r="BX86" s="135"/>
      <c r="BY86" s="136"/>
      <c r="BZ86" s="21"/>
      <c r="CA86" s="21"/>
      <c r="CB86" s="22"/>
      <c r="CC86" s="22"/>
      <c r="CD86" s="5">
        <v>11</v>
      </c>
      <c r="CE86" s="135"/>
      <c r="CF86" s="136"/>
      <c r="CG86" s="21"/>
      <c r="CH86" s="21"/>
      <c r="CI86" s="22"/>
      <c r="CJ86" s="22"/>
      <c r="CK86" s="5">
        <v>11</v>
      </c>
      <c r="CL86" s="135"/>
      <c r="CM86" s="136"/>
      <c r="CN86" s="21"/>
      <c r="CO86" s="21"/>
      <c r="CP86" s="22"/>
      <c r="CQ86" s="22"/>
      <c r="CR86" s="5">
        <v>11</v>
      </c>
      <c r="CS86" s="135"/>
      <c r="CT86" s="136"/>
      <c r="CU86" s="21"/>
      <c r="CV86" s="21"/>
      <c r="CW86" s="22"/>
      <c r="CX86" s="22"/>
      <c r="CY86" s="5">
        <v>11</v>
      </c>
      <c r="CZ86" s="135"/>
      <c r="DA86" s="136"/>
      <c r="DB86" s="21"/>
      <c r="DC86" s="21"/>
      <c r="DD86" s="22"/>
      <c r="DE86" s="22"/>
      <c r="DF86" s="5">
        <v>11</v>
      </c>
      <c r="DG86" s="135"/>
      <c r="DH86" s="136"/>
      <c r="DI86" s="21"/>
      <c r="DJ86" s="21"/>
      <c r="DK86" s="22"/>
      <c r="DL86" s="22"/>
      <c r="DM86" s="5">
        <v>11</v>
      </c>
      <c r="DN86" s="135"/>
      <c r="DO86" s="136"/>
      <c r="DP86" s="21"/>
      <c r="DQ86" s="21"/>
      <c r="DR86" s="22"/>
      <c r="DS86" s="22"/>
      <c r="DT86" s="5">
        <v>11</v>
      </c>
      <c r="DU86" s="135"/>
      <c r="DV86" s="136"/>
      <c r="DW86" s="21"/>
      <c r="DX86" s="21"/>
      <c r="DY86" s="22"/>
      <c r="DZ86" s="22"/>
      <c r="EA86" s="5">
        <v>11</v>
      </c>
      <c r="EB86" s="135"/>
      <c r="EC86" s="136"/>
      <c r="ED86" s="21"/>
      <c r="EE86" s="21"/>
      <c r="EF86" s="22"/>
      <c r="EG86" s="22"/>
      <c r="EH86" s="5">
        <v>11</v>
      </c>
      <c r="EI86" s="135"/>
      <c r="EJ86" s="136"/>
      <c r="EK86" s="21"/>
      <c r="EL86" s="21"/>
      <c r="EM86" s="22"/>
      <c r="EN86" s="22"/>
      <c r="EO86" s="5">
        <v>11</v>
      </c>
      <c r="EP86" s="135"/>
      <c r="EQ86" s="136"/>
      <c r="ER86" s="21"/>
      <c r="ES86" s="21"/>
      <c r="ET86" s="22"/>
      <c r="EU86" s="22"/>
      <c r="EV86" s="5">
        <v>11</v>
      </c>
      <c r="EW86" s="135"/>
      <c r="EX86" s="136"/>
      <c r="EY86" s="21"/>
      <c r="EZ86" s="21"/>
      <c r="FA86" s="22"/>
      <c r="FB86" s="22"/>
      <c r="FC86" s="5">
        <v>11</v>
      </c>
      <c r="FD86" s="135"/>
      <c r="FE86" s="136"/>
      <c r="FF86" s="21"/>
      <c r="FG86" s="21"/>
      <c r="FH86" s="22"/>
      <c r="FI86" s="22"/>
      <c r="FJ86" s="5">
        <v>11</v>
      </c>
      <c r="FK86" s="135"/>
      <c r="FL86" s="136"/>
      <c r="FM86" s="21"/>
      <c r="FN86" s="21"/>
      <c r="FO86" s="22"/>
      <c r="FP86" s="22"/>
      <c r="FQ86" s="5">
        <v>11</v>
      </c>
      <c r="FR86" s="135"/>
      <c r="FS86" s="136"/>
      <c r="FT86" s="21"/>
      <c r="FU86" s="21"/>
      <c r="FV86" s="22"/>
      <c r="FW86" s="22"/>
      <c r="FX86" s="5">
        <v>11</v>
      </c>
      <c r="FY86" s="135"/>
      <c r="FZ86" s="136"/>
      <c r="GA86" s="21"/>
      <c r="GB86" s="21"/>
      <c r="GC86" s="22"/>
      <c r="GD86" s="22"/>
      <c r="GE86" s="5">
        <v>11</v>
      </c>
      <c r="GF86" s="135"/>
      <c r="GG86" s="136"/>
      <c r="GH86" s="21"/>
      <c r="GI86" s="21"/>
      <c r="GJ86" s="22"/>
      <c r="GK86" s="22"/>
      <c r="GL86" s="5">
        <v>11</v>
      </c>
      <c r="GM86" s="135"/>
      <c r="GN86" s="136"/>
      <c r="GO86" s="21"/>
      <c r="GP86" s="21"/>
      <c r="GQ86" s="22"/>
      <c r="GR86" s="22"/>
      <c r="GS86" s="5">
        <v>11</v>
      </c>
      <c r="GT86" s="135"/>
      <c r="GU86" s="136"/>
      <c r="GV86" s="21"/>
      <c r="GW86" s="21"/>
      <c r="GX86" s="22"/>
      <c r="GY86" s="22"/>
      <c r="GZ86" s="5">
        <v>11</v>
      </c>
      <c r="HA86" s="135"/>
      <c r="HB86" s="136"/>
      <c r="HC86" s="21"/>
      <c r="HD86" s="21"/>
      <c r="HE86" s="22"/>
      <c r="HF86" s="22"/>
      <c r="HG86" s="5">
        <v>11</v>
      </c>
      <c r="HH86" s="135"/>
      <c r="HI86" s="136"/>
      <c r="HJ86" s="21"/>
      <c r="HK86" s="21"/>
      <c r="HL86" s="22"/>
      <c r="HM86" s="22"/>
      <c r="HN86" s="5">
        <v>11</v>
      </c>
      <c r="HO86" s="135"/>
      <c r="HP86" s="136"/>
      <c r="HQ86" s="21"/>
      <c r="HR86" s="21"/>
      <c r="HS86" s="22"/>
      <c r="HT86" s="22"/>
      <c r="HU86" s="5">
        <v>11</v>
      </c>
      <c r="HV86" s="135"/>
      <c r="HW86" s="136"/>
      <c r="HX86" s="21"/>
      <c r="HY86" s="21"/>
      <c r="HZ86" s="22"/>
      <c r="IA86" s="22"/>
      <c r="IB86" s="5">
        <v>11</v>
      </c>
      <c r="IC86" s="135"/>
      <c r="ID86" s="136"/>
      <c r="IE86" s="21"/>
      <c r="IF86" s="21"/>
      <c r="IG86" s="22"/>
      <c r="IH86" s="22"/>
      <c r="II86" s="5">
        <v>11</v>
      </c>
      <c r="IJ86" s="135"/>
      <c r="IK86" s="136"/>
      <c r="IL86" s="21"/>
      <c r="IM86" s="21"/>
      <c r="IN86" s="22"/>
      <c r="IO86" s="22"/>
      <c r="IP86" s="5">
        <v>11</v>
      </c>
      <c r="IQ86" s="135"/>
      <c r="IR86" s="136"/>
      <c r="IS86" s="21"/>
      <c r="IT86" s="21"/>
      <c r="IU86" s="22"/>
      <c r="IV86" s="22"/>
      <c r="IW86" s="5">
        <v>11</v>
      </c>
      <c r="IX86" s="135"/>
      <c r="IY86" s="136"/>
      <c r="IZ86" s="21"/>
      <c r="JA86" s="21"/>
      <c r="JB86" s="22"/>
      <c r="JC86" s="22"/>
      <c r="JD86" s="5">
        <v>11</v>
      </c>
      <c r="JE86" s="135"/>
      <c r="JF86" s="136"/>
      <c r="JG86" s="21"/>
      <c r="JH86" s="21"/>
      <c r="JI86" s="22"/>
      <c r="JJ86" s="22"/>
      <c r="JK86" s="5">
        <v>11</v>
      </c>
      <c r="JL86" s="135"/>
      <c r="JM86" s="136"/>
      <c r="JN86" s="21"/>
      <c r="JO86" s="21"/>
      <c r="JP86" s="22"/>
      <c r="JQ86" s="22"/>
      <c r="JR86" s="5">
        <v>11</v>
      </c>
      <c r="JS86" s="135"/>
      <c r="JT86" s="136"/>
      <c r="JU86" s="21"/>
      <c r="JV86" s="21"/>
      <c r="JW86" s="22"/>
      <c r="JX86" s="22"/>
    </row>
    <row r="87" spans="5:284" x14ac:dyDescent="0.25">
      <c r="E87" s="5">
        <v>12</v>
      </c>
      <c r="F87" s="141"/>
      <c r="G87" s="141"/>
      <c r="H87" s="115"/>
      <c r="I87" s="115"/>
      <c r="J87" s="22"/>
      <c r="K87" s="22"/>
      <c r="L87" s="5">
        <v>12</v>
      </c>
      <c r="M87" s="135"/>
      <c r="N87" s="136"/>
      <c r="O87" s="21"/>
      <c r="P87" s="21"/>
      <c r="Q87" s="22"/>
      <c r="R87" s="22"/>
      <c r="S87" s="5">
        <v>12</v>
      </c>
      <c r="T87" s="135"/>
      <c r="U87" s="136"/>
      <c r="V87" s="21"/>
      <c r="W87" s="21"/>
      <c r="X87" s="22"/>
      <c r="Y87" s="22"/>
      <c r="Z87" s="5">
        <v>12</v>
      </c>
      <c r="AA87" s="135"/>
      <c r="AB87" s="136"/>
      <c r="AC87" s="21"/>
      <c r="AD87" s="21"/>
      <c r="AE87" s="22"/>
      <c r="AF87" s="22"/>
      <c r="AG87" s="5">
        <v>12</v>
      </c>
      <c r="AH87" s="135"/>
      <c r="AI87" s="136"/>
      <c r="AJ87" s="21"/>
      <c r="AK87" s="21"/>
      <c r="AL87" s="22"/>
      <c r="AM87" s="22"/>
      <c r="AN87" s="5">
        <v>12</v>
      </c>
      <c r="AO87" s="135"/>
      <c r="AP87" s="136"/>
      <c r="AQ87" s="21"/>
      <c r="AR87" s="21"/>
      <c r="AS87" s="22"/>
      <c r="AT87" s="22"/>
      <c r="AU87" s="5">
        <v>12</v>
      </c>
      <c r="AV87" s="135"/>
      <c r="AW87" s="136"/>
      <c r="AX87" s="21"/>
      <c r="AY87" s="21"/>
      <c r="AZ87" s="22"/>
      <c r="BA87" s="22"/>
      <c r="BB87" s="5">
        <v>12</v>
      </c>
      <c r="BC87" s="135"/>
      <c r="BD87" s="136"/>
      <c r="BE87" s="21"/>
      <c r="BF87" s="21"/>
      <c r="BG87" s="22"/>
      <c r="BH87" s="22"/>
      <c r="BI87" s="5">
        <v>12</v>
      </c>
      <c r="BJ87" s="135"/>
      <c r="BK87" s="136"/>
      <c r="BL87" s="21"/>
      <c r="BM87" s="21"/>
      <c r="BN87" s="22"/>
      <c r="BO87" s="22"/>
      <c r="BP87" s="5">
        <v>12</v>
      </c>
      <c r="BQ87" s="135"/>
      <c r="BR87" s="136"/>
      <c r="BS87" s="21"/>
      <c r="BT87" s="21"/>
      <c r="BU87" s="22"/>
      <c r="BV87" s="22"/>
      <c r="BW87" s="5">
        <v>12</v>
      </c>
      <c r="BX87" s="135"/>
      <c r="BY87" s="136"/>
      <c r="BZ87" s="21"/>
      <c r="CA87" s="21"/>
      <c r="CB87" s="22"/>
      <c r="CC87" s="22"/>
      <c r="CD87" s="5">
        <v>12</v>
      </c>
      <c r="CE87" s="135"/>
      <c r="CF87" s="136"/>
      <c r="CG87" s="21"/>
      <c r="CH87" s="21"/>
      <c r="CI87" s="22"/>
      <c r="CJ87" s="22"/>
      <c r="CK87" s="5">
        <v>12</v>
      </c>
      <c r="CL87" s="135"/>
      <c r="CM87" s="136"/>
      <c r="CN87" s="21"/>
      <c r="CO87" s="21"/>
      <c r="CP87" s="22"/>
      <c r="CQ87" s="22"/>
      <c r="CR87" s="5">
        <v>12</v>
      </c>
      <c r="CS87" s="135"/>
      <c r="CT87" s="136"/>
      <c r="CU87" s="21"/>
      <c r="CV87" s="21"/>
      <c r="CW87" s="22"/>
      <c r="CX87" s="22"/>
      <c r="CY87" s="5">
        <v>12</v>
      </c>
      <c r="CZ87" s="135"/>
      <c r="DA87" s="136"/>
      <c r="DB87" s="21"/>
      <c r="DC87" s="21"/>
      <c r="DD87" s="22"/>
      <c r="DE87" s="22"/>
      <c r="DF87" s="5">
        <v>12</v>
      </c>
      <c r="DG87" s="135"/>
      <c r="DH87" s="136"/>
      <c r="DI87" s="21"/>
      <c r="DJ87" s="21"/>
      <c r="DK87" s="22"/>
      <c r="DL87" s="22"/>
      <c r="DM87" s="5">
        <v>12</v>
      </c>
      <c r="DN87" s="135"/>
      <c r="DO87" s="136"/>
      <c r="DP87" s="21"/>
      <c r="DQ87" s="21"/>
      <c r="DR87" s="22"/>
      <c r="DS87" s="22"/>
      <c r="DT87" s="5">
        <v>12</v>
      </c>
      <c r="DU87" s="135"/>
      <c r="DV87" s="136"/>
      <c r="DW87" s="21"/>
      <c r="DX87" s="21"/>
      <c r="DY87" s="22"/>
      <c r="DZ87" s="22"/>
      <c r="EA87" s="5">
        <v>12</v>
      </c>
      <c r="EB87" s="135"/>
      <c r="EC87" s="136"/>
      <c r="ED87" s="21"/>
      <c r="EE87" s="21"/>
      <c r="EF87" s="22"/>
      <c r="EG87" s="22"/>
      <c r="EH87" s="5">
        <v>12</v>
      </c>
      <c r="EI87" s="135"/>
      <c r="EJ87" s="136"/>
      <c r="EK87" s="21"/>
      <c r="EL87" s="21"/>
      <c r="EM87" s="22"/>
      <c r="EN87" s="22"/>
      <c r="EO87" s="5">
        <v>12</v>
      </c>
      <c r="EP87" s="135"/>
      <c r="EQ87" s="136"/>
      <c r="ER87" s="21"/>
      <c r="ES87" s="21"/>
      <c r="ET87" s="22"/>
      <c r="EU87" s="22"/>
      <c r="EV87" s="5">
        <v>12</v>
      </c>
      <c r="EW87" s="135"/>
      <c r="EX87" s="136"/>
      <c r="EY87" s="21"/>
      <c r="EZ87" s="21"/>
      <c r="FA87" s="22"/>
      <c r="FB87" s="22"/>
      <c r="FC87" s="5">
        <v>12</v>
      </c>
      <c r="FD87" s="135"/>
      <c r="FE87" s="136"/>
      <c r="FF87" s="21"/>
      <c r="FG87" s="21"/>
      <c r="FH87" s="22"/>
      <c r="FI87" s="22"/>
      <c r="FJ87" s="5">
        <v>12</v>
      </c>
      <c r="FK87" s="135"/>
      <c r="FL87" s="136"/>
      <c r="FM87" s="21"/>
      <c r="FN87" s="21"/>
      <c r="FO87" s="22"/>
      <c r="FP87" s="22"/>
      <c r="FQ87" s="5">
        <v>12</v>
      </c>
      <c r="FR87" s="135"/>
      <c r="FS87" s="136"/>
      <c r="FT87" s="21"/>
      <c r="FU87" s="21"/>
      <c r="FV87" s="22"/>
      <c r="FW87" s="22"/>
      <c r="FX87" s="5">
        <v>12</v>
      </c>
      <c r="FY87" s="135"/>
      <c r="FZ87" s="136"/>
      <c r="GA87" s="21"/>
      <c r="GB87" s="21"/>
      <c r="GC87" s="22"/>
      <c r="GD87" s="22"/>
      <c r="GE87" s="5">
        <v>12</v>
      </c>
      <c r="GF87" s="135"/>
      <c r="GG87" s="136"/>
      <c r="GH87" s="21"/>
      <c r="GI87" s="21"/>
      <c r="GJ87" s="22"/>
      <c r="GK87" s="22"/>
      <c r="GL87" s="5">
        <v>12</v>
      </c>
      <c r="GM87" s="135"/>
      <c r="GN87" s="136"/>
      <c r="GO87" s="21"/>
      <c r="GP87" s="21"/>
      <c r="GQ87" s="22"/>
      <c r="GR87" s="22"/>
      <c r="GS87" s="5">
        <v>12</v>
      </c>
      <c r="GT87" s="135"/>
      <c r="GU87" s="136"/>
      <c r="GV87" s="21"/>
      <c r="GW87" s="21"/>
      <c r="GX87" s="22"/>
      <c r="GY87" s="22"/>
      <c r="GZ87" s="5">
        <v>12</v>
      </c>
      <c r="HA87" s="135"/>
      <c r="HB87" s="136"/>
      <c r="HC87" s="21"/>
      <c r="HD87" s="21"/>
      <c r="HE87" s="22"/>
      <c r="HF87" s="22"/>
      <c r="HG87" s="5">
        <v>12</v>
      </c>
      <c r="HH87" s="135"/>
      <c r="HI87" s="136"/>
      <c r="HJ87" s="21"/>
      <c r="HK87" s="21"/>
      <c r="HL87" s="22"/>
      <c r="HM87" s="22"/>
      <c r="HN87" s="5">
        <v>12</v>
      </c>
      <c r="HO87" s="135"/>
      <c r="HP87" s="136"/>
      <c r="HQ87" s="21"/>
      <c r="HR87" s="21"/>
      <c r="HS87" s="22"/>
      <c r="HT87" s="22"/>
      <c r="HU87" s="5">
        <v>12</v>
      </c>
      <c r="HV87" s="135"/>
      <c r="HW87" s="136"/>
      <c r="HX87" s="21"/>
      <c r="HY87" s="21"/>
      <c r="HZ87" s="22"/>
      <c r="IA87" s="22"/>
      <c r="IB87" s="5">
        <v>12</v>
      </c>
      <c r="IC87" s="135"/>
      <c r="ID87" s="136"/>
      <c r="IE87" s="21"/>
      <c r="IF87" s="21"/>
      <c r="IG87" s="22"/>
      <c r="IH87" s="22"/>
      <c r="II87" s="5">
        <v>12</v>
      </c>
      <c r="IJ87" s="135"/>
      <c r="IK87" s="136"/>
      <c r="IL87" s="21"/>
      <c r="IM87" s="21"/>
      <c r="IN87" s="22"/>
      <c r="IO87" s="22"/>
      <c r="IP87" s="5">
        <v>12</v>
      </c>
      <c r="IQ87" s="135"/>
      <c r="IR87" s="136"/>
      <c r="IS87" s="21"/>
      <c r="IT87" s="21"/>
      <c r="IU87" s="22"/>
      <c r="IV87" s="22"/>
      <c r="IW87" s="5">
        <v>12</v>
      </c>
      <c r="IX87" s="135"/>
      <c r="IY87" s="136"/>
      <c r="IZ87" s="21"/>
      <c r="JA87" s="21"/>
      <c r="JB87" s="22"/>
      <c r="JC87" s="22"/>
      <c r="JD87" s="5">
        <v>12</v>
      </c>
      <c r="JE87" s="135"/>
      <c r="JF87" s="136"/>
      <c r="JG87" s="21"/>
      <c r="JH87" s="21"/>
      <c r="JI87" s="22"/>
      <c r="JJ87" s="22"/>
      <c r="JK87" s="5">
        <v>12</v>
      </c>
      <c r="JL87" s="135"/>
      <c r="JM87" s="136"/>
      <c r="JN87" s="21"/>
      <c r="JO87" s="21"/>
      <c r="JP87" s="22"/>
      <c r="JQ87" s="22"/>
      <c r="JR87" s="5">
        <v>12</v>
      </c>
      <c r="JS87" s="135"/>
      <c r="JT87" s="136"/>
      <c r="JU87" s="21"/>
      <c r="JV87" s="21"/>
      <c r="JW87" s="22"/>
      <c r="JX87" s="22"/>
    </row>
    <row r="88" spans="5:284" x14ac:dyDescent="0.25">
      <c r="E88" s="5">
        <v>13</v>
      </c>
      <c r="F88" s="141"/>
      <c r="G88" s="141"/>
      <c r="H88" s="115"/>
      <c r="I88" s="115"/>
      <c r="J88" s="22"/>
      <c r="K88" s="22"/>
      <c r="L88" s="5">
        <v>13</v>
      </c>
      <c r="M88" s="135"/>
      <c r="N88" s="136"/>
      <c r="O88" s="21"/>
      <c r="P88" s="21"/>
      <c r="Q88" s="22"/>
      <c r="R88" s="22"/>
      <c r="S88" s="5">
        <v>13</v>
      </c>
      <c r="T88" s="135"/>
      <c r="U88" s="136"/>
      <c r="V88" s="21"/>
      <c r="W88" s="21"/>
      <c r="X88" s="22"/>
      <c r="Y88" s="22"/>
      <c r="Z88" s="5">
        <v>13</v>
      </c>
      <c r="AA88" s="135"/>
      <c r="AB88" s="136"/>
      <c r="AC88" s="21"/>
      <c r="AD88" s="21"/>
      <c r="AE88" s="22"/>
      <c r="AF88" s="22"/>
      <c r="AG88" s="5">
        <v>13</v>
      </c>
      <c r="AH88" s="135"/>
      <c r="AI88" s="136"/>
      <c r="AJ88" s="21"/>
      <c r="AK88" s="21"/>
      <c r="AL88" s="22"/>
      <c r="AM88" s="22"/>
      <c r="AN88" s="5">
        <v>13</v>
      </c>
      <c r="AO88" s="135"/>
      <c r="AP88" s="136"/>
      <c r="AQ88" s="21"/>
      <c r="AR88" s="21"/>
      <c r="AS88" s="22"/>
      <c r="AT88" s="22"/>
      <c r="AU88" s="5">
        <v>13</v>
      </c>
      <c r="AV88" s="135"/>
      <c r="AW88" s="136"/>
      <c r="AX88" s="21"/>
      <c r="AY88" s="21"/>
      <c r="AZ88" s="22"/>
      <c r="BA88" s="22"/>
      <c r="BB88" s="5">
        <v>13</v>
      </c>
      <c r="BC88" s="135"/>
      <c r="BD88" s="136"/>
      <c r="BE88" s="21"/>
      <c r="BF88" s="21"/>
      <c r="BG88" s="22"/>
      <c r="BH88" s="22"/>
      <c r="BI88" s="5">
        <v>13</v>
      </c>
      <c r="BJ88" s="135"/>
      <c r="BK88" s="136"/>
      <c r="BL88" s="21"/>
      <c r="BM88" s="21"/>
      <c r="BN88" s="22"/>
      <c r="BO88" s="22"/>
      <c r="BP88" s="5">
        <v>13</v>
      </c>
      <c r="BQ88" s="135"/>
      <c r="BR88" s="136"/>
      <c r="BS88" s="21"/>
      <c r="BT88" s="21"/>
      <c r="BU88" s="22"/>
      <c r="BV88" s="22"/>
      <c r="BW88" s="5">
        <v>13</v>
      </c>
      <c r="BX88" s="135"/>
      <c r="BY88" s="136"/>
      <c r="BZ88" s="21"/>
      <c r="CA88" s="21"/>
      <c r="CB88" s="22"/>
      <c r="CC88" s="22"/>
      <c r="CD88" s="5">
        <v>13</v>
      </c>
      <c r="CE88" s="135"/>
      <c r="CF88" s="136"/>
      <c r="CG88" s="21"/>
      <c r="CH88" s="21"/>
      <c r="CI88" s="22"/>
      <c r="CJ88" s="22"/>
      <c r="CK88" s="5">
        <v>13</v>
      </c>
      <c r="CL88" s="135"/>
      <c r="CM88" s="136"/>
      <c r="CN88" s="21"/>
      <c r="CO88" s="21"/>
      <c r="CP88" s="22"/>
      <c r="CQ88" s="22"/>
      <c r="CR88" s="5">
        <v>13</v>
      </c>
      <c r="CS88" s="135"/>
      <c r="CT88" s="136"/>
      <c r="CU88" s="21"/>
      <c r="CV88" s="21"/>
      <c r="CW88" s="22"/>
      <c r="CX88" s="22"/>
      <c r="CY88" s="5">
        <v>13</v>
      </c>
      <c r="CZ88" s="135"/>
      <c r="DA88" s="136"/>
      <c r="DB88" s="21"/>
      <c r="DC88" s="21"/>
      <c r="DD88" s="22"/>
      <c r="DE88" s="22"/>
      <c r="DF88" s="5">
        <v>13</v>
      </c>
      <c r="DG88" s="135"/>
      <c r="DH88" s="136"/>
      <c r="DI88" s="21"/>
      <c r="DJ88" s="21"/>
      <c r="DK88" s="22"/>
      <c r="DL88" s="22"/>
      <c r="DM88" s="5">
        <v>13</v>
      </c>
      <c r="DN88" s="135"/>
      <c r="DO88" s="136"/>
      <c r="DP88" s="21"/>
      <c r="DQ88" s="21"/>
      <c r="DR88" s="22"/>
      <c r="DS88" s="22"/>
      <c r="DT88" s="5">
        <v>13</v>
      </c>
      <c r="DU88" s="135"/>
      <c r="DV88" s="136"/>
      <c r="DW88" s="21"/>
      <c r="DX88" s="21"/>
      <c r="DY88" s="22"/>
      <c r="DZ88" s="22"/>
      <c r="EA88" s="5">
        <v>13</v>
      </c>
      <c r="EB88" s="135"/>
      <c r="EC88" s="136"/>
      <c r="ED88" s="21"/>
      <c r="EE88" s="21"/>
      <c r="EF88" s="22"/>
      <c r="EG88" s="22"/>
      <c r="EH88" s="5">
        <v>13</v>
      </c>
      <c r="EI88" s="135"/>
      <c r="EJ88" s="136"/>
      <c r="EK88" s="21"/>
      <c r="EL88" s="21"/>
      <c r="EM88" s="22"/>
      <c r="EN88" s="22"/>
      <c r="EO88" s="5">
        <v>13</v>
      </c>
      <c r="EP88" s="135"/>
      <c r="EQ88" s="136"/>
      <c r="ER88" s="21"/>
      <c r="ES88" s="21"/>
      <c r="ET88" s="22"/>
      <c r="EU88" s="22"/>
      <c r="EV88" s="5">
        <v>13</v>
      </c>
      <c r="EW88" s="135"/>
      <c r="EX88" s="136"/>
      <c r="EY88" s="21"/>
      <c r="EZ88" s="21"/>
      <c r="FA88" s="22"/>
      <c r="FB88" s="22"/>
      <c r="FC88" s="5">
        <v>13</v>
      </c>
      <c r="FD88" s="135"/>
      <c r="FE88" s="136"/>
      <c r="FF88" s="21"/>
      <c r="FG88" s="21"/>
      <c r="FH88" s="22"/>
      <c r="FI88" s="22"/>
      <c r="FJ88" s="5">
        <v>13</v>
      </c>
      <c r="FK88" s="135"/>
      <c r="FL88" s="136"/>
      <c r="FM88" s="21"/>
      <c r="FN88" s="21"/>
      <c r="FO88" s="22"/>
      <c r="FP88" s="22"/>
      <c r="FQ88" s="5">
        <v>13</v>
      </c>
      <c r="FR88" s="135"/>
      <c r="FS88" s="136"/>
      <c r="FT88" s="21"/>
      <c r="FU88" s="21"/>
      <c r="FV88" s="22"/>
      <c r="FW88" s="22"/>
      <c r="FX88" s="5">
        <v>13</v>
      </c>
      <c r="FY88" s="135"/>
      <c r="FZ88" s="136"/>
      <c r="GA88" s="21"/>
      <c r="GB88" s="21"/>
      <c r="GC88" s="22"/>
      <c r="GD88" s="22"/>
      <c r="GE88" s="5">
        <v>13</v>
      </c>
      <c r="GF88" s="135"/>
      <c r="GG88" s="136"/>
      <c r="GH88" s="21"/>
      <c r="GI88" s="21"/>
      <c r="GJ88" s="22"/>
      <c r="GK88" s="22"/>
      <c r="GL88" s="5">
        <v>13</v>
      </c>
      <c r="GM88" s="135"/>
      <c r="GN88" s="136"/>
      <c r="GO88" s="21"/>
      <c r="GP88" s="21"/>
      <c r="GQ88" s="22"/>
      <c r="GR88" s="22"/>
      <c r="GS88" s="5">
        <v>13</v>
      </c>
      <c r="GT88" s="135"/>
      <c r="GU88" s="136"/>
      <c r="GV88" s="21"/>
      <c r="GW88" s="21"/>
      <c r="GX88" s="22"/>
      <c r="GY88" s="22"/>
      <c r="GZ88" s="5">
        <v>13</v>
      </c>
      <c r="HA88" s="135"/>
      <c r="HB88" s="136"/>
      <c r="HC88" s="21"/>
      <c r="HD88" s="21"/>
      <c r="HE88" s="22"/>
      <c r="HF88" s="22"/>
      <c r="HG88" s="5">
        <v>13</v>
      </c>
      <c r="HH88" s="135"/>
      <c r="HI88" s="136"/>
      <c r="HJ88" s="21"/>
      <c r="HK88" s="21"/>
      <c r="HL88" s="22"/>
      <c r="HM88" s="22"/>
      <c r="HN88" s="5">
        <v>13</v>
      </c>
      <c r="HO88" s="135"/>
      <c r="HP88" s="136"/>
      <c r="HQ88" s="21"/>
      <c r="HR88" s="21"/>
      <c r="HS88" s="22"/>
      <c r="HT88" s="22"/>
      <c r="HU88" s="5">
        <v>13</v>
      </c>
      <c r="HV88" s="135"/>
      <c r="HW88" s="136"/>
      <c r="HX88" s="21"/>
      <c r="HY88" s="21"/>
      <c r="HZ88" s="22"/>
      <c r="IA88" s="22"/>
      <c r="IB88" s="5">
        <v>13</v>
      </c>
      <c r="IC88" s="135"/>
      <c r="ID88" s="136"/>
      <c r="IE88" s="21"/>
      <c r="IF88" s="21"/>
      <c r="IG88" s="22"/>
      <c r="IH88" s="22"/>
      <c r="II88" s="5">
        <v>13</v>
      </c>
      <c r="IJ88" s="135"/>
      <c r="IK88" s="136"/>
      <c r="IL88" s="21"/>
      <c r="IM88" s="21"/>
      <c r="IN88" s="22"/>
      <c r="IO88" s="22"/>
      <c r="IP88" s="5">
        <v>13</v>
      </c>
      <c r="IQ88" s="135"/>
      <c r="IR88" s="136"/>
      <c r="IS88" s="21"/>
      <c r="IT88" s="21"/>
      <c r="IU88" s="22"/>
      <c r="IV88" s="22"/>
      <c r="IW88" s="5">
        <v>13</v>
      </c>
      <c r="IX88" s="135"/>
      <c r="IY88" s="136"/>
      <c r="IZ88" s="21"/>
      <c r="JA88" s="21"/>
      <c r="JB88" s="22"/>
      <c r="JC88" s="22"/>
      <c r="JD88" s="5">
        <v>13</v>
      </c>
      <c r="JE88" s="135"/>
      <c r="JF88" s="136"/>
      <c r="JG88" s="21"/>
      <c r="JH88" s="21"/>
      <c r="JI88" s="22"/>
      <c r="JJ88" s="22"/>
      <c r="JK88" s="5">
        <v>13</v>
      </c>
      <c r="JL88" s="135"/>
      <c r="JM88" s="136"/>
      <c r="JN88" s="21"/>
      <c r="JO88" s="21"/>
      <c r="JP88" s="22"/>
      <c r="JQ88" s="22"/>
      <c r="JR88" s="5">
        <v>13</v>
      </c>
      <c r="JS88" s="135"/>
      <c r="JT88" s="136"/>
      <c r="JU88" s="21"/>
      <c r="JV88" s="21"/>
      <c r="JW88" s="22"/>
      <c r="JX88" s="22"/>
    </row>
    <row r="89" spans="5:284" x14ac:dyDescent="0.25">
      <c r="E89" s="5">
        <v>14</v>
      </c>
      <c r="F89" s="141"/>
      <c r="G89" s="141"/>
      <c r="H89" s="115"/>
      <c r="I89" s="115"/>
      <c r="J89" s="22"/>
      <c r="K89" s="22"/>
      <c r="L89" s="5">
        <v>14</v>
      </c>
      <c r="M89" s="135"/>
      <c r="N89" s="136"/>
      <c r="O89" s="21"/>
      <c r="P89" s="21"/>
      <c r="Q89" s="22"/>
      <c r="R89" s="22"/>
      <c r="S89" s="5">
        <v>14</v>
      </c>
      <c r="T89" s="135"/>
      <c r="U89" s="136"/>
      <c r="V89" s="21"/>
      <c r="W89" s="21"/>
      <c r="X89" s="22"/>
      <c r="Y89" s="22"/>
      <c r="Z89" s="5">
        <v>14</v>
      </c>
      <c r="AA89" s="135"/>
      <c r="AB89" s="136"/>
      <c r="AC89" s="21"/>
      <c r="AD89" s="21"/>
      <c r="AE89" s="22"/>
      <c r="AF89" s="22"/>
      <c r="AG89" s="5">
        <v>14</v>
      </c>
      <c r="AH89" s="135"/>
      <c r="AI89" s="136"/>
      <c r="AJ89" s="21"/>
      <c r="AK89" s="21"/>
      <c r="AL89" s="22"/>
      <c r="AM89" s="22"/>
      <c r="AN89" s="5">
        <v>14</v>
      </c>
      <c r="AO89" s="135"/>
      <c r="AP89" s="136"/>
      <c r="AQ89" s="21"/>
      <c r="AR89" s="21"/>
      <c r="AS89" s="22"/>
      <c r="AT89" s="22"/>
      <c r="AU89" s="5">
        <v>14</v>
      </c>
      <c r="AV89" s="135"/>
      <c r="AW89" s="136"/>
      <c r="AX89" s="21"/>
      <c r="AY89" s="21"/>
      <c r="AZ89" s="22"/>
      <c r="BA89" s="22"/>
      <c r="BB89" s="5">
        <v>14</v>
      </c>
      <c r="BC89" s="135"/>
      <c r="BD89" s="136"/>
      <c r="BE89" s="21"/>
      <c r="BF89" s="21"/>
      <c r="BG89" s="22"/>
      <c r="BH89" s="22"/>
      <c r="BI89" s="5">
        <v>14</v>
      </c>
      <c r="BJ89" s="135"/>
      <c r="BK89" s="136"/>
      <c r="BL89" s="21"/>
      <c r="BM89" s="21"/>
      <c r="BN89" s="22"/>
      <c r="BO89" s="22"/>
      <c r="BP89" s="5">
        <v>14</v>
      </c>
      <c r="BQ89" s="135"/>
      <c r="BR89" s="136"/>
      <c r="BS89" s="21"/>
      <c r="BT89" s="21"/>
      <c r="BU89" s="22"/>
      <c r="BV89" s="22"/>
      <c r="BW89" s="5">
        <v>14</v>
      </c>
      <c r="BX89" s="135"/>
      <c r="BY89" s="136"/>
      <c r="BZ89" s="21"/>
      <c r="CA89" s="21"/>
      <c r="CB89" s="22"/>
      <c r="CC89" s="22"/>
      <c r="CD89" s="5">
        <v>14</v>
      </c>
      <c r="CE89" s="135"/>
      <c r="CF89" s="136"/>
      <c r="CG89" s="21"/>
      <c r="CH89" s="21"/>
      <c r="CI89" s="22"/>
      <c r="CJ89" s="22"/>
      <c r="CK89" s="5">
        <v>14</v>
      </c>
      <c r="CL89" s="135"/>
      <c r="CM89" s="136"/>
      <c r="CN89" s="21"/>
      <c r="CO89" s="21"/>
      <c r="CP89" s="22"/>
      <c r="CQ89" s="22"/>
      <c r="CR89" s="5">
        <v>14</v>
      </c>
      <c r="CS89" s="135"/>
      <c r="CT89" s="136"/>
      <c r="CU89" s="21"/>
      <c r="CV89" s="21"/>
      <c r="CW89" s="22"/>
      <c r="CX89" s="22"/>
      <c r="CY89" s="5">
        <v>14</v>
      </c>
      <c r="CZ89" s="135"/>
      <c r="DA89" s="136"/>
      <c r="DB89" s="21"/>
      <c r="DC89" s="21"/>
      <c r="DD89" s="22"/>
      <c r="DE89" s="22"/>
      <c r="DF89" s="5">
        <v>14</v>
      </c>
      <c r="DG89" s="135"/>
      <c r="DH89" s="136"/>
      <c r="DI89" s="21"/>
      <c r="DJ89" s="21"/>
      <c r="DK89" s="22"/>
      <c r="DL89" s="22"/>
      <c r="DM89" s="5">
        <v>14</v>
      </c>
      <c r="DN89" s="135"/>
      <c r="DO89" s="136"/>
      <c r="DP89" s="21"/>
      <c r="DQ89" s="21"/>
      <c r="DR89" s="22"/>
      <c r="DS89" s="22"/>
      <c r="DT89" s="5">
        <v>14</v>
      </c>
      <c r="DU89" s="135"/>
      <c r="DV89" s="136"/>
      <c r="DW89" s="21"/>
      <c r="DX89" s="21"/>
      <c r="DY89" s="22"/>
      <c r="DZ89" s="22"/>
      <c r="EA89" s="5">
        <v>14</v>
      </c>
      <c r="EB89" s="135"/>
      <c r="EC89" s="136"/>
      <c r="ED89" s="21"/>
      <c r="EE89" s="21"/>
      <c r="EF89" s="22"/>
      <c r="EG89" s="22"/>
      <c r="EH89" s="5">
        <v>14</v>
      </c>
      <c r="EI89" s="135"/>
      <c r="EJ89" s="136"/>
      <c r="EK89" s="21"/>
      <c r="EL89" s="21"/>
      <c r="EM89" s="22"/>
      <c r="EN89" s="22"/>
      <c r="EO89" s="5">
        <v>14</v>
      </c>
      <c r="EP89" s="135"/>
      <c r="EQ89" s="136"/>
      <c r="ER89" s="21"/>
      <c r="ES89" s="21"/>
      <c r="ET89" s="22"/>
      <c r="EU89" s="22"/>
      <c r="EV89" s="5">
        <v>14</v>
      </c>
      <c r="EW89" s="135"/>
      <c r="EX89" s="136"/>
      <c r="EY89" s="21"/>
      <c r="EZ89" s="21"/>
      <c r="FA89" s="22"/>
      <c r="FB89" s="22"/>
      <c r="FC89" s="5">
        <v>14</v>
      </c>
      <c r="FD89" s="135"/>
      <c r="FE89" s="136"/>
      <c r="FF89" s="21"/>
      <c r="FG89" s="21"/>
      <c r="FH89" s="22"/>
      <c r="FI89" s="22"/>
      <c r="FJ89" s="5">
        <v>14</v>
      </c>
      <c r="FK89" s="135"/>
      <c r="FL89" s="136"/>
      <c r="FM89" s="21"/>
      <c r="FN89" s="21"/>
      <c r="FO89" s="22"/>
      <c r="FP89" s="22"/>
      <c r="FQ89" s="5">
        <v>14</v>
      </c>
      <c r="FR89" s="135"/>
      <c r="FS89" s="136"/>
      <c r="FT89" s="21"/>
      <c r="FU89" s="21"/>
      <c r="FV89" s="22"/>
      <c r="FW89" s="22"/>
      <c r="FX89" s="5">
        <v>14</v>
      </c>
      <c r="FY89" s="135"/>
      <c r="FZ89" s="136"/>
      <c r="GA89" s="21"/>
      <c r="GB89" s="21"/>
      <c r="GC89" s="22"/>
      <c r="GD89" s="22"/>
      <c r="GE89" s="5">
        <v>14</v>
      </c>
      <c r="GF89" s="135"/>
      <c r="GG89" s="136"/>
      <c r="GH89" s="21"/>
      <c r="GI89" s="21"/>
      <c r="GJ89" s="22"/>
      <c r="GK89" s="22"/>
      <c r="GL89" s="5">
        <v>14</v>
      </c>
      <c r="GM89" s="135"/>
      <c r="GN89" s="136"/>
      <c r="GO89" s="21"/>
      <c r="GP89" s="21"/>
      <c r="GQ89" s="22"/>
      <c r="GR89" s="22"/>
      <c r="GS89" s="5">
        <v>14</v>
      </c>
      <c r="GT89" s="135"/>
      <c r="GU89" s="136"/>
      <c r="GV89" s="21"/>
      <c r="GW89" s="21"/>
      <c r="GX89" s="22"/>
      <c r="GY89" s="22"/>
      <c r="GZ89" s="5">
        <v>14</v>
      </c>
      <c r="HA89" s="135"/>
      <c r="HB89" s="136"/>
      <c r="HC89" s="21"/>
      <c r="HD89" s="21"/>
      <c r="HE89" s="22"/>
      <c r="HF89" s="22"/>
      <c r="HG89" s="5">
        <v>14</v>
      </c>
      <c r="HH89" s="135"/>
      <c r="HI89" s="136"/>
      <c r="HJ89" s="21"/>
      <c r="HK89" s="21"/>
      <c r="HL89" s="22"/>
      <c r="HM89" s="22"/>
      <c r="HN89" s="5">
        <v>14</v>
      </c>
      <c r="HO89" s="135"/>
      <c r="HP89" s="136"/>
      <c r="HQ89" s="21"/>
      <c r="HR89" s="21"/>
      <c r="HS89" s="22"/>
      <c r="HT89" s="22"/>
      <c r="HU89" s="5">
        <v>14</v>
      </c>
      <c r="HV89" s="135"/>
      <c r="HW89" s="136"/>
      <c r="HX89" s="21"/>
      <c r="HY89" s="21"/>
      <c r="HZ89" s="22"/>
      <c r="IA89" s="22"/>
      <c r="IB89" s="5">
        <v>14</v>
      </c>
      <c r="IC89" s="135"/>
      <c r="ID89" s="136"/>
      <c r="IE89" s="21"/>
      <c r="IF89" s="21"/>
      <c r="IG89" s="22"/>
      <c r="IH89" s="22"/>
      <c r="II89" s="5">
        <v>14</v>
      </c>
      <c r="IJ89" s="135"/>
      <c r="IK89" s="136"/>
      <c r="IL89" s="21"/>
      <c r="IM89" s="21"/>
      <c r="IN89" s="22"/>
      <c r="IO89" s="22"/>
      <c r="IP89" s="5">
        <v>14</v>
      </c>
      <c r="IQ89" s="135"/>
      <c r="IR89" s="136"/>
      <c r="IS89" s="21"/>
      <c r="IT89" s="21"/>
      <c r="IU89" s="22"/>
      <c r="IV89" s="22"/>
      <c r="IW89" s="5">
        <v>14</v>
      </c>
      <c r="IX89" s="135"/>
      <c r="IY89" s="136"/>
      <c r="IZ89" s="21"/>
      <c r="JA89" s="21"/>
      <c r="JB89" s="22"/>
      <c r="JC89" s="22"/>
      <c r="JD89" s="5">
        <v>14</v>
      </c>
      <c r="JE89" s="135"/>
      <c r="JF89" s="136"/>
      <c r="JG89" s="21"/>
      <c r="JH89" s="21"/>
      <c r="JI89" s="22"/>
      <c r="JJ89" s="22"/>
      <c r="JK89" s="5">
        <v>14</v>
      </c>
      <c r="JL89" s="135"/>
      <c r="JM89" s="136"/>
      <c r="JN89" s="21"/>
      <c r="JO89" s="21"/>
      <c r="JP89" s="22"/>
      <c r="JQ89" s="22"/>
      <c r="JR89" s="5">
        <v>14</v>
      </c>
      <c r="JS89" s="135"/>
      <c r="JT89" s="136"/>
      <c r="JU89" s="21"/>
      <c r="JV89" s="21"/>
      <c r="JW89" s="22"/>
      <c r="JX89" s="22"/>
    </row>
    <row r="90" spans="5:284" x14ac:dyDescent="0.25">
      <c r="E90" s="5">
        <v>15</v>
      </c>
      <c r="F90" s="141"/>
      <c r="G90" s="141"/>
      <c r="H90" s="115"/>
      <c r="I90" s="115"/>
      <c r="J90" s="22"/>
      <c r="K90" s="22"/>
      <c r="L90" s="5">
        <v>15</v>
      </c>
      <c r="M90" s="135"/>
      <c r="N90" s="136"/>
      <c r="O90" s="21"/>
      <c r="P90" s="21"/>
      <c r="Q90" s="22"/>
      <c r="R90" s="22"/>
      <c r="S90" s="5">
        <v>15</v>
      </c>
      <c r="T90" s="135"/>
      <c r="U90" s="136"/>
      <c r="V90" s="21"/>
      <c r="W90" s="21"/>
      <c r="X90" s="22"/>
      <c r="Y90" s="22"/>
      <c r="Z90" s="5">
        <v>15</v>
      </c>
      <c r="AA90" s="135"/>
      <c r="AB90" s="136"/>
      <c r="AC90" s="21"/>
      <c r="AD90" s="21"/>
      <c r="AE90" s="22"/>
      <c r="AF90" s="22"/>
      <c r="AG90" s="5">
        <v>15</v>
      </c>
      <c r="AH90" s="135"/>
      <c r="AI90" s="136"/>
      <c r="AJ90" s="21"/>
      <c r="AK90" s="21"/>
      <c r="AL90" s="22"/>
      <c r="AM90" s="22"/>
      <c r="AN90" s="5">
        <v>15</v>
      </c>
      <c r="AO90" s="135"/>
      <c r="AP90" s="136"/>
      <c r="AQ90" s="21"/>
      <c r="AR90" s="21"/>
      <c r="AS90" s="22"/>
      <c r="AT90" s="22"/>
      <c r="AU90" s="5">
        <v>15</v>
      </c>
      <c r="AV90" s="135"/>
      <c r="AW90" s="136"/>
      <c r="AX90" s="21"/>
      <c r="AY90" s="21"/>
      <c r="AZ90" s="22"/>
      <c r="BA90" s="22"/>
      <c r="BB90" s="5">
        <v>15</v>
      </c>
      <c r="BC90" s="135"/>
      <c r="BD90" s="136"/>
      <c r="BE90" s="21"/>
      <c r="BF90" s="21"/>
      <c r="BG90" s="22"/>
      <c r="BH90" s="22"/>
      <c r="BI90" s="5">
        <v>15</v>
      </c>
      <c r="BJ90" s="135"/>
      <c r="BK90" s="136"/>
      <c r="BL90" s="21"/>
      <c r="BM90" s="21"/>
      <c r="BN90" s="22"/>
      <c r="BO90" s="22"/>
      <c r="BP90" s="5">
        <v>15</v>
      </c>
      <c r="BQ90" s="135"/>
      <c r="BR90" s="136"/>
      <c r="BS90" s="21"/>
      <c r="BT90" s="21"/>
      <c r="BU90" s="22"/>
      <c r="BV90" s="22"/>
      <c r="BW90" s="5">
        <v>15</v>
      </c>
      <c r="BX90" s="135"/>
      <c r="BY90" s="136"/>
      <c r="BZ90" s="21"/>
      <c r="CA90" s="21"/>
      <c r="CB90" s="22"/>
      <c r="CC90" s="22"/>
      <c r="CD90" s="5">
        <v>15</v>
      </c>
      <c r="CE90" s="135"/>
      <c r="CF90" s="136"/>
      <c r="CG90" s="21"/>
      <c r="CH90" s="21"/>
      <c r="CI90" s="22"/>
      <c r="CJ90" s="22"/>
      <c r="CK90" s="5">
        <v>15</v>
      </c>
      <c r="CL90" s="135"/>
      <c r="CM90" s="136"/>
      <c r="CN90" s="21"/>
      <c r="CO90" s="21"/>
      <c r="CP90" s="22"/>
      <c r="CQ90" s="22"/>
      <c r="CR90" s="5">
        <v>15</v>
      </c>
      <c r="CS90" s="135"/>
      <c r="CT90" s="136"/>
      <c r="CU90" s="21"/>
      <c r="CV90" s="21"/>
      <c r="CW90" s="22"/>
      <c r="CX90" s="22"/>
      <c r="CY90" s="5">
        <v>15</v>
      </c>
      <c r="CZ90" s="135"/>
      <c r="DA90" s="136"/>
      <c r="DB90" s="21"/>
      <c r="DC90" s="21"/>
      <c r="DD90" s="22"/>
      <c r="DE90" s="22"/>
      <c r="DF90" s="5">
        <v>15</v>
      </c>
      <c r="DG90" s="135"/>
      <c r="DH90" s="136"/>
      <c r="DI90" s="21"/>
      <c r="DJ90" s="21"/>
      <c r="DK90" s="22"/>
      <c r="DL90" s="22"/>
      <c r="DM90" s="5">
        <v>15</v>
      </c>
      <c r="DN90" s="135"/>
      <c r="DO90" s="136"/>
      <c r="DP90" s="21"/>
      <c r="DQ90" s="21"/>
      <c r="DR90" s="22"/>
      <c r="DS90" s="22"/>
      <c r="DT90" s="5">
        <v>15</v>
      </c>
      <c r="DU90" s="135"/>
      <c r="DV90" s="136"/>
      <c r="DW90" s="21"/>
      <c r="DX90" s="21"/>
      <c r="DY90" s="22"/>
      <c r="DZ90" s="22"/>
      <c r="EA90" s="5">
        <v>15</v>
      </c>
      <c r="EB90" s="135"/>
      <c r="EC90" s="136"/>
      <c r="ED90" s="21"/>
      <c r="EE90" s="21"/>
      <c r="EF90" s="22"/>
      <c r="EG90" s="22"/>
      <c r="EH90" s="5">
        <v>15</v>
      </c>
      <c r="EI90" s="135"/>
      <c r="EJ90" s="136"/>
      <c r="EK90" s="21"/>
      <c r="EL90" s="21"/>
      <c r="EM90" s="22"/>
      <c r="EN90" s="22"/>
      <c r="EO90" s="5">
        <v>15</v>
      </c>
      <c r="EP90" s="135"/>
      <c r="EQ90" s="136"/>
      <c r="ER90" s="21"/>
      <c r="ES90" s="21"/>
      <c r="ET90" s="22"/>
      <c r="EU90" s="22"/>
      <c r="EV90" s="5">
        <v>15</v>
      </c>
      <c r="EW90" s="135"/>
      <c r="EX90" s="136"/>
      <c r="EY90" s="21"/>
      <c r="EZ90" s="21"/>
      <c r="FA90" s="22"/>
      <c r="FB90" s="22"/>
      <c r="FC90" s="5">
        <v>15</v>
      </c>
      <c r="FD90" s="135"/>
      <c r="FE90" s="136"/>
      <c r="FF90" s="21"/>
      <c r="FG90" s="21"/>
      <c r="FH90" s="22"/>
      <c r="FI90" s="22"/>
      <c r="FJ90" s="5">
        <v>15</v>
      </c>
      <c r="FK90" s="135"/>
      <c r="FL90" s="136"/>
      <c r="FM90" s="21"/>
      <c r="FN90" s="21"/>
      <c r="FO90" s="22"/>
      <c r="FP90" s="22"/>
      <c r="FQ90" s="5">
        <v>15</v>
      </c>
      <c r="FR90" s="135"/>
      <c r="FS90" s="136"/>
      <c r="FT90" s="21"/>
      <c r="FU90" s="21"/>
      <c r="FV90" s="22"/>
      <c r="FW90" s="22"/>
      <c r="FX90" s="5">
        <v>15</v>
      </c>
      <c r="FY90" s="135"/>
      <c r="FZ90" s="136"/>
      <c r="GA90" s="21"/>
      <c r="GB90" s="21"/>
      <c r="GC90" s="22"/>
      <c r="GD90" s="22"/>
      <c r="GE90" s="5">
        <v>15</v>
      </c>
      <c r="GF90" s="135"/>
      <c r="GG90" s="136"/>
      <c r="GH90" s="21"/>
      <c r="GI90" s="21"/>
      <c r="GJ90" s="22"/>
      <c r="GK90" s="22"/>
      <c r="GL90" s="5">
        <v>15</v>
      </c>
      <c r="GM90" s="135"/>
      <c r="GN90" s="136"/>
      <c r="GO90" s="21"/>
      <c r="GP90" s="21"/>
      <c r="GQ90" s="22"/>
      <c r="GR90" s="22"/>
      <c r="GS90" s="5">
        <v>15</v>
      </c>
      <c r="GT90" s="135"/>
      <c r="GU90" s="136"/>
      <c r="GV90" s="21"/>
      <c r="GW90" s="21"/>
      <c r="GX90" s="22"/>
      <c r="GY90" s="22"/>
      <c r="GZ90" s="5">
        <v>15</v>
      </c>
      <c r="HA90" s="135"/>
      <c r="HB90" s="136"/>
      <c r="HC90" s="21"/>
      <c r="HD90" s="21"/>
      <c r="HE90" s="22"/>
      <c r="HF90" s="22"/>
      <c r="HG90" s="5">
        <v>15</v>
      </c>
      <c r="HH90" s="135"/>
      <c r="HI90" s="136"/>
      <c r="HJ90" s="21"/>
      <c r="HK90" s="21"/>
      <c r="HL90" s="22"/>
      <c r="HM90" s="22"/>
      <c r="HN90" s="5">
        <v>15</v>
      </c>
      <c r="HO90" s="135"/>
      <c r="HP90" s="136"/>
      <c r="HQ90" s="21"/>
      <c r="HR90" s="21"/>
      <c r="HS90" s="22"/>
      <c r="HT90" s="22"/>
      <c r="HU90" s="5">
        <v>15</v>
      </c>
      <c r="HV90" s="135"/>
      <c r="HW90" s="136"/>
      <c r="HX90" s="21"/>
      <c r="HY90" s="21"/>
      <c r="HZ90" s="22"/>
      <c r="IA90" s="22"/>
      <c r="IB90" s="5">
        <v>15</v>
      </c>
      <c r="IC90" s="135"/>
      <c r="ID90" s="136"/>
      <c r="IE90" s="21"/>
      <c r="IF90" s="21"/>
      <c r="IG90" s="22"/>
      <c r="IH90" s="22"/>
      <c r="II90" s="5">
        <v>15</v>
      </c>
      <c r="IJ90" s="135"/>
      <c r="IK90" s="136"/>
      <c r="IL90" s="21"/>
      <c r="IM90" s="21"/>
      <c r="IN90" s="22"/>
      <c r="IO90" s="22"/>
      <c r="IP90" s="5">
        <v>15</v>
      </c>
      <c r="IQ90" s="135"/>
      <c r="IR90" s="136"/>
      <c r="IS90" s="21"/>
      <c r="IT90" s="21"/>
      <c r="IU90" s="22"/>
      <c r="IV90" s="22"/>
      <c r="IW90" s="5">
        <v>15</v>
      </c>
      <c r="IX90" s="135"/>
      <c r="IY90" s="136"/>
      <c r="IZ90" s="21"/>
      <c r="JA90" s="21"/>
      <c r="JB90" s="22"/>
      <c r="JC90" s="22"/>
      <c r="JD90" s="5">
        <v>15</v>
      </c>
      <c r="JE90" s="135"/>
      <c r="JF90" s="136"/>
      <c r="JG90" s="21"/>
      <c r="JH90" s="21"/>
      <c r="JI90" s="22"/>
      <c r="JJ90" s="22"/>
      <c r="JK90" s="5">
        <v>15</v>
      </c>
      <c r="JL90" s="135"/>
      <c r="JM90" s="136"/>
      <c r="JN90" s="21"/>
      <c r="JO90" s="21"/>
      <c r="JP90" s="22"/>
      <c r="JQ90" s="22"/>
      <c r="JR90" s="5">
        <v>15</v>
      </c>
      <c r="JS90" s="135"/>
      <c r="JT90" s="136"/>
      <c r="JU90" s="21"/>
      <c r="JV90" s="21"/>
      <c r="JW90" s="22"/>
      <c r="JX90" s="22"/>
    </row>
    <row r="91" spans="5:284" x14ac:dyDescent="0.25">
      <c r="E91" s="5">
        <v>16</v>
      </c>
      <c r="F91" s="141"/>
      <c r="G91" s="141"/>
      <c r="H91" s="115"/>
      <c r="I91" s="115"/>
      <c r="J91" s="22"/>
      <c r="K91" s="22"/>
      <c r="L91" s="5">
        <v>16</v>
      </c>
      <c r="M91" s="135"/>
      <c r="N91" s="136"/>
      <c r="O91" s="21"/>
      <c r="P91" s="21"/>
      <c r="Q91" s="22"/>
      <c r="R91" s="22"/>
      <c r="S91" s="5">
        <v>16</v>
      </c>
      <c r="T91" s="135"/>
      <c r="U91" s="136"/>
      <c r="V91" s="21"/>
      <c r="W91" s="21"/>
      <c r="X91" s="22"/>
      <c r="Y91" s="22"/>
      <c r="Z91" s="5">
        <v>16</v>
      </c>
      <c r="AA91" s="135"/>
      <c r="AB91" s="136"/>
      <c r="AC91" s="21"/>
      <c r="AD91" s="21"/>
      <c r="AE91" s="22"/>
      <c r="AF91" s="22"/>
      <c r="AG91" s="5">
        <v>16</v>
      </c>
      <c r="AH91" s="135"/>
      <c r="AI91" s="136"/>
      <c r="AJ91" s="21"/>
      <c r="AK91" s="21"/>
      <c r="AL91" s="22"/>
      <c r="AM91" s="22"/>
      <c r="AN91" s="5">
        <v>16</v>
      </c>
      <c r="AO91" s="135"/>
      <c r="AP91" s="136"/>
      <c r="AQ91" s="21"/>
      <c r="AR91" s="21"/>
      <c r="AS91" s="22"/>
      <c r="AT91" s="22"/>
      <c r="AU91" s="5">
        <v>16</v>
      </c>
      <c r="AV91" s="135"/>
      <c r="AW91" s="136"/>
      <c r="AX91" s="21"/>
      <c r="AY91" s="21"/>
      <c r="AZ91" s="22"/>
      <c r="BA91" s="22"/>
      <c r="BB91" s="5">
        <v>16</v>
      </c>
      <c r="BC91" s="135"/>
      <c r="BD91" s="136"/>
      <c r="BE91" s="21"/>
      <c r="BF91" s="21"/>
      <c r="BG91" s="22"/>
      <c r="BH91" s="22"/>
      <c r="BI91" s="5">
        <v>16</v>
      </c>
      <c r="BJ91" s="135"/>
      <c r="BK91" s="136"/>
      <c r="BL91" s="21"/>
      <c r="BM91" s="21"/>
      <c r="BN91" s="22"/>
      <c r="BO91" s="22"/>
      <c r="BP91" s="5">
        <v>16</v>
      </c>
      <c r="BQ91" s="135"/>
      <c r="BR91" s="136"/>
      <c r="BS91" s="21"/>
      <c r="BT91" s="21"/>
      <c r="BU91" s="22"/>
      <c r="BV91" s="22"/>
      <c r="BW91" s="5">
        <v>16</v>
      </c>
      <c r="BX91" s="135"/>
      <c r="BY91" s="136"/>
      <c r="BZ91" s="21"/>
      <c r="CA91" s="21"/>
      <c r="CB91" s="22"/>
      <c r="CC91" s="22"/>
      <c r="CD91" s="5">
        <v>16</v>
      </c>
      <c r="CE91" s="135"/>
      <c r="CF91" s="136"/>
      <c r="CG91" s="21"/>
      <c r="CH91" s="21"/>
      <c r="CI91" s="22"/>
      <c r="CJ91" s="22"/>
      <c r="CK91" s="5">
        <v>16</v>
      </c>
      <c r="CL91" s="135"/>
      <c r="CM91" s="136"/>
      <c r="CN91" s="21"/>
      <c r="CO91" s="21"/>
      <c r="CP91" s="22"/>
      <c r="CQ91" s="22"/>
      <c r="CR91" s="5">
        <v>16</v>
      </c>
      <c r="CS91" s="135"/>
      <c r="CT91" s="136"/>
      <c r="CU91" s="21"/>
      <c r="CV91" s="21"/>
      <c r="CW91" s="22"/>
      <c r="CX91" s="22"/>
      <c r="CY91" s="5">
        <v>16</v>
      </c>
      <c r="CZ91" s="135"/>
      <c r="DA91" s="136"/>
      <c r="DB91" s="21"/>
      <c r="DC91" s="21"/>
      <c r="DD91" s="22"/>
      <c r="DE91" s="22"/>
      <c r="DF91" s="5">
        <v>16</v>
      </c>
      <c r="DG91" s="135"/>
      <c r="DH91" s="136"/>
      <c r="DI91" s="21"/>
      <c r="DJ91" s="21"/>
      <c r="DK91" s="22"/>
      <c r="DL91" s="22"/>
      <c r="DM91" s="5">
        <v>16</v>
      </c>
      <c r="DN91" s="135"/>
      <c r="DO91" s="136"/>
      <c r="DP91" s="21"/>
      <c r="DQ91" s="21"/>
      <c r="DR91" s="22"/>
      <c r="DS91" s="22"/>
      <c r="DT91" s="5">
        <v>16</v>
      </c>
      <c r="DU91" s="135"/>
      <c r="DV91" s="136"/>
      <c r="DW91" s="21"/>
      <c r="DX91" s="21"/>
      <c r="DY91" s="22"/>
      <c r="DZ91" s="22"/>
      <c r="EA91" s="5">
        <v>16</v>
      </c>
      <c r="EB91" s="135"/>
      <c r="EC91" s="136"/>
      <c r="ED91" s="21"/>
      <c r="EE91" s="21"/>
      <c r="EF91" s="22"/>
      <c r="EG91" s="22"/>
      <c r="EH91" s="5">
        <v>16</v>
      </c>
      <c r="EI91" s="135"/>
      <c r="EJ91" s="136"/>
      <c r="EK91" s="21"/>
      <c r="EL91" s="21"/>
      <c r="EM91" s="22"/>
      <c r="EN91" s="22"/>
      <c r="EO91" s="5">
        <v>16</v>
      </c>
      <c r="EP91" s="135"/>
      <c r="EQ91" s="136"/>
      <c r="ER91" s="21"/>
      <c r="ES91" s="21"/>
      <c r="ET91" s="22"/>
      <c r="EU91" s="22"/>
      <c r="EV91" s="5">
        <v>16</v>
      </c>
      <c r="EW91" s="135"/>
      <c r="EX91" s="136"/>
      <c r="EY91" s="21"/>
      <c r="EZ91" s="21"/>
      <c r="FA91" s="22"/>
      <c r="FB91" s="22"/>
      <c r="FC91" s="5">
        <v>16</v>
      </c>
      <c r="FD91" s="135"/>
      <c r="FE91" s="136"/>
      <c r="FF91" s="21"/>
      <c r="FG91" s="21"/>
      <c r="FH91" s="22"/>
      <c r="FI91" s="22"/>
      <c r="FJ91" s="5">
        <v>16</v>
      </c>
      <c r="FK91" s="135"/>
      <c r="FL91" s="136"/>
      <c r="FM91" s="21"/>
      <c r="FN91" s="21"/>
      <c r="FO91" s="22"/>
      <c r="FP91" s="22"/>
      <c r="FQ91" s="5">
        <v>16</v>
      </c>
      <c r="FR91" s="135"/>
      <c r="FS91" s="136"/>
      <c r="FT91" s="21"/>
      <c r="FU91" s="21"/>
      <c r="FV91" s="22"/>
      <c r="FW91" s="22"/>
      <c r="FX91" s="5">
        <v>16</v>
      </c>
      <c r="FY91" s="135"/>
      <c r="FZ91" s="136"/>
      <c r="GA91" s="21"/>
      <c r="GB91" s="21"/>
      <c r="GC91" s="22"/>
      <c r="GD91" s="22"/>
      <c r="GE91" s="5">
        <v>16</v>
      </c>
      <c r="GF91" s="135"/>
      <c r="GG91" s="136"/>
      <c r="GH91" s="21"/>
      <c r="GI91" s="21"/>
      <c r="GJ91" s="22"/>
      <c r="GK91" s="22"/>
      <c r="GL91" s="5">
        <v>16</v>
      </c>
      <c r="GM91" s="135"/>
      <c r="GN91" s="136"/>
      <c r="GO91" s="21"/>
      <c r="GP91" s="21"/>
      <c r="GQ91" s="22"/>
      <c r="GR91" s="22"/>
      <c r="GS91" s="5">
        <v>16</v>
      </c>
      <c r="GT91" s="135"/>
      <c r="GU91" s="136"/>
      <c r="GV91" s="21"/>
      <c r="GW91" s="21"/>
      <c r="GX91" s="22"/>
      <c r="GY91" s="22"/>
      <c r="GZ91" s="5">
        <v>16</v>
      </c>
      <c r="HA91" s="135"/>
      <c r="HB91" s="136"/>
      <c r="HC91" s="21"/>
      <c r="HD91" s="21"/>
      <c r="HE91" s="22"/>
      <c r="HF91" s="22"/>
      <c r="HG91" s="5">
        <v>16</v>
      </c>
      <c r="HH91" s="135"/>
      <c r="HI91" s="136"/>
      <c r="HJ91" s="21"/>
      <c r="HK91" s="21"/>
      <c r="HL91" s="22"/>
      <c r="HM91" s="22"/>
      <c r="HN91" s="5">
        <v>16</v>
      </c>
      <c r="HO91" s="135"/>
      <c r="HP91" s="136"/>
      <c r="HQ91" s="21"/>
      <c r="HR91" s="21"/>
      <c r="HS91" s="22"/>
      <c r="HT91" s="22"/>
      <c r="HU91" s="5">
        <v>16</v>
      </c>
      <c r="HV91" s="135"/>
      <c r="HW91" s="136"/>
      <c r="HX91" s="21"/>
      <c r="HY91" s="21"/>
      <c r="HZ91" s="22"/>
      <c r="IA91" s="22"/>
      <c r="IB91" s="5">
        <v>16</v>
      </c>
      <c r="IC91" s="135"/>
      <c r="ID91" s="136"/>
      <c r="IE91" s="21"/>
      <c r="IF91" s="21"/>
      <c r="IG91" s="22"/>
      <c r="IH91" s="22"/>
      <c r="II91" s="5">
        <v>16</v>
      </c>
      <c r="IJ91" s="135"/>
      <c r="IK91" s="136"/>
      <c r="IL91" s="21"/>
      <c r="IM91" s="21"/>
      <c r="IN91" s="22"/>
      <c r="IO91" s="22"/>
      <c r="IP91" s="5">
        <v>16</v>
      </c>
      <c r="IQ91" s="135"/>
      <c r="IR91" s="136"/>
      <c r="IS91" s="21"/>
      <c r="IT91" s="21"/>
      <c r="IU91" s="22"/>
      <c r="IV91" s="22"/>
      <c r="IW91" s="5">
        <v>16</v>
      </c>
      <c r="IX91" s="135"/>
      <c r="IY91" s="136"/>
      <c r="IZ91" s="21"/>
      <c r="JA91" s="21"/>
      <c r="JB91" s="22"/>
      <c r="JC91" s="22"/>
      <c r="JD91" s="5">
        <v>16</v>
      </c>
      <c r="JE91" s="135"/>
      <c r="JF91" s="136"/>
      <c r="JG91" s="21"/>
      <c r="JH91" s="21"/>
      <c r="JI91" s="22"/>
      <c r="JJ91" s="22"/>
      <c r="JK91" s="5">
        <v>16</v>
      </c>
      <c r="JL91" s="135"/>
      <c r="JM91" s="136"/>
      <c r="JN91" s="21"/>
      <c r="JO91" s="21"/>
      <c r="JP91" s="22"/>
      <c r="JQ91" s="22"/>
      <c r="JR91" s="5">
        <v>16</v>
      </c>
      <c r="JS91" s="135"/>
      <c r="JT91" s="136"/>
      <c r="JU91" s="21"/>
      <c r="JV91" s="21"/>
      <c r="JW91" s="22"/>
      <c r="JX91" s="22"/>
    </row>
    <row r="92" spans="5:284" x14ac:dyDescent="0.25">
      <c r="E92" s="5">
        <v>17</v>
      </c>
      <c r="F92" s="141"/>
      <c r="G92" s="141"/>
      <c r="H92" s="115"/>
      <c r="I92" s="115"/>
      <c r="J92" s="22"/>
      <c r="K92" s="22"/>
      <c r="L92" s="5">
        <v>17</v>
      </c>
      <c r="M92" s="135"/>
      <c r="N92" s="136"/>
      <c r="O92" s="21"/>
      <c r="P92" s="21"/>
      <c r="Q92" s="22"/>
      <c r="R92" s="22"/>
      <c r="S92" s="5">
        <v>17</v>
      </c>
      <c r="T92" s="135"/>
      <c r="U92" s="136"/>
      <c r="V92" s="21"/>
      <c r="W92" s="21"/>
      <c r="X92" s="22"/>
      <c r="Y92" s="22"/>
      <c r="Z92" s="5">
        <v>17</v>
      </c>
      <c r="AA92" s="135"/>
      <c r="AB92" s="136"/>
      <c r="AC92" s="21"/>
      <c r="AD92" s="21"/>
      <c r="AE92" s="22"/>
      <c r="AF92" s="22"/>
      <c r="AG92" s="5">
        <v>17</v>
      </c>
      <c r="AH92" s="135"/>
      <c r="AI92" s="136"/>
      <c r="AJ92" s="21"/>
      <c r="AK92" s="21"/>
      <c r="AL92" s="22"/>
      <c r="AM92" s="22"/>
      <c r="AN92" s="5">
        <v>17</v>
      </c>
      <c r="AO92" s="135"/>
      <c r="AP92" s="136"/>
      <c r="AQ92" s="21"/>
      <c r="AR92" s="21"/>
      <c r="AS92" s="22"/>
      <c r="AT92" s="22"/>
      <c r="AU92" s="5">
        <v>17</v>
      </c>
      <c r="AV92" s="135"/>
      <c r="AW92" s="136"/>
      <c r="AX92" s="21"/>
      <c r="AY92" s="21"/>
      <c r="AZ92" s="22"/>
      <c r="BA92" s="22"/>
      <c r="BB92" s="5">
        <v>17</v>
      </c>
      <c r="BC92" s="135"/>
      <c r="BD92" s="136"/>
      <c r="BE92" s="21"/>
      <c r="BF92" s="21"/>
      <c r="BG92" s="22"/>
      <c r="BH92" s="22"/>
      <c r="BI92" s="5">
        <v>17</v>
      </c>
      <c r="BJ92" s="135"/>
      <c r="BK92" s="136"/>
      <c r="BL92" s="21"/>
      <c r="BM92" s="21"/>
      <c r="BN92" s="22"/>
      <c r="BO92" s="22"/>
      <c r="BP92" s="5">
        <v>17</v>
      </c>
      <c r="BQ92" s="135"/>
      <c r="BR92" s="136"/>
      <c r="BS92" s="21"/>
      <c r="BT92" s="21"/>
      <c r="BU92" s="22"/>
      <c r="BV92" s="22"/>
      <c r="BW92" s="5">
        <v>17</v>
      </c>
      <c r="BX92" s="135"/>
      <c r="BY92" s="136"/>
      <c r="BZ92" s="21"/>
      <c r="CA92" s="21"/>
      <c r="CB92" s="22"/>
      <c r="CC92" s="22"/>
      <c r="CD92" s="5">
        <v>17</v>
      </c>
      <c r="CE92" s="135"/>
      <c r="CF92" s="136"/>
      <c r="CG92" s="21"/>
      <c r="CH92" s="21"/>
      <c r="CI92" s="22"/>
      <c r="CJ92" s="22"/>
      <c r="CK92" s="5">
        <v>17</v>
      </c>
      <c r="CL92" s="135"/>
      <c r="CM92" s="136"/>
      <c r="CN92" s="21"/>
      <c r="CO92" s="21"/>
      <c r="CP92" s="22"/>
      <c r="CQ92" s="22"/>
      <c r="CR92" s="5">
        <v>17</v>
      </c>
      <c r="CS92" s="135"/>
      <c r="CT92" s="136"/>
      <c r="CU92" s="21"/>
      <c r="CV92" s="21"/>
      <c r="CW92" s="22"/>
      <c r="CX92" s="22"/>
      <c r="CY92" s="5">
        <v>17</v>
      </c>
      <c r="CZ92" s="135"/>
      <c r="DA92" s="136"/>
      <c r="DB92" s="21"/>
      <c r="DC92" s="21"/>
      <c r="DD92" s="22"/>
      <c r="DE92" s="22"/>
      <c r="DF92" s="5">
        <v>17</v>
      </c>
      <c r="DG92" s="135"/>
      <c r="DH92" s="136"/>
      <c r="DI92" s="21"/>
      <c r="DJ92" s="21"/>
      <c r="DK92" s="22"/>
      <c r="DL92" s="22"/>
      <c r="DM92" s="5">
        <v>17</v>
      </c>
      <c r="DN92" s="135"/>
      <c r="DO92" s="136"/>
      <c r="DP92" s="21"/>
      <c r="DQ92" s="21"/>
      <c r="DR92" s="22"/>
      <c r="DS92" s="22"/>
      <c r="DT92" s="5">
        <v>17</v>
      </c>
      <c r="DU92" s="135"/>
      <c r="DV92" s="136"/>
      <c r="DW92" s="21"/>
      <c r="DX92" s="21"/>
      <c r="DY92" s="22"/>
      <c r="DZ92" s="22"/>
      <c r="EA92" s="5">
        <v>17</v>
      </c>
      <c r="EB92" s="135"/>
      <c r="EC92" s="136"/>
      <c r="ED92" s="21"/>
      <c r="EE92" s="21"/>
      <c r="EF92" s="22"/>
      <c r="EG92" s="22"/>
      <c r="EH92" s="5">
        <v>17</v>
      </c>
      <c r="EI92" s="135"/>
      <c r="EJ92" s="136"/>
      <c r="EK92" s="21"/>
      <c r="EL92" s="21"/>
      <c r="EM92" s="22"/>
      <c r="EN92" s="22"/>
      <c r="EO92" s="5">
        <v>17</v>
      </c>
      <c r="EP92" s="135"/>
      <c r="EQ92" s="136"/>
      <c r="ER92" s="21"/>
      <c r="ES92" s="21"/>
      <c r="ET92" s="22"/>
      <c r="EU92" s="22"/>
      <c r="EV92" s="5">
        <v>17</v>
      </c>
      <c r="EW92" s="135"/>
      <c r="EX92" s="136"/>
      <c r="EY92" s="21"/>
      <c r="EZ92" s="21"/>
      <c r="FA92" s="22"/>
      <c r="FB92" s="22"/>
      <c r="FC92" s="5">
        <v>17</v>
      </c>
      <c r="FD92" s="135"/>
      <c r="FE92" s="136"/>
      <c r="FF92" s="21"/>
      <c r="FG92" s="21"/>
      <c r="FH92" s="22"/>
      <c r="FI92" s="22"/>
      <c r="FJ92" s="5">
        <v>17</v>
      </c>
      <c r="FK92" s="135"/>
      <c r="FL92" s="136"/>
      <c r="FM92" s="21"/>
      <c r="FN92" s="21"/>
      <c r="FO92" s="22"/>
      <c r="FP92" s="22"/>
      <c r="FQ92" s="5">
        <v>17</v>
      </c>
      <c r="FR92" s="135"/>
      <c r="FS92" s="136"/>
      <c r="FT92" s="21"/>
      <c r="FU92" s="21"/>
      <c r="FV92" s="22"/>
      <c r="FW92" s="22"/>
      <c r="FX92" s="5">
        <v>17</v>
      </c>
      <c r="FY92" s="135"/>
      <c r="FZ92" s="136"/>
      <c r="GA92" s="21"/>
      <c r="GB92" s="21"/>
      <c r="GC92" s="22"/>
      <c r="GD92" s="22"/>
      <c r="GE92" s="5">
        <v>17</v>
      </c>
      <c r="GF92" s="135"/>
      <c r="GG92" s="136"/>
      <c r="GH92" s="21"/>
      <c r="GI92" s="21"/>
      <c r="GJ92" s="22"/>
      <c r="GK92" s="22"/>
      <c r="GL92" s="5">
        <v>17</v>
      </c>
      <c r="GM92" s="135"/>
      <c r="GN92" s="136"/>
      <c r="GO92" s="21"/>
      <c r="GP92" s="21"/>
      <c r="GQ92" s="22"/>
      <c r="GR92" s="22"/>
      <c r="GS92" s="5">
        <v>17</v>
      </c>
      <c r="GT92" s="135"/>
      <c r="GU92" s="136"/>
      <c r="GV92" s="21"/>
      <c r="GW92" s="21"/>
      <c r="GX92" s="22"/>
      <c r="GY92" s="22"/>
      <c r="GZ92" s="5">
        <v>17</v>
      </c>
      <c r="HA92" s="135"/>
      <c r="HB92" s="136"/>
      <c r="HC92" s="21"/>
      <c r="HD92" s="21"/>
      <c r="HE92" s="22"/>
      <c r="HF92" s="22"/>
      <c r="HG92" s="5">
        <v>17</v>
      </c>
      <c r="HH92" s="135"/>
      <c r="HI92" s="136"/>
      <c r="HJ92" s="21"/>
      <c r="HK92" s="21"/>
      <c r="HL92" s="22"/>
      <c r="HM92" s="22"/>
      <c r="HN92" s="5">
        <v>17</v>
      </c>
      <c r="HO92" s="135"/>
      <c r="HP92" s="136"/>
      <c r="HQ92" s="21"/>
      <c r="HR92" s="21"/>
      <c r="HS92" s="22"/>
      <c r="HT92" s="22"/>
      <c r="HU92" s="5">
        <v>17</v>
      </c>
      <c r="HV92" s="135"/>
      <c r="HW92" s="136"/>
      <c r="HX92" s="21"/>
      <c r="HY92" s="21"/>
      <c r="HZ92" s="22"/>
      <c r="IA92" s="22"/>
      <c r="IB92" s="5">
        <v>17</v>
      </c>
      <c r="IC92" s="135"/>
      <c r="ID92" s="136"/>
      <c r="IE92" s="21"/>
      <c r="IF92" s="21"/>
      <c r="IG92" s="22"/>
      <c r="IH92" s="22"/>
      <c r="II92" s="5">
        <v>17</v>
      </c>
      <c r="IJ92" s="135"/>
      <c r="IK92" s="136"/>
      <c r="IL92" s="21"/>
      <c r="IM92" s="21"/>
      <c r="IN92" s="22"/>
      <c r="IO92" s="22"/>
      <c r="IP92" s="5">
        <v>17</v>
      </c>
      <c r="IQ92" s="135"/>
      <c r="IR92" s="136"/>
      <c r="IS92" s="21"/>
      <c r="IT92" s="21"/>
      <c r="IU92" s="22"/>
      <c r="IV92" s="22"/>
      <c r="IW92" s="5">
        <v>17</v>
      </c>
      <c r="IX92" s="135"/>
      <c r="IY92" s="136"/>
      <c r="IZ92" s="21"/>
      <c r="JA92" s="21"/>
      <c r="JB92" s="22"/>
      <c r="JC92" s="22"/>
      <c r="JD92" s="5">
        <v>17</v>
      </c>
      <c r="JE92" s="135"/>
      <c r="JF92" s="136"/>
      <c r="JG92" s="21"/>
      <c r="JH92" s="21"/>
      <c r="JI92" s="22"/>
      <c r="JJ92" s="22"/>
      <c r="JK92" s="5">
        <v>17</v>
      </c>
      <c r="JL92" s="135"/>
      <c r="JM92" s="136"/>
      <c r="JN92" s="21"/>
      <c r="JO92" s="21"/>
      <c r="JP92" s="22"/>
      <c r="JQ92" s="22"/>
      <c r="JR92" s="5">
        <v>17</v>
      </c>
      <c r="JS92" s="135"/>
      <c r="JT92" s="136"/>
      <c r="JU92" s="21"/>
      <c r="JV92" s="21"/>
      <c r="JW92" s="22"/>
      <c r="JX92" s="22"/>
    </row>
    <row r="93" spans="5:284" x14ac:dyDescent="0.25">
      <c r="E93" s="5">
        <v>18</v>
      </c>
      <c r="F93" s="141"/>
      <c r="G93" s="141"/>
      <c r="H93" s="115"/>
      <c r="I93" s="115"/>
      <c r="J93" s="22"/>
      <c r="K93" s="22"/>
      <c r="L93" s="5">
        <v>18</v>
      </c>
      <c r="M93" s="135"/>
      <c r="N93" s="136"/>
      <c r="O93" s="21"/>
      <c r="P93" s="21"/>
      <c r="Q93" s="22"/>
      <c r="R93" s="22"/>
      <c r="S93" s="5">
        <v>18</v>
      </c>
      <c r="T93" s="135"/>
      <c r="U93" s="136"/>
      <c r="V93" s="21"/>
      <c r="W93" s="21"/>
      <c r="X93" s="22"/>
      <c r="Y93" s="22"/>
      <c r="Z93" s="5">
        <v>18</v>
      </c>
      <c r="AA93" s="135"/>
      <c r="AB93" s="136"/>
      <c r="AC93" s="21"/>
      <c r="AD93" s="21"/>
      <c r="AE93" s="22"/>
      <c r="AF93" s="22"/>
      <c r="AG93" s="5">
        <v>18</v>
      </c>
      <c r="AH93" s="135"/>
      <c r="AI93" s="136"/>
      <c r="AJ93" s="21"/>
      <c r="AK93" s="21"/>
      <c r="AL93" s="22"/>
      <c r="AM93" s="22"/>
      <c r="AN93" s="5">
        <v>18</v>
      </c>
      <c r="AO93" s="135"/>
      <c r="AP93" s="136"/>
      <c r="AQ93" s="21"/>
      <c r="AR93" s="21"/>
      <c r="AS93" s="22"/>
      <c r="AT93" s="22"/>
      <c r="AU93" s="5">
        <v>18</v>
      </c>
      <c r="AV93" s="135"/>
      <c r="AW93" s="136"/>
      <c r="AX93" s="21"/>
      <c r="AY93" s="21"/>
      <c r="AZ93" s="22"/>
      <c r="BA93" s="22"/>
      <c r="BB93" s="5">
        <v>18</v>
      </c>
      <c r="BC93" s="135"/>
      <c r="BD93" s="136"/>
      <c r="BE93" s="21"/>
      <c r="BF93" s="21"/>
      <c r="BG93" s="22"/>
      <c r="BH93" s="22"/>
      <c r="BI93" s="5">
        <v>18</v>
      </c>
      <c r="BJ93" s="135"/>
      <c r="BK93" s="136"/>
      <c r="BL93" s="21"/>
      <c r="BM93" s="21"/>
      <c r="BN93" s="22"/>
      <c r="BO93" s="22"/>
      <c r="BP93" s="5">
        <v>18</v>
      </c>
      <c r="BQ93" s="135"/>
      <c r="BR93" s="136"/>
      <c r="BS93" s="21"/>
      <c r="BT93" s="21"/>
      <c r="BU93" s="22"/>
      <c r="BV93" s="22"/>
      <c r="BW93" s="5">
        <v>18</v>
      </c>
      <c r="BX93" s="135"/>
      <c r="BY93" s="136"/>
      <c r="BZ93" s="21"/>
      <c r="CA93" s="21"/>
      <c r="CB93" s="22"/>
      <c r="CC93" s="22"/>
      <c r="CD93" s="5">
        <v>18</v>
      </c>
      <c r="CE93" s="135"/>
      <c r="CF93" s="136"/>
      <c r="CG93" s="21"/>
      <c r="CH93" s="21"/>
      <c r="CI93" s="22"/>
      <c r="CJ93" s="22"/>
      <c r="CK93" s="5">
        <v>18</v>
      </c>
      <c r="CL93" s="135"/>
      <c r="CM93" s="136"/>
      <c r="CN93" s="21"/>
      <c r="CO93" s="21"/>
      <c r="CP93" s="22"/>
      <c r="CQ93" s="22"/>
      <c r="CR93" s="5">
        <v>18</v>
      </c>
      <c r="CS93" s="135"/>
      <c r="CT93" s="136"/>
      <c r="CU93" s="21"/>
      <c r="CV93" s="21"/>
      <c r="CW93" s="22"/>
      <c r="CX93" s="22"/>
      <c r="CY93" s="5">
        <v>18</v>
      </c>
      <c r="CZ93" s="135"/>
      <c r="DA93" s="136"/>
      <c r="DB93" s="21"/>
      <c r="DC93" s="21"/>
      <c r="DD93" s="22"/>
      <c r="DE93" s="22"/>
      <c r="DF93" s="5">
        <v>18</v>
      </c>
      <c r="DG93" s="135"/>
      <c r="DH93" s="136"/>
      <c r="DI93" s="21"/>
      <c r="DJ93" s="21"/>
      <c r="DK93" s="22"/>
      <c r="DL93" s="22"/>
      <c r="DM93" s="5">
        <v>18</v>
      </c>
      <c r="DN93" s="135"/>
      <c r="DO93" s="136"/>
      <c r="DP93" s="21"/>
      <c r="DQ93" s="21"/>
      <c r="DR93" s="22"/>
      <c r="DS93" s="22"/>
      <c r="DT93" s="5">
        <v>18</v>
      </c>
      <c r="DU93" s="135"/>
      <c r="DV93" s="136"/>
      <c r="DW93" s="21"/>
      <c r="DX93" s="21"/>
      <c r="DY93" s="22"/>
      <c r="DZ93" s="22"/>
      <c r="EA93" s="5">
        <v>18</v>
      </c>
      <c r="EB93" s="135"/>
      <c r="EC93" s="136"/>
      <c r="ED93" s="21"/>
      <c r="EE93" s="21"/>
      <c r="EF93" s="22"/>
      <c r="EG93" s="22"/>
      <c r="EH93" s="5">
        <v>18</v>
      </c>
      <c r="EI93" s="135"/>
      <c r="EJ93" s="136"/>
      <c r="EK93" s="21"/>
      <c r="EL93" s="21"/>
      <c r="EM93" s="22"/>
      <c r="EN93" s="22"/>
      <c r="EO93" s="5">
        <v>18</v>
      </c>
      <c r="EP93" s="135"/>
      <c r="EQ93" s="136"/>
      <c r="ER93" s="21"/>
      <c r="ES93" s="21"/>
      <c r="ET93" s="22"/>
      <c r="EU93" s="22"/>
      <c r="EV93" s="5">
        <v>18</v>
      </c>
      <c r="EW93" s="135"/>
      <c r="EX93" s="136"/>
      <c r="EY93" s="21"/>
      <c r="EZ93" s="21"/>
      <c r="FA93" s="22"/>
      <c r="FB93" s="22"/>
      <c r="FC93" s="5">
        <v>18</v>
      </c>
      <c r="FD93" s="135"/>
      <c r="FE93" s="136"/>
      <c r="FF93" s="21"/>
      <c r="FG93" s="21"/>
      <c r="FH93" s="22"/>
      <c r="FI93" s="22"/>
      <c r="FJ93" s="5">
        <v>18</v>
      </c>
      <c r="FK93" s="135"/>
      <c r="FL93" s="136"/>
      <c r="FM93" s="21"/>
      <c r="FN93" s="21"/>
      <c r="FO93" s="22"/>
      <c r="FP93" s="22"/>
      <c r="FQ93" s="5">
        <v>18</v>
      </c>
      <c r="FR93" s="135"/>
      <c r="FS93" s="136"/>
      <c r="FT93" s="21"/>
      <c r="FU93" s="21"/>
      <c r="FV93" s="22"/>
      <c r="FW93" s="22"/>
      <c r="FX93" s="5">
        <v>18</v>
      </c>
      <c r="FY93" s="135"/>
      <c r="FZ93" s="136"/>
      <c r="GA93" s="21"/>
      <c r="GB93" s="21"/>
      <c r="GC93" s="22"/>
      <c r="GD93" s="22"/>
      <c r="GE93" s="5">
        <v>18</v>
      </c>
      <c r="GF93" s="135"/>
      <c r="GG93" s="136"/>
      <c r="GH93" s="21"/>
      <c r="GI93" s="21"/>
      <c r="GJ93" s="22"/>
      <c r="GK93" s="22"/>
      <c r="GL93" s="5">
        <v>18</v>
      </c>
      <c r="GM93" s="135"/>
      <c r="GN93" s="136"/>
      <c r="GO93" s="21"/>
      <c r="GP93" s="21"/>
      <c r="GQ93" s="22"/>
      <c r="GR93" s="22"/>
      <c r="GS93" s="5">
        <v>18</v>
      </c>
      <c r="GT93" s="135"/>
      <c r="GU93" s="136"/>
      <c r="GV93" s="21"/>
      <c r="GW93" s="21"/>
      <c r="GX93" s="22"/>
      <c r="GY93" s="22"/>
      <c r="GZ93" s="5">
        <v>18</v>
      </c>
      <c r="HA93" s="135"/>
      <c r="HB93" s="136"/>
      <c r="HC93" s="21"/>
      <c r="HD93" s="21"/>
      <c r="HE93" s="22"/>
      <c r="HF93" s="22"/>
      <c r="HG93" s="5">
        <v>18</v>
      </c>
      <c r="HH93" s="135"/>
      <c r="HI93" s="136"/>
      <c r="HJ93" s="21"/>
      <c r="HK93" s="21"/>
      <c r="HL93" s="22"/>
      <c r="HM93" s="22"/>
      <c r="HN93" s="5">
        <v>18</v>
      </c>
      <c r="HO93" s="135"/>
      <c r="HP93" s="136"/>
      <c r="HQ93" s="21"/>
      <c r="HR93" s="21"/>
      <c r="HS93" s="22"/>
      <c r="HT93" s="22"/>
      <c r="HU93" s="5">
        <v>18</v>
      </c>
      <c r="HV93" s="135"/>
      <c r="HW93" s="136"/>
      <c r="HX93" s="21"/>
      <c r="HY93" s="21"/>
      <c r="HZ93" s="22"/>
      <c r="IA93" s="22"/>
      <c r="IB93" s="5">
        <v>18</v>
      </c>
      <c r="IC93" s="135"/>
      <c r="ID93" s="136"/>
      <c r="IE93" s="21"/>
      <c r="IF93" s="21"/>
      <c r="IG93" s="22"/>
      <c r="IH93" s="22"/>
      <c r="II93" s="5">
        <v>18</v>
      </c>
      <c r="IJ93" s="135"/>
      <c r="IK93" s="136"/>
      <c r="IL93" s="21"/>
      <c r="IM93" s="21"/>
      <c r="IN93" s="22"/>
      <c r="IO93" s="22"/>
      <c r="IP93" s="5">
        <v>18</v>
      </c>
      <c r="IQ93" s="135"/>
      <c r="IR93" s="136"/>
      <c r="IS93" s="21"/>
      <c r="IT93" s="21"/>
      <c r="IU93" s="22"/>
      <c r="IV93" s="22"/>
      <c r="IW93" s="5">
        <v>18</v>
      </c>
      <c r="IX93" s="135"/>
      <c r="IY93" s="136"/>
      <c r="IZ93" s="21"/>
      <c r="JA93" s="21"/>
      <c r="JB93" s="22"/>
      <c r="JC93" s="22"/>
      <c r="JD93" s="5">
        <v>18</v>
      </c>
      <c r="JE93" s="135"/>
      <c r="JF93" s="136"/>
      <c r="JG93" s="21"/>
      <c r="JH93" s="21"/>
      <c r="JI93" s="22"/>
      <c r="JJ93" s="22"/>
      <c r="JK93" s="5">
        <v>18</v>
      </c>
      <c r="JL93" s="135"/>
      <c r="JM93" s="136"/>
      <c r="JN93" s="21"/>
      <c r="JO93" s="21"/>
      <c r="JP93" s="22"/>
      <c r="JQ93" s="22"/>
      <c r="JR93" s="5">
        <v>18</v>
      </c>
      <c r="JS93" s="135"/>
      <c r="JT93" s="136"/>
      <c r="JU93" s="21"/>
      <c r="JV93" s="21"/>
      <c r="JW93" s="22"/>
      <c r="JX93" s="22"/>
    </row>
    <row r="94" spans="5:284" x14ac:dyDescent="0.25">
      <c r="E94" s="5">
        <v>19</v>
      </c>
      <c r="F94" s="141"/>
      <c r="G94" s="141"/>
      <c r="H94" s="115"/>
      <c r="I94" s="115"/>
      <c r="J94" s="22"/>
      <c r="K94" s="22"/>
      <c r="L94" s="5">
        <v>19</v>
      </c>
      <c r="M94" s="135"/>
      <c r="N94" s="136"/>
      <c r="O94" s="21"/>
      <c r="P94" s="21"/>
      <c r="Q94" s="22"/>
      <c r="R94" s="22"/>
      <c r="S94" s="5">
        <v>19</v>
      </c>
      <c r="T94" s="135"/>
      <c r="U94" s="136"/>
      <c r="V94" s="21"/>
      <c r="W94" s="21"/>
      <c r="X94" s="22"/>
      <c r="Y94" s="22"/>
      <c r="Z94" s="5">
        <v>19</v>
      </c>
      <c r="AA94" s="135"/>
      <c r="AB94" s="136"/>
      <c r="AC94" s="21"/>
      <c r="AD94" s="21"/>
      <c r="AE94" s="22"/>
      <c r="AF94" s="22"/>
      <c r="AG94" s="5">
        <v>19</v>
      </c>
      <c r="AH94" s="135"/>
      <c r="AI94" s="136"/>
      <c r="AJ94" s="21"/>
      <c r="AK94" s="21"/>
      <c r="AL94" s="22"/>
      <c r="AM94" s="22"/>
      <c r="AN94" s="5">
        <v>19</v>
      </c>
      <c r="AO94" s="135"/>
      <c r="AP94" s="136"/>
      <c r="AQ94" s="21"/>
      <c r="AR94" s="21"/>
      <c r="AS94" s="22"/>
      <c r="AT94" s="22"/>
      <c r="AU94" s="5">
        <v>19</v>
      </c>
      <c r="AV94" s="135"/>
      <c r="AW94" s="136"/>
      <c r="AX94" s="21"/>
      <c r="AY94" s="21"/>
      <c r="AZ94" s="22"/>
      <c r="BA94" s="22"/>
      <c r="BB94" s="5">
        <v>19</v>
      </c>
      <c r="BC94" s="135"/>
      <c r="BD94" s="136"/>
      <c r="BE94" s="21"/>
      <c r="BF94" s="21"/>
      <c r="BG94" s="22"/>
      <c r="BH94" s="22"/>
      <c r="BI94" s="5">
        <v>19</v>
      </c>
      <c r="BJ94" s="135"/>
      <c r="BK94" s="136"/>
      <c r="BL94" s="21"/>
      <c r="BM94" s="21"/>
      <c r="BN94" s="22"/>
      <c r="BO94" s="22"/>
      <c r="BP94" s="5">
        <v>19</v>
      </c>
      <c r="BQ94" s="135"/>
      <c r="BR94" s="136"/>
      <c r="BS94" s="21"/>
      <c r="BT94" s="21"/>
      <c r="BU94" s="22"/>
      <c r="BV94" s="22"/>
      <c r="BW94" s="5">
        <v>19</v>
      </c>
      <c r="BX94" s="135"/>
      <c r="BY94" s="136"/>
      <c r="BZ94" s="21"/>
      <c r="CA94" s="21"/>
      <c r="CB94" s="22"/>
      <c r="CC94" s="22"/>
      <c r="CD94" s="5">
        <v>19</v>
      </c>
      <c r="CE94" s="135"/>
      <c r="CF94" s="136"/>
      <c r="CG94" s="21"/>
      <c r="CH94" s="21"/>
      <c r="CI94" s="22"/>
      <c r="CJ94" s="22"/>
      <c r="CK94" s="5">
        <v>19</v>
      </c>
      <c r="CL94" s="135"/>
      <c r="CM94" s="136"/>
      <c r="CN94" s="21"/>
      <c r="CO94" s="21"/>
      <c r="CP94" s="22"/>
      <c r="CQ94" s="22"/>
      <c r="CR94" s="5">
        <v>19</v>
      </c>
      <c r="CS94" s="135"/>
      <c r="CT94" s="136"/>
      <c r="CU94" s="21"/>
      <c r="CV94" s="21"/>
      <c r="CW94" s="22"/>
      <c r="CX94" s="22"/>
      <c r="CY94" s="5">
        <v>19</v>
      </c>
      <c r="CZ94" s="135"/>
      <c r="DA94" s="136"/>
      <c r="DB94" s="21"/>
      <c r="DC94" s="21"/>
      <c r="DD94" s="22"/>
      <c r="DE94" s="22"/>
      <c r="DF94" s="5">
        <v>19</v>
      </c>
      <c r="DG94" s="135"/>
      <c r="DH94" s="136"/>
      <c r="DI94" s="21"/>
      <c r="DJ94" s="21"/>
      <c r="DK94" s="22"/>
      <c r="DL94" s="22"/>
      <c r="DM94" s="5">
        <v>19</v>
      </c>
      <c r="DN94" s="135"/>
      <c r="DO94" s="136"/>
      <c r="DP94" s="21"/>
      <c r="DQ94" s="21"/>
      <c r="DR94" s="22"/>
      <c r="DS94" s="22"/>
      <c r="DT94" s="5">
        <v>19</v>
      </c>
      <c r="DU94" s="135"/>
      <c r="DV94" s="136"/>
      <c r="DW94" s="21"/>
      <c r="DX94" s="21"/>
      <c r="DY94" s="22"/>
      <c r="DZ94" s="22"/>
      <c r="EA94" s="5">
        <v>19</v>
      </c>
      <c r="EB94" s="135"/>
      <c r="EC94" s="136"/>
      <c r="ED94" s="21"/>
      <c r="EE94" s="21"/>
      <c r="EF94" s="22"/>
      <c r="EG94" s="22"/>
      <c r="EH94" s="5">
        <v>19</v>
      </c>
      <c r="EI94" s="135"/>
      <c r="EJ94" s="136"/>
      <c r="EK94" s="21"/>
      <c r="EL94" s="21"/>
      <c r="EM94" s="22"/>
      <c r="EN94" s="22"/>
      <c r="EO94" s="5">
        <v>19</v>
      </c>
      <c r="EP94" s="135"/>
      <c r="EQ94" s="136"/>
      <c r="ER94" s="21"/>
      <c r="ES94" s="21"/>
      <c r="ET94" s="22"/>
      <c r="EU94" s="22"/>
      <c r="EV94" s="5">
        <v>19</v>
      </c>
      <c r="EW94" s="135"/>
      <c r="EX94" s="136"/>
      <c r="EY94" s="21"/>
      <c r="EZ94" s="21"/>
      <c r="FA94" s="22"/>
      <c r="FB94" s="22"/>
      <c r="FC94" s="5">
        <v>19</v>
      </c>
      <c r="FD94" s="135"/>
      <c r="FE94" s="136"/>
      <c r="FF94" s="21"/>
      <c r="FG94" s="21"/>
      <c r="FH94" s="22"/>
      <c r="FI94" s="22"/>
      <c r="FJ94" s="5">
        <v>19</v>
      </c>
      <c r="FK94" s="135"/>
      <c r="FL94" s="136"/>
      <c r="FM94" s="21"/>
      <c r="FN94" s="21"/>
      <c r="FO94" s="22"/>
      <c r="FP94" s="22"/>
      <c r="FQ94" s="5">
        <v>19</v>
      </c>
      <c r="FR94" s="135"/>
      <c r="FS94" s="136"/>
      <c r="FT94" s="21"/>
      <c r="FU94" s="21"/>
      <c r="FV94" s="22"/>
      <c r="FW94" s="22"/>
      <c r="FX94" s="5">
        <v>19</v>
      </c>
      <c r="FY94" s="135"/>
      <c r="FZ94" s="136"/>
      <c r="GA94" s="21"/>
      <c r="GB94" s="21"/>
      <c r="GC94" s="22"/>
      <c r="GD94" s="22"/>
      <c r="GE94" s="5">
        <v>19</v>
      </c>
      <c r="GF94" s="135"/>
      <c r="GG94" s="136"/>
      <c r="GH94" s="21"/>
      <c r="GI94" s="21"/>
      <c r="GJ94" s="22"/>
      <c r="GK94" s="22"/>
      <c r="GL94" s="5">
        <v>19</v>
      </c>
      <c r="GM94" s="135"/>
      <c r="GN94" s="136"/>
      <c r="GO94" s="21"/>
      <c r="GP94" s="21"/>
      <c r="GQ94" s="22"/>
      <c r="GR94" s="22"/>
      <c r="GS94" s="5">
        <v>19</v>
      </c>
      <c r="GT94" s="135"/>
      <c r="GU94" s="136"/>
      <c r="GV94" s="21"/>
      <c r="GW94" s="21"/>
      <c r="GX94" s="22"/>
      <c r="GY94" s="22"/>
      <c r="GZ94" s="5">
        <v>19</v>
      </c>
      <c r="HA94" s="135"/>
      <c r="HB94" s="136"/>
      <c r="HC94" s="21"/>
      <c r="HD94" s="21"/>
      <c r="HE94" s="22"/>
      <c r="HF94" s="22"/>
      <c r="HG94" s="5">
        <v>19</v>
      </c>
      <c r="HH94" s="135"/>
      <c r="HI94" s="136"/>
      <c r="HJ94" s="21"/>
      <c r="HK94" s="21"/>
      <c r="HL94" s="22"/>
      <c r="HM94" s="22"/>
      <c r="HN94" s="5">
        <v>19</v>
      </c>
      <c r="HO94" s="135"/>
      <c r="HP94" s="136"/>
      <c r="HQ94" s="21"/>
      <c r="HR94" s="21"/>
      <c r="HS94" s="22"/>
      <c r="HT94" s="22"/>
      <c r="HU94" s="5">
        <v>19</v>
      </c>
      <c r="HV94" s="135"/>
      <c r="HW94" s="136"/>
      <c r="HX94" s="21"/>
      <c r="HY94" s="21"/>
      <c r="HZ94" s="22"/>
      <c r="IA94" s="22"/>
      <c r="IB94" s="5">
        <v>19</v>
      </c>
      <c r="IC94" s="135"/>
      <c r="ID94" s="136"/>
      <c r="IE94" s="21"/>
      <c r="IF94" s="21"/>
      <c r="IG94" s="22"/>
      <c r="IH94" s="22"/>
      <c r="II94" s="5">
        <v>19</v>
      </c>
      <c r="IJ94" s="135"/>
      <c r="IK94" s="136"/>
      <c r="IL94" s="21"/>
      <c r="IM94" s="21"/>
      <c r="IN94" s="22"/>
      <c r="IO94" s="22"/>
      <c r="IP94" s="5">
        <v>19</v>
      </c>
      <c r="IQ94" s="135"/>
      <c r="IR94" s="136"/>
      <c r="IS94" s="21"/>
      <c r="IT94" s="21"/>
      <c r="IU94" s="22"/>
      <c r="IV94" s="22"/>
      <c r="IW94" s="5">
        <v>19</v>
      </c>
      <c r="IX94" s="135"/>
      <c r="IY94" s="136"/>
      <c r="IZ94" s="21"/>
      <c r="JA94" s="21"/>
      <c r="JB94" s="22"/>
      <c r="JC94" s="22"/>
      <c r="JD94" s="5">
        <v>19</v>
      </c>
      <c r="JE94" s="135"/>
      <c r="JF94" s="136"/>
      <c r="JG94" s="21"/>
      <c r="JH94" s="21"/>
      <c r="JI94" s="22"/>
      <c r="JJ94" s="22"/>
      <c r="JK94" s="5">
        <v>19</v>
      </c>
      <c r="JL94" s="135"/>
      <c r="JM94" s="136"/>
      <c r="JN94" s="21"/>
      <c r="JO94" s="21"/>
      <c r="JP94" s="22"/>
      <c r="JQ94" s="22"/>
      <c r="JR94" s="5">
        <v>19</v>
      </c>
      <c r="JS94" s="135"/>
      <c r="JT94" s="136"/>
      <c r="JU94" s="21"/>
      <c r="JV94" s="21"/>
      <c r="JW94" s="22"/>
      <c r="JX94" s="22"/>
    </row>
    <row r="95" spans="5:284" x14ac:dyDescent="0.25">
      <c r="E95" s="5">
        <v>20</v>
      </c>
      <c r="F95" s="141"/>
      <c r="G95" s="141"/>
      <c r="H95" s="115"/>
      <c r="I95" s="115"/>
      <c r="J95" s="22"/>
      <c r="K95" s="22"/>
      <c r="L95" s="5">
        <v>20</v>
      </c>
      <c r="M95" s="135"/>
      <c r="N95" s="136"/>
      <c r="O95" s="21"/>
      <c r="P95" s="21"/>
      <c r="Q95" s="22"/>
      <c r="R95" s="22"/>
      <c r="S95" s="5">
        <v>20</v>
      </c>
      <c r="T95" s="135"/>
      <c r="U95" s="136"/>
      <c r="V95" s="21"/>
      <c r="W95" s="21"/>
      <c r="X95" s="22"/>
      <c r="Y95" s="22"/>
      <c r="Z95" s="5">
        <v>20</v>
      </c>
      <c r="AA95" s="135"/>
      <c r="AB95" s="136"/>
      <c r="AC95" s="21"/>
      <c r="AD95" s="21"/>
      <c r="AE95" s="22"/>
      <c r="AF95" s="22"/>
      <c r="AG95" s="5">
        <v>20</v>
      </c>
      <c r="AH95" s="135"/>
      <c r="AI95" s="136"/>
      <c r="AJ95" s="21"/>
      <c r="AK95" s="21"/>
      <c r="AL95" s="22"/>
      <c r="AM95" s="22"/>
      <c r="AN95" s="5">
        <v>20</v>
      </c>
      <c r="AO95" s="135"/>
      <c r="AP95" s="136"/>
      <c r="AQ95" s="21"/>
      <c r="AR95" s="21"/>
      <c r="AS95" s="22"/>
      <c r="AT95" s="22"/>
      <c r="AU95" s="5">
        <v>20</v>
      </c>
      <c r="AV95" s="135"/>
      <c r="AW95" s="136"/>
      <c r="AX95" s="21"/>
      <c r="AY95" s="21"/>
      <c r="AZ95" s="22"/>
      <c r="BA95" s="22"/>
      <c r="BB95" s="5">
        <v>20</v>
      </c>
      <c r="BC95" s="135"/>
      <c r="BD95" s="136"/>
      <c r="BE95" s="21"/>
      <c r="BF95" s="21"/>
      <c r="BG95" s="22"/>
      <c r="BH95" s="22"/>
      <c r="BI95" s="5">
        <v>20</v>
      </c>
      <c r="BJ95" s="135"/>
      <c r="BK95" s="136"/>
      <c r="BL95" s="21"/>
      <c r="BM95" s="21"/>
      <c r="BN95" s="22"/>
      <c r="BO95" s="22"/>
      <c r="BP95" s="5">
        <v>20</v>
      </c>
      <c r="BQ95" s="135"/>
      <c r="BR95" s="136"/>
      <c r="BS95" s="21"/>
      <c r="BT95" s="21"/>
      <c r="BU95" s="22"/>
      <c r="BV95" s="22"/>
      <c r="BW95" s="5">
        <v>20</v>
      </c>
      <c r="BX95" s="135"/>
      <c r="BY95" s="136"/>
      <c r="BZ95" s="21"/>
      <c r="CA95" s="21"/>
      <c r="CB95" s="22"/>
      <c r="CC95" s="22"/>
      <c r="CD95" s="5">
        <v>20</v>
      </c>
      <c r="CE95" s="135"/>
      <c r="CF95" s="136"/>
      <c r="CG95" s="21"/>
      <c r="CH95" s="21"/>
      <c r="CI95" s="22"/>
      <c r="CJ95" s="22"/>
      <c r="CK95" s="5">
        <v>20</v>
      </c>
      <c r="CL95" s="135"/>
      <c r="CM95" s="136"/>
      <c r="CN95" s="21"/>
      <c r="CO95" s="21"/>
      <c r="CP95" s="22"/>
      <c r="CQ95" s="22"/>
      <c r="CR95" s="5">
        <v>20</v>
      </c>
      <c r="CS95" s="135"/>
      <c r="CT95" s="136"/>
      <c r="CU95" s="21"/>
      <c r="CV95" s="21"/>
      <c r="CW95" s="22"/>
      <c r="CX95" s="22"/>
      <c r="CY95" s="5">
        <v>20</v>
      </c>
      <c r="CZ95" s="135"/>
      <c r="DA95" s="136"/>
      <c r="DB95" s="21"/>
      <c r="DC95" s="21"/>
      <c r="DD95" s="22"/>
      <c r="DE95" s="22"/>
      <c r="DF95" s="5">
        <v>20</v>
      </c>
      <c r="DG95" s="135"/>
      <c r="DH95" s="136"/>
      <c r="DI95" s="21"/>
      <c r="DJ95" s="21"/>
      <c r="DK95" s="22"/>
      <c r="DL95" s="22"/>
      <c r="DM95" s="5">
        <v>20</v>
      </c>
      <c r="DN95" s="135"/>
      <c r="DO95" s="136"/>
      <c r="DP95" s="21"/>
      <c r="DQ95" s="21"/>
      <c r="DR95" s="22"/>
      <c r="DS95" s="22"/>
      <c r="DT95" s="5">
        <v>20</v>
      </c>
      <c r="DU95" s="135"/>
      <c r="DV95" s="136"/>
      <c r="DW95" s="21"/>
      <c r="DX95" s="21"/>
      <c r="DY95" s="22"/>
      <c r="DZ95" s="22"/>
      <c r="EA95" s="5">
        <v>20</v>
      </c>
      <c r="EB95" s="135"/>
      <c r="EC95" s="136"/>
      <c r="ED95" s="21"/>
      <c r="EE95" s="21"/>
      <c r="EF95" s="22"/>
      <c r="EG95" s="22"/>
      <c r="EH95" s="5">
        <v>20</v>
      </c>
      <c r="EI95" s="135"/>
      <c r="EJ95" s="136"/>
      <c r="EK95" s="21"/>
      <c r="EL95" s="21"/>
      <c r="EM95" s="22"/>
      <c r="EN95" s="22"/>
      <c r="EO95" s="5">
        <v>20</v>
      </c>
      <c r="EP95" s="135"/>
      <c r="EQ95" s="136"/>
      <c r="ER95" s="21"/>
      <c r="ES95" s="21"/>
      <c r="ET95" s="22"/>
      <c r="EU95" s="22"/>
      <c r="EV95" s="5">
        <v>20</v>
      </c>
      <c r="EW95" s="135"/>
      <c r="EX95" s="136"/>
      <c r="EY95" s="21"/>
      <c r="EZ95" s="21"/>
      <c r="FA95" s="22"/>
      <c r="FB95" s="22"/>
      <c r="FC95" s="5">
        <v>20</v>
      </c>
      <c r="FD95" s="135"/>
      <c r="FE95" s="136"/>
      <c r="FF95" s="21"/>
      <c r="FG95" s="21"/>
      <c r="FH95" s="22"/>
      <c r="FI95" s="22"/>
      <c r="FJ95" s="5">
        <v>20</v>
      </c>
      <c r="FK95" s="135"/>
      <c r="FL95" s="136"/>
      <c r="FM95" s="21"/>
      <c r="FN95" s="21"/>
      <c r="FO95" s="22"/>
      <c r="FP95" s="22"/>
      <c r="FQ95" s="5">
        <v>20</v>
      </c>
      <c r="FR95" s="135"/>
      <c r="FS95" s="136"/>
      <c r="FT95" s="21"/>
      <c r="FU95" s="21"/>
      <c r="FV95" s="22"/>
      <c r="FW95" s="22"/>
      <c r="FX95" s="5">
        <v>20</v>
      </c>
      <c r="FY95" s="135"/>
      <c r="FZ95" s="136"/>
      <c r="GA95" s="21"/>
      <c r="GB95" s="21"/>
      <c r="GC95" s="22"/>
      <c r="GD95" s="22"/>
      <c r="GE95" s="5">
        <v>20</v>
      </c>
      <c r="GF95" s="135"/>
      <c r="GG95" s="136"/>
      <c r="GH95" s="21"/>
      <c r="GI95" s="21"/>
      <c r="GJ95" s="22"/>
      <c r="GK95" s="22"/>
      <c r="GL95" s="5">
        <v>20</v>
      </c>
      <c r="GM95" s="135"/>
      <c r="GN95" s="136"/>
      <c r="GO95" s="21"/>
      <c r="GP95" s="21"/>
      <c r="GQ95" s="22"/>
      <c r="GR95" s="22"/>
      <c r="GS95" s="5">
        <v>20</v>
      </c>
      <c r="GT95" s="135"/>
      <c r="GU95" s="136"/>
      <c r="GV95" s="21"/>
      <c r="GW95" s="21"/>
      <c r="GX95" s="22"/>
      <c r="GY95" s="22"/>
      <c r="GZ95" s="5">
        <v>20</v>
      </c>
      <c r="HA95" s="135"/>
      <c r="HB95" s="136"/>
      <c r="HC95" s="21"/>
      <c r="HD95" s="21"/>
      <c r="HE95" s="22"/>
      <c r="HF95" s="22"/>
      <c r="HG95" s="5">
        <v>20</v>
      </c>
      <c r="HH95" s="135"/>
      <c r="HI95" s="136"/>
      <c r="HJ95" s="21"/>
      <c r="HK95" s="21"/>
      <c r="HL95" s="22"/>
      <c r="HM95" s="22"/>
      <c r="HN95" s="5">
        <v>20</v>
      </c>
      <c r="HO95" s="135"/>
      <c r="HP95" s="136"/>
      <c r="HQ95" s="21"/>
      <c r="HR95" s="21"/>
      <c r="HS95" s="22"/>
      <c r="HT95" s="22"/>
      <c r="HU95" s="5">
        <v>20</v>
      </c>
      <c r="HV95" s="135"/>
      <c r="HW95" s="136"/>
      <c r="HX95" s="21"/>
      <c r="HY95" s="21"/>
      <c r="HZ95" s="22"/>
      <c r="IA95" s="22"/>
      <c r="IB95" s="5">
        <v>20</v>
      </c>
      <c r="IC95" s="135"/>
      <c r="ID95" s="136"/>
      <c r="IE95" s="21"/>
      <c r="IF95" s="21"/>
      <c r="IG95" s="22"/>
      <c r="IH95" s="22"/>
      <c r="II95" s="5">
        <v>20</v>
      </c>
      <c r="IJ95" s="135"/>
      <c r="IK95" s="136"/>
      <c r="IL95" s="21"/>
      <c r="IM95" s="21"/>
      <c r="IN95" s="22"/>
      <c r="IO95" s="22"/>
      <c r="IP95" s="5">
        <v>20</v>
      </c>
      <c r="IQ95" s="135"/>
      <c r="IR95" s="136"/>
      <c r="IS95" s="21"/>
      <c r="IT95" s="21"/>
      <c r="IU95" s="22"/>
      <c r="IV95" s="22"/>
      <c r="IW95" s="5">
        <v>20</v>
      </c>
      <c r="IX95" s="135"/>
      <c r="IY95" s="136"/>
      <c r="IZ95" s="21"/>
      <c r="JA95" s="21"/>
      <c r="JB95" s="22"/>
      <c r="JC95" s="22"/>
      <c r="JD95" s="5">
        <v>20</v>
      </c>
      <c r="JE95" s="135"/>
      <c r="JF95" s="136"/>
      <c r="JG95" s="21"/>
      <c r="JH95" s="21"/>
      <c r="JI95" s="22"/>
      <c r="JJ95" s="22"/>
      <c r="JK95" s="5">
        <v>20</v>
      </c>
      <c r="JL95" s="135"/>
      <c r="JM95" s="136"/>
      <c r="JN95" s="21"/>
      <c r="JO95" s="21"/>
      <c r="JP95" s="22"/>
      <c r="JQ95" s="22"/>
      <c r="JR95" s="5">
        <v>20</v>
      </c>
      <c r="JS95" s="135"/>
      <c r="JT95" s="136"/>
      <c r="JU95" s="21"/>
      <c r="JV95" s="21"/>
      <c r="JW95" s="22"/>
      <c r="JX95" s="22"/>
    </row>
    <row r="96" spans="5:284" x14ac:dyDescent="0.25">
      <c r="E96" s="5">
        <v>21</v>
      </c>
      <c r="F96" s="141"/>
      <c r="G96" s="141"/>
      <c r="H96" s="115"/>
      <c r="I96" s="115"/>
      <c r="J96" s="22"/>
      <c r="K96" s="22"/>
      <c r="L96" s="5">
        <v>21</v>
      </c>
      <c r="M96" s="135"/>
      <c r="N96" s="136"/>
      <c r="O96" s="21"/>
      <c r="P96" s="21"/>
      <c r="Q96" s="22"/>
      <c r="R96" s="22"/>
      <c r="S96" s="5">
        <v>21</v>
      </c>
      <c r="T96" s="135"/>
      <c r="U96" s="136"/>
      <c r="V96" s="21"/>
      <c r="W96" s="21"/>
      <c r="X96" s="22"/>
      <c r="Y96" s="22"/>
      <c r="Z96" s="5">
        <v>21</v>
      </c>
      <c r="AA96" s="135"/>
      <c r="AB96" s="136"/>
      <c r="AC96" s="21"/>
      <c r="AD96" s="21"/>
      <c r="AE96" s="22"/>
      <c r="AF96" s="22"/>
      <c r="AG96" s="5">
        <v>21</v>
      </c>
      <c r="AH96" s="135"/>
      <c r="AI96" s="136"/>
      <c r="AJ96" s="21"/>
      <c r="AK96" s="21"/>
      <c r="AL96" s="22"/>
      <c r="AM96" s="22"/>
      <c r="AN96" s="5">
        <v>21</v>
      </c>
      <c r="AO96" s="135"/>
      <c r="AP96" s="136"/>
      <c r="AQ96" s="21"/>
      <c r="AR96" s="21"/>
      <c r="AS96" s="22"/>
      <c r="AT96" s="22"/>
      <c r="AU96" s="5">
        <v>21</v>
      </c>
      <c r="AV96" s="135"/>
      <c r="AW96" s="136"/>
      <c r="AX96" s="21"/>
      <c r="AY96" s="21"/>
      <c r="AZ96" s="22"/>
      <c r="BA96" s="22"/>
      <c r="BB96" s="5">
        <v>21</v>
      </c>
      <c r="BC96" s="135"/>
      <c r="BD96" s="136"/>
      <c r="BE96" s="21"/>
      <c r="BF96" s="21"/>
      <c r="BG96" s="22"/>
      <c r="BH96" s="22"/>
      <c r="BI96" s="5">
        <v>21</v>
      </c>
      <c r="BJ96" s="135"/>
      <c r="BK96" s="136"/>
      <c r="BL96" s="21"/>
      <c r="BM96" s="21"/>
      <c r="BN96" s="22"/>
      <c r="BO96" s="22"/>
      <c r="BP96" s="5">
        <v>21</v>
      </c>
      <c r="BQ96" s="135"/>
      <c r="BR96" s="136"/>
      <c r="BS96" s="21"/>
      <c r="BT96" s="21"/>
      <c r="BU96" s="22"/>
      <c r="BV96" s="22"/>
      <c r="BW96" s="5">
        <v>21</v>
      </c>
      <c r="BX96" s="135"/>
      <c r="BY96" s="136"/>
      <c r="BZ96" s="21"/>
      <c r="CA96" s="21"/>
      <c r="CB96" s="22"/>
      <c r="CC96" s="22"/>
      <c r="CD96" s="5">
        <v>21</v>
      </c>
      <c r="CE96" s="135"/>
      <c r="CF96" s="136"/>
      <c r="CG96" s="21"/>
      <c r="CH96" s="21"/>
      <c r="CI96" s="22"/>
      <c r="CJ96" s="22"/>
      <c r="CK96" s="5">
        <v>21</v>
      </c>
      <c r="CL96" s="135"/>
      <c r="CM96" s="136"/>
      <c r="CN96" s="21"/>
      <c r="CO96" s="21"/>
      <c r="CP96" s="22"/>
      <c r="CQ96" s="22"/>
      <c r="CR96" s="5">
        <v>21</v>
      </c>
      <c r="CS96" s="135"/>
      <c r="CT96" s="136"/>
      <c r="CU96" s="21"/>
      <c r="CV96" s="21"/>
      <c r="CW96" s="22"/>
      <c r="CX96" s="22"/>
      <c r="CY96" s="5">
        <v>21</v>
      </c>
      <c r="CZ96" s="135"/>
      <c r="DA96" s="136"/>
      <c r="DB96" s="21"/>
      <c r="DC96" s="21"/>
      <c r="DD96" s="22"/>
      <c r="DE96" s="22"/>
      <c r="DF96" s="5">
        <v>21</v>
      </c>
      <c r="DG96" s="135"/>
      <c r="DH96" s="136"/>
      <c r="DI96" s="21"/>
      <c r="DJ96" s="21"/>
      <c r="DK96" s="22"/>
      <c r="DL96" s="22"/>
      <c r="DM96" s="5">
        <v>21</v>
      </c>
      <c r="DN96" s="135"/>
      <c r="DO96" s="136"/>
      <c r="DP96" s="21"/>
      <c r="DQ96" s="21"/>
      <c r="DR96" s="22"/>
      <c r="DS96" s="22"/>
      <c r="DT96" s="5">
        <v>21</v>
      </c>
      <c r="DU96" s="135"/>
      <c r="DV96" s="136"/>
      <c r="DW96" s="21"/>
      <c r="DX96" s="21"/>
      <c r="DY96" s="22"/>
      <c r="DZ96" s="22"/>
      <c r="EA96" s="5">
        <v>21</v>
      </c>
      <c r="EB96" s="135"/>
      <c r="EC96" s="136"/>
      <c r="ED96" s="21"/>
      <c r="EE96" s="21"/>
      <c r="EF96" s="22"/>
      <c r="EG96" s="22"/>
      <c r="EH96" s="5">
        <v>21</v>
      </c>
      <c r="EI96" s="135"/>
      <c r="EJ96" s="136"/>
      <c r="EK96" s="21"/>
      <c r="EL96" s="21"/>
      <c r="EM96" s="22"/>
      <c r="EN96" s="22"/>
      <c r="EO96" s="5">
        <v>21</v>
      </c>
      <c r="EP96" s="135"/>
      <c r="EQ96" s="136"/>
      <c r="ER96" s="21"/>
      <c r="ES96" s="21"/>
      <c r="ET96" s="22"/>
      <c r="EU96" s="22"/>
      <c r="EV96" s="5">
        <v>21</v>
      </c>
      <c r="EW96" s="135"/>
      <c r="EX96" s="136"/>
      <c r="EY96" s="21"/>
      <c r="EZ96" s="21"/>
      <c r="FA96" s="22"/>
      <c r="FB96" s="22"/>
      <c r="FC96" s="5">
        <v>21</v>
      </c>
      <c r="FD96" s="135"/>
      <c r="FE96" s="136"/>
      <c r="FF96" s="21"/>
      <c r="FG96" s="21"/>
      <c r="FH96" s="22"/>
      <c r="FI96" s="22"/>
      <c r="FJ96" s="5">
        <v>21</v>
      </c>
      <c r="FK96" s="135"/>
      <c r="FL96" s="136"/>
      <c r="FM96" s="21"/>
      <c r="FN96" s="21"/>
      <c r="FO96" s="22"/>
      <c r="FP96" s="22"/>
      <c r="FQ96" s="5">
        <v>21</v>
      </c>
      <c r="FR96" s="135"/>
      <c r="FS96" s="136"/>
      <c r="FT96" s="21"/>
      <c r="FU96" s="21"/>
      <c r="FV96" s="22"/>
      <c r="FW96" s="22"/>
      <c r="FX96" s="5">
        <v>21</v>
      </c>
      <c r="FY96" s="135"/>
      <c r="FZ96" s="136"/>
      <c r="GA96" s="21"/>
      <c r="GB96" s="21"/>
      <c r="GC96" s="22"/>
      <c r="GD96" s="22"/>
      <c r="GE96" s="5">
        <v>21</v>
      </c>
      <c r="GF96" s="135"/>
      <c r="GG96" s="136"/>
      <c r="GH96" s="21"/>
      <c r="GI96" s="21"/>
      <c r="GJ96" s="22"/>
      <c r="GK96" s="22"/>
      <c r="GL96" s="5">
        <v>21</v>
      </c>
      <c r="GM96" s="135"/>
      <c r="GN96" s="136"/>
      <c r="GO96" s="21"/>
      <c r="GP96" s="21"/>
      <c r="GQ96" s="22"/>
      <c r="GR96" s="22"/>
      <c r="GS96" s="5">
        <v>21</v>
      </c>
      <c r="GT96" s="135"/>
      <c r="GU96" s="136"/>
      <c r="GV96" s="21"/>
      <c r="GW96" s="21"/>
      <c r="GX96" s="22"/>
      <c r="GY96" s="22"/>
      <c r="GZ96" s="5">
        <v>21</v>
      </c>
      <c r="HA96" s="135"/>
      <c r="HB96" s="136"/>
      <c r="HC96" s="21"/>
      <c r="HD96" s="21"/>
      <c r="HE96" s="22"/>
      <c r="HF96" s="22"/>
      <c r="HG96" s="5">
        <v>21</v>
      </c>
      <c r="HH96" s="135"/>
      <c r="HI96" s="136"/>
      <c r="HJ96" s="21"/>
      <c r="HK96" s="21"/>
      <c r="HL96" s="22"/>
      <c r="HM96" s="22"/>
      <c r="HN96" s="5">
        <v>21</v>
      </c>
      <c r="HO96" s="135"/>
      <c r="HP96" s="136"/>
      <c r="HQ96" s="21"/>
      <c r="HR96" s="21"/>
      <c r="HS96" s="22"/>
      <c r="HT96" s="22"/>
      <c r="HU96" s="5">
        <v>21</v>
      </c>
      <c r="HV96" s="135"/>
      <c r="HW96" s="136"/>
      <c r="HX96" s="21"/>
      <c r="HY96" s="21"/>
      <c r="HZ96" s="22"/>
      <c r="IA96" s="22"/>
      <c r="IB96" s="5">
        <v>21</v>
      </c>
      <c r="IC96" s="135"/>
      <c r="ID96" s="136"/>
      <c r="IE96" s="21"/>
      <c r="IF96" s="21"/>
      <c r="IG96" s="22"/>
      <c r="IH96" s="22"/>
      <c r="II96" s="5">
        <v>21</v>
      </c>
      <c r="IJ96" s="135"/>
      <c r="IK96" s="136"/>
      <c r="IL96" s="21"/>
      <c r="IM96" s="21"/>
      <c r="IN96" s="22"/>
      <c r="IO96" s="22"/>
      <c r="IP96" s="5">
        <v>21</v>
      </c>
      <c r="IQ96" s="135"/>
      <c r="IR96" s="136"/>
      <c r="IS96" s="21"/>
      <c r="IT96" s="21"/>
      <c r="IU96" s="22"/>
      <c r="IV96" s="22"/>
      <c r="IW96" s="5">
        <v>21</v>
      </c>
      <c r="IX96" s="135"/>
      <c r="IY96" s="136"/>
      <c r="IZ96" s="21"/>
      <c r="JA96" s="21"/>
      <c r="JB96" s="22"/>
      <c r="JC96" s="22"/>
      <c r="JD96" s="5">
        <v>21</v>
      </c>
      <c r="JE96" s="135"/>
      <c r="JF96" s="136"/>
      <c r="JG96" s="21"/>
      <c r="JH96" s="21"/>
      <c r="JI96" s="22"/>
      <c r="JJ96" s="22"/>
      <c r="JK96" s="5">
        <v>21</v>
      </c>
      <c r="JL96" s="135"/>
      <c r="JM96" s="136"/>
      <c r="JN96" s="21"/>
      <c r="JO96" s="21"/>
      <c r="JP96" s="22"/>
      <c r="JQ96" s="22"/>
      <c r="JR96" s="5">
        <v>21</v>
      </c>
      <c r="JS96" s="135"/>
      <c r="JT96" s="136"/>
      <c r="JU96" s="21"/>
      <c r="JV96" s="21"/>
      <c r="JW96" s="22"/>
      <c r="JX96" s="22"/>
    </row>
    <row r="97" spans="5:284" x14ac:dyDescent="0.25">
      <c r="E97" s="5">
        <v>22</v>
      </c>
      <c r="F97" s="141"/>
      <c r="G97" s="141"/>
      <c r="H97" s="115"/>
      <c r="I97" s="115"/>
      <c r="J97" s="22"/>
      <c r="K97" s="22"/>
      <c r="L97" s="5">
        <v>22</v>
      </c>
      <c r="M97" s="135"/>
      <c r="N97" s="136"/>
      <c r="O97" s="21"/>
      <c r="P97" s="21"/>
      <c r="Q97" s="22"/>
      <c r="R97" s="22"/>
      <c r="S97" s="5">
        <v>22</v>
      </c>
      <c r="T97" s="135"/>
      <c r="U97" s="136"/>
      <c r="V97" s="21"/>
      <c r="W97" s="21"/>
      <c r="X97" s="22"/>
      <c r="Y97" s="22"/>
      <c r="Z97" s="5">
        <v>22</v>
      </c>
      <c r="AA97" s="135"/>
      <c r="AB97" s="136"/>
      <c r="AC97" s="21"/>
      <c r="AD97" s="21"/>
      <c r="AE97" s="22"/>
      <c r="AF97" s="22"/>
      <c r="AG97" s="5">
        <v>22</v>
      </c>
      <c r="AH97" s="135"/>
      <c r="AI97" s="136"/>
      <c r="AJ97" s="21"/>
      <c r="AK97" s="21"/>
      <c r="AL97" s="22"/>
      <c r="AM97" s="22"/>
      <c r="AN97" s="5">
        <v>22</v>
      </c>
      <c r="AO97" s="135"/>
      <c r="AP97" s="136"/>
      <c r="AQ97" s="21"/>
      <c r="AR97" s="21"/>
      <c r="AS97" s="22"/>
      <c r="AT97" s="22"/>
      <c r="AU97" s="5">
        <v>22</v>
      </c>
      <c r="AV97" s="135"/>
      <c r="AW97" s="136"/>
      <c r="AX97" s="21"/>
      <c r="AY97" s="21"/>
      <c r="AZ97" s="22"/>
      <c r="BA97" s="22"/>
      <c r="BB97" s="5">
        <v>22</v>
      </c>
      <c r="BC97" s="135"/>
      <c r="BD97" s="136"/>
      <c r="BE97" s="21"/>
      <c r="BF97" s="21"/>
      <c r="BG97" s="22"/>
      <c r="BH97" s="22"/>
      <c r="BI97" s="5">
        <v>22</v>
      </c>
      <c r="BJ97" s="135"/>
      <c r="BK97" s="136"/>
      <c r="BL97" s="21"/>
      <c r="BM97" s="21"/>
      <c r="BN97" s="22"/>
      <c r="BO97" s="22"/>
      <c r="BP97" s="5">
        <v>22</v>
      </c>
      <c r="BQ97" s="135"/>
      <c r="BR97" s="136"/>
      <c r="BS97" s="21"/>
      <c r="BT97" s="21"/>
      <c r="BU97" s="22"/>
      <c r="BV97" s="22"/>
      <c r="BW97" s="5">
        <v>22</v>
      </c>
      <c r="BX97" s="135"/>
      <c r="BY97" s="136"/>
      <c r="BZ97" s="21"/>
      <c r="CA97" s="21"/>
      <c r="CB97" s="22"/>
      <c r="CC97" s="22"/>
      <c r="CD97" s="5">
        <v>22</v>
      </c>
      <c r="CE97" s="135"/>
      <c r="CF97" s="136"/>
      <c r="CG97" s="21"/>
      <c r="CH97" s="21"/>
      <c r="CI97" s="22"/>
      <c r="CJ97" s="22"/>
      <c r="CK97" s="5">
        <v>22</v>
      </c>
      <c r="CL97" s="135"/>
      <c r="CM97" s="136"/>
      <c r="CN97" s="21"/>
      <c r="CO97" s="21"/>
      <c r="CP97" s="22"/>
      <c r="CQ97" s="22"/>
      <c r="CR97" s="5">
        <v>22</v>
      </c>
      <c r="CS97" s="135"/>
      <c r="CT97" s="136"/>
      <c r="CU97" s="21"/>
      <c r="CV97" s="21"/>
      <c r="CW97" s="22"/>
      <c r="CX97" s="22"/>
      <c r="CY97" s="5">
        <v>22</v>
      </c>
      <c r="CZ97" s="135"/>
      <c r="DA97" s="136"/>
      <c r="DB97" s="21"/>
      <c r="DC97" s="21"/>
      <c r="DD97" s="22"/>
      <c r="DE97" s="22"/>
      <c r="DF97" s="5">
        <v>22</v>
      </c>
      <c r="DG97" s="135"/>
      <c r="DH97" s="136"/>
      <c r="DI97" s="21"/>
      <c r="DJ97" s="21"/>
      <c r="DK97" s="22"/>
      <c r="DL97" s="22"/>
      <c r="DM97" s="5">
        <v>22</v>
      </c>
      <c r="DN97" s="135"/>
      <c r="DO97" s="136"/>
      <c r="DP97" s="21"/>
      <c r="DQ97" s="21"/>
      <c r="DR97" s="22"/>
      <c r="DS97" s="22"/>
      <c r="DT97" s="5">
        <v>22</v>
      </c>
      <c r="DU97" s="135"/>
      <c r="DV97" s="136"/>
      <c r="DW97" s="21"/>
      <c r="DX97" s="21"/>
      <c r="DY97" s="22"/>
      <c r="DZ97" s="22"/>
      <c r="EA97" s="5">
        <v>22</v>
      </c>
      <c r="EB97" s="135"/>
      <c r="EC97" s="136"/>
      <c r="ED97" s="21"/>
      <c r="EE97" s="21"/>
      <c r="EF97" s="22"/>
      <c r="EG97" s="22"/>
      <c r="EH97" s="5">
        <v>22</v>
      </c>
      <c r="EI97" s="135"/>
      <c r="EJ97" s="136"/>
      <c r="EK97" s="21"/>
      <c r="EL97" s="21"/>
      <c r="EM97" s="22"/>
      <c r="EN97" s="22"/>
      <c r="EO97" s="5">
        <v>22</v>
      </c>
      <c r="EP97" s="135"/>
      <c r="EQ97" s="136"/>
      <c r="ER97" s="21"/>
      <c r="ES97" s="21"/>
      <c r="ET97" s="22"/>
      <c r="EU97" s="22"/>
      <c r="EV97" s="5">
        <v>22</v>
      </c>
      <c r="EW97" s="135"/>
      <c r="EX97" s="136"/>
      <c r="EY97" s="21"/>
      <c r="EZ97" s="21"/>
      <c r="FA97" s="22"/>
      <c r="FB97" s="22"/>
      <c r="FC97" s="5">
        <v>22</v>
      </c>
      <c r="FD97" s="135"/>
      <c r="FE97" s="136"/>
      <c r="FF97" s="21"/>
      <c r="FG97" s="21"/>
      <c r="FH97" s="22"/>
      <c r="FI97" s="22"/>
      <c r="FJ97" s="5">
        <v>22</v>
      </c>
      <c r="FK97" s="135"/>
      <c r="FL97" s="136"/>
      <c r="FM97" s="21"/>
      <c r="FN97" s="21"/>
      <c r="FO97" s="22"/>
      <c r="FP97" s="22"/>
      <c r="FQ97" s="5">
        <v>22</v>
      </c>
      <c r="FR97" s="135"/>
      <c r="FS97" s="136"/>
      <c r="FT97" s="21"/>
      <c r="FU97" s="21"/>
      <c r="FV97" s="22"/>
      <c r="FW97" s="22"/>
      <c r="FX97" s="5">
        <v>22</v>
      </c>
      <c r="FY97" s="135"/>
      <c r="FZ97" s="136"/>
      <c r="GA97" s="21"/>
      <c r="GB97" s="21"/>
      <c r="GC97" s="22"/>
      <c r="GD97" s="22"/>
      <c r="GE97" s="5">
        <v>22</v>
      </c>
      <c r="GF97" s="135"/>
      <c r="GG97" s="136"/>
      <c r="GH97" s="21"/>
      <c r="GI97" s="21"/>
      <c r="GJ97" s="22"/>
      <c r="GK97" s="22"/>
      <c r="GL97" s="5">
        <v>22</v>
      </c>
      <c r="GM97" s="135"/>
      <c r="GN97" s="136"/>
      <c r="GO97" s="21"/>
      <c r="GP97" s="21"/>
      <c r="GQ97" s="22"/>
      <c r="GR97" s="22"/>
      <c r="GS97" s="5">
        <v>22</v>
      </c>
      <c r="GT97" s="135"/>
      <c r="GU97" s="136"/>
      <c r="GV97" s="21"/>
      <c r="GW97" s="21"/>
      <c r="GX97" s="22"/>
      <c r="GY97" s="22"/>
      <c r="GZ97" s="5">
        <v>22</v>
      </c>
      <c r="HA97" s="135"/>
      <c r="HB97" s="136"/>
      <c r="HC97" s="21"/>
      <c r="HD97" s="21"/>
      <c r="HE97" s="22"/>
      <c r="HF97" s="22"/>
      <c r="HG97" s="5">
        <v>22</v>
      </c>
      <c r="HH97" s="135"/>
      <c r="HI97" s="136"/>
      <c r="HJ97" s="21"/>
      <c r="HK97" s="21"/>
      <c r="HL97" s="22"/>
      <c r="HM97" s="22"/>
      <c r="HN97" s="5">
        <v>22</v>
      </c>
      <c r="HO97" s="135"/>
      <c r="HP97" s="136"/>
      <c r="HQ97" s="21"/>
      <c r="HR97" s="21"/>
      <c r="HS97" s="22"/>
      <c r="HT97" s="22"/>
      <c r="HU97" s="5">
        <v>22</v>
      </c>
      <c r="HV97" s="135"/>
      <c r="HW97" s="136"/>
      <c r="HX97" s="21"/>
      <c r="HY97" s="21"/>
      <c r="HZ97" s="22"/>
      <c r="IA97" s="22"/>
      <c r="IB97" s="5">
        <v>22</v>
      </c>
      <c r="IC97" s="135"/>
      <c r="ID97" s="136"/>
      <c r="IE97" s="21"/>
      <c r="IF97" s="21"/>
      <c r="IG97" s="22"/>
      <c r="IH97" s="22"/>
      <c r="II97" s="5">
        <v>22</v>
      </c>
      <c r="IJ97" s="135"/>
      <c r="IK97" s="136"/>
      <c r="IL97" s="21"/>
      <c r="IM97" s="21"/>
      <c r="IN97" s="22"/>
      <c r="IO97" s="22"/>
      <c r="IP97" s="5">
        <v>22</v>
      </c>
      <c r="IQ97" s="135"/>
      <c r="IR97" s="136"/>
      <c r="IS97" s="21"/>
      <c r="IT97" s="21"/>
      <c r="IU97" s="22"/>
      <c r="IV97" s="22"/>
      <c r="IW97" s="5">
        <v>22</v>
      </c>
      <c r="IX97" s="135"/>
      <c r="IY97" s="136"/>
      <c r="IZ97" s="21"/>
      <c r="JA97" s="21"/>
      <c r="JB97" s="22"/>
      <c r="JC97" s="22"/>
      <c r="JD97" s="5">
        <v>22</v>
      </c>
      <c r="JE97" s="135"/>
      <c r="JF97" s="136"/>
      <c r="JG97" s="21"/>
      <c r="JH97" s="21"/>
      <c r="JI97" s="22"/>
      <c r="JJ97" s="22"/>
      <c r="JK97" s="5">
        <v>22</v>
      </c>
      <c r="JL97" s="135"/>
      <c r="JM97" s="136"/>
      <c r="JN97" s="21"/>
      <c r="JO97" s="21"/>
      <c r="JP97" s="22"/>
      <c r="JQ97" s="22"/>
      <c r="JR97" s="5">
        <v>22</v>
      </c>
      <c r="JS97" s="135"/>
      <c r="JT97" s="136"/>
      <c r="JU97" s="21"/>
      <c r="JV97" s="21"/>
      <c r="JW97" s="22"/>
      <c r="JX97" s="22"/>
    </row>
    <row r="98" spans="5:284" x14ac:dyDescent="0.25">
      <c r="E98" s="5">
        <v>23</v>
      </c>
      <c r="F98" s="141"/>
      <c r="G98" s="141"/>
      <c r="H98" s="115"/>
      <c r="I98" s="115"/>
      <c r="J98" s="22"/>
      <c r="K98" s="22"/>
      <c r="L98" s="5">
        <v>23</v>
      </c>
      <c r="M98" s="135"/>
      <c r="N98" s="136"/>
      <c r="O98" s="21"/>
      <c r="P98" s="21"/>
      <c r="Q98" s="22"/>
      <c r="R98" s="22"/>
      <c r="S98" s="5">
        <v>23</v>
      </c>
      <c r="T98" s="135"/>
      <c r="U98" s="136"/>
      <c r="V98" s="21"/>
      <c r="W98" s="21"/>
      <c r="X98" s="22"/>
      <c r="Y98" s="22"/>
      <c r="Z98" s="5">
        <v>23</v>
      </c>
      <c r="AA98" s="135"/>
      <c r="AB98" s="136"/>
      <c r="AC98" s="21"/>
      <c r="AD98" s="21"/>
      <c r="AE98" s="22"/>
      <c r="AF98" s="22"/>
      <c r="AG98" s="5">
        <v>23</v>
      </c>
      <c r="AH98" s="135"/>
      <c r="AI98" s="136"/>
      <c r="AJ98" s="21"/>
      <c r="AK98" s="21"/>
      <c r="AL98" s="22"/>
      <c r="AM98" s="22"/>
      <c r="AN98" s="5">
        <v>23</v>
      </c>
      <c r="AO98" s="135"/>
      <c r="AP98" s="136"/>
      <c r="AQ98" s="21"/>
      <c r="AR98" s="21"/>
      <c r="AS98" s="22"/>
      <c r="AT98" s="22"/>
      <c r="AU98" s="5">
        <v>23</v>
      </c>
      <c r="AV98" s="135"/>
      <c r="AW98" s="136"/>
      <c r="AX98" s="21"/>
      <c r="AY98" s="21"/>
      <c r="AZ98" s="22"/>
      <c r="BA98" s="22"/>
      <c r="BB98" s="5">
        <v>23</v>
      </c>
      <c r="BC98" s="135"/>
      <c r="BD98" s="136"/>
      <c r="BE98" s="21"/>
      <c r="BF98" s="21"/>
      <c r="BG98" s="22"/>
      <c r="BH98" s="22"/>
      <c r="BI98" s="5">
        <v>23</v>
      </c>
      <c r="BJ98" s="135"/>
      <c r="BK98" s="136"/>
      <c r="BL98" s="21"/>
      <c r="BM98" s="21"/>
      <c r="BN98" s="22"/>
      <c r="BO98" s="22"/>
      <c r="BP98" s="5">
        <v>23</v>
      </c>
      <c r="BQ98" s="135"/>
      <c r="BR98" s="136"/>
      <c r="BS98" s="21"/>
      <c r="BT98" s="21"/>
      <c r="BU98" s="22"/>
      <c r="BV98" s="22"/>
      <c r="BW98" s="5">
        <v>23</v>
      </c>
      <c r="BX98" s="135"/>
      <c r="BY98" s="136"/>
      <c r="BZ98" s="21"/>
      <c r="CA98" s="21"/>
      <c r="CB98" s="22"/>
      <c r="CC98" s="22"/>
      <c r="CD98" s="5">
        <v>23</v>
      </c>
      <c r="CE98" s="135"/>
      <c r="CF98" s="136"/>
      <c r="CG98" s="21"/>
      <c r="CH98" s="21"/>
      <c r="CI98" s="22"/>
      <c r="CJ98" s="22"/>
      <c r="CK98" s="5">
        <v>23</v>
      </c>
      <c r="CL98" s="135"/>
      <c r="CM98" s="136"/>
      <c r="CN98" s="21"/>
      <c r="CO98" s="21"/>
      <c r="CP98" s="22"/>
      <c r="CQ98" s="22"/>
      <c r="CR98" s="5">
        <v>23</v>
      </c>
      <c r="CS98" s="135"/>
      <c r="CT98" s="136"/>
      <c r="CU98" s="21"/>
      <c r="CV98" s="21"/>
      <c r="CW98" s="22"/>
      <c r="CX98" s="22"/>
      <c r="CY98" s="5">
        <v>23</v>
      </c>
      <c r="CZ98" s="135"/>
      <c r="DA98" s="136"/>
      <c r="DB98" s="21"/>
      <c r="DC98" s="21"/>
      <c r="DD98" s="22"/>
      <c r="DE98" s="22"/>
      <c r="DF98" s="5">
        <v>23</v>
      </c>
      <c r="DG98" s="135"/>
      <c r="DH98" s="136"/>
      <c r="DI98" s="21"/>
      <c r="DJ98" s="21"/>
      <c r="DK98" s="22"/>
      <c r="DL98" s="22"/>
      <c r="DM98" s="5">
        <v>23</v>
      </c>
      <c r="DN98" s="135"/>
      <c r="DO98" s="136"/>
      <c r="DP98" s="21"/>
      <c r="DQ98" s="21"/>
      <c r="DR98" s="22"/>
      <c r="DS98" s="22"/>
      <c r="DT98" s="5">
        <v>23</v>
      </c>
      <c r="DU98" s="135"/>
      <c r="DV98" s="136"/>
      <c r="DW98" s="21"/>
      <c r="DX98" s="21"/>
      <c r="DY98" s="22"/>
      <c r="DZ98" s="22"/>
      <c r="EA98" s="5">
        <v>23</v>
      </c>
      <c r="EB98" s="135"/>
      <c r="EC98" s="136"/>
      <c r="ED98" s="21"/>
      <c r="EE98" s="21"/>
      <c r="EF98" s="22"/>
      <c r="EG98" s="22"/>
      <c r="EH98" s="5">
        <v>23</v>
      </c>
      <c r="EI98" s="135"/>
      <c r="EJ98" s="136"/>
      <c r="EK98" s="21"/>
      <c r="EL98" s="21"/>
      <c r="EM98" s="22"/>
      <c r="EN98" s="22"/>
      <c r="EO98" s="5">
        <v>23</v>
      </c>
      <c r="EP98" s="135"/>
      <c r="EQ98" s="136"/>
      <c r="ER98" s="21"/>
      <c r="ES98" s="21"/>
      <c r="ET98" s="22"/>
      <c r="EU98" s="22"/>
      <c r="EV98" s="5">
        <v>23</v>
      </c>
      <c r="EW98" s="135"/>
      <c r="EX98" s="136"/>
      <c r="EY98" s="21"/>
      <c r="EZ98" s="21"/>
      <c r="FA98" s="22"/>
      <c r="FB98" s="22"/>
      <c r="FC98" s="5">
        <v>23</v>
      </c>
      <c r="FD98" s="135"/>
      <c r="FE98" s="136"/>
      <c r="FF98" s="21"/>
      <c r="FG98" s="21"/>
      <c r="FH98" s="22"/>
      <c r="FI98" s="22"/>
      <c r="FJ98" s="5">
        <v>23</v>
      </c>
      <c r="FK98" s="135"/>
      <c r="FL98" s="136"/>
      <c r="FM98" s="21"/>
      <c r="FN98" s="21"/>
      <c r="FO98" s="22"/>
      <c r="FP98" s="22"/>
      <c r="FQ98" s="5">
        <v>23</v>
      </c>
      <c r="FR98" s="135"/>
      <c r="FS98" s="136"/>
      <c r="FT98" s="21"/>
      <c r="FU98" s="21"/>
      <c r="FV98" s="22"/>
      <c r="FW98" s="22"/>
      <c r="FX98" s="5">
        <v>23</v>
      </c>
      <c r="FY98" s="135"/>
      <c r="FZ98" s="136"/>
      <c r="GA98" s="21"/>
      <c r="GB98" s="21"/>
      <c r="GC98" s="22"/>
      <c r="GD98" s="22"/>
      <c r="GE98" s="5">
        <v>23</v>
      </c>
      <c r="GF98" s="135"/>
      <c r="GG98" s="136"/>
      <c r="GH98" s="21"/>
      <c r="GI98" s="21"/>
      <c r="GJ98" s="22"/>
      <c r="GK98" s="22"/>
      <c r="GL98" s="5">
        <v>23</v>
      </c>
      <c r="GM98" s="135"/>
      <c r="GN98" s="136"/>
      <c r="GO98" s="21"/>
      <c r="GP98" s="21"/>
      <c r="GQ98" s="22"/>
      <c r="GR98" s="22"/>
      <c r="GS98" s="5">
        <v>23</v>
      </c>
      <c r="GT98" s="135"/>
      <c r="GU98" s="136"/>
      <c r="GV98" s="21"/>
      <c r="GW98" s="21"/>
      <c r="GX98" s="22"/>
      <c r="GY98" s="22"/>
      <c r="GZ98" s="5">
        <v>23</v>
      </c>
      <c r="HA98" s="135"/>
      <c r="HB98" s="136"/>
      <c r="HC98" s="21"/>
      <c r="HD98" s="21"/>
      <c r="HE98" s="22"/>
      <c r="HF98" s="22"/>
      <c r="HG98" s="5">
        <v>23</v>
      </c>
      <c r="HH98" s="135"/>
      <c r="HI98" s="136"/>
      <c r="HJ98" s="21"/>
      <c r="HK98" s="21"/>
      <c r="HL98" s="22"/>
      <c r="HM98" s="22"/>
      <c r="HN98" s="5">
        <v>23</v>
      </c>
      <c r="HO98" s="135"/>
      <c r="HP98" s="136"/>
      <c r="HQ98" s="21"/>
      <c r="HR98" s="21"/>
      <c r="HS98" s="22"/>
      <c r="HT98" s="22"/>
      <c r="HU98" s="5">
        <v>23</v>
      </c>
      <c r="HV98" s="135"/>
      <c r="HW98" s="136"/>
      <c r="HX98" s="21"/>
      <c r="HY98" s="21"/>
      <c r="HZ98" s="22"/>
      <c r="IA98" s="22"/>
      <c r="IB98" s="5">
        <v>23</v>
      </c>
      <c r="IC98" s="135"/>
      <c r="ID98" s="136"/>
      <c r="IE98" s="21"/>
      <c r="IF98" s="21"/>
      <c r="IG98" s="22"/>
      <c r="IH98" s="22"/>
      <c r="II98" s="5">
        <v>23</v>
      </c>
      <c r="IJ98" s="135"/>
      <c r="IK98" s="136"/>
      <c r="IL98" s="21"/>
      <c r="IM98" s="21"/>
      <c r="IN98" s="22"/>
      <c r="IO98" s="22"/>
      <c r="IP98" s="5">
        <v>23</v>
      </c>
      <c r="IQ98" s="135"/>
      <c r="IR98" s="136"/>
      <c r="IS98" s="21"/>
      <c r="IT98" s="21"/>
      <c r="IU98" s="22"/>
      <c r="IV98" s="22"/>
      <c r="IW98" s="5">
        <v>23</v>
      </c>
      <c r="IX98" s="135"/>
      <c r="IY98" s="136"/>
      <c r="IZ98" s="21"/>
      <c r="JA98" s="21"/>
      <c r="JB98" s="22"/>
      <c r="JC98" s="22"/>
      <c r="JD98" s="5">
        <v>23</v>
      </c>
      <c r="JE98" s="135"/>
      <c r="JF98" s="136"/>
      <c r="JG98" s="21"/>
      <c r="JH98" s="21"/>
      <c r="JI98" s="22"/>
      <c r="JJ98" s="22"/>
      <c r="JK98" s="5">
        <v>23</v>
      </c>
      <c r="JL98" s="135"/>
      <c r="JM98" s="136"/>
      <c r="JN98" s="21"/>
      <c r="JO98" s="21"/>
      <c r="JP98" s="22"/>
      <c r="JQ98" s="22"/>
      <c r="JR98" s="5">
        <v>23</v>
      </c>
      <c r="JS98" s="135"/>
      <c r="JT98" s="136"/>
      <c r="JU98" s="21"/>
      <c r="JV98" s="21"/>
      <c r="JW98" s="22"/>
      <c r="JX98" s="22"/>
    </row>
    <row r="99" spans="5:284" x14ac:dyDescent="0.25">
      <c r="E99" s="5">
        <v>24</v>
      </c>
      <c r="F99" s="141"/>
      <c r="G99" s="141"/>
      <c r="H99" s="115"/>
      <c r="I99" s="115"/>
      <c r="J99" s="22"/>
      <c r="K99" s="22"/>
      <c r="L99" s="5">
        <v>24</v>
      </c>
      <c r="M99" s="135"/>
      <c r="N99" s="136"/>
      <c r="O99" s="21"/>
      <c r="P99" s="21"/>
      <c r="Q99" s="22"/>
      <c r="R99" s="22"/>
      <c r="S99" s="5">
        <v>24</v>
      </c>
      <c r="T99" s="135"/>
      <c r="U99" s="136"/>
      <c r="V99" s="21"/>
      <c r="W99" s="21"/>
      <c r="X99" s="22"/>
      <c r="Y99" s="22"/>
      <c r="Z99" s="5">
        <v>24</v>
      </c>
      <c r="AA99" s="135"/>
      <c r="AB99" s="136"/>
      <c r="AC99" s="21"/>
      <c r="AD99" s="21"/>
      <c r="AE99" s="22"/>
      <c r="AF99" s="22"/>
      <c r="AG99" s="5">
        <v>24</v>
      </c>
      <c r="AH99" s="135"/>
      <c r="AI99" s="136"/>
      <c r="AJ99" s="21"/>
      <c r="AK99" s="21"/>
      <c r="AL99" s="22"/>
      <c r="AM99" s="22"/>
      <c r="AN99" s="5">
        <v>24</v>
      </c>
      <c r="AO99" s="135"/>
      <c r="AP99" s="136"/>
      <c r="AQ99" s="21"/>
      <c r="AR99" s="21"/>
      <c r="AS99" s="22"/>
      <c r="AT99" s="22"/>
      <c r="AU99" s="5">
        <v>24</v>
      </c>
      <c r="AV99" s="135"/>
      <c r="AW99" s="136"/>
      <c r="AX99" s="21"/>
      <c r="AY99" s="21"/>
      <c r="AZ99" s="22"/>
      <c r="BA99" s="22"/>
      <c r="BB99" s="5">
        <v>24</v>
      </c>
      <c r="BC99" s="135"/>
      <c r="BD99" s="136"/>
      <c r="BE99" s="21"/>
      <c r="BF99" s="21"/>
      <c r="BG99" s="22"/>
      <c r="BH99" s="22"/>
      <c r="BI99" s="5">
        <v>24</v>
      </c>
      <c r="BJ99" s="135"/>
      <c r="BK99" s="136"/>
      <c r="BL99" s="21"/>
      <c r="BM99" s="21"/>
      <c r="BN99" s="22"/>
      <c r="BO99" s="22"/>
      <c r="BP99" s="5">
        <v>24</v>
      </c>
      <c r="BQ99" s="135"/>
      <c r="BR99" s="136"/>
      <c r="BS99" s="21"/>
      <c r="BT99" s="21"/>
      <c r="BU99" s="22"/>
      <c r="BV99" s="22"/>
      <c r="BW99" s="5">
        <v>24</v>
      </c>
      <c r="BX99" s="135"/>
      <c r="BY99" s="136"/>
      <c r="BZ99" s="21"/>
      <c r="CA99" s="21"/>
      <c r="CB99" s="22"/>
      <c r="CC99" s="22"/>
      <c r="CD99" s="5">
        <v>24</v>
      </c>
      <c r="CE99" s="135"/>
      <c r="CF99" s="136"/>
      <c r="CG99" s="21"/>
      <c r="CH99" s="21"/>
      <c r="CI99" s="22"/>
      <c r="CJ99" s="22"/>
      <c r="CK99" s="5">
        <v>24</v>
      </c>
      <c r="CL99" s="135"/>
      <c r="CM99" s="136"/>
      <c r="CN99" s="21"/>
      <c r="CO99" s="21"/>
      <c r="CP99" s="22"/>
      <c r="CQ99" s="22"/>
      <c r="CR99" s="5">
        <v>24</v>
      </c>
      <c r="CS99" s="135"/>
      <c r="CT99" s="136"/>
      <c r="CU99" s="21"/>
      <c r="CV99" s="21"/>
      <c r="CW99" s="22"/>
      <c r="CX99" s="22"/>
      <c r="CY99" s="5">
        <v>24</v>
      </c>
      <c r="CZ99" s="135"/>
      <c r="DA99" s="136"/>
      <c r="DB99" s="21"/>
      <c r="DC99" s="21"/>
      <c r="DD99" s="22"/>
      <c r="DE99" s="22"/>
      <c r="DF99" s="5">
        <v>24</v>
      </c>
      <c r="DG99" s="135"/>
      <c r="DH99" s="136"/>
      <c r="DI99" s="21"/>
      <c r="DJ99" s="21"/>
      <c r="DK99" s="22"/>
      <c r="DL99" s="22"/>
      <c r="DM99" s="5">
        <v>24</v>
      </c>
      <c r="DN99" s="135"/>
      <c r="DO99" s="136"/>
      <c r="DP99" s="21"/>
      <c r="DQ99" s="21"/>
      <c r="DR99" s="22"/>
      <c r="DS99" s="22"/>
      <c r="DT99" s="5">
        <v>24</v>
      </c>
      <c r="DU99" s="135"/>
      <c r="DV99" s="136"/>
      <c r="DW99" s="21"/>
      <c r="DX99" s="21"/>
      <c r="DY99" s="22"/>
      <c r="DZ99" s="22"/>
      <c r="EA99" s="5">
        <v>24</v>
      </c>
      <c r="EB99" s="135"/>
      <c r="EC99" s="136"/>
      <c r="ED99" s="21"/>
      <c r="EE99" s="21"/>
      <c r="EF99" s="22"/>
      <c r="EG99" s="22"/>
      <c r="EH99" s="5">
        <v>24</v>
      </c>
      <c r="EI99" s="135"/>
      <c r="EJ99" s="136"/>
      <c r="EK99" s="21"/>
      <c r="EL99" s="21"/>
      <c r="EM99" s="22"/>
      <c r="EN99" s="22"/>
      <c r="EO99" s="5">
        <v>24</v>
      </c>
      <c r="EP99" s="135"/>
      <c r="EQ99" s="136"/>
      <c r="ER99" s="21"/>
      <c r="ES99" s="21"/>
      <c r="ET99" s="22"/>
      <c r="EU99" s="22"/>
      <c r="EV99" s="5">
        <v>24</v>
      </c>
      <c r="EW99" s="135"/>
      <c r="EX99" s="136"/>
      <c r="EY99" s="21"/>
      <c r="EZ99" s="21"/>
      <c r="FA99" s="22"/>
      <c r="FB99" s="22"/>
      <c r="FC99" s="5">
        <v>24</v>
      </c>
      <c r="FD99" s="135"/>
      <c r="FE99" s="136"/>
      <c r="FF99" s="21"/>
      <c r="FG99" s="21"/>
      <c r="FH99" s="22"/>
      <c r="FI99" s="22"/>
      <c r="FJ99" s="5">
        <v>24</v>
      </c>
      <c r="FK99" s="135"/>
      <c r="FL99" s="136"/>
      <c r="FM99" s="21"/>
      <c r="FN99" s="21"/>
      <c r="FO99" s="22"/>
      <c r="FP99" s="22"/>
      <c r="FQ99" s="5">
        <v>24</v>
      </c>
      <c r="FR99" s="135"/>
      <c r="FS99" s="136"/>
      <c r="FT99" s="21"/>
      <c r="FU99" s="21"/>
      <c r="FV99" s="22"/>
      <c r="FW99" s="22"/>
      <c r="FX99" s="5">
        <v>24</v>
      </c>
      <c r="FY99" s="135"/>
      <c r="FZ99" s="136"/>
      <c r="GA99" s="21"/>
      <c r="GB99" s="21"/>
      <c r="GC99" s="22"/>
      <c r="GD99" s="22"/>
      <c r="GE99" s="5">
        <v>24</v>
      </c>
      <c r="GF99" s="135"/>
      <c r="GG99" s="136"/>
      <c r="GH99" s="21"/>
      <c r="GI99" s="21"/>
      <c r="GJ99" s="22"/>
      <c r="GK99" s="22"/>
      <c r="GL99" s="5">
        <v>24</v>
      </c>
      <c r="GM99" s="135"/>
      <c r="GN99" s="136"/>
      <c r="GO99" s="21"/>
      <c r="GP99" s="21"/>
      <c r="GQ99" s="22"/>
      <c r="GR99" s="22"/>
      <c r="GS99" s="5">
        <v>24</v>
      </c>
      <c r="GT99" s="135"/>
      <c r="GU99" s="136"/>
      <c r="GV99" s="21"/>
      <c r="GW99" s="21"/>
      <c r="GX99" s="22"/>
      <c r="GY99" s="22"/>
      <c r="GZ99" s="5">
        <v>24</v>
      </c>
      <c r="HA99" s="135"/>
      <c r="HB99" s="136"/>
      <c r="HC99" s="21"/>
      <c r="HD99" s="21"/>
      <c r="HE99" s="22"/>
      <c r="HF99" s="22"/>
      <c r="HG99" s="5">
        <v>24</v>
      </c>
      <c r="HH99" s="135"/>
      <c r="HI99" s="136"/>
      <c r="HJ99" s="21"/>
      <c r="HK99" s="21"/>
      <c r="HL99" s="22"/>
      <c r="HM99" s="22"/>
      <c r="HN99" s="5">
        <v>24</v>
      </c>
      <c r="HO99" s="135"/>
      <c r="HP99" s="136"/>
      <c r="HQ99" s="21"/>
      <c r="HR99" s="21"/>
      <c r="HS99" s="22"/>
      <c r="HT99" s="22"/>
      <c r="HU99" s="5">
        <v>24</v>
      </c>
      <c r="HV99" s="135"/>
      <c r="HW99" s="136"/>
      <c r="HX99" s="21"/>
      <c r="HY99" s="21"/>
      <c r="HZ99" s="22"/>
      <c r="IA99" s="22"/>
      <c r="IB99" s="5">
        <v>24</v>
      </c>
      <c r="IC99" s="135"/>
      <c r="ID99" s="136"/>
      <c r="IE99" s="21"/>
      <c r="IF99" s="21"/>
      <c r="IG99" s="22"/>
      <c r="IH99" s="22"/>
      <c r="II99" s="5">
        <v>24</v>
      </c>
      <c r="IJ99" s="135"/>
      <c r="IK99" s="136"/>
      <c r="IL99" s="21"/>
      <c r="IM99" s="21"/>
      <c r="IN99" s="22"/>
      <c r="IO99" s="22"/>
      <c r="IP99" s="5">
        <v>24</v>
      </c>
      <c r="IQ99" s="135"/>
      <c r="IR99" s="136"/>
      <c r="IS99" s="21"/>
      <c r="IT99" s="21"/>
      <c r="IU99" s="22"/>
      <c r="IV99" s="22"/>
      <c r="IW99" s="5">
        <v>24</v>
      </c>
      <c r="IX99" s="135"/>
      <c r="IY99" s="136"/>
      <c r="IZ99" s="21"/>
      <c r="JA99" s="21"/>
      <c r="JB99" s="22"/>
      <c r="JC99" s="22"/>
      <c r="JD99" s="5">
        <v>24</v>
      </c>
      <c r="JE99" s="135"/>
      <c r="JF99" s="136"/>
      <c r="JG99" s="21"/>
      <c r="JH99" s="21"/>
      <c r="JI99" s="22"/>
      <c r="JJ99" s="22"/>
      <c r="JK99" s="5">
        <v>24</v>
      </c>
      <c r="JL99" s="135"/>
      <c r="JM99" s="136"/>
      <c r="JN99" s="21"/>
      <c r="JO99" s="21"/>
      <c r="JP99" s="22"/>
      <c r="JQ99" s="22"/>
      <c r="JR99" s="5">
        <v>24</v>
      </c>
      <c r="JS99" s="135"/>
      <c r="JT99" s="136"/>
      <c r="JU99" s="21"/>
      <c r="JV99" s="21"/>
      <c r="JW99" s="22"/>
      <c r="JX99" s="22"/>
    </row>
    <row r="100" spans="5:284" x14ac:dyDescent="0.25">
      <c r="E100" s="5">
        <v>25</v>
      </c>
      <c r="F100" s="141"/>
      <c r="G100" s="141"/>
      <c r="H100" s="115"/>
      <c r="I100" s="115"/>
      <c r="J100" s="22"/>
      <c r="K100" s="22"/>
      <c r="L100" s="5">
        <v>25</v>
      </c>
      <c r="M100" s="135"/>
      <c r="N100" s="136"/>
      <c r="O100" s="21"/>
      <c r="P100" s="21"/>
      <c r="Q100" s="22"/>
      <c r="R100" s="22"/>
      <c r="S100" s="5">
        <v>25</v>
      </c>
      <c r="T100" s="135"/>
      <c r="U100" s="136"/>
      <c r="V100" s="21"/>
      <c r="W100" s="21"/>
      <c r="X100" s="22"/>
      <c r="Y100" s="22"/>
      <c r="Z100" s="5">
        <v>25</v>
      </c>
      <c r="AA100" s="135"/>
      <c r="AB100" s="136"/>
      <c r="AC100" s="21"/>
      <c r="AD100" s="21"/>
      <c r="AE100" s="22"/>
      <c r="AF100" s="22"/>
      <c r="AG100" s="5">
        <v>25</v>
      </c>
      <c r="AH100" s="135"/>
      <c r="AI100" s="136"/>
      <c r="AJ100" s="21"/>
      <c r="AK100" s="21"/>
      <c r="AL100" s="22"/>
      <c r="AM100" s="22"/>
      <c r="AN100" s="5">
        <v>25</v>
      </c>
      <c r="AO100" s="135"/>
      <c r="AP100" s="136"/>
      <c r="AQ100" s="21"/>
      <c r="AR100" s="21"/>
      <c r="AS100" s="22"/>
      <c r="AT100" s="22"/>
      <c r="AU100" s="5">
        <v>25</v>
      </c>
      <c r="AV100" s="135"/>
      <c r="AW100" s="136"/>
      <c r="AX100" s="21"/>
      <c r="AY100" s="21"/>
      <c r="AZ100" s="22"/>
      <c r="BA100" s="22"/>
      <c r="BB100" s="5">
        <v>25</v>
      </c>
      <c r="BC100" s="135"/>
      <c r="BD100" s="136"/>
      <c r="BE100" s="21"/>
      <c r="BF100" s="21"/>
      <c r="BG100" s="22"/>
      <c r="BH100" s="22"/>
      <c r="BI100" s="5">
        <v>25</v>
      </c>
      <c r="BJ100" s="135"/>
      <c r="BK100" s="136"/>
      <c r="BL100" s="21"/>
      <c r="BM100" s="21"/>
      <c r="BN100" s="22"/>
      <c r="BO100" s="22"/>
      <c r="BP100" s="5">
        <v>25</v>
      </c>
      <c r="BQ100" s="135"/>
      <c r="BR100" s="136"/>
      <c r="BS100" s="21"/>
      <c r="BT100" s="21"/>
      <c r="BU100" s="22"/>
      <c r="BV100" s="22"/>
      <c r="BW100" s="5">
        <v>25</v>
      </c>
      <c r="BX100" s="135"/>
      <c r="BY100" s="136"/>
      <c r="BZ100" s="21"/>
      <c r="CA100" s="21"/>
      <c r="CB100" s="22"/>
      <c r="CC100" s="22"/>
      <c r="CD100" s="5">
        <v>25</v>
      </c>
      <c r="CE100" s="135"/>
      <c r="CF100" s="136"/>
      <c r="CG100" s="21"/>
      <c r="CH100" s="21"/>
      <c r="CI100" s="22"/>
      <c r="CJ100" s="22"/>
      <c r="CK100" s="5">
        <v>25</v>
      </c>
      <c r="CL100" s="135"/>
      <c r="CM100" s="136"/>
      <c r="CN100" s="21"/>
      <c r="CO100" s="21"/>
      <c r="CP100" s="22"/>
      <c r="CQ100" s="22"/>
      <c r="CR100" s="5">
        <v>25</v>
      </c>
      <c r="CS100" s="135"/>
      <c r="CT100" s="136"/>
      <c r="CU100" s="21"/>
      <c r="CV100" s="21"/>
      <c r="CW100" s="22"/>
      <c r="CX100" s="22"/>
      <c r="CY100" s="5">
        <v>25</v>
      </c>
      <c r="CZ100" s="135"/>
      <c r="DA100" s="136"/>
      <c r="DB100" s="21"/>
      <c r="DC100" s="21"/>
      <c r="DD100" s="22"/>
      <c r="DE100" s="22"/>
      <c r="DF100" s="5">
        <v>25</v>
      </c>
      <c r="DG100" s="135"/>
      <c r="DH100" s="136"/>
      <c r="DI100" s="21"/>
      <c r="DJ100" s="21"/>
      <c r="DK100" s="22"/>
      <c r="DL100" s="22"/>
      <c r="DM100" s="5">
        <v>25</v>
      </c>
      <c r="DN100" s="135"/>
      <c r="DO100" s="136"/>
      <c r="DP100" s="21"/>
      <c r="DQ100" s="21"/>
      <c r="DR100" s="22"/>
      <c r="DS100" s="22"/>
      <c r="DT100" s="5">
        <v>25</v>
      </c>
      <c r="DU100" s="135"/>
      <c r="DV100" s="136"/>
      <c r="DW100" s="21"/>
      <c r="DX100" s="21"/>
      <c r="DY100" s="22"/>
      <c r="DZ100" s="22"/>
      <c r="EA100" s="5">
        <v>25</v>
      </c>
      <c r="EB100" s="135"/>
      <c r="EC100" s="136"/>
      <c r="ED100" s="21"/>
      <c r="EE100" s="21"/>
      <c r="EF100" s="22"/>
      <c r="EG100" s="22"/>
      <c r="EH100" s="5">
        <v>25</v>
      </c>
      <c r="EI100" s="135"/>
      <c r="EJ100" s="136"/>
      <c r="EK100" s="21"/>
      <c r="EL100" s="21"/>
      <c r="EM100" s="22"/>
      <c r="EN100" s="22"/>
      <c r="EO100" s="5">
        <v>25</v>
      </c>
      <c r="EP100" s="135"/>
      <c r="EQ100" s="136"/>
      <c r="ER100" s="21"/>
      <c r="ES100" s="21"/>
      <c r="ET100" s="22"/>
      <c r="EU100" s="22"/>
      <c r="EV100" s="5">
        <v>25</v>
      </c>
      <c r="EW100" s="135"/>
      <c r="EX100" s="136"/>
      <c r="EY100" s="21"/>
      <c r="EZ100" s="21"/>
      <c r="FA100" s="22"/>
      <c r="FB100" s="22"/>
      <c r="FC100" s="5">
        <v>25</v>
      </c>
      <c r="FD100" s="135"/>
      <c r="FE100" s="136"/>
      <c r="FF100" s="21"/>
      <c r="FG100" s="21"/>
      <c r="FH100" s="22"/>
      <c r="FI100" s="22"/>
      <c r="FJ100" s="5">
        <v>25</v>
      </c>
      <c r="FK100" s="135"/>
      <c r="FL100" s="136"/>
      <c r="FM100" s="21"/>
      <c r="FN100" s="21"/>
      <c r="FO100" s="22"/>
      <c r="FP100" s="22"/>
      <c r="FQ100" s="5">
        <v>25</v>
      </c>
      <c r="FR100" s="135"/>
      <c r="FS100" s="136"/>
      <c r="FT100" s="21"/>
      <c r="FU100" s="21"/>
      <c r="FV100" s="22"/>
      <c r="FW100" s="22"/>
      <c r="FX100" s="5">
        <v>25</v>
      </c>
      <c r="FY100" s="135"/>
      <c r="FZ100" s="136"/>
      <c r="GA100" s="21"/>
      <c r="GB100" s="21"/>
      <c r="GC100" s="22"/>
      <c r="GD100" s="22"/>
      <c r="GE100" s="5">
        <v>25</v>
      </c>
      <c r="GF100" s="135"/>
      <c r="GG100" s="136"/>
      <c r="GH100" s="21"/>
      <c r="GI100" s="21"/>
      <c r="GJ100" s="22"/>
      <c r="GK100" s="22"/>
      <c r="GL100" s="5">
        <v>25</v>
      </c>
      <c r="GM100" s="135"/>
      <c r="GN100" s="136"/>
      <c r="GO100" s="21"/>
      <c r="GP100" s="21"/>
      <c r="GQ100" s="22"/>
      <c r="GR100" s="22"/>
      <c r="GS100" s="5">
        <v>25</v>
      </c>
      <c r="GT100" s="135"/>
      <c r="GU100" s="136"/>
      <c r="GV100" s="21"/>
      <c r="GW100" s="21"/>
      <c r="GX100" s="22"/>
      <c r="GY100" s="22"/>
      <c r="GZ100" s="5">
        <v>25</v>
      </c>
      <c r="HA100" s="135"/>
      <c r="HB100" s="136"/>
      <c r="HC100" s="21"/>
      <c r="HD100" s="21"/>
      <c r="HE100" s="22"/>
      <c r="HF100" s="22"/>
      <c r="HG100" s="5">
        <v>25</v>
      </c>
      <c r="HH100" s="135"/>
      <c r="HI100" s="136"/>
      <c r="HJ100" s="21"/>
      <c r="HK100" s="21"/>
      <c r="HL100" s="22"/>
      <c r="HM100" s="22"/>
      <c r="HN100" s="5">
        <v>25</v>
      </c>
      <c r="HO100" s="135"/>
      <c r="HP100" s="136"/>
      <c r="HQ100" s="21"/>
      <c r="HR100" s="21"/>
      <c r="HS100" s="22"/>
      <c r="HT100" s="22"/>
      <c r="HU100" s="5">
        <v>25</v>
      </c>
      <c r="HV100" s="135"/>
      <c r="HW100" s="136"/>
      <c r="HX100" s="21"/>
      <c r="HY100" s="21"/>
      <c r="HZ100" s="22"/>
      <c r="IA100" s="22"/>
      <c r="IB100" s="5">
        <v>25</v>
      </c>
      <c r="IC100" s="135"/>
      <c r="ID100" s="136"/>
      <c r="IE100" s="21"/>
      <c r="IF100" s="21"/>
      <c r="IG100" s="22"/>
      <c r="IH100" s="22"/>
      <c r="II100" s="5">
        <v>25</v>
      </c>
      <c r="IJ100" s="135"/>
      <c r="IK100" s="136"/>
      <c r="IL100" s="21"/>
      <c r="IM100" s="21"/>
      <c r="IN100" s="22"/>
      <c r="IO100" s="22"/>
      <c r="IP100" s="5">
        <v>25</v>
      </c>
      <c r="IQ100" s="135"/>
      <c r="IR100" s="136"/>
      <c r="IS100" s="21"/>
      <c r="IT100" s="21"/>
      <c r="IU100" s="22"/>
      <c r="IV100" s="22"/>
      <c r="IW100" s="5">
        <v>25</v>
      </c>
      <c r="IX100" s="135"/>
      <c r="IY100" s="136"/>
      <c r="IZ100" s="21"/>
      <c r="JA100" s="21"/>
      <c r="JB100" s="22"/>
      <c r="JC100" s="22"/>
      <c r="JD100" s="5">
        <v>25</v>
      </c>
      <c r="JE100" s="135"/>
      <c r="JF100" s="136"/>
      <c r="JG100" s="21"/>
      <c r="JH100" s="21"/>
      <c r="JI100" s="22"/>
      <c r="JJ100" s="22"/>
      <c r="JK100" s="5">
        <v>25</v>
      </c>
      <c r="JL100" s="135"/>
      <c r="JM100" s="136"/>
      <c r="JN100" s="21"/>
      <c r="JO100" s="21"/>
      <c r="JP100" s="22"/>
      <c r="JQ100" s="22"/>
      <c r="JR100" s="5">
        <v>25</v>
      </c>
      <c r="JS100" s="135"/>
      <c r="JT100" s="136"/>
      <c r="JU100" s="21"/>
      <c r="JV100" s="21"/>
      <c r="JW100" s="22"/>
      <c r="JX100" s="22"/>
    </row>
    <row r="101" spans="5:284" x14ac:dyDescent="0.25">
      <c r="E101" s="13"/>
      <c r="F101" s="14" t="s">
        <v>32</v>
      </c>
      <c r="G101" s="14"/>
      <c r="H101" s="14"/>
      <c r="I101" s="14"/>
      <c r="J101" s="15">
        <f>J66-SUM(J67:J100)</f>
        <v>37600</v>
      </c>
      <c r="K101" s="16">
        <f>K66-SUM(K67:K100)</f>
        <v>42000</v>
      </c>
      <c r="L101" s="13"/>
      <c r="M101" s="14" t="s">
        <v>32</v>
      </c>
      <c r="N101" s="14"/>
      <c r="O101" s="14"/>
      <c r="P101" s="14"/>
      <c r="Q101" s="15">
        <f>Q66-SUM(Q67:Q100)</f>
        <v>47680</v>
      </c>
      <c r="R101" s="16">
        <f>R66-SUM(R67:R100)</f>
        <v>64000</v>
      </c>
      <c r="S101" s="13"/>
      <c r="T101" s="14" t="s">
        <v>32</v>
      </c>
      <c r="U101" s="14"/>
      <c r="V101" s="14"/>
      <c r="W101" s="14"/>
      <c r="X101" s="15">
        <f>X66-SUM(X67:X100)</f>
        <v>55744</v>
      </c>
      <c r="Y101" s="16">
        <f>Y66-SUM(Y67:Y100)</f>
        <v>86000</v>
      </c>
      <c r="Z101" s="13"/>
      <c r="AA101" s="14" t="s">
        <v>32</v>
      </c>
      <c r="AB101" s="14"/>
      <c r="AC101" s="14"/>
      <c r="AD101" s="14"/>
      <c r="AE101" s="15">
        <f>AE66-SUM(AE67:AE100)</f>
        <v>62195</v>
      </c>
      <c r="AF101" s="16">
        <f>AF66-SUM(AF67:AF100)</f>
        <v>108000</v>
      </c>
      <c r="AG101" s="13"/>
      <c r="AH101" s="14" t="s">
        <v>32</v>
      </c>
      <c r="AI101" s="14"/>
      <c r="AJ101" s="14"/>
      <c r="AK101" s="14"/>
      <c r="AL101" s="15">
        <f>AL66-SUM(AL67:AL100)</f>
        <v>54156</v>
      </c>
      <c r="AM101" s="16">
        <f>AM66-SUM(AM67:AM100)</f>
        <v>119000</v>
      </c>
      <c r="AN101" s="13"/>
      <c r="AO101" s="14" t="s">
        <v>32</v>
      </c>
      <c r="AP101" s="14"/>
      <c r="AQ101" s="14"/>
      <c r="AR101" s="14"/>
      <c r="AS101" s="15">
        <f>AS66-SUM(AS67:AS100)</f>
        <v>47725</v>
      </c>
      <c r="AT101" s="16">
        <f>AT66-SUM(AT67:AT100)</f>
        <v>130000</v>
      </c>
      <c r="AU101" s="13"/>
      <c r="AV101" s="14" t="s">
        <v>32</v>
      </c>
      <c r="AW101" s="14"/>
      <c r="AX101" s="14"/>
      <c r="AY101" s="14"/>
      <c r="AZ101" s="15">
        <f>AZ66-SUM(AZ67:AZ100)</f>
        <v>42580</v>
      </c>
      <c r="BA101" s="16">
        <f>BA66-SUM(BA67:BA100)</f>
        <v>141000</v>
      </c>
      <c r="BB101" s="13"/>
      <c r="BC101" s="14" t="s">
        <v>32</v>
      </c>
      <c r="BD101" s="14"/>
      <c r="BE101" s="14"/>
      <c r="BF101" s="14"/>
      <c r="BG101" s="15">
        <f>BG66-SUM(BG67:BG100)</f>
        <v>51664</v>
      </c>
      <c r="BH101" s="16">
        <f>BH66-SUM(BH67:BH100)</f>
        <v>163000</v>
      </c>
      <c r="BI101" s="13"/>
      <c r="BJ101" s="14" t="s">
        <v>32</v>
      </c>
      <c r="BK101" s="14"/>
      <c r="BL101" s="14"/>
      <c r="BM101" s="14"/>
      <c r="BN101" s="15">
        <f>BN66-SUM(BN67:BN100)</f>
        <v>58931</v>
      </c>
      <c r="BO101" s="16">
        <f>BO66-SUM(BO67:BO100)</f>
        <v>185000</v>
      </c>
      <c r="BP101" s="13"/>
      <c r="BQ101" s="14" t="s">
        <v>32</v>
      </c>
      <c r="BR101" s="14"/>
      <c r="BS101" s="14"/>
      <c r="BT101" s="14"/>
      <c r="BU101" s="15">
        <f>BU66-SUM(BU67:BU100)</f>
        <v>64745</v>
      </c>
      <c r="BV101" s="16">
        <f>BV66-SUM(BV67:BV100)</f>
        <v>207000</v>
      </c>
      <c r="BW101" s="13"/>
      <c r="BX101" s="14" t="s">
        <v>32</v>
      </c>
      <c r="BY101" s="14"/>
      <c r="BZ101" s="14"/>
      <c r="CA101" s="14"/>
      <c r="CB101" s="15">
        <f>CB66-SUM(CB67:CB100)</f>
        <v>69396</v>
      </c>
      <c r="CC101" s="16">
        <f>CC66-SUM(CC67:CC100)</f>
        <v>229000</v>
      </c>
      <c r="CD101" s="13"/>
      <c r="CE101" s="14" t="s">
        <v>32</v>
      </c>
      <c r="CF101" s="14"/>
      <c r="CG101" s="14"/>
      <c r="CH101" s="14"/>
      <c r="CI101" s="15">
        <f>CI66-SUM(CI67:CI100)</f>
        <v>73117</v>
      </c>
      <c r="CJ101" s="16">
        <f>CJ66-SUM(CJ67:CJ100)</f>
        <v>251000</v>
      </c>
      <c r="CK101" s="13"/>
      <c r="CL101" s="14" t="s">
        <v>32</v>
      </c>
      <c r="CM101" s="14"/>
      <c r="CN101" s="14"/>
      <c r="CO101" s="14"/>
      <c r="CP101" s="15">
        <f>CP66-SUM(CP67:CP100)</f>
        <v>76094</v>
      </c>
      <c r="CQ101" s="16">
        <f>CQ66-SUM(CQ67:CQ100)</f>
        <v>273000</v>
      </c>
      <c r="CR101" s="13"/>
      <c r="CS101" s="14" t="s">
        <v>32</v>
      </c>
      <c r="CT101" s="14"/>
      <c r="CU101" s="14"/>
      <c r="CV101" s="14"/>
      <c r="CW101" s="15">
        <f>CW66-SUM(CW67:CW100)</f>
        <v>78475</v>
      </c>
      <c r="CX101" s="16">
        <f>CX66-SUM(CX67:CX100)</f>
        <v>295000</v>
      </c>
      <c r="CY101" s="13"/>
      <c r="CZ101" s="14" t="s">
        <v>32</v>
      </c>
      <c r="DA101" s="14"/>
      <c r="DB101" s="14"/>
      <c r="DC101" s="14"/>
      <c r="DD101" s="15">
        <f>DD66-SUM(DD67:DD100)</f>
        <v>80380</v>
      </c>
      <c r="DE101" s="16">
        <f>DE66-SUM(DE67:DE100)</f>
        <v>317000</v>
      </c>
      <c r="DF101" s="13"/>
      <c r="DG101" s="14" t="s">
        <v>32</v>
      </c>
      <c r="DH101" s="14"/>
      <c r="DI101" s="14"/>
      <c r="DJ101" s="14"/>
      <c r="DK101" s="15">
        <f>DK66-SUM(DK67:DK100)</f>
        <v>81904</v>
      </c>
      <c r="DL101" s="16">
        <f>DL66-SUM(DL67:DL100)</f>
        <v>339000</v>
      </c>
      <c r="DM101" s="13"/>
      <c r="DN101" s="14" t="s">
        <v>32</v>
      </c>
      <c r="DO101" s="14"/>
      <c r="DP101" s="14"/>
      <c r="DQ101" s="14"/>
      <c r="DR101" s="15">
        <f>DR66-SUM(DR67:DR100)</f>
        <v>69923</v>
      </c>
      <c r="DS101" s="16">
        <f>DS66-SUM(DS67:DS100)</f>
        <v>350000</v>
      </c>
      <c r="DT101" s="13"/>
      <c r="DU101" s="14" t="s">
        <v>32</v>
      </c>
      <c r="DV101" s="14"/>
      <c r="DW101" s="14"/>
      <c r="DX101" s="14"/>
      <c r="DY101" s="15">
        <f>DY66-SUM(DY67:DY100)</f>
        <v>60338</v>
      </c>
      <c r="DZ101" s="16">
        <f>DZ66-SUM(DZ67:DZ100)</f>
        <v>361000</v>
      </c>
      <c r="EA101" s="13"/>
      <c r="EB101" s="14" t="s">
        <v>32</v>
      </c>
      <c r="EC101" s="14"/>
      <c r="ED101" s="14"/>
      <c r="EE101" s="14"/>
      <c r="EF101" s="15">
        <f>EF66-SUM(EF67:EF100)</f>
        <v>52670</v>
      </c>
      <c r="EG101" s="16">
        <f>EG66-SUM(EG67:EG100)</f>
        <v>372000</v>
      </c>
      <c r="EH101" s="13"/>
      <c r="EI101" s="14" t="s">
        <v>32</v>
      </c>
      <c r="EJ101" s="14"/>
      <c r="EK101" s="14"/>
      <c r="EL101" s="14"/>
      <c r="EM101" s="15">
        <f>EM66-SUM(EM67:EM100)</f>
        <v>59736</v>
      </c>
      <c r="EN101" s="16">
        <f>EN66-SUM(EN67:EN100)</f>
        <v>394000</v>
      </c>
      <c r="EO101" s="13"/>
      <c r="EP101" s="14" t="s">
        <v>32</v>
      </c>
      <c r="EQ101" s="14"/>
      <c r="ER101" s="14"/>
      <c r="ES101" s="14"/>
      <c r="ET101" s="15">
        <f>ET66-SUM(ET67:ET100)</f>
        <v>65389</v>
      </c>
      <c r="EU101" s="16">
        <f>EU66-SUM(EU67:EU100)</f>
        <v>416000</v>
      </c>
      <c r="EV101" s="13"/>
      <c r="EW101" s="14" t="s">
        <v>32</v>
      </c>
      <c r="EX101" s="14"/>
      <c r="EY101" s="14"/>
      <c r="EZ101" s="14"/>
      <c r="FA101" s="15">
        <f>FA66-SUM(FA67:FA100)</f>
        <v>69911</v>
      </c>
      <c r="FB101" s="16">
        <f>FB66-SUM(FB67:FB100)</f>
        <v>438000</v>
      </c>
      <c r="FC101" s="13"/>
      <c r="FD101" s="14" t="s">
        <v>32</v>
      </c>
      <c r="FE101" s="14"/>
      <c r="FF101" s="14"/>
      <c r="FG101" s="14"/>
      <c r="FH101" s="15">
        <f>FH66-SUM(FH67:FH100)</f>
        <v>73529</v>
      </c>
      <c r="FI101" s="16">
        <f>FI66-SUM(FI67:FI100)</f>
        <v>460000</v>
      </c>
      <c r="FJ101" s="13"/>
      <c r="FK101" s="14" t="s">
        <v>32</v>
      </c>
      <c r="FL101" s="14"/>
      <c r="FM101" s="14"/>
      <c r="FN101" s="14"/>
      <c r="FO101" s="15">
        <f>FO66-SUM(FO67:FO100)</f>
        <v>76423</v>
      </c>
      <c r="FP101" s="16">
        <f>FP66-SUM(FP67:FP100)</f>
        <v>482000</v>
      </c>
      <c r="FQ101" s="13"/>
      <c r="FR101" s="14" t="s">
        <v>32</v>
      </c>
      <c r="FS101" s="14"/>
      <c r="FT101" s="14"/>
      <c r="FU101" s="14"/>
      <c r="FV101" s="15">
        <f>FV66-SUM(FV67:FV100)</f>
        <v>78738</v>
      </c>
      <c r="FW101" s="16">
        <f>FW66-SUM(FW67:FW100)</f>
        <v>504000</v>
      </c>
      <c r="FX101" s="13"/>
      <c r="FY101" s="14" t="s">
        <v>32</v>
      </c>
      <c r="FZ101" s="14"/>
      <c r="GA101" s="14"/>
      <c r="GB101" s="14"/>
      <c r="GC101" s="15">
        <f>GC66-SUM(GC67:GC100)</f>
        <v>80590</v>
      </c>
      <c r="GD101" s="16">
        <f>GD66-SUM(GD67:GD100)</f>
        <v>526000</v>
      </c>
      <c r="GE101" s="13"/>
      <c r="GF101" s="14" t="s">
        <v>32</v>
      </c>
      <c r="GG101" s="14"/>
      <c r="GH101" s="14"/>
      <c r="GI101" s="14"/>
      <c r="GJ101" s="15">
        <f>GJ66-SUM(GJ67:GJ100)</f>
        <v>82072</v>
      </c>
      <c r="GK101" s="16">
        <f>GK66-SUM(GK67:GK100)</f>
        <v>548000</v>
      </c>
      <c r="GL101" s="13"/>
      <c r="GM101" s="14" t="s">
        <v>32</v>
      </c>
      <c r="GN101" s="14"/>
      <c r="GO101" s="14"/>
      <c r="GP101" s="14"/>
      <c r="GQ101" s="15">
        <f>GQ66-SUM(GQ67:GQ100)</f>
        <v>83258</v>
      </c>
      <c r="GR101" s="16">
        <f>GR66-SUM(GR67:GR100)</f>
        <v>570000</v>
      </c>
      <c r="GS101" s="13"/>
      <c r="GT101" s="14" t="s">
        <v>32</v>
      </c>
      <c r="GU101" s="14"/>
      <c r="GV101" s="14"/>
      <c r="GW101" s="14"/>
      <c r="GX101" s="15">
        <f>GX66-SUM(GX67:GX100)</f>
        <v>71006</v>
      </c>
      <c r="GY101" s="16">
        <f>GY66-SUM(GY67:GY100)</f>
        <v>581000</v>
      </c>
      <c r="GZ101" s="13"/>
      <c r="HA101" s="14" t="s">
        <v>32</v>
      </c>
      <c r="HB101" s="14"/>
      <c r="HC101" s="14"/>
      <c r="HD101" s="14"/>
      <c r="HE101" s="15">
        <f>HE66-SUM(HE67:HE100)</f>
        <v>61205</v>
      </c>
      <c r="HF101" s="16">
        <f>HF66-SUM(HF67:HF100)</f>
        <v>592000</v>
      </c>
      <c r="HG101" s="13"/>
      <c r="HH101" s="14" t="s">
        <v>32</v>
      </c>
      <c r="HI101" s="14"/>
      <c r="HJ101" s="14"/>
      <c r="HK101" s="14"/>
      <c r="HL101" s="15">
        <f>HL66-SUM(HL67:HL100)</f>
        <v>53364</v>
      </c>
      <c r="HM101" s="16">
        <f>HM66-SUM(HM67:HM100)</f>
        <v>603000</v>
      </c>
      <c r="HN101" s="13"/>
      <c r="HO101" s="14" t="s">
        <v>32</v>
      </c>
      <c r="HP101" s="14"/>
      <c r="HQ101" s="14"/>
      <c r="HR101" s="14"/>
      <c r="HS101" s="15">
        <f>HS66-SUM(HS67:HS100)</f>
        <v>60291</v>
      </c>
      <c r="HT101" s="16">
        <f>HT66-SUM(HT67:HT100)</f>
        <v>625000</v>
      </c>
      <c r="HU101" s="13"/>
      <c r="HV101" s="14" t="s">
        <v>32</v>
      </c>
      <c r="HW101" s="14"/>
      <c r="HX101" s="14"/>
      <c r="HY101" s="14"/>
      <c r="HZ101" s="15">
        <f>HZ66-SUM(HZ67:HZ100)</f>
        <v>65833</v>
      </c>
      <c r="IA101" s="16">
        <f>IA66-SUM(IA67:IA100)</f>
        <v>647000</v>
      </c>
      <c r="IB101" s="13"/>
      <c r="IC101" s="14" t="s">
        <v>32</v>
      </c>
      <c r="ID101" s="14"/>
      <c r="IE101" s="14"/>
      <c r="IF101" s="14"/>
      <c r="IG101" s="15">
        <f>IG66-SUM(IG67:IG100)</f>
        <v>70266</v>
      </c>
      <c r="IH101" s="16">
        <f>IH66-SUM(IH67:IH100)</f>
        <v>669000</v>
      </c>
      <c r="II101" s="13"/>
      <c r="IJ101" s="14" t="s">
        <v>32</v>
      </c>
      <c r="IK101" s="14"/>
      <c r="IL101" s="14"/>
      <c r="IM101" s="14"/>
      <c r="IN101" s="15">
        <f>IN66-SUM(IN67:IN100)</f>
        <v>73813</v>
      </c>
      <c r="IO101" s="16">
        <f>IO66-SUM(IO67:IO100)</f>
        <v>691000</v>
      </c>
      <c r="IP101" s="13"/>
      <c r="IQ101" s="14" t="s">
        <v>32</v>
      </c>
      <c r="IR101" s="14"/>
      <c r="IS101" s="14"/>
      <c r="IT101" s="14"/>
      <c r="IU101" s="15">
        <f>IU66-SUM(IU67:IU100)</f>
        <v>76650</v>
      </c>
      <c r="IV101" s="16">
        <f>IV66-SUM(IV67:IV100)</f>
        <v>713000</v>
      </c>
      <c r="IW101" s="13"/>
      <c r="IX101" s="14" t="s">
        <v>32</v>
      </c>
      <c r="IY101" s="14"/>
      <c r="IZ101" s="14"/>
      <c r="JA101" s="14"/>
      <c r="JB101" s="15">
        <f>JB66-SUM(JB67:JB100)</f>
        <v>78920</v>
      </c>
      <c r="JC101" s="16">
        <f>JC66-SUM(JC67:JC100)</f>
        <v>735000</v>
      </c>
      <c r="JD101" s="13"/>
      <c r="JE101" s="14" t="s">
        <v>32</v>
      </c>
      <c r="JF101" s="14"/>
      <c r="JG101" s="14"/>
      <c r="JH101" s="14"/>
      <c r="JI101" s="15">
        <f>JI66-SUM(JI67:JI100)</f>
        <v>80736</v>
      </c>
      <c r="JJ101" s="16">
        <f>JJ66-SUM(JJ67:JJ100)</f>
        <v>757000</v>
      </c>
      <c r="JK101" s="13"/>
      <c r="JL101" s="14" t="s">
        <v>32</v>
      </c>
      <c r="JM101" s="14"/>
      <c r="JN101" s="14"/>
      <c r="JO101" s="14"/>
      <c r="JP101" s="15">
        <f>JP66-SUM(JP67:JP100)</f>
        <v>82189</v>
      </c>
      <c r="JQ101" s="16">
        <f>JQ66-SUM(JQ67:JQ100)</f>
        <v>779000</v>
      </c>
      <c r="JR101" s="13"/>
      <c r="JS101" s="14" t="s">
        <v>32</v>
      </c>
      <c r="JT101" s="14"/>
      <c r="JU101" s="14"/>
      <c r="JV101" s="14"/>
      <c r="JW101" s="15">
        <f>JW66-SUM(JW67:JW100)</f>
        <v>83351</v>
      </c>
      <c r="JX101" s="16">
        <f>JX66-SUM(JX67:JX100)</f>
        <v>801000</v>
      </c>
    </row>
    <row r="102" spans="5:284" x14ac:dyDescent="0.25">
      <c r="E102" s="5"/>
      <c r="F102" s="8"/>
      <c r="G102" s="8"/>
      <c r="H102" s="8"/>
      <c r="I102" s="8"/>
      <c r="J102" s="8"/>
      <c r="K102" s="11"/>
      <c r="L102" s="5"/>
      <c r="M102" s="8"/>
      <c r="N102" s="8"/>
      <c r="O102" s="8"/>
      <c r="P102" s="8"/>
      <c r="Q102" s="8"/>
      <c r="R102" s="11"/>
      <c r="S102" s="5"/>
      <c r="T102" s="8"/>
      <c r="U102" s="8"/>
      <c r="V102" s="8"/>
      <c r="W102" s="8"/>
      <c r="X102" s="8"/>
      <c r="Y102" s="11"/>
      <c r="Z102" s="5"/>
      <c r="AA102" s="8"/>
      <c r="AB102" s="8"/>
      <c r="AC102" s="8"/>
      <c r="AD102" s="8"/>
      <c r="AE102" s="8"/>
      <c r="AF102" s="11"/>
      <c r="AG102" s="5"/>
      <c r="AH102" s="8"/>
      <c r="AI102" s="8"/>
      <c r="AJ102" s="8"/>
      <c r="AK102" s="8"/>
      <c r="AL102" s="8"/>
      <c r="AM102" s="11"/>
      <c r="AN102" s="5"/>
      <c r="AO102" s="8"/>
      <c r="AP102" s="8"/>
      <c r="AQ102" s="8"/>
      <c r="AR102" s="8"/>
      <c r="AS102" s="8"/>
      <c r="AT102" s="11"/>
      <c r="AU102" s="5"/>
      <c r="AV102" s="8"/>
      <c r="AW102" s="8"/>
      <c r="AX102" s="8"/>
      <c r="AY102" s="8"/>
      <c r="AZ102" s="8"/>
      <c r="BA102" s="11"/>
      <c r="BB102" s="5"/>
      <c r="BC102" s="8"/>
      <c r="BD102" s="8"/>
      <c r="BE102" s="8"/>
      <c r="BF102" s="8"/>
      <c r="BG102" s="8"/>
      <c r="BH102" s="11"/>
      <c r="BI102" s="5"/>
      <c r="BJ102" s="8"/>
      <c r="BK102" s="8"/>
      <c r="BL102" s="8"/>
      <c r="BM102" s="8"/>
      <c r="BN102" s="8"/>
      <c r="BO102" s="11"/>
      <c r="BP102" s="5"/>
      <c r="BQ102" s="8"/>
      <c r="BR102" s="8"/>
      <c r="BS102" s="8"/>
      <c r="BT102" s="8"/>
      <c r="BU102" s="8"/>
      <c r="BV102" s="11"/>
      <c r="BW102" s="5"/>
      <c r="BX102" s="8"/>
      <c r="BY102" s="8"/>
      <c r="BZ102" s="8"/>
      <c r="CA102" s="8"/>
      <c r="CB102" s="8"/>
      <c r="CC102" s="11"/>
      <c r="CD102" s="5"/>
      <c r="CE102" s="8"/>
      <c r="CF102" s="8"/>
      <c r="CG102" s="8"/>
      <c r="CH102" s="8"/>
      <c r="CI102" s="8"/>
      <c r="CJ102" s="11"/>
      <c r="CK102" s="5"/>
      <c r="CL102" s="8"/>
      <c r="CM102" s="8"/>
      <c r="CN102" s="8"/>
      <c r="CO102" s="8"/>
      <c r="CP102" s="8"/>
      <c r="CQ102" s="11"/>
      <c r="CR102" s="5"/>
      <c r="CS102" s="8"/>
      <c r="CT102" s="8"/>
      <c r="CU102" s="8"/>
      <c r="CV102" s="8"/>
      <c r="CW102" s="8"/>
      <c r="CX102" s="11"/>
      <c r="CY102" s="5"/>
      <c r="CZ102" s="8"/>
      <c r="DA102" s="8"/>
      <c r="DB102" s="8"/>
      <c r="DC102" s="8"/>
      <c r="DD102" s="8"/>
      <c r="DE102" s="11"/>
      <c r="DF102" s="5"/>
      <c r="DG102" s="8"/>
      <c r="DH102" s="8"/>
      <c r="DI102" s="8"/>
      <c r="DJ102" s="8"/>
      <c r="DK102" s="8"/>
      <c r="DL102" s="11"/>
      <c r="DM102" s="5"/>
      <c r="DN102" s="8"/>
      <c r="DO102" s="8"/>
      <c r="DP102" s="8"/>
      <c r="DQ102" s="8"/>
      <c r="DR102" s="8"/>
      <c r="DS102" s="11"/>
      <c r="DT102" s="5"/>
      <c r="DU102" s="8"/>
      <c r="DV102" s="8"/>
      <c r="DW102" s="8"/>
      <c r="DX102" s="8"/>
      <c r="DY102" s="8"/>
      <c r="DZ102" s="11"/>
      <c r="EA102" s="5"/>
      <c r="EB102" s="8"/>
      <c r="EC102" s="8"/>
      <c r="ED102" s="8"/>
      <c r="EE102" s="8"/>
      <c r="EF102" s="8"/>
      <c r="EG102" s="11"/>
      <c r="EH102" s="5"/>
      <c r="EI102" s="8"/>
      <c r="EJ102" s="8"/>
      <c r="EK102" s="8"/>
      <c r="EL102" s="8"/>
      <c r="EM102" s="8"/>
      <c r="EN102" s="11"/>
      <c r="EO102" s="5"/>
      <c r="EP102" s="8"/>
      <c r="EQ102" s="8"/>
      <c r="ER102" s="8"/>
      <c r="ES102" s="8"/>
      <c r="ET102" s="8"/>
      <c r="EU102" s="11"/>
      <c r="EV102" s="5"/>
      <c r="EW102" s="8"/>
      <c r="EX102" s="8"/>
      <c r="EY102" s="8"/>
      <c r="EZ102" s="8"/>
      <c r="FA102" s="8"/>
      <c r="FB102" s="11"/>
      <c r="FC102" s="5"/>
      <c r="FD102" s="8"/>
      <c r="FE102" s="8"/>
      <c r="FF102" s="8"/>
      <c r="FG102" s="8"/>
      <c r="FH102" s="8"/>
      <c r="FI102" s="11"/>
      <c r="FJ102" s="5"/>
      <c r="FK102" s="8"/>
      <c r="FL102" s="8"/>
      <c r="FM102" s="8"/>
      <c r="FN102" s="8"/>
      <c r="FO102" s="8"/>
      <c r="FP102" s="11"/>
      <c r="FQ102" s="5"/>
      <c r="FR102" s="8"/>
      <c r="FS102" s="8"/>
      <c r="FT102" s="8"/>
      <c r="FU102" s="8"/>
      <c r="FV102" s="8"/>
      <c r="FW102" s="11"/>
      <c r="FX102" s="5"/>
      <c r="FY102" s="8"/>
      <c r="FZ102" s="8"/>
      <c r="GA102" s="8"/>
      <c r="GB102" s="8"/>
      <c r="GC102" s="8"/>
      <c r="GD102" s="11"/>
      <c r="GE102" s="5"/>
      <c r="GF102" s="8"/>
      <c r="GG102" s="8"/>
      <c r="GH102" s="8"/>
      <c r="GI102" s="8"/>
      <c r="GJ102" s="8"/>
      <c r="GK102" s="11"/>
      <c r="GL102" s="5"/>
      <c r="GM102" s="8"/>
      <c r="GN102" s="8"/>
      <c r="GO102" s="8"/>
      <c r="GP102" s="8"/>
      <c r="GQ102" s="8"/>
      <c r="GR102" s="11"/>
      <c r="GS102" s="5"/>
      <c r="GT102" s="8"/>
      <c r="GU102" s="8"/>
      <c r="GV102" s="8"/>
      <c r="GW102" s="8"/>
      <c r="GX102" s="8"/>
      <c r="GY102" s="11"/>
      <c r="GZ102" s="5"/>
      <c r="HA102" s="8"/>
      <c r="HB102" s="8"/>
      <c r="HC102" s="8"/>
      <c r="HD102" s="8"/>
      <c r="HE102" s="8"/>
      <c r="HF102" s="11"/>
      <c r="HG102" s="5"/>
      <c r="HH102" s="8"/>
      <c r="HI102" s="8"/>
      <c r="HJ102" s="8"/>
      <c r="HK102" s="8"/>
      <c r="HL102" s="8"/>
      <c r="HM102" s="11"/>
      <c r="HN102" s="5"/>
      <c r="HO102" s="8"/>
      <c r="HP102" s="8"/>
      <c r="HQ102" s="8"/>
      <c r="HR102" s="8"/>
      <c r="HS102" s="8"/>
      <c r="HT102" s="11"/>
      <c r="HU102" s="5"/>
      <c r="HV102" s="8"/>
      <c r="HW102" s="8"/>
      <c r="HX102" s="8"/>
      <c r="HY102" s="8"/>
      <c r="HZ102" s="8"/>
      <c r="IA102" s="11"/>
      <c r="IB102" s="5"/>
      <c r="IC102" s="8"/>
      <c r="ID102" s="8"/>
      <c r="IE102" s="8"/>
      <c r="IF102" s="8"/>
      <c r="IG102" s="8"/>
      <c r="IH102" s="11"/>
      <c r="II102" s="5"/>
      <c r="IJ102" s="8"/>
      <c r="IK102" s="8"/>
      <c r="IL102" s="8"/>
      <c r="IM102" s="8"/>
      <c r="IN102" s="8"/>
      <c r="IO102" s="11"/>
      <c r="IP102" s="5"/>
      <c r="IQ102" s="8"/>
      <c r="IR102" s="8"/>
      <c r="IS102" s="8"/>
      <c r="IT102" s="8"/>
      <c r="IU102" s="8"/>
      <c r="IV102" s="11"/>
      <c r="IW102" s="5"/>
      <c r="IX102" s="8"/>
      <c r="IY102" s="8"/>
      <c r="IZ102" s="8"/>
      <c r="JA102" s="8"/>
      <c r="JB102" s="8"/>
      <c r="JC102" s="11"/>
      <c r="JD102" s="5"/>
      <c r="JE102" s="8"/>
      <c r="JF102" s="8"/>
      <c r="JG102" s="8"/>
      <c r="JH102" s="8"/>
      <c r="JI102" s="8"/>
      <c r="JJ102" s="11"/>
      <c r="JK102" s="5"/>
      <c r="JL102" s="8"/>
      <c r="JM102" s="8"/>
      <c r="JN102" s="8"/>
      <c r="JO102" s="8"/>
      <c r="JP102" s="8"/>
      <c r="JQ102" s="11"/>
      <c r="JR102" s="5"/>
      <c r="JS102" s="8"/>
      <c r="JT102" s="8"/>
      <c r="JU102" s="8"/>
      <c r="JV102" s="8"/>
      <c r="JW102" s="8"/>
      <c r="JX102" s="11"/>
    </row>
    <row r="103" spans="5:284" x14ac:dyDescent="0.25">
      <c r="E103" s="5"/>
      <c r="F103" s="8" t="s">
        <v>5</v>
      </c>
      <c r="G103" s="8"/>
      <c r="H103" s="8"/>
      <c r="I103" s="8"/>
      <c r="J103" s="9">
        <f>ROUND(J101*20%,0)</f>
        <v>7520</v>
      </c>
      <c r="K103" s="11"/>
      <c r="L103" s="5"/>
      <c r="M103" s="8" t="s">
        <v>5</v>
      </c>
      <c r="N103" s="8"/>
      <c r="O103" s="8"/>
      <c r="P103" s="8"/>
      <c r="Q103" s="9">
        <f>ROUND(Q101*20%,0)</f>
        <v>9536</v>
      </c>
      <c r="R103" s="11"/>
      <c r="S103" s="5"/>
      <c r="T103" s="8" t="s">
        <v>5</v>
      </c>
      <c r="U103" s="8"/>
      <c r="V103" s="8"/>
      <c r="W103" s="8"/>
      <c r="X103" s="9">
        <f>ROUND(X101*20%,0)</f>
        <v>11149</v>
      </c>
      <c r="Y103" s="11"/>
      <c r="Z103" s="5"/>
      <c r="AA103" s="8" t="s">
        <v>5</v>
      </c>
      <c r="AB103" s="8"/>
      <c r="AC103" s="8"/>
      <c r="AD103" s="8"/>
      <c r="AE103" s="9">
        <f>ROUND(AE101*20%,0)</f>
        <v>12439</v>
      </c>
      <c r="AF103" s="11"/>
      <c r="AG103" s="5"/>
      <c r="AH103" s="8" t="s">
        <v>5</v>
      </c>
      <c r="AI103" s="8"/>
      <c r="AJ103" s="8"/>
      <c r="AK103" s="8"/>
      <c r="AL103" s="9">
        <f>ROUND(AL101*20%,0)</f>
        <v>10831</v>
      </c>
      <c r="AM103" s="11"/>
      <c r="AN103" s="5"/>
      <c r="AO103" s="8" t="s">
        <v>5</v>
      </c>
      <c r="AP103" s="8"/>
      <c r="AQ103" s="8"/>
      <c r="AR103" s="8"/>
      <c r="AS103" s="9">
        <f>ROUND(AS101*20%,0)</f>
        <v>9545</v>
      </c>
      <c r="AT103" s="11"/>
      <c r="AU103" s="5"/>
      <c r="AV103" s="8" t="s">
        <v>5</v>
      </c>
      <c r="AW103" s="8"/>
      <c r="AX103" s="8"/>
      <c r="AY103" s="8"/>
      <c r="AZ103" s="9">
        <f>ROUND(AZ101*20%,0)</f>
        <v>8516</v>
      </c>
      <c r="BA103" s="11"/>
      <c r="BB103" s="5"/>
      <c r="BC103" s="8" t="s">
        <v>5</v>
      </c>
      <c r="BD103" s="8"/>
      <c r="BE103" s="8"/>
      <c r="BF103" s="8"/>
      <c r="BG103" s="9">
        <f>ROUND(BG101*20%,0)</f>
        <v>10333</v>
      </c>
      <c r="BH103" s="11"/>
      <c r="BI103" s="5"/>
      <c r="BJ103" s="8" t="s">
        <v>5</v>
      </c>
      <c r="BK103" s="8"/>
      <c r="BL103" s="8"/>
      <c r="BM103" s="8"/>
      <c r="BN103" s="9">
        <f>ROUND(BN101*20%,0)</f>
        <v>11786</v>
      </c>
      <c r="BO103" s="11"/>
      <c r="BP103" s="5"/>
      <c r="BQ103" s="8" t="s">
        <v>5</v>
      </c>
      <c r="BR103" s="8"/>
      <c r="BS103" s="8"/>
      <c r="BT103" s="8"/>
      <c r="BU103" s="9">
        <f>ROUND(BU101*20%,0)</f>
        <v>12949</v>
      </c>
      <c r="BV103" s="11"/>
      <c r="BW103" s="5"/>
      <c r="BX103" s="8" t="s">
        <v>5</v>
      </c>
      <c r="BY103" s="8"/>
      <c r="BZ103" s="8"/>
      <c r="CA103" s="8"/>
      <c r="CB103" s="9">
        <f>ROUND(CB101*20%,0)</f>
        <v>13879</v>
      </c>
      <c r="CC103" s="11"/>
      <c r="CD103" s="5"/>
      <c r="CE103" s="8" t="s">
        <v>5</v>
      </c>
      <c r="CF103" s="8"/>
      <c r="CG103" s="8"/>
      <c r="CH103" s="8"/>
      <c r="CI103" s="9">
        <f>ROUND(CI101*20%,0)</f>
        <v>14623</v>
      </c>
      <c r="CJ103" s="11"/>
      <c r="CK103" s="5"/>
      <c r="CL103" s="8" t="s">
        <v>5</v>
      </c>
      <c r="CM103" s="8"/>
      <c r="CN103" s="8"/>
      <c r="CO103" s="8"/>
      <c r="CP103" s="9">
        <f>ROUND(CP101*20%,0)</f>
        <v>15219</v>
      </c>
      <c r="CQ103" s="11"/>
      <c r="CR103" s="5"/>
      <c r="CS103" s="8" t="s">
        <v>5</v>
      </c>
      <c r="CT103" s="8"/>
      <c r="CU103" s="8"/>
      <c r="CV103" s="8"/>
      <c r="CW103" s="9">
        <f>ROUND(CW101*20%,0)</f>
        <v>15695</v>
      </c>
      <c r="CX103" s="11"/>
      <c r="CY103" s="5"/>
      <c r="CZ103" s="8" t="s">
        <v>5</v>
      </c>
      <c r="DA103" s="8"/>
      <c r="DB103" s="8"/>
      <c r="DC103" s="8"/>
      <c r="DD103" s="9">
        <f>ROUND(DD101*20%,0)</f>
        <v>16076</v>
      </c>
      <c r="DE103" s="11"/>
      <c r="DF103" s="5"/>
      <c r="DG103" s="8" t="s">
        <v>5</v>
      </c>
      <c r="DH103" s="8"/>
      <c r="DI103" s="8"/>
      <c r="DJ103" s="8"/>
      <c r="DK103" s="9">
        <f>ROUND(DK101*20%,0)</f>
        <v>16381</v>
      </c>
      <c r="DL103" s="11"/>
      <c r="DM103" s="5"/>
      <c r="DN103" s="8" t="s">
        <v>5</v>
      </c>
      <c r="DO103" s="8"/>
      <c r="DP103" s="8"/>
      <c r="DQ103" s="8"/>
      <c r="DR103" s="9">
        <f>ROUND(DR101*20%,0)</f>
        <v>13985</v>
      </c>
      <c r="DS103" s="11"/>
      <c r="DT103" s="5"/>
      <c r="DU103" s="8" t="s">
        <v>5</v>
      </c>
      <c r="DV103" s="8"/>
      <c r="DW103" s="8"/>
      <c r="DX103" s="8"/>
      <c r="DY103" s="9">
        <f>ROUND(DY101*20%,0)</f>
        <v>12068</v>
      </c>
      <c r="DZ103" s="11"/>
      <c r="EA103" s="5"/>
      <c r="EB103" s="8" t="s">
        <v>5</v>
      </c>
      <c r="EC103" s="8"/>
      <c r="ED103" s="8"/>
      <c r="EE103" s="8"/>
      <c r="EF103" s="9">
        <f>ROUND(EF101*20%,0)</f>
        <v>10534</v>
      </c>
      <c r="EG103" s="11"/>
      <c r="EH103" s="5"/>
      <c r="EI103" s="8" t="s">
        <v>5</v>
      </c>
      <c r="EJ103" s="8"/>
      <c r="EK103" s="8"/>
      <c r="EL103" s="8"/>
      <c r="EM103" s="9">
        <f>ROUND(EM101*20%,0)</f>
        <v>11947</v>
      </c>
      <c r="EN103" s="11"/>
      <c r="EO103" s="5"/>
      <c r="EP103" s="8" t="s">
        <v>5</v>
      </c>
      <c r="EQ103" s="8"/>
      <c r="ER103" s="8"/>
      <c r="ES103" s="8"/>
      <c r="ET103" s="9">
        <f>ROUND(ET101*20%,0)</f>
        <v>13078</v>
      </c>
      <c r="EU103" s="11"/>
      <c r="EV103" s="5"/>
      <c r="EW103" s="8" t="s">
        <v>5</v>
      </c>
      <c r="EX103" s="8"/>
      <c r="EY103" s="8"/>
      <c r="EZ103" s="8"/>
      <c r="FA103" s="9">
        <f>ROUND(FA101*20%,0)</f>
        <v>13982</v>
      </c>
      <c r="FB103" s="11"/>
      <c r="FC103" s="5"/>
      <c r="FD103" s="8" t="s">
        <v>5</v>
      </c>
      <c r="FE103" s="8"/>
      <c r="FF103" s="8"/>
      <c r="FG103" s="8"/>
      <c r="FH103" s="9">
        <f>ROUND(FH101*20%,0)</f>
        <v>14706</v>
      </c>
      <c r="FI103" s="11"/>
      <c r="FJ103" s="5"/>
      <c r="FK103" s="8" t="s">
        <v>5</v>
      </c>
      <c r="FL103" s="8"/>
      <c r="FM103" s="8"/>
      <c r="FN103" s="8"/>
      <c r="FO103" s="9">
        <f>ROUND(FO101*20%,0)</f>
        <v>15285</v>
      </c>
      <c r="FP103" s="11"/>
      <c r="FQ103" s="5"/>
      <c r="FR103" s="8" t="s">
        <v>5</v>
      </c>
      <c r="FS103" s="8"/>
      <c r="FT103" s="8"/>
      <c r="FU103" s="8"/>
      <c r="FV103" s="9">
        <f>ROUND(FV101*20%,0)</f>
        <v>15748</v>
      </c>
      <c r="FW103" s="11"/>
      <c r="FX103" s="5"/>
      <c r="FY103" s="8" t="s">
        <v>5</v>
      </c>
      <c r="FZ103" s="8"/>
      <c r="GA103" s="8"/>
      <c r="GB103" s="8"/>
      <c r="GC103" s="9">
        <f>ROUND(GC101*20%,0)</f>
        <v>16118</v>
      </c>
      <c r="GD103" s="11"/>
      <c r="GE103" s="5"/>
      <c r="GF103" s="8" t="s">
        <v>5</v>
      </c>
      <c r="GG103" s="8"/>
      <c r="GH103" s="8"/>
      <c r="GI103" s="8"/>
      <c r="GJ103" s="9">
        <f>ROUND(GJ101*20%,0)</f>
        <v>16414</v>
      </c>
      <c r="GK103" s="11"/>
      <c r="GL103" s="5"/>
      <c r="GM103" s="8" t="s">
        <v>5</v>
      </c>
      <c r="GN103" s="8"/>
      <c r="GO103" s="8"/>
      <c r="GP103" s="8"/>
      <c r="GQ103" s="9">
        <f>ROUND(GQ101*20%,0)</f>
        <v>16652</v>
      </c>
      <c r="GR103" s="11"/>
      <c r="GS103" s="5"/>
      <c r="GT103" s="8" t="s">
        <v>5</v>
      </c>
      <c r="GU103" s="8"/>
      <c r="GV103" s="8"/>
      <c r="GW103" s="8"/>
      <c r="GX103" s="9">
        <f>ROUND(GX101*20%,0)</f>
        <v>14201</v>
      </c>
      <c r="GY103" s="11"/>
      <c r="GZ103" s="5"/>
      <c r="HA103" s="8" t="s">
        <v>5</v>
      </c>
      <c r="HB103" s="8"/>
      <c r="HC103" s="8"/>
      <c r="HD103" s="8"/>
      <c r="HE103" s="9">
        <f>ROUND(HE101*20%,0)</f>
        <v>12241</v>
      </c>
      <c r="HF103" s="11"/>
      <c r="HG103" s="5"/>
      <c r="HH103" s="8" t="s">
        <v>5</v>
      </c>
      <c r="HI103" s="8"/>
      <c r="HJ103" s="8"/>
      <c r="HK103" s="8"/>
      <c r="HL103" s="9">
        <f>ROUND(HL101*20%,0)</f>
        <v>10673</v>
      </c>
      <c r="HM103" s="11"/>
      <c r="HN103" s="5"/>
      <c r="HO103" s="8" t="s">
        <v>5</v>
      </c>
      <c r="HP103" s="8"/>
      <c r="HQ103" s="8"/>
      <c r="HR103" s="8"/>
      <c r="HS103" s="9">
        <f>ROUND(HS101*20%,0)</f>
        <v>12058</v>
      </c>
      <c r="HT103" s="11"/>
      <c r="HU103" s="5"/>
      <c r="HV103" s="8" t="s">
        <v>5</v>
      </c>
      <c r="HW103" s="8"/>
      <c r="HX103" s="8"/>
      <c r="HY103" s="8"/>
      <c r="HZ103" s="9">
        <f>ROUND(HZ101*20%,0)</f>
        <v>13167</v>
      </c>
      <c r="IA103" s="11"/>
      <c r="IB103" s="5"/>
      <c r="IC103" s="8" t="s">
        <v>5</v>
      </c>
      <c r="ID103" s="8"/>
      <c r="IE103" s="8"/>
      <c r="IF103" s="8"/>
      <c r="IG103" s="9">
        <f>ROUND(IG101*20%,0)</f>
        <v>14053</v>
      </c>
      <c r="IH103" s="11"/>
      <c r="II103" s="5"/>
      <c r="IJ103" s="8" t="s">
        <v>5</v>
      </c>
      <c r="IK103" s="8"/>
      <c r="IL103" s="8"/>
      <c r="IM103" s="8"/>
      <c r="IN103" s="9">
        <f>ROUND(IN101*20%,0)</f>
        <v>14763</v>
      </c>
      <c r="IO103" s="11"/>
      <c r="IP103" s="5"/>
      <c r="IQ103" s="8" t="s">
        <v>5</v>
      </c>
      <c r="IR103" s="8"/>
      <c r="IS103" s="8"/>
      <c r="IT103" s="8"/>
      <c r="IU103" s="9">
        <f>ROUND(IU101*20%,0)</f>
        <v>15330</v>
      </c>
      <c r="IV103" s="11"/>
      <c r="IW103" s="5"/>
      <c r="IX103" s="8" t="s">
        <v>5</v>
      </c>
      <c r="IY103" s="8"/>
      <c r="IZ103" s="8"/>
      <c r="JA103" s="8"/>
      <c r="JB103" s="9">
        <f>ROUND(JB101*20%,0)</f>
        <v>15784</v>
      </c>
      <c r="JC103" s="11"/>
      <c r="JD103" s="5"/>
      <c r="JE103" s="8" t="s">
        <v>5</v>
      </c>
      <c r="JF103" s="8"/>
      <c r="JG103" s="8"/>
      <c r="JH103" s="8"/>
      <c r="JI103" s="9">
        <f>ROUND(JI101*20%,0)</f>
        <v>16147</v>
      </c>
      <c r="JJ103" s="11"/>
      <c r="JK103" s="5"/>
      <c r="JL103" s="8" t="s">
        <v>5</v>
      </c>
      <c r="JM103" s="8"/>
      <c r="JN103" s="8"/>
      <c r="JO103" s="8"/>
      <c r="JP103" s="9">
        <f>ROUND(JP101*20%,0)</f>
        <v>16438</v>
      </c>
      <c r="JQ103" s="11"/>
      <c r="JR103" s="5"/>
      <c r="JS103" s="8" t="s">
        <v>5</v>
      </c>
      <c r="JT103" s="8"/>
      <c r="JU103" s="8"/>
      <c r="JV103" s="8"/>
      <c r="JW103" s="9">
        <f>ROUND(JW101*20%,0)</f>
        <v>16670</v>
      </c>
      <c r="JX103" s="11"/>
    </row>
    <row r="104" spans="5:284" x14ac:dyDescent="0.25">
      <c r="E104" s="5"/>
      <c r="F104" s="8"/>
      <c r="G104" s="8"/>
      <c r="H104" s="8"/>
      <c r="I104" s="8"/>
      <c r="J104" s="8"/>
      <c r="K104" s="11"/>
      <c r="L104" s="5"/>
      <c r="M104" s="8"/>
      <c r="N104" s="8"/>
      <c r="O104" s="8"/>
      <c r="P104" s="8"/>
      <c r="Q104" s="8"/>
      <c r="R104" s="11"/>
      <c r="S104" s="5"/>
      <c r="T104" s="8"/>
      <c r="U104" s="8"/>
      <c r="V104" s="8"/>
      <c r="W104" s="8"/>
      <c r="X104" s="8"/>
      <c r="Y104" s="11"/>
      <c r="Z104" s="5"/>
      <c r="AA104" s="8"/>
      <c r="AB104" s="8"/>
      <c r="AC104" s="8"/>
      <c r="AD104" s="8"/>
      <c r="AE104" s="8"/>
      <c r="AF104" s="11"/>
      <c r="AG104" s="5"/>
      <c r="AH104" s="8"/>
      <c r="AI104" s="8"/>
      <c r="AJ104" s="8"/>
      <c r="AK104" s="8"/>
      <c r="AL104" s="8"/>
      <c r="AM104" s="11"/>
      <c r="AN104" s="5"/>
      <c r="AO104" s="8"/>
      <c r="AP104" s="8"/>
      <c r="AQ104" s="8"/>
      <c r="AR104" s="8"/>
      <c r="AS104" s="8"/>
      <c r="AT104" s="11"/>
      <c r="AU104" s="5"/>
      <c r="AV104" s="8"/>
      <c r="AW104" s="8"/>
      <c r="AX104" s="8"/>
      <c r="AY104" s="8"/>
      <c r="AZ104" s="8"/>
      <c r="BA104" s="11"/>
      <c r="BB104" s="5"/>
      <c r="BC104" s="8"/>
      <c r="BD104" s="8"/>
      <c r="BE104" s="8"/>
      <c r="BF104" s="8"/>
      <c r="BG104" s="8"/>
      <c r="BH104" s="11"/>
      <c r="BI104" s="5"/>
      <c r="BJ104" s="8"/>
      <c r="BK104" s="8"/>
      <c r="BL104" s="8"/>
      <c r="BM104" s="8"/>
      <c r="BN104" s="8"/>
      <c r="BO104" s="11"/>
      <c r="BP104" s="5"/>
      <c r="BQ104" s="8"/>
      <c r="BR104" s="8"/>
      <c r="BS104" s="8"/>
      <c r="BT104" s="8"/>
      <c r="BU104" s="8"/>
      <c r="BV104" s="11"/>
      <c r="BW104" s="5"/>
      <c r="BX104" s="8"/>
      <c r="BY104" s="8"/>
      <c r="BZ104" s="8"/>
      <c r="CA104" s="8"/>
      <c r="CB104" s="8"/>
      <c r="CC104" s="11"/>
      <c r="CD104" s="5"/>
      <c r="CE104" s="8"/>
      <c r="CF104" s="8"/>
      <c r="CG104" s="8"/>
      <c r="CH104" s="8"/>
      <c r="CI104" s="8"/>
      <c r="CJ104" s="11"/>
      <c r="CK104" s="5"/>
      <c r="CL104" s="8"/>
      <c r="CM104" s="8"/>
      <c r="CN104" s="8"/>
      <c r="CO104" s="8"/>
      <c r="CP104" s="8"/>
      <c r="CQ104" s="11"/>
      <c r="CR104" s="5"/>
      <c r="CS104" s="8"/>
      <c r="CT104" s="8"/>
      <c r="CU104" s="8"/>
      <c r="CV104" s="8"/>
      <c r="CW104" s="8"/>
      <c r="CX104" s="11"/>
      <c r="CY104" s="5"/>
      <c r="CZ104" s="8"/>
      <c r="DA104" s="8"/>
      <c r="DB104" s="8"/>
      <c r="DC104" s="8"/>
      <c r="DD104" s="8"/>
      <c r="DE104" s="11"/>
      <c r="DF104" s="5"/>
      <c r="DG104" s="8"/>
      <c r="DH104" s="8"/>
      <c r="DI104" s="8"/>
      <c r="DJ104" s="8"/>
      <c r="DK104" s="8"/>
      <c r="DL104" s="11"/>
      <c r="DM104" s="5"/>
      <c r="DN104" s="8"/>
      <c r="DO104" s="8"/>
      <c r="DP104" s="8"/>
      <c r="DQ104" s="8"/>
      <c r="DR104" s="8"/>
      <c r="DS104" s="11"/>
      <c r="DT104" s="5"/>
      <c r="DU104" s="8"/>
      <c r="DV104" s="8"/>
      <c r="DW104" s="8"/>
      <c r="DX104" s="8"/>
      <c r="DY104" s="8"/>
      <c r="DZ104" s="11"/>
      <c r="EA104" s="5"/>
      <c r="EB104" s="8"/>
      <c r="EC104" s="8"/>
      <c r="ED104" s="8"/>
      <c r="EE104" s="8"/>
      <c r="EF104" s="8"/>
      <c r="EG104" s="11"/>
      <c r="EH104" s="5"/>
      <c r="EI104" s="8"/>
      <c r="EJ104" s="8"/>
      <c r="EK104" s="8"/>
      <c r="EL104" s="8"/>
      <c r="EM104" s="8"/>
      <c r="EN104" s="11"/>
      <c r="EO104" s="5"/>
      <c r="EP104" s="8"/>
      <c r="EQ104" s="8"/>
      <c r="ER104" s="8"/>
      <c r="ES104" s="8"/>
      <c r="ET104" s="8"/>
      <c r="EU104" s="11"/>
      <c r="EV104" s="5"/>
      <c r="EW104" s="8"/>
      <c r="EX104" s="8"/>
      <c r="EY104" s="8"/>
      <c r="EZ104" s="8"/>
      <c r="FA104" s="8"/>
      <c r="FB104" s="11"/>
      <c r="FC104" s="5"/>
      <c r="FD104" s="8"/>
      <c r="FE104" s="8"/>
      <c r="FF104" s="8"/>
      <c r="FG104" s="8"/>
      <c r="FH104" s="8"/>
      <c r="FI104" s="11"/>
      <c r="FJ104" s="5"/>
      <c r="FK104" s="8"/>
      <c r="FL104" s="8"/>
      <c r="FM104" s="8"/>
      <c r="FN104" s="8"/>
      <c r="FO104" s="8"/>
      <c r="FP104" s="11"/>
      <c r="FQ104" s="5"/>
      <c r="FR104" s="8"/>
      <c r="FS104" s="8"/>
      <c r="FT104" s="8"/>
      <c r="FU104" s="8"/>
      <c r="FV104" s="8"/>
      <c r="FW104" s="11"/>
      <c r="FX104" s="5"/>
      <c r="FY104" s="8"/>
      <c r="FZ104" s="8"/>
      <c r="GA104" s="8"/>
      <c r="GB104" s="8"/>
      <c r="GC104" s="8"/>
      <c r="GD104" s="11"/>
      <c r="GE104" s="5"/>
      <c r="GF104" s="8"/>
      <c r="GG104" s="8"/>
      <c r="GH104" s="8"/>
      <c r="GI104" s="8"/>
      <c r="GJ104" s="8"/>
      <c r="GK104" s="11"/>
      <c r="GL104" s="5"/>
      <c r="GM104" s="8"/>
      <c r="GN104" s="8"/>
      <c r="GO104" s="8"/>
      <c r="GP104" s="8"/>
      <c r="GQ104" s="8"/>
      <c r="GR104" s="11"/>
      <c r="GS104" s="5"/>
      <c r="GT104" s="8"/>
      <c r="GU104" s="8"/>
      <c r="GV104" s="8"/>
      <c r="GW104" s="8"/>
      <c r="GX104" s="8"/>
      <c r="GY104" s="11"/>
      <c r="GZ104" s="5"/>
      <c r="HA104" s="8"/>
      <c r="HB104" s="8"/>
      <c r="HC104" s="8"/>
      <c r="HD104" s="8"/>
      <c r="HE104" s="8"/>
      <c r="HF104" s="11"/>
      <c r="HG104" s="5"/>
      <c r="HH104" s="8"/>
      <c r="HI104" s="8"/>
      <c r="HJ104" s="8"/>
      <c r="HK104" s="8"/>
      <c r="HL104" s="8"/>
      <c r="HM104" s="11"/>
      <c r="HN104" s="5"/>
      <c r="HO104" s="8"/>
      <c r="HP104" s="8"/>
      <c r="HQ104" s="8"/>
      <c r="HR104" s="8"/>
      <c r="HS104" s="8"/>
      <c r="HT104" s="11"/>
      <c r="HU104" s="5"/>
      <c r="HV104" s="8"/>
      <c r="HW104" s="8"/>
      <c r="HX104" s="8"/>
      <c r="HY104" s="8"/>
      <c r="HZ104" s="8"/>
      <c r="IA104" s="11"/>
      <c r="IB104" s="5"/>
      <c r="IC104" s="8"/>
      <c r="ID104" s="8"/>
      <c r="IE104" s="8"/>
      <c r="IF104" s="8"/>
      <c r="IG104" s="8"/>
      <c r="IH104" s="11"/>
      <c r="II104" s="5"/>
      <c r="IJ104" s="8"/>
      <c r="IK104" s="8"/>
      <c r="IL104" s="8"/>
      <c r="IM104" s="8"/>
      <c r="IN104" s="8"/>
      <c r="IO104" s="11"/>
      <c r="IP104" s="5"/>
      <c r="IQ104" s="8"/>
      <c r="IR104" s="8"/>
      <c r="IS104" s="8"/>
      <c r="IT104" s="8"/>
      <c r="IU104" s="8"/>
      <c r="IV104" s="11"/>
      <c r="IW104" s="5"/>
      <c r="IX104" s="8"/>
      <c r="IY104" s="8"/>
      <c r="IZ104" s="8"/>
      <c r="JA104" s="8"/>
      <c r="JB104" s="8"/>
      <c r="JC104" s="11"/>
      <c r="JD104" s="5"/>
      <c r="JE104" s="8"/>
      <c r="JF104" s="8"/>
      <c r="JG104" s="8"/>
      <c r="JH104" s="8"/>
      <c r="JI104" s="8"/>
      <c r="JJ104" s="11"/>
      <c r="JK104" s="5"/>
      <c r="JL104" s="8"/>
      <c r="JM104" s="8"/>
      <c r="JN104" s="8"/>
      <c r="JO104" s="8"/>
      <c r="JP104" s="8"/>
      <c r="JQ104" s="11"/>
      <c r="JR104" s="5"/>
      <c r="JS104" s="8"/>
      <c r="JT104" s="8"/>
      <c r="JU104" s="8"/>
      <c r="JV104" s="8"/>
      <c r="JW104" s="8"/>
      <c r="JX104" s="11"/>
    </row>
    <row r="105" spans="5:284" x14ac:dyDescent="0.25">
      <c r="E105" s="17"/>
      <c r="F105" s="18" t="s">
        <v>4</v>
      </c>
      <c r="G105" s="18"/>
      <c r="H105" s="18"/>
      <c r="I105" s="18"/>
      <c r="J105" s="19">
        <f>J101-J103</f>
        <v>30080</v>
      </c>
      <c r="K105" s="20">
        <f>K101-K103</f>
        <v>42000</v>
      </c>
      <c r="L105" s="17"/>
      <c r="M105" s="18" t="s">
        <v>4</v>
      </c>
      <c r="N105" s="18"/>
      <c r="O105" s="18"/>
      <c r="P105" s="18"/>
      <c r="Q105" s="19">
        <f>Q101-Q103</f>
        <v>38144</v>
      </c>
      <c r="R105" s="20">
        <f>R101-R103</f>
        <v>64000</v>
      </c>
      <c r="S105" s="17"/>
      <c r="T105" s="18" t="s">
        <v>4</v>
      </c>
      <c r="U105" s="18"/>
      <c r="V105" s="18"/>
      <c r="W105" s="18"/>
      <c r="X105" s="19">
        <f>X101-X103</f>
        <v>44595</v>
      </c>
      <c r="Y105" s="20">
        <f>Y101-Y103</f>
        <v>86000</v>
      </c>
      <c r="Z105" s="17"/>
      <c r="AA105" s="18" t="s">
        <v>4</v>
      </c>
      <c r="AB105" s="18"/>
      <c r="AC105" s="18"/>
      <c r="AD105" s="18"/>
      <c r="AE105" s="19">
        <f>AE101-AE103</f>
        <v>49756</v>
      </c>
      <c r="AF105" s="20">
        <f>AF101-AF103</f>
        <v>108000</v>
      </c>
      <c r="AG105" s="17"/>
      <c r="AH105" s="18" t="s">
        <v>4</v>
      </c>
      <c r="AI105" s="18"/>
      <c r="AJ105" s="18"/>
      <c r="AK105" s="18"/>
      <c r="AL105" s="19">
        <f>AL101-AL103</f>
        <v>43325</v>
      </c>
      <c r="AM105" s="20">
        <f>AM101-AM103</f>
        <v>119000</v>
      </c>
      <c r="AN105" s="17"/>
      <c r="AO105" s="18" t="s">
        <v>4</v>
      </c>
      <c r="AP105" s="18"/>
      <c r="AQ105" s="18"/>
      <c r="AR105" s="18"/>
      <c r="AS105" s="19">
        <f>AS101-AS103</f>
        <v>38180</v>
      </c>
      <c r="AT105" s="20">
        <f>AT101-AT103</f>
        <v>130000</v>
      </c>
      <c r="AU105" s="17"/>
      <c r="AV105" s="18" t="s">
        <v>4</v>
      </c>
      <c r="AW105" s="18"/>
      <c r="AX105" s="18"/>
      <c r="AY105" s="18"/>
      <c r="AZ105" s="19">
        <f>AZ101-AZ103</f>
        <v>34064</v>
      </c>
      <c r="BA105" s="20">
        <f>BA101-BA103</f>
        <v>141000</v>
      </c>
      <c r="BB105" s="17"/>
      <c r="BC105" s="18" t="s">
        <v>4</v>
      </c>
      <c r="BD105" s="18"/>
      <c r="BE105" s="18"/>
      <c r="BF105" s="18"/>
      <c r="BG105" s="19">
        <f>BG101-BG103</f>
        <v>41331</v>
      </c>
      <c r="BH105" s="20">
        <f>BH101-BH103</f>
        <v>163000</v>
      </c>
      <c r="BI105" s="17"/>
      <c r="BJ105" s="18" t="s">
        <v>4</v>
      </c>
      <c r="BK105" s="18"/>
      <c r="BL105" s="18"/>
      <c r="BM105" s="18"/>
      <c r="BN105" s="19">
        <f>BN101-BN103</f>
        <v>47145</v>
      </c>
      <c r="BO105" s="20">
        <f>BO101-BO103</f>
        <v>185000</v>
      </c>
      <c r="BP105" s="17"/>
      <c r="BQ105" s="18" t="s">
        <v>4</v>
      </c>
      <c r="BR105" s="18"/>
      <c r="BS105" s="18"/>
      <c r="BT105" s="18"/>
      <c r="BU105" s="19">
        <f>BU101-BU103</f>
        <v>51796</v>
      </c>
      <c r="BV105" s="20">
        <f>BV101-BV103</f>
        <v>207000</v>
      </c>
      <c r="BW105" s="17"/>
      <c r="BX105" s="18" t="s">
        <v>4</v>
      </c>
      <c r="BY105" s="18"/>
      <c r="BZ105" s="18"/>
      <c r="CA105" s="18"/>
      <c r="CB105" s="19">
        <f>CB101-CB103</f>
        <v>55517</v>
      </c>
      <c r="CC105" s="20">
        <f>CC101-CC103</f>
        <v>229000</v>
      </c>
      <c r="CD105" s="17"/>
      <c r="CE105" s="18" t="s">
        <v>4</v>
      </c>
      <c r="CF105" s="18"/>
      <c r="CG105" s="18"/>
      <c r="CH105" s="18"/>
      <c r="CI105" s="19">
        <f>CI101-CI103</f>
        <v>58494</v>
      </c>
      <c r="CJ105" s="20">
        <f>CJ101-CJ103</f>
        <v>251000</v>
      </c>
      <c r="CK105" s="17"/>
      <c r="CL105" s="18" t="s">
        <v>4</v>
      </c>
      <c r="CM105" s="18"/>
      <c r="CN105" s="18"/>
      <c r="CO105" s="18"/>
      <c r="CP105" s="19">
        <f>CP101-CP103</f>
        <v>60875</v>
      </c>
      <c r="CQ105" s="20">
        <f>CQ101-CQ103</f>
        <v>273000</v>
      </c>
      <c r="CR105" s="17"/>
      <c r="CS105" s="18" t="s">
        <v>4</v>
      </c>
      <c r="CT105" s="18"/>
      <c r="CU105" s="18"/>
      <c r="CV105" s="18"/>
      <c r="CW105" s="19">
        <f>CW101-CW103</f>
        <v>62780</v>
      </c>
      <c r="CX105" s="20">
        <f>CX101-CX103</f>
        <v>295000</v>
      </c>
      <c r="CY105" s="17"/>
      <c r="CZ105" s="18" t="s">
        <v>4</v>
      </c>
      <c r="DA105" s="18"/>
      <c r="DB105" s="18"/>
      <c r="DC105" s="18"/>
      <c r="DD105" s="19">
        <f>DD101-DD103</f>
        <v>64304</v>
      </c>
      <c r="DE105" s="20">
        <f>DE101-DE103</f>
        <v>317000</v>
      </c>
      <c r="DF105" s="17"/>
      <c r="DG105" s="18" t="s">
        <v>4</v>
      </c>
      <c r="DH105" s="18"/>
      <c r="DI105" s="18"/>
      <c r="DJ105" s="18"/>
      <c r="DK105" s="19">
        <f>DK101-DK103</f>
        <v>65523</v>
      </c>
      <c r="DL105" s="20">
        <f>DL101-DL103</f>
        <v>339000</v>
      </c>
      <c r="DM105" s="17"/>
      <c r="DN105" s="18" t="s">
        <v>4</v>
      </c>
      <c r="DO105" s="18"/>
      <c r="DP105" s="18"/>
      <c r="DQ105" s="18"/>
      <c r="DR105" s="19">
        <f>DR101-DR103</f>
        <v>55938</v>
      </c>
      <c r="DS105" s="20">
        <f>DS101-DS103</f>
        <v>350000</v>
      </c>
      <c r="DT105" s="17"/>
      <c r="DU105" s="18" t="s">
        <v>4</v>
      </c>
      <c r="DV105" s="18"/>
      <c r="DW105" s="18"/>
      <c r="DX105" s="18"/>
      <c r="DY105" s="19">
        <f>DY101-DY103</f>
        <v>48270</v>
      </c>
      <c r="DZ105" s="20">
        <f>DZ101-DZ103</f>
        <v>361000</v>
      </c>
      <c r="EA105" s="17"/>
      <c r="EB105" s="18" t="s">
        <v>4</v>
      </c>
      <c r="EC105" s="18"/>
      <c r="ED105" s="18"/>
      <c r="EE105" s="18"/>
      <c r="EF105" s="19">
        <f>EF101-EF103</f>
        <v>42136</v>
      </c>
      <c r="EG105" s="20">
        <f>EG101-EG103</f>
        <v>372000</v>
      </c>
      <c r="EH105" s="17"/>
      <c r="EI105" s="18" t="s">
        <v>4</v>
      </c>
      <c r="EJ105" s="18"/>
      <c r="EK105" s="18"/>
      <c r="EL105" s="18"/>
      <c r="EM105" s="19">
        <f>EM101-EM103</f>
        <v>47789</v>
      </c>
      <c r="EN105" s="20">
        <f>EN101-EN103</f>
        <v>394000</v>
      </c>
      <c r="EO105" s="17"/>
      <c r="EP105" s="18" t="s">
        <v>4</v>
      </c>
      <c r="EQ105" s="18"/>
      <c r="ER105" s="18"/>
      <c r="ES105" s="18"/>
      <c r="ET105" s="19">
        <f>ET101-ET103</f>
        <v>52311</v>
      </c>
      <c r="EU105" s="20">
        <f>EU101-EU103</f>
        <v>416000</v>
      </c>
      <c r="EV105" s="17"/>
      <c r="EW105" s="18" t="s">
        <v>4</v>
      </c>
      <c r="EX105" s="18"/>
      <c r="EY105" s="18"/>
      <c r="EZ105" s="18"/>
      <c r="FA105" s="19">
        <f>FA101-FA103</f>
        <v>55929</v>
      </c>
      <c r="FB105" s="20">
        <f>FB101-FB103</f>
        <v>438000</v>
      </c>
      <c r="FC105" s="17"/>
      <c r="FD105" s="18" t="s">
        <v>4</v>
      </c>
      <c r="FE105" s="18"/>
      <c r="FF105" s="18"/>
      <c r="FG105" s="18"/>
      <c r="FH105" s="19">
        <f>FH101-FH103</f>
        <v>58823</v>
      </c>
      <c r="FI105" s="20">
        <f>FI101-FI103</f>
        <v>460000</v>
      </c>
      <c r="FJ105" s="17"/>
      <c r="FK105" s="18" t="s">
        <v>4</v>
      </c>
      <c r="FL105" s="18"/>
      <c r="FM105" s="18"/>
      <c r="FN105" s="18"/>
      <c r="FO105" s="19">
        <f>FO101-FO103</f>
        <v>61138</v>
      </c>
      <c r="FP105" s="20">
        <f>FP101-FP103</f>
        <v>482000</v>
      </c>
      <c r="FQ105" s="17"/>
      <c r="FR105" s="18" t="s">
        <v>4</v>
      </c>
      <c r="FS105" s="18"/>
      <c r="FT105" s="18"/>
      <c r="FU105" s="18"/>
      <c r="FV105" s="19">
        <f>FV101-FV103</f>
        <v>62990</v>
      </c>
      <c r="FW105" s="20">
        <f>FW101-FW103</f>
        <v>504000</v>
      </c>
      <c r="FX105" s="17"/>
      <c r="FY105" s="18" t="s">
        <v>4</v>
      </c>
      <c r="FZ105" s="18"/>
      <c r="GA105" s="18"/>
      <c r="GB105" s="18"/>
      <c r="GC105" s="19">
        <f>GC101-GC103</f>
        <v>64472</v>
      </c>
      <c r="GD105" s="20">
        <f>GD101-GD103</f>
        <v>526000</v>
      </c>
      <c r="GE105" s="17"/>
      <c r="GF105" s="18" t="s">
        <v>4</v>
      </c>
      <c r="GG105" s="18"/>
      <c r="GH105" s="18"/>
      <c r="GI105" s="18"/>
      <c r="GJ105" s="19">
        <f>GJ101-GJ103</f>
        <v>65658</v>
      </c>
      <c r="GK105" s="20">
        <f>GK101-GK103</f>
        <v>548000</v>
      </c>
      <c r="GL105" s="17"/>
      <c r="GM105" s="18" t="s">
        <v>4</v>
      </c>
      <c r="GN105" s="18"/>
      <c r="GO105" s="18"/>
      <c r="GP105" s="18"/>
      <c r="GQ105" s="19">
        <f>GQ101-GQ103</f>
        <v>66606</v>
      </c>
      <c r="GR105" s="20">
        <f>GR101-GR103</f>
        <v>570000</v>
      </c>
      <c r="GS105" s="17"/>
      <c r="GT105" s="18" t="s">
        <v>4</v>
      </c>
      <c r="GU105" s="18"/>
      <c r="GV105" s="18"/>
      <c r="GW105" s="18"/>
      <c r="GX105" s="19">
        <f>GX101-GX103</f>
        <v>56805</v>
      </c>
      <c r="GY105" s="20">
        <f>GY101-GY103</f>
        <v>581000</v>
      </c>
      <c r="GZ105" s="17"/>
      <c r="HA105" s="18" t="s">
        <v>4</v>
      </c>
      <c r="HB105" s="18"/>
      <c r="HC105" s="18"/>
      <c r="HD105" s="18"/>
      <c r="HE105" s="19">
        <f>HE101-HE103</f>
        <v>48964</v>
      </c>
      <c r="HF105" s="20">
        <f>HF101-HF103</f>
        <v>592000</v>
      </c>
      <c r="HG105" s="17"/>
      <c r="HH105" s="18" t="s">
        <v>4</v>
      </c>
      <c r="HI105" s="18"/>
      <c r="HJ105" s="18"/>
      <c r="HK105" s="18"/>
      <c r="HL105" s="19">
        <f>HL101-HL103</f>
        <v>42691</v>
      </c>
      <c r="HM105" s="20">
        <f>HM101-HM103</f>
        <v>603000</v>
      </c>
      <c r="HN105" s="17"/>
      <c r="HO105" s="18" t="s">
        <v>4</v>
      </c>
      <c r="HP105" s="18"/>
      <c r="HQ105" s="18"/>
      <c r="HR105" s="18"/>
      <c r="HS105" s="19">
        <f>HS101-HS103</f>
        <v>48233</v>
      </c>
      <c r="HT105" s="20">
        <f>HT101-HT103</f>
        <v>625000</v>
      </c>
      <c r="HU105" s="17"/>
      <c r="HV105" s="18" t="s">
        <v>4</v>
      </c>
      <c r="HW105" s="18"/>
      <c r="HX105" s="18"/>
      <c r="HY105" s="18"/>
      <c r="HZ105" s="19">
        <f>HZ101-HZ103</f>
        <v>52666</v>
      </c>
      <c r="IA105" s="20">
        <f>IA101-IA103</f>
        <v>647000</v>
      </c>
      <c r="IB105" s="17"/>
      <c r="IC105" s="18" t="s">
        <v>4</v>
      </c>
      <c r="ID105" s="18"/>
      <c r="IE105" s="18"/>
      <c r="IF105" s="18"/>
      <c r="IG105" s="19">
        <f>IG101-IG103</f>
        <v>56213</v>
      </c>
      <c r="IH105" s="20">
        <f>IH101-IH103</f>
        <v>669000</v>
      </c>
      <c r="II105" s="17"/>
      <c r="IJ105" s="18" t="s">
        <v>4</v>
      </c>
      <c r="IK105" s="18"/>
      <c r="IL105" s="18"/>
      <c r="IM105" s="18"/>
      <c r="IN105" s="19">
        <f>IN101-IN103</f>
        <v>59050</v>
      </c>
      <c r="IO105" s="20">
        <f>IO101-IO103</f>
        <v>691000</v>
      </c>
      <c r="IP105" s="17"/>
      <c r="IQ105" s="18" t="s">
        <v>4</v>
      </c>
      <c r="IR105" s="18"/>
      <c r="IS105" s="18"/>
      <c r="IT105" s="18"/>
      <c r="IU105" s="19">
        <f>IU101-IU103</f>
        <v>61320</v>
      </c>
      <c r="IV105" s="20">
        <f>IV101-IV103</f>
        <v>713000</v>
      </c>
      <c r="IW105" s="17"/>
      <c r="IX105" s="18" t="s">
        <v>4</v>
      </c>
      <c r="IY105" s="18"/>
      <c r="IZ105" s="18"/>
      <c r="JA105" s="18"/>
      <c r="JB105" s="19">
        <f>JB101-JB103</f>
        <v>63136</v>
      </c>
      <c r="JC105" s="20">
        <f>JC101-JC103</f>
        <v>735000</v>
      </c>
      <c r="JD105" s="17"/>
      <c r="JE105" s="18" t="s">
        <v>4</v>
      </c>
      <c r="JF105" s="18"/>
      <c r="JG105" s="18"/>
      <c r="JH105" s="18"/>
      <c r="JI105" s="19">
        <f>JI101-JI103</f>
        <v>64589</v>
      </c>
      <c r="JJ105" s="20">
        <f>JJ101-JJ103</f>
        <v>757000</v>
      </c>
      <c r="JK105" s="17"/>
      <c r="JL105" s="18" t="s">
        <v>4</v>
      </c>
      <c r="JM105" s="18"/>
      <c r="JN105" s="18"/>
      <c r="JO105" s="18"/>
      <c r="JP105" s="19">
        <f>JP101-JP103</f>
        <v>65751</v>
      </c>
      <c r="JQ105" s="20">
        <f>JQ101-JQ103</f>
        <v>779000</v>
      </c>
      <c r="JR105" s="17"/>
      <c r="JS105" s="18" t="s">
        <v>4</v>
      </c>
      <c r="JT105" s="18"/>
      <c r="JU105" s="18"/>
      <c r="JV105" s="18"/>
      <c r="JW105" s="19">
        <f>JW101-JW103</f>
        <v>66681</v>
      </c>
      <c r="JX105" s="20">
        <f>JX101-JX103</f>
        <v>801000</v>
      </c>
    </row>
  </sheetData>
  <mergeCells count="1296">
    <mergeCell ref="B53:C53"/>
    <mergeCell ref="B54:C54"/>
    <mergeCell ref="B55:C55"/>
    <mergeCell ref="F69:G69"/>
    <mergeCell ref="F70:G70"/>
    <mergeCell ref="F71:G71"/>
    <mergeCell ref="A57:C58"/>
    <mergeCell ref="A49:C49"/>
    <mergeCell ref="B50:C50"/>
    <mergeCell ref="B51:C51"/>
    <mergeCell ref="B52:C52"/>
    <mergeCell ref="F100:G100"/>
    <mergeCell ref="A6:D7"/>
    <mergeCell ref="A8:D9"/>
    <mergeCell ref="A10:D11"/>
    <mergeCell ref="A12:D13"/>
    <mergeCell ref="A14:D15"/>
    <mergeCell ref="A16:D18"/>
    <mergeCell ref="F92:G92"/>
    <mergeCell ref="F93:G93"/>
    <mergeCell ref="F94:G94"/>
    <mergeCell ref="F95:G95"/>
    <mergeCell ref="F96:G96"/>
    <mergeCell ref="F87:G87"/>
    <mergeCell ref="F88:G88"/>
    <mergeCell ref="F89:G89"/>
    <mergeCell ref="F90:G90"/>
    <mergeCell ref="F91:G91"/>
    <mergeCell ref="F82:G82"/>
    <mergeCell ref="F83:G83"/>
    <mergeCell ref="F84:G84"/>
    <mergeCell ref="F85:G85"/>
    <mergeCell ref="F86:G86"/>
    <mergeCell ref="F77:G77"/>
    <mergeCell ref="F78:G78"/>
    <mergeCell ref="F79:G79"/>
    <mergeCell ref="F80:G80"/>
    <mergeCell ref="F81:G81"/>
    <mergeCell ref="F72:G72"/>
    <mergeCell ref="F73:G73"/>
    <mergeCell ref="F74:G74"/>
    <mergeCell ref="F75:G75"/>
    <mergeCell ref="F76:G76"/>
    <mergeCell ref="M80:N80"/>
    <mergeCell ref="M81:N81"/>
    <mergeCell ref="M82:N82"/>
    <mergeCell ref="M83:N83"/>
    <mergeCell ref="M74:N74"/>
    <mergeCell ref="M75:N75"/>
    <mergeCell ref="M76:N76"/>
    <mergeCell ref="M77:N77"/>
    <mergeCell ref="M78:N78"/>
    <mergeCell ref="M69:N69"/>
    <mergeCell ref="M70:N70"/>
    <mergeCell ref="M71:N71"/>
    <mergeCell ref="M72:N72"/>
    <mergeCell ref="M73:N73"/>
    <mergeCell ref="F97:G97"/>
    <mergeCell ref="F98:G98"/>
    <mergeCell ref="F99:G99"/>
    <mergeCell ref="M99:N99"/>
    <mergeCell ref="M100:N100"/>
    <mergeCell ref="T69:U69"/>
    <mergeCell ref="T70:U70"/>
    <mergeCell ref="T71:U71"/>
    <mergeCell ref="T72:U72"/>
    <mergeCell ref="T73:U73"/>
    <mergeCell ref="T74:U74"/>
    <mergeCell ref="T75:U75"/>
    <mergeCell ref="T76:U76"/>
    <mergeCell ref="T77:U77"/>
    <mergeCell ref="T78:U78"/>
    <mergeCell ref="T79:U79"/>
    <mergeCell ref="T80:U80"/>
    <mergeCell ref="T81:U81"/>
    <mergeCell ref="T82:U82"/>
    <mergeCell ref="M94:N94"/>
    <mergeCell ref="M95:N95"/>
    <mergeCell ref="M96:N96"/>
    <mergeCell ref="M97:N97"/>
    <mergeCell ref="M98:N98"/>
    <mergeCell ref="M89:N89"/>
    <mergeCell ref="M90:N90"/>
    <mergeCell ref="M91:N91"/>
    <mergeCell ref="M92:N92"/>
    <mergeCell ref="M93:N93"/>
    <mergeCell ref="M84:N84"/>
    <mergeCell ref="M85:N85"/>
    <mergeCell ref="M86:N86"/>
    <mergeCell ref="M87:N87"/>
    <mergeCell ref="M88:N88"/>
    <mergeCell ref="M79:N79"/>
    <mergeCell ref="T98:U98"/>
    <mergeCell ref="T99:U99"/>
    <mergeCell ref="T100:U100"/>
    <mergeCell ref="AA69:AB69"/>
    <mergeCell ref="AA70:AB70"/>
    <mergeCell ref="AA71:AB71"/>
    <mergeCell ref="AA72:AB72"/>
    <mergeCell ref="AA73:AB73"/>
    <mergeCell ref="AA74:AB74"/>
    <mergeCell ref="AA75:AB75"/>
    <mergeCell ref="AA76:AB76"/>
    <mergeCell ref="AA77:AB77"/>
    <mergeCell ref="AA78:AB78"/>
    <mergeCell ref="AA79:AB79"/>
    <mergeCell ref="AA80:AB80"/>
    <mergeCell ref="AA81:AB81"/>
    <mergeCell ref="T93:U93"/>
    <mergeCell ref="T94:U94"/>
    <mergeCell ref="T95:U95"/>
    <mergeCell ref="T96:U96"/>
    <mergeCell ref="T97:U97"/>
    <mergeCell ref="T88:U88"/>
    <mergeCell ref="T89:U89"/>
    <mergeCell ref="T90:U90"/>
    <mergeCell ref="T91:U91"/>
    <mergeCell ref="T92:U92"/>
    <mergeCell ref="T83:U83"/>
    <mergeCell ref="T84:U84"/>
    <mergeCell ref="T85:U85"/>
    <mergeCell ref="T86:U86"/>
    <mergeCell ref="T87:U87"/>
    <mergeCell ref="AA97:AB97"/>
    <mergeCell ref="AA98:AB98"/>
    <mergeCell ref="AA99:AB99"/>
    <mergeCell ref="AA100:AB100"/>
    <mergeCell ref="AH69:AI69"/>
    <mergeCell ref="AH70:AI70"/>
    <mergeCell ref="AH71:AI71"/>
    <mergeCell ref="AH72:AI72"/>
    <mergeCell ref="AH73:AI73"/>
    <mergeCell ref="AH74:AI74"/>
    <mergeCell ref="AH75:AI75"/>
    <mergeCell ref="AH76:AI76"/>
    <mergeCell ref="AH77:AI77"/>
    <mergeCell ref="AH78:AI78"/>
    <mergeCell ref="AH79:AI79"/>
    <mergeCell ref="AH80:AI80"/>
    <mergeCell ref="AA92:AB92"/>
    <mergeCell ref="AA93:AB93"/>
    <mergeCell ref="AA94:AB94"/>
    <mergeCell ref="AA95:AB95"/>
    <mergeCell ref="AA96:AB96"/>
    <mergeCell ref="AA87:AB87"/>
    <mergeCell ref="AA88:AB88"/>
    <mergeCell ref="AA89:AB89"/>
    <mergeCell ref="AA90:AB90"/>
    <mergeCell ref="AA91:AB91"/>
    <mergeCell ref="AA82:AB82"/>
    <mergeCell ref="AA83:AB83"/>
    <mergeCell ref="AA84:AB84"/>
    <mergeCell ref="AA85:AB85"/>
    <mergeCell ref="AA86:AB86"/>
    <mergeCell ref="AH99:AI99"/>
    <mergeCell ref="AH100:AI100"/>
    <mergeCell ref="AH91:AI91"/>
    <mergeCell ref="AH92:AI92"/>
    <mergeCell ref="AH93:AI93"/>
    <mergeCell ref="AH94:AI94"/>
    <mergeCell ref="AH95:AI95"/>
    <mergeCell ref="AH86:AI86"/>
    <mergeCell ref="AH87:AI87"/>
    <mergeCell ref="AH88:AI88"/>
    <mergeCell ref="AH89:AI89"/>
    <mergeCell ref="AH90:AI90"/>
    <mergeCell ref="AH96:AI96"/>
    <mergeCell ref="AH97:AI97"/>
    <mergeCell ref="AH98:AI98"/>
    <mergeCell ref="AH81:AI81"/>
    <mergeCell ref="AH82:AI82"/>
    <mergeCell ref="AH83:AI83"/>
    <mergeCell ref="AH84:AI84"/>
    <mergeCell ref="AH85:AI85"/>
    <mergeCell ref="AO80:AP80"/>
    <mergeCell ref="AO81:AP81"/>
    <mergeCell ref="AO82:AP82"/>
    <mergeCell ref="AO83:AP83"/>
    <mergeCell ref="AO74:AP74"/>
    <mergeCell ref="AO75:AP75"/>
    <mergeCell ref="AO76:AP76"/>
    <mergeCell ref="AO77:AP77"/>
    <mergeCell ref="AO78:AP78"/>
    <mergeCell ref="AO69:AP69"/>
    <mergeCell ref="AO70:AP70"/>
    <mergeCell ref="AO71:AP71"/>
    <mergeCell ref="AO72:AP72"/>
    <mergeCell ref="AO73:AP73"/>
    <mergeCell ref="AO99:AP99"/>
    <mergeCell ref="AO100:AP100"/>
    <mergeCell ref="AV69:AW69"/>
    <mergeCell ref="AV70:AW70"/>
    <mergeCell ref="AV71:AW71"/>
    <mergeCell ref="AV72:AW72"/>
    <mergeCell ref="AV73:AW73"/>
    <mergeCell ref="AV74:AW74"/>
    <mergeCell ref="AV75:AW75"/>
    <mergeCell ref="AV76:AW76"/>
    <mergeCell ref="AV77:AW77"/>
    <mergeCell ref="AV78:AW78"/>
    <mergeCell ref="AV79:AW79"/>
    <mergeCell ref="AV80:AW80"/>
    <mergeCell ref="AV81:AW81"/>
    <mergeCell ref="AV82:AW82"/>
    <mergeCell ref="AO94:AP94"/>
    <mergeCell ref="AO95:AP95"/>
    <mergeCell ref="AO96:AP96"/>
    <mergeCell ref="AO97:AP97"/>
    <mergeCell ref="AO98:AP98"/>
    <mergeCell ref="AO89:AP89"/>
    <mergeCell ref="AO90:AP90"/>
    <mergeCell ref="AO91:AP91"/>
    <mergeCell ref="AO92:AP92"/>
    <mergeCell ref="AO93:AP93"/>
    <mergeCell ref="AO84:AP84"/>
    <mergeCell ref="AO85:AP85"/>
    <mergeCell ref="AO86:AP86"/>
    <mergeCell ref="AO87:AP87"/>
    <mergeCell ref="AO88:AP88"/>
    <mergeCell ref="AO79:AP79"/>
    <mergeCell ref="AV98:AW98"/>
    <mergeCell ref="AV99:AW99"/>
    <mergeCell ref="AV100:AW100"/>
    <mergeCell ref="BC69:BD69"/>
    <mergeCell ref="BC70:BD70"/>
    <mergeCell ref="BC71:BD71"/>
    <mergeCell ref="BC72:BD72"/>
    <mergeCell ref="BC73:BD73"/>
    <mergeCell ref="BC74:BD74"/>
    <mergeCell ref="BC75:BD75"/>
    <mergeCell ref="BC76:BD76"/>
    <mergeCell ref="BC77:BD77"/>
    <mergeCell ref="BC78:BD78"/>
    <mergeCell ref="BC79:BD79"/>
    <mergeCell ref="BC80:BD80"/>
    <mergeCell ref="BC81:BD81"/>
    <mergeCell ref="AV93:AW93"/>
    <mergeCell ref="AV94:AW94"/>
    <mergeCell ref="AV95:AW95"/>
    <mergeCell ref="AV96:AW96"/>
    <mergeCell ref="AV97:AW97"/>
    <mergeCell ref="AV88:AW88"/>
    <mergeCell ref="AV89:AW89"/>
    <mergeCell ref="AV90:AW90"/>
    <mergeCell ref="AV91:AW91"/>
    <mergeCell ref="AV92:AW92"/>
    <mergeCell ref="AV83:AW83"/>
    <mergeCell ref="AV84:AW84"/>
    <mergeCell ref="AV85:AW85"/>
    <mergeCell ref="AV86:AW86"/>
    <mergeCell ref="AV87:AW87"/>
    <mergeCell ref="BC97:BD97"/>
    <mergeCell ref="BC98:BD98"/>
    <mergeCell ref="BC99:BD99"/>
    <mergeCell ref="BC100:BD100"/>
    <mergeCell ref="BJ69:BK69"/>
    <mergeCell ref="BJ70:BK70"/>
    <mergeCell ref="BJ71:BK71"/>
    <mergeCell ref="BJ72:BK72"/>
    <mergeCell ref="BJ73:BK73"/>
    <mergeCell ref="BJ74:BK74"/>
    <mergeCell ref="BJ75:BK75"/>
    <mergeCell ref="BJ76:BK76"/>
    <mergeCell ref="BJ77:BK77"/>
    <mergeCell ref="BJ78:BK78"/>
    <mergeCell ref="BJ79:BK79"/>
    <mergeCell ref="BJ80:BK80"/>
    <mergeCell ref="BC92:BD92"/>
    <mergeCell ref="BC93:BD93"/>
    <mergeCell ref="BC94:BD94"/>
    <mergeCell ref="BC95:BD95"/>
    <mergeCell ref="BC96:BD96"/>
    <mergeCell ref="BC87:BD87"/>
    <mergeCell ref="BC88:BD88"/>
    <mergeCell ref="BC89:BD89"/>
    <mergeCell ref="BC90:BD90"/>
    <mergeCell ref="BC91:BD91"/>
    <mergeCell ref="BC82:BD82"/>
    <mergeCell ref="BC83:BD83"/>
    <mergeCell ref="BC84:BD84"/>
    <mergeCell ref="BC85:BD85"/>
    <mergeCell ref="BC86:BD86"/>
    <mergeCell ref="BJ99:BK99"/>
    <mergeCell ref="BJ100:BK100"/>
    <mergeCell ref="BJ91:BK91"/>
    <mergeCell ref="BJ92:BK92"/>
    <mergeCell ref="BJ93:BK93"/>
    <mergeCell ref="BJ94:BK94"/>
    <mergeCell ref="BJ95:BK95"/>
    <mergeCell ref="BJ86:BK86"/>
    <mergeCell ref="BJ87:BK87"/>
    <mergeCell ref="BJ88:BK88"/>
    <mergeCell ref="BJ89:BK89"/>
    <mergeCell ref="BJ90:BK90"/>
    <mergeCell ref="BJ81:BK81"/>
    <mergeCell ref="BJ82:BK82"/>
    <mergeCell ref="BJ83:BK83"/>
    <mergeCell ref="BJ84:BK84"/>
    <mergeCell ref="BJ85:BK85"/>
    <mergeCell ref="BQ80:BR80"/>
    <mergeCell ref="BQ81:BR81"/>
    <mergeCell ref="BQ82:BR82"/>
    <mergeCell ref="BQ83:BR83"/>
    <mergeCell ref="BQ74:BR74"/>
    <mergeCell ref="BQ75:BR75"/>
    <mergeCell ref="BQ76:BR76"/>
    <mergeCell ref="BQ77:BR77"/>
    <mergeCell ref="BQ78:BR78"/>
    <mergeCell ref="BQ69:BR69"/>
    <mergeCell ref="BQ70:BR70"/>
    <mergeCell ref="BQ71:BR71"/>
    <mergeCell ref="BQ72:BR72"/>
    <mergeCell ref="BQ73:BR73"/>
    <mergeCell ref="BJ96:BK96"/>
    <mergeCell ref="BJ97:BK97"/>
    <mergeCell ref="BJ98:BK98"/>
    <mergeCell ref="BQ99:BR99"/>
    <mergeCell ref="BQ100:BR100"/>
    <mergeCell ref="BX69:BY69"/>
    <mergeCell ref="BX70:BY70"/>
    <mergeCell ref="BX71:BY71"/>
    <mergeCell ref="BX72:BY72"/>
    <mergeCell ref="BX73:BY73"/>
    <mergeCell ref="BX74:BY74"/>
    <mergeCell ref="BX75:BY75"/>
    <mergeCell ref="BX76:BY76"/>
    <mergeCell ref="BX77:BY77"/>
    <mergeCell ref="BX78:BY78"/>
    <mergeCell ref="BX79:BY79"/>
    <mergeCell ref="BX80:BY80"/>
    <mergeCell ref="BX81:BY81"/>
    <mergeCell ref="BX82:BY82"/>
    <mergeCell ref="BQ94:BR94"/>
    <mergeCell ref="BQ95:BR95"/>
    <mergeCell ref="BQ96:BR96"/>
    <mergeCell ref="BQ97:BR97"/>
    <mergeCell ref="BQ98:BR98"/>
    <mergeCell ref="BQ89:BR89"/>
    <mergeCell ref="BQ90:BR90"/>
    <mergeCell ref="BQ91:BR91"/>
    <mergeCell ref="BQ92:BR92"/>
    <mergeCell ref="BQ93:BR93"/>
    <mergeCell ref="BQ84:BR84"/>
    <mergeCell ref="BQ85:BR85"/>
    <mergeCell ref="BQ86:BR86"/>
    <mergeCell ref="BQ87:BR87"/>
    <mergeCell ref="BQ88:BR88"/>
    <mergeCell ref="BQ79:BR79"/>
    <mergeCell ref="BX98:BY98"/>
    <mergeCell ref="BX99:BY99"/>
    <mergeCell ref="BX100:BY100"/>
    <mergeCell ref="CE69:CF69"/>
    <mergeCell ref="CE70:CF70"/>
    <mergeCell ref="CE71:CF71"/>
    <mergeCell ref="CE72:CF72"/>
    <mergeCell ref="CE73:CF73"/>
    <mergeCell ref="CE74:CF74"/>
    <mergeCell ref="CE75:CF75"/>
    <mergeCell ref="CE76:CF76"/>
    <mergeCell ref="CE77:CF77"/>
    <mergeCell ref="CE78:CF78"/>
    <mergeCell ref="CE79:CF79"/>
    <mergeCell ref="CE80:CF80"/>
    <mergeCell ref="CE81:CF81"/>
    <mergeCell ref="BX93:BY93"/>
    <mergeCell ref="BX94:BY94"/>
    <mergeCell ref="BX95:BY95"/>
    <mergeCell ref="BX96:BY96"/>
    <mergeCell ref="BX97:BY97"/>
    <mergeCell ref="BX88:BY88"/>
    <mergeCell ref="BX89:BY89"/>
    <mergeCell ref="BX90:BY90"/>
    <mergeCell ref="BX91:BY91"/>
    <mergeCell ref="BX92:BY92"/>
    <mergeCell ref="BX83:BY83"/>
    <mergeCell ref="BX84:BY84"/>
    <mergeCell ref="BX85:BY85"/>
    <mergeCell ref="BX86:BY86"/>
    <mergeCell ref="BX87:BY87"/>
    <mergeCell ref="CE97:CF97"/>
    <mergeCell ref="CE98:CF98"/>
    <mergeCell ref="CE99:CF99"/>
    <mergeCell ref="CE100:CF100"/>
    <mergeCell ref="CL69:CM69"/>
    <mergeCell ref="CL70:CM70"/>
    <mergeCell ref="CL71:CM71"/>
    <mergeCell ref="CL72:CM72"/>
    <mergeCell ref="CL73:CM73"/>
    <mergeCell ref="CL74:CM74"/>
    <mergeCell ref="CL75:CM75"/>
    <mergeCell ref="CL76:CM76"/>
    <mergeCell ref="CL77:CM77"/>
    <mergeCell ref="CL78:CM78"/>
    <mergeCell ref="CL79:CM79"/>
    <mergeCell ref="CL80:CM80"/>
    <mergeCell ref="CE92:CF92"/>
    <mergeCell ref="CE93:CF93"/>
    <mergeCell ref="CE94:CF94"/>
    <mergeCell ref="CE95:CF95"/>
    <mergeCell ref="CE96:CF96"/>
    <mergeCell ref="CE87:CF87"/>
    <mergeCell ref="CE88:CF88"/>
    <mergeCell ref="CE89:CF89"/>
    <mergeCell ref="CE90:CF90"/>
    <mergeCell ref="CE91:CF91"/>
    <mergeCell ref="CE82:CF82"/>
    <mergeCell ref="CE83:CF83"/>
    <mergeCell ref="CE84:CF84"/>
    <mergeCell ref="CE85:CF85"/>
    <mergeCell ref="CE86:CF86"/>
    <mergeCell ref="CL99:CM99"/>
    <mergeCell ref="CL100:CM100"/>
    <mergeCell ref="CL91:CM91"/>
    <mergeCell ref="CL92:CM92"/>
    <mergeCell ref="CL93:CM93"/>
    <mergeCell ref="CL94:CM94"/>
    <mergeCell ref="CL95:CM95"/>
    <mergeCell ref="CL86:CM86"/>
    <mergeCell ref="CL87:CM87"/>
    <mergeCell ref="CL88:CM88"/>
    <mergeCell ref="CL89:CM89"/>
    <mergeCell ref="CL90:CM90"/>
    <mergeCell ref="CL96:CM96"/>
    <mergeCell ref="CL97:CM97"/>
    <mergeCell ref="CL98:CM98"/>
    <mergeCell ref="CL81:CM81"/>
    <mergeCell ref="CL82:CM82"/>
    <mergeCell ref="CL83:CM83"/>
    <mergeCell ref="CL84:CM84"/>
    <mergeCell ref="CL85:CM85"/>
    <mergeCell ref="CS80:CT80"/>
    <mergeCell ref="CS81:CT81"/>
    <mergeCell ref="CS82:CT82"/>
    <mergeCell ref="CS83:CT83"/>
    <mergeCell ref="CS74:CT74"/>
    <mergeCell ref="CS75:CT75"/>
    <mergeCell ref="CS76:CT76"/>
    <mergeCell ref="CS77:CT77"/>
    <mergeCell ref="CS78:CT78"/>
    <mergeCell ref="CS69:CT69"/>
    <mergeCell ref="CS70:CT70"/>
    <mergeCell ref="CS71:CT71"/>
    <mergeCell ref="CS72:CT72"/>
    <mergeCell ref="CS73:CT73"/>
    <mergeCell ref="CS99:CT99"/>
    <mergeCell ref="CS100:CT100"/>
    <mergeCell ref="CZ69:DA69"/>
    <mergeCell ref="CZ70:DA70"/>
    <mergeCell ref="CZ71:DA71"/>
    <mergeCell ref="CZ72:DA72"/>
    <mergeCell ref="CZ73:DA73"/>
    <mergeCell ref="CZ74:DA74"/>
    <mergeCell ref="CZ75:DA75"/>
    <mergeCell ref="CZ76:DA76"/>
    <mergeCell ref="CZ77:DA77"/>
    <mergeCell ref="CZ78:DA78"/>
    <mergeCell ref="CZ79:DA79"/>
    <mergeCell ref="CZ80:DA80"/>
    <mergeCell ref="CZ81:DA81"/>
    <mergeCell ref="CZ82:DA82"/>
    <mergeCell ref="CS94:CT94"/>
    <mergeCell ref="CS95:CT95"/>
    <mergeCell ref="CS96:CT96"/>
    <mergeCell ref="CS97:CT97"/>
    <mergeCell ref="CS98:CT98"/>
    <mergeCell ref="CS89:CT89"/>
    <mergeCell ref="CS90:CT90"/>
    <mergeCell ref="CS91:CT91"/>
    <mergeCell ref="CS92:CT92"/>
    <mergeCell ref="CS93:CT93"/>
    <mergeCell ref="CS84:CT84"/>
    <mergeCell ref="CS85:CT85"/>
    <mergeCell ref="CS86:CT86"/>
    <mergeCell ref="CS87:CT87"/>
    <mergeCell ref="CS88:CT88"/>
    <mergeCell ref="CS79:CT79"/>
    <mergeCell ref="CZ98:DA98"/>
    <mergeCell ref="CZ99:DA99"/>
    <mergeCell ref="CZ100:DA100"/>
    <mergeCell ref="DG69:DH69"/>
    <mergeCell ref="DG70:DH70"/>
    <mergeCell ref="DG71:DH71"/>
    <mergeCell ref="DG72:DH72"/>
    <mergeCell ref="DG73:DH73"/>
    <mergeCell ref="DG74:DH74"/>
    <mergeCell ref="DG75:DH75"/>
    <mergeCell ref="DG76:DH76"/>
    <mergeCell ref="DG77:DH77"/>
    <mergeCell ref="DG78:DH78"/>
    <mergeCell ref="DG79:DH79"/>
    <mergeCell ref="DG80:DH80"/>
    <mergeCell ref="DG81:DH81"/>
    <mergeCell ref="CZ93:DA93"/>
    <mergeCell ref="CZ94:DA94"/>
    <mergeCell ref="CZ95:DA95"/>
    <mergeCell ref="CZ96:DA96"/>
    <mergeCell ref="CZ97:DA97"/>
    <mergeCell ref="CZ88:DA88"/>
    <mergeCell ref="CZ89:DA89"/>
    <mergeCell ref="CZ90:DA90"/>
    <mergeCell ref="CZ91:DA91"/>
    <mergeCell ref="CZ92:DA92"/>
    <mergeCell ref="CZ83:DA83"/>
    <mergeCell ref="CZ84:DA84"/>
    <mergeCell ref="CZ85:DA85"/>
    <mergeCell ref="CZ86:DA86"/>
    <mergeCell ref="CZ87:DA87"/>
    <mergeCell ref="DG97:DH97"/>
    <mergeCell ref="DG98:DH98"/>
    <mergeCell ref="DG99:DH99"/>
    <mergeCell ref="DG100:DH100"/>
    <mergeCell ref="DN69:DO69"/>
    <mergeCell ref="DN70:DO70"/>
    <mergeCell ref="DN71:DO71"/>
    <mergeCell ref="DN72:DO72"/>
    <mergeCell ref="DN73:DO73"/>
    <mergeCell ref="DN74:DO74"/>
    <mergeCell ref="DN75:DO75"/>
    <mergeCell ref="DN76:DO76"/>
    <mergeCell ref="DN77:DO77"/>
    <mergeCell ref="DN78:DO78"/>
    <mergeCell ref="DN79:DO79"/>
    <mergeCell ref="DN80:DO80"/>
    <mergeCell ref="DG92:DH92"/>
    <mergeCell ref="DG93:DH93"/>
    <mergeCell ref="DG94:DH94"/>
    <mergeCell ref="DG95:DH95"/>
    <mergeCell ref="DG96:DH96"/>
    <mergeCell ref="DG87:DH87"/>
    <mergeCell ref="DG88:DH88"/>
    <mergeCell ref="DG89:DH89"/>
    <mergeCell ref="DG90:DH90"/>
    <mergeCell ref="DG91:DH91"/>
    <mergeCell ref="DG82:DH82"/>
    <mergeCell ref="DG83:DH83"/>
    <mergeCell ref="DG84:DH84"/>
    <mergeCell ref="DG85:DH85"/>
    <mergeCell ref="DG86:DH86"/>
    <mergeCell ref="DN99:DO99"/>
    <mergeCell ref="DN100:DO100"/>
    <mergeCell ref="DN91:DO91"/>
    <mergeCell ref="DN92:DO92"/>
    <mergeCell ref="DN93:DO93"/>
    <mergeCell ref="DN94:DO94"/>
    <mergeCell ref="DN95:DO95"/>
    <mergeCell ref="DN86:DO86"/>
    <mergeCell ref="DN87:DO87"/>
    <mergeCell ref="DN88:DO88"/>
    <mergeCell ref="DN89:DO89"/>
    <mergeCell ref="DN90:DO90"/>
    <mergeCell ref="DN81:DO81"/>
    <mergeCell ref="DN82:DO82"/>
    <mergeCell ref="DN83:DO83"/>
    <mergeCell ref="DN84:DO84"/>
    <mergeCell ref="DN85:DO85"/>
    <mergeCell ref="DU80:DV80"/>
    <mergeCell ref="DU81:DV81"/>
    <mergeCell ref="DU82:DV82"/>
    <mergeCell ref="DU83:DV83"/>
    <mergeCell ref="DU74:DV74"/>
    <mergeCell ref="DU75:DV75"/>
    <mergeCell ref="DU76:DV76"/>
    <mergeCell ref="DU77:DV77"/>
    <mergeCell ref="DU78:DV78"/>
    <mergeCell ref="DU69:DV69"/>
    <mergeCell ref="DU70:DV70"/>
    <mergeCell ref="DU71:DV71"/>
    <mergeCell ref="DU72:DV72"/>
    <mergeCell ref="DU73:DV73"/>
    <mergeCell ref="DN96:DO96"/>
    <mergeCell ref="DN97:DO97"/>
    <mergeCell ref="DN98:DO98"/>
    <mergeCell ref="DU99:DV99"/>
    <mergeCell ref="DU100:DV100"/>
    <mergeCell ref="EB69:EC69"/>
    <mergeCell ref="EB70:EC70"/>
    <mergeCell ref="EB71:EC71"/>
    <mergeCell ref="EB72:EC72"/>
    <mergeCell ref="EB73:EC73"/>
    <mergeCell ref="EB74:EC74"/>
    <mergeCell ref="EB75:EC75"/>
    <mergeCell ref="EB76:EC76"/>
    <mergeCell ref="EB77:EC77"/>
    <mergeCell ref="EB78:EC78"/>
    <mergeCell ref="EB79:EC79"/>
    <mergeCell ref="EB80:EC80"/>
    <mergeCell ref="EB81:EC81"/>
    <mergeCell ref="EB82:EC82"/>
    <mergeCell ref="DU94:DV94"/>
    <mergeCell ref="DU95:DV95"/>
    <mergeCell ref="DU96:DV96"/>
    <mergeCell ref="DU97:DV97"/>
    <mergeCell ref="DU98:DV98"/>
    <mergeCell ref="DU89:DV89"/>
    <mergeCell ref="DU90:DV90"/>
    <mergeCell ref="DU91:DV91"/>
    <mergeCell ref="DU92:DV92"/>
    <mergeCell ref="DU93:DV93"/>
    <mergeCell ref="DU84:DV84"/>
    <mergeCell ref="DU85:DV85"/>
    <mergeCell ref="DU86:DV86"/>
    <mergeCell ref="DU87:DV87"/>
    <mergeCell ref="DU88:DV88"/>
    <mergeCell ref="DU79:DV79"/>
    <mergeCell ref="EB98:EC98"/>
    <mergeCell ref="EB99:EC99"/>
    <mergeCell ref="EB100:EC100"/>
    <mergeCell ref="EI69:EJ69"/>
    <mergeCell ref="EI70:EJ70"/>
    <mergeCell ref="EI71:EJ71"/>
    <mergeCell ref="EI72:EJ72"/>
    <mergeCell ref="EI73:EJ73"/>
    <mergeCell ref="EI74:EJ74"/>
    <mergeCell ref="EI75:EJ75"/>
    <mergeCell ref="EI76:EJ76"/>
    <mergeCell ref="EI77:EJ77"/>
    <mergeCell ref="EI78:EJ78"/>
    <mergeCell ref="EI79:EJ79"/>
    <mergeCell ref="EI80:EJ80"/>
    <mergeCell ref="EI81:EJ81"/>
    <mergeCell ref="EB93:EC93"/>
    <mergeCell ref="EB94:EC94"/>
    <mergeCell ref="EB95:EC95"/>
    <mergeCell ref="EB96:EC96"/>
    <mergeCell ref="EB97:EC97"/>
    <mergeCell ref="EB88:EC88"/>
    <mergeCell ref="EB89:EC89"/>
    <mergeCell ref="EB90:EC90"/>
    <mergeCell ref="EB91:EC91"/>
    <mergeCell ref="EB92:EC92"/>
    <mergeCell ref="EB83:EC83"/>
    <mergeCell ref="EB84:EC84"/>
    <mergeCell ref="EB85:EC85"/>
    <mergeCell ref="EB86:EC86"/>
    <mergeCell ref="EB87:EC87"/>
    <mergeCell ref="EI97:EJ97"/>
    <mergeCell ref="EI98:EJ98"/>
    <mergeCell ref="EI99:EJ99"/>
    <mergeCell ref="EI100:EJ100"/>
    <mergeCell ref="EP69:EQ69"/>
    <mergeCell ref="EP70:EQ70"/>
    <mergeCell ref="EP71:EQ71"/>
    <mergeCell ref="EP72:EQ72"/>
    <mergeCell ref="EP73:EQ73"/>
    <mergeCell ref="EP74:EQ74"/>
    <mergeCell ref="EP75:EQ75"/>
    <mergeCell ref="EP76:EQ76"/>
    <mergeCell ref="EP77:EQ77"/>
    <mergeCell ref="EP78:EQ78"/>
    <mergeCell ref="EP79:EQ79"/>
    <mergeCell ref="EP80:EQ80"/>
    <mergeCell ref="EI92:EJ92"/>
    <mergeCell ref="EI93:EJ93"/>
    <mergeCell ref="EI94:EJ94"/>
    <mergeCell ref="EI95:EJ95"/>
    <mergeCell ref="EI96:EJ96"/>
    <mergeCell ref="EI87:EJ87"/>
    <mergeCell ref="EI88:EJ88"/>
    <mergeCell ref="EI89:EJ89"/>
    <mergeCell ref="EI90:EJ90"/>
    <mergeCell ref="EI91:EJ91"/>
    <mergeCell ref="EI82:EJ82"/>
    <mergeCell ref="EI83:EJ83"/>
    <mergeCell ref="EI84:EJ84"/>
    <mergeCell ref="EI85:EJ85"/>
    <mergeCell ref="EI86:EJ86"/>
    <mergeCell ref="EP99:EQ99"/>
    <mergeCell ref="EP100:EQ100"/>
    <mergeCell ref="EP91:EQ91"/>
    <mergeCell ref="EP92:EQ92"/>
    <mergeCell ref="EP93:EQ93"/>
    <mergeCell ref="EP94:EQ94"/>
    <mergeCell ref="EP95:EQ95"/>
    <mergeCell ref="EP86:EQ86"/>
    <mergeCell ref="EP87:EQ87"/>
    <mergeCell ref="EP88:EQ88"/>
    <mergeCell ref="EP89:EQ89"/>
    <mergeCell ref="EP90:EQ90"/>
    <mergeCell ref="EP96:EQ96"/>
    <mergeCell ref="EP97:EQ97"/>
    <mergeCell ref="EP98:EQ98"/>
    <mergeCell ref="EP81:EQ81"/>
    <mergeCell ref="EP82:EQ82"/>
    <mergeCell ref="EP83:EQ83"/>
    <mergeCell ref="EP84:EQ84"/>
    <mergeCell ref="EP85:EQ85"/>
    <mergeCell ref="EW80:EX80"/>
    <mergeCell ref="EW81:EX81"/>
    <mergeCell ref="EW82:EX82"/>
    <mergeCell ref="EW83:EX83"/>
    <mergeCell ref="EW74:EX74"/>
    <mergeCell ref="EW75:EX75"/>
    <mergeCell ref="EW76:EX76"/>
    <mergeCell ref="EW77:EX77"/>
    <mergeCell ref="EW78:EX78"/>
    <mergeCell ref="EW69:EX69"/>
    <mergeCell ref="EW70:EX70"/>
    <mergeCell ref="EW71:EX71"/>
    <mergeCell ref="EW72:EX72"/>
    <mergeCell ref="EW73:EX73"/>
    <mergeCell ref="EW99:EX99"/>
    <mergeCell ref="EW100:EX100"/>
    <mergeCell ref="FD69:FE69"/>
    <mergeCell ref="FD70:FE70"/>
    <mergeCell ref="FD71:FE71"/>
    <mergeCell ref="FD72:FE72"/>
    <mergeCell ref="FD73:FE73"/>
    <mergeCell ref="FD74:FE74"/>
    <mergeCell ref="FD75:FE75"/>
    <mergeCell ref="FD76:FE76"/>
    <mergeCell ref="FD77:FE77"/>
    <mergeCell ref="FD78:FE78"/>
    <mergeCell ref="FD79:FE79"/>
    <mergeCell ref="FD80:FE80"/>
    <mergeCell ref="FD81:FE81"/>
    <mergeCell ref="FD82:FE82"/>
    <mergeCell ref="EW94:EX94"/>
    <mergeCell ref="EW95:EX95"/>
    <mergeCell ref="EW96:EX96"/>
    <mergeCell ref="EW97:EX97"/>
    <mergeCell ref="EW98:EX98"/>
    <mergeCell ref="EW89:EX89"/>
    <mergeCell ref="EW90:EX90"/>
    <mergeCell ref="EW91:EX91"/>
    <mergeCell ref="EW92:EX92"/>
    <mergeCell ref="EW93:EX93"/>
    <mergeCell ref="EW84:EX84"/>
    <mergeCell ref="EW85:EX85"/>
    <mergeCell ref="EW86:EX86"/>
    <mergeCell ref="EW87:EX87"/>
    <mergeCell ref="EW88:EX88"/>
    <mergeCell ref="EW79:EX79"/>
    <mergeCell ref="FD98:FE98"/>
    <mergeCell ref="FD99:FE99"/>
    <mergeCell ref="FD100:FE100"/>
    <mergeCell ref="FK69:FL69"/>
    <mergeCell ref="FK70:FL70"/>
    <mergeCell ref="FK71:FL71"/>
    <mergeCell ref="FK72:FL72"/>
    <mergeCell ref="FK73:FL73"/>
    <mergeCell ref="FK74:FL74"/>
    <mergeCell ref="FK75:FL75"/>
    <mergeCell ref="FK76:FL76"/>
    <mergeCell ref="FK77:FL77"/>
    <mergeCell ref="FK78:FL78"/>
    <mergeCell ref="FK79:FL79"/>
    <mergeCell ref="FK80:FL80"/>
    <mergeCell ref="FK81:FL81"/>
    <mergeCell ref="FD93:FE93"/>
    <mergeCell ref="FD94:FE94"/>
    <mergeCell ref="FD95:FE95"/>
    <mergeCell ref="FD96:FE96"/>
    <mergeCell ref="FD97:FE97"/>
    <mergeCell ref="FD88:FE88"/>
    <mergeCell ref="FD89:FE89"/>
    <mergeCell ref="FD90:FE90"/>
    <mergeCell ref="FD91:FE91"/>
    <mergeCell ref="FD92:FE92"/>
    <mergeCell ref="FD83:FE83"/>
    <mergeCell ref="FD84:FE84"/>
    <mergeCell ref="FD85:FE85"/>
    <mergeCell ref="FD86:FE86"/>
    <mergeCell ref="FD87:FE87"/>
    <mergeCell ref="FK97:FL97"/>
    <mergeCell ref="FK98:FL98"/>
    <mergeCell ref="FK99:FL99"/>
    <mergeCell ref="FK100:FL100"/>
    <mergeCell ref="FR69:FS69"/>
    <mergeCell ref="FR70:FS70"/>
    <mergeCell ref="FR71:FS71"/>
    <mergeCell ref="FR72:FS72"/>
    <mergeCell ref="FR73:FS73"/>
    <mergeCell ref="FR74:FS74"/>
    <mergeCell ref="FR75:FS75"/>
    <mergeCell ref="FR76:FS76"/>
    <mergeCell ref="FR77:FS77"/>
    <mergeCell ref="FR78:FS78"/>
    <mergeCell ref="FR79:FS79"/>
    <mergeCell ref="FR80:FS80"/>
    <mergeCell ref="FK92:FL92"/>
    <mergeCell ref="FK93:FL93"/>
    <mergeCell ref="FK94:FL94"/>
    <mergeCell ref="FK95:FL95"/>
    <mergeCell ref="FK96:FL96"/>
    <mergeCell ref="FK87:FL87"/>
    <mergeCell ref="FK88:FL88"/>
    <mergeCell ref="FK89:FL89"/>
    <mergeCell ref="FK90:FL90"/>
    <mergeCell ref="FK91:FL91"/>
    <mergeCell ref="FK82:FL82"/>
    <mergeCell ref="FK83:FL83"/>
    <mergeCell ref="FK84:FL84"/>
    <mergeCell ref="FK85:FL85"/>
    <mergeCell ref="FK86:FL86"/>
    <mergeCell ref="FR99:FS99"/>
    <mergeCell ref="FR100:FS100"/>
    <mergeCell ref="FR91:FS91"/>
    <mergeCell ref="FR92:FS92"/>
    <mergeCell ref="FR93:FS93"/>
    <mergeCell ref="FR94:FS94"/>
    <mergeCell ref="FR95:FS95"/>
    <mergeCell ref="FR86:FS86"/>
    <mergeCell ref="FR87:FS87"/>
    <mergeCell ref="FR88:FS88"/>
    <mergeCell ref="FR89:FS89"/>
    <mergeCell ref="FR90:FS90"/>
    <mergeCell ref="FR81:FS81"/>
    <mergeCell ref="FR82:FS82"/>
    <mergeCell ref="FR83:FS83"/>
    <mergeCell ref="FR84:FS84"/>
    <mergeCell ref="FR85:FS85"/>
    <mergeCell ref="FY80:FZ80"/>
    <mergeCell ref="FY81:FZ81"/>
    <mergeCell ref="FY82:FZ82"/>
    <mergeCell ref="FY83:FZ83"/>
    <mergeCell ref="FY74:FZ74"/>
    <mergeCell ref="FY75:FZ75"/>
    <mergeCell ref="FY76:FZ76"/>
    <mergeCell ref="FY77:FZ77"/>
    <mergeCell ref="FY78:FZ78"/>
    <mergeCell ref="FY69:FZ69"/>
    <mergeCell ref="FY70:FZ70"/>
    <mergeCell ref="FY71:FZ71"/>
    <mergeCell ref="FY72:FZ72"/>
    <mergeCell ref="FY73:FZ73"/>
    <mergeCell ref="FR96:FS96"/>
    <mergeCell ref="FR97:FS97"/>
    <mergeCell ref="FR98:FS98"/>
    <mergeCell ref="FY99:FZ99"/>
    <mergeCell ref="FY100:FZ100"/>
    <mergeCell ref="GF69:GG69"/>
    <mergeCell ref="GF70:GG70"/>
    <mergeCell ref="GF71:GG71"/>
    <mergeCell ref="GF72:GG72"/>
    <mergeCell ref="GF73:GG73"/>
    <mergeCell ref="GF74:GG74"/>
    <mergeCell ref="GF75:GG75"/>
    <mergeCell ref="GF76:GG76"/>
    <mergeCell ref="GF77:GG77"/>
    <mergeCell ref="GF78:GG78"/>
    <mergeCell ref="GF79:GG79"/>
    <mergeCell ref="GF80:GG80"/>
    <mergeCell ref="GF81:GG81"/>
    <mergeCell ref="GF82:GG82"/>
    <mergeCell ref="FY94:FZ94"/>
    <mergeCell ref="FY95:FZ95"/>
    <mergeCell ref="FY96:FZ96"/>
    <mergeCell ref="FY97:FZ97"/>
    <mergeCell ref="FY98:FZ98"/>
    <mergeCell ref="FY89:FZ89"/>
    <mergeCell ref="FY90:FZ90"/>
    <mergeCell ref="FY91:FZ91"/>
    <mergeCell ref="FY92:FZ92"/>
    <mergeCell ref="FY93:FZ93"/>
    <mergeCell ref="FY84:FZ84"/>
    <mergeCell ref="FY85:FZ85"/>
    <mergeCell ref="FY86:FZ86"/>
    <mergeCell ref="FY87:FZ87"/>
    <mergeCell ref="FY88:FZ88"/>
    <mergeCell ref="FY79:FZ79"/>
    <mergeCell ref="GF98:GG98"/>
    <mergeCell ref="GF99:GG99"/>
    <mergeCell ref="GF100:GG100"/>
    <mergeCell ref="GM69:GN69"/>
    <mergeCell ref="GM70:GN70"/>
    <mergeCell ref="GM71:GN71"/>
    <mergeCell ref="GM72:GN72"/>
    <mergeCell ref="GM73:GN73"/>
    <mergeCell ref="GM74:GN74"/>
    <mergeCell ref="GM75:GN75"/>
    <mergeCell ref="GM76:GN76"/>
    <mergeCell ref="GM77:GN77"/>
    <mergeCell ref="GM78:GN78"/>
    <mergeCell ref="GM79:GN79"/>
    <mergeCell ref="GM80:GN80"/>
    <mergeCell ref="GM81:GN81"/>
    <mergeCell ref="GF93:GG93"/>
    <mergeCell ref="GF94:GG94"/>
    <mergeCell ref="GF95:GG95"/>
    <mergeCell ref="GF96:GG96"/>
    <mergeCell ref="GF97:GG97"/>
    <mergeCell ref="GF88:GG88"/>
    <mergeCell ref="GF89:GG89"/>
    <mergeCell ref="GF90:GG90"/>
    <mergeCell ref="GF91:GG91"/>
    <mergeCell ref="GF92:GG92"/>
    <mergeCell ref="GF83:GG83"/>
    <mergeCell ref="GF84:GG84"/>
    <mergeCell ref="GF85:GG85"/>
    <mergeCell ref="GF86:GG86"/>
    <mergeCell ref="GF87:GG87"/>
    <mergeCell ref="GM97:GN97"/>
    <mergeCell ref="GM98:GN98"/>
    <mergeCell ref="GM99:GN99"/>
    <mergeCell ref="GM100:GN100"/>
    <mergeCell ref="GT69:GU69"/>
    <mergeCell ref="GT70:GU70"/>
    <mergeCell ref="GT71:GU71"/>
    <mergeCell ref="GT72:GU72"/>
    <mergeCell ref="GT73:GU73"/>
    <mergeCell ref="GT74:GU74"/>
    <mergeCell ref="GT75:GU75"/>
    <mergeCell ref="GT76:GU76"/>
    <mergeCell ref="GT77:GU77"/>
    <mergeCell ref="GT78:GU78"/>
    <mergeCell ref="GT79:GU79"/>
    <mergeCell ref="GT80:GU80"/>
    <mergeCell ref="GM92:GN92"/>
    <mergeCell ref="GM93:GN93"/>
    <mergeCell ref="GM94:GN94"/>
    <mergeCell ref="GM95:GN95"/>
    <mergeCell ref="GM96:GN96"/>
    <mergeCell ref="GM87:GN87"/>
    <mergeCell ref="GM88:GN88"/>
    <mergeCell ref="GM89:GN89"/>
    <mergeCell ref="GM90:GN90"/>
    <mergeCell ref="GM91:GN91"/>
    <mergeCell ref="GM82:GN82"/>
    <mergeCell ref="GM83:GN83"/>
    <mergeCell ref="GM84:GN84"/>
    <mergeCell ref="GM85:GN85"/>
    <mergeCell ref="GM86:GN86"/>
    <mergeCell ref="GT99:GU99"/>
    <mergeCell ref="GT100:GU100"/>
    <mergeCell ref="GT91:GU91"/>
    <mergeCell ref="GT92:GU92"/>
    <mergeCell ref="GT93:GU93"/>
    <mergeCell ref="GT94:GU94"/>
    <mergeCell ref="GT95:GU95"/>
    <mergeCell ref="GT86:GU86"/>
    <mergeCell ref="GT87:GU87"/>
    <mergeCell ref="GT88:GU88"/>
    <mergeCell ref="GT89:GU89"/>
    <mergeCell ref="GT90:GU90"/>
    <mergeCell ref="GT96:GU96"/>
    <mergeCell ref="GT97:GU97"/>
    <mergeCell ref="GT98:GU98"/>
    <mergeCell ref="GT81:GU81"/>
    <mergeCell ref="GT82:GU82"/>
    <mergeCell ref="GT83:GU83"/>
    <mergeCell ref="GT84:GU84"/>
    <mergeCell ref="GT85:GU85"/>
    <mergeCell ref="HA80:HB80"/>
    <mergeCell ref="HA81:HB81"/>
    <mergeCell ref="HA82:HB82"/>
    <mergeCell ref="HA83:HB83"/>
    <mergeCell ref="HA74:HB74"/>
    <mergeCell ref="HA75:HB75"/>
    <mergeCell ref="HA76:HB76"/>
    <mergeCell ref="HA77:HB77"/>
    <mergeCell ref="HA78:HB78"/>
    <mergeCell ref="HA69:HB69"/>
    <mergeCell ref="HA70:HB70"/>
    <mergeCell ref="HA71:HB71"/>
    <mergeCell ref="HA72:HB72"/>
    <mergeCell ref="HA73:HB73"/>
    <mergeCell ref="HA99:HB99"/>
    <mergeCell ref="HA100:HB100"/>
    <mergeCell ref="HH69:HI69"/>
    <mergeCell ref="HH70:HI70"/>
    <mergeCell ref="HH71:HI71"/>
    <mergeCell ref="HH72:HI72"/>
    <mergeCell ref="HH73:HI73"/>
    <mergeCell ref="HH74:HI74"/>
    <mergeCell ref="HH75:HI75"/>
    <mergeCell ref="HH76:HI76"/>
    <mergeCell ref="HH77:HI77"/>
    <mergeCell ref="HH78:HI78"/>
    <mergeCell ref="HH79:HI79"/>
    <mergeCell ref="HH80:HI80"/>
    <mergeCell ref="HH81:HI81"/>
    <mergeCell ref="HH82:HI82"/>
    <mergeCell ref="HA94:HB94"/>
    <mergeCell ref="HA95:HB95"/>
    <mergeCell ref="HA96:HB96"/>
    <mergeCell ref="HA97:HB97"/>
    <mergeCell ref="HA98:HB98"/>
    <mergeCell ref="HA89:HB89"/>
    <mergeCell ref="HA90:HB90"/>
    <mergeCell ref="HA91:HB91"/>
    <mergeCell ref="HA92:HB92"/>
    <mergeCell ref="HA93:HB93"/>
    <mergeCell ref="HA84:HB84"/>
    <mergeCell ref="HA85:HB85"/>
    <mergeCell ref="HA86:HB86"/>
    <mergeCell ref="HA87:HB87"/>
    <mergeCell ref="HA88:HB88"/>
    <mergeCell ref="HA79:HB79"/>
    <mergeCell ref="HH98:HI98"/>
    <mergeCell ref="HH99:HI99"/>
    <mergeCell ref="HH100:HI100"/>
    <mergeCell ref="HO69:HP69"/>
    <mergeCell ref="HO70:HP70"/>
    <mergeCell ref="HO71:HP71"/>
    <mergeCell ref="HO72:HP72"/>
    <mergeCell ref="HO73:HP73"/>
    <mergeCell ref="HO74:HP74"/>
    <mergeCell ref="HO75:HP75"/>
    <mergeCell ref="HO76:HP76"/>
    <mergeCell ref="HO77:HP77"/>
    <mergeCell ref="HO78:HP78"/>
    <mergeCell ref="HO79:HP79"/>
    <mergeCell ref="HO80:HP80"/>
    <mergeCell ref="HO81:HP81"/>
    <mergeCell ref="HH93:HI93"/>
    <mergeCell ref="HH94:HI94"/>
    <mergeCell ref="HH95:HI95"/>
    <mergeCell ref="HH96:HI96"/>
    <mergeCell ref="HH97:HI97"/>
    <mergeCell ref="HH88:HI88"/>
    <mergeCell ref="HH89:HI89"/>
    <mergeCell ref="HH90:HI90"/>
    <mergeCell ref="HH91:HI91"/>
    <mergeCell ref="HH92:HI92"/>
    <mergeCell ref="HH83:HI83"/>
    <mergeCell ref="HH84:HI84"/>
    <mergeCell ref="HH85:HI85"/>
    <mergeCell ref="HH86:HI86"/>
    <mergeCell ref="HH87:HI87"/>
    <mergeCell ref="HO97:HP97"/>
    <mergeCell ref="HO98:HP98"/>
    <mergeCell ref="HO99:HP99"/>
    <mergeCell ref="HO100:HP100"/>
    <mergeCell ref="HV69:HW69"/>
    <mergeCell ref="HV70:HW70"/>
    <mergeCell ref="HV71:HW71"/>
    <mergeCell ref="HV72:HW72"/>
    <mergeCell ref="HV73:HW73"/>
    <mergeCell ref="HV74:HW74"/>
    <mergeCell ref="HV75:HW75"/>
    <mergeCell ref="HV76:HW76"/>
    <mergeCell ref="HV77:HW77"/>
    <mergeCell ref="HV78:HW78"/>
    <mergeCell ref="HV79:HW79"/>
    <mergeCell ref="HV80:HW80"/>
    <mergeCell ref="HO92:HP92"/>
    <mergeCell ref="HO93:HP93"/>
    <mergeCell ref="HO94:HP94"/>
    <mergeCell ref="HO95:HP95"/>
    <mergeCell ref="HO96:HP96"/>
    <mergeCell ref="HO87:HP87"/>
    <mergeCell ref="HO88:HP88"/>
    <mergeCell ref="HO89:HP89"/>
    <mergeCell ref="HO90:HP90"/>
    <mergeCell ref="HO91:HP91"/>
    <mergeCell ref="HO82:HP82"/>
    <mergeCell ref="HO83:HP83"/>
    <mergeCell ref="HO84:HP84"/>
    <mergeCell ref="HO85:HP85"/>
    <mergeCell ref="HO86:HP86"/>
    <mergeCell ref="HV99:HW99"/>
    <mergeCell ref="HV100:HW100"/>
    <mergeCell ref="HV91:HW91"/>
    <mergeCell ref="HV92:HW92"/>
    <mergeCell ref="HV93:HW93"/>
    <mergeCell ref="HV94:HW94"/>
    <mergeCell ref="HV95:HW95"/>
    <mergeCell ref="HV86:HW86"/>
    <mergeCell ref="HV87:HW87"/>
    <mergeCell ref="HV88:HW88"/>
    <mergeCell ref="HV89:HW89"/>
    <mergeCell ref="HV90:HW90"/>
    <mergeCell ref="HV81:HW81"/>
    <mergeCell ref="HV82:HW82"/>
    <mergeCell ref="HV83:HW83"/>
    <mergeCell ref="HV84:HW84"/>
    <mergeCell ref="HV85:HW85"/>
    <mergeCell ref="IC80:ID80"/>
    <mergeCell ref="IC81:ID81"/>
    <mergeCell ref="IC82:ID82"/>
    <mergeCell ref="IC83:ID83"/>
    <mergeCell ref="IC74:ID74"/>
    <mergeCell ref="IC75:ID75"/>
    <mergeCell ref="IC76:ID76"/>
    <mergeCell ref="IC77:ID77"/>
    <mergeCell ref="IC78:ID78"/>
    <mergeCell ref="IC69:ID69"/>
    <mergeCell ref="IC70:ID70"/>
    <mergeCell ref="IC71:ID71"/>
    <mergeCell ref="IC72:ID72"/>
    <mergeCell ref="IC73:ID73"/>
    <mergeCell ref="HV96:HW96"/>
    <mergeCell ref="HV97:HW97"/>
    <mergeCell ref="HV98:HW98"/>
    <mergeCell ref="IC99:ID99"/>
    <mergeCell ref="IC100:ID100"/>
    <mergeCell ref="IJ69:IK69"/>
    <mergeCell ref="IJ70:IK70"/>
    <mergeCell ref="IJ71:IK71"/>
    <mergeCell ref="IJ72:IK72"/>
    <mergeCell ref="IJ73:IK73"/>
    <mergeCell ref="IJ74:IK74"/>
    <mergeCell ref="IJ75:IK75"/>
    <mergeCell ref="IJ76:IK76"/>
    <mergeCell ref="IJ77:IK77"/>
    <mergeCell ref="IJ78:IK78"/>
    <mergeCell ref="IJ79:IK79"/>
    <mergeCell ref="IJ80:IK80"/>
    <mergeCell ref="IJ81:IK81"/>
    <mergeCell ref="IJ82:IK82"/>
    <mergeCell ref="IC94:ID94"/>
    <mergeCell ref="IC95:ID95"/>
    <mergeCell ref="IC96:ID96"/>
    <mergeCell ref="IC97:ID97"/>
    <mergeCell ref="IC98:ID98"/>
    <mergeCell ref="IC89:ID89"/>
    <mergeCell ref="IC90:ID90"/>
    <mergeCell ref="IC91:ID91"/>
    <mergeCell ref="IC92:ID92"/>
    <mergeCell ref="IC93:ID93"/>
    <mergeCell ref="IC84:ID84"/>
    <mergeCell ref="IC85:ID85"/>
    <mergeCell ref="IC86:ID86"/>
    <mergeCell ref="IC87:ID87"/>
    <mergeCell ref="IC88:ID88"/>
    <mergeCell ref="IC79:ID79"/>
    <mergeCell ref="IJ98:IK98"/>
    <mergeCell ref="IJ99:IK99"/>
    <mergeCell ref="IJ100:IK100"/>
    <mergeCell ref="IQ69:IR69"/>
    <mergeCell ref="IQ70:IR70"/>
    <mergeCell ref="IQ71:IR71"/>
    <mergeCell ref="IQ72:IR72"/>
    <mergeCell ref="IQ73:IR73"/>
    <mergeCell ref="IQ74:IR74"/>
    <mergeCell ref="IQ75:IR75"/>
    <mergeCell ref="IQ76:IR76"/>
    <mergeCell ref="IQ77:IR77"/>
    <mergeCell ref="IQ78:IR78"/>
    <mergeCell ref="IQ79:IR79"/>
    <mergeCell ref="IQ80:IR80"/>
    <mergeCell ref="IQ81:IR81"/>
    <mergeCell ref="IJ93:IK93"/>
    <mergeCell ref="IJ94:IK94"/>
    <mergeCell ref="IJ95:IK95"/>
    <mergeCell ref="IJ96:IK96"/>
    <mergeCell ref="IJ97:IK97"/>
    <mergeCell ref="IJ88:IK88"/>
    <mergeCell ref="IJ89:IK89"/>
    <mergeCell ref="IJ90:IK90"/>
    <mergeCell ref="IJ91:IK91"/>
    <mergeCell ref="IJ92:IK92"/>
    <mergeCell ref="IJ83:IK83"/>
    <mergeCell ref="IJ84:IK84"/>
    <mergeCell ref="IJ85:IK85"/>
    <mergeCell ref="IJ86:IK86"/>
    <mergeCell ref="IJ87:IK87"/>
    <mergeCell ref="IQ97:IR97"/>
    <mergeCell ref="IQ98:IR98"/>
    <mergeCell ref="IQ99:IR99"/>
    <mergeCell ref="IQ100:IR100"/>
    <mergeCell ref="IX69:IY69"/>
    <mergeCell ref="IX70:IY70"/>
    <mergeCell ref="IX71:IY71"/>
    <mergeCell ref="IX72:IY72"/>
    <mergeCell ref="IX73:IY73"/>
    <mergeCell ref="IX74:IY74"/>
    <mergeCell ref="IX75:IY75"/>
    <mergeCell ref="IX76:IY76"/>
    <mergeCell ref="IX77:IY77"/>
    <mergeCell ref="IX78:IY78"/>
    <mergeCell ref="IX79:IY79"/>
    <mergeCell ref="IX80:IY80"/>
    <mergeCell ref="IQ92:IR92"/>
    <mergeCell ref="IQ93:IR93"/>
    <mergeCell ref="IQ94:IR94"/>
    <mergeCell ref="IQ95:IR95"/>
    <mergeCell ref="IQ96:IR96"/>
    <mergeCell ref="IQ87:IR87"/>
    <mergeCell ref="IQ88:IR88"/>
    <mergeCell ref="IQ89:IR89"/>
    <mergeCell ref="IQ90:IR90"/>
    <mergeCell ref="IQ91:IR91"/>
    <mergeCell ref="IQ82:IR82"/>
    <mergeCell ref="IQ83:IR83"/>
    <mergeCell ref="IQ84:IR84"/>
    <mergeCell ref="IQ85:IR85"/>
    <mergeCell ref="IQ86:IR86"/>
    <mergeCell ref="IX99:IY99"/>
    <mergeCell ref="IX100:IY100"/>
    <mergeCell ref="IX91:IY91"/>
    <mergeCell ref="IX92:IY92"/>
    <mergeCell ref="IX93:IY93"/>
    <mergeCell ref="IX94:IY94"/>
    <mergeCell ref="IX95:IY95"/>
    <mergeCell ref="IX86:IY86"/>
    <mergeCell ref="IX87:IY87"/>
    <mergeCell ref="IX88:IY88"/>
    <mergeCell ref="IX89:IY89"/>
    <mergeCell ref="IX90:IY90"/>
    <mergeCell ref="IX96:IY96"/>
    <mergeCell ref="IX97:IY97"/>
    <mergeCell ref="IX98:IY98"/>
    <mergeCell ref="IX81:IY81"/>
    <mergeCell ref="IX82:IY82"/>
    <mergeCell ref="IX83:IY83"/>
    <mergeCell ref="IX84:IY84"/>
    <mergeCell ref="IX85:IY85"/>
    <mergeCell ref="JE80:JF80"/>
    <mergeCell ref="JE81:JF81"/>
    <mergeCell ref="JE82:JF82"/>
    <mergeCell ref="JE83:JF83"/>
    <mergeCell ref="JE74:JF74"/>
    <mergeCell ref="JE75:JF75"/>
    <mergeCell ref="JE76:JF76"/>
    <mergeCell ref="JE77:JF77"/>
    <mergeCell ref="JE78:JF78"/>
    <mergeCell ref="JE69:JF69"/>
    <mergeCell ref="JE70:JF70"/>
    <mergeCell ref="JE71:JF71"/>
    <mergeCell ref="JE72:JF72"/>
    <mergeCell ref="JE73:JF73"/>
    <mergeCell ref="JE99:JF99"/>
    <mergeCell ref="JE100:JF100"/>
    <mergeCell ref="JL69:JM69"/>
    <mergeCell ref="JL70:JM70"/>
    <mergeCell ref="JL71:JM71"/>
    <mergeCell ref="JL72:JM72"/>
    <mergeCell ref="JL73:JM73"/>
    <mergeCell ref="JL74:JM74"/>
    <mergeCell ref="JL75:JM75"/>
    <mergeCell ref="JL76:JM76"/>
    <mergeCell ref="JL77:JM77"/>
    <mergeCell ref="JL78:JM78"/>
    <mergeCell ref="JL79:JM79"/>
    <mergeCell ref="JL80:JM80"/>
    <mergeCell ref="JL81:JM81"/>
    <mergeCell ref="JL82:JM82"/>
    <mergeCell ref="JE94:JF94"/>
    <mergeCell ref="JE95:JF95"/>
    <mergeCell ref="JE96:JF96"/>
    <mergeCell ref="JE97:JF97"/>
    <mergeCell ref="JE98:JF98"/>
    <mergeCell ref="JE89:JF89"/>
    <mergeCell ref="JE90:JF90"/>
    <mergeCell ref="JE91:JF91"/>
    <mergeCell ref="JE92:JF92"/>
    <mergeCell ref="JE93:JF93"/>
    <mergeCell ref="JE84:JF84"/>
    <mergeCell ref="JE85:JF85"/>
    <mergeCell ref="JE86:JF86"/>
    <mergeCell ref="JE87:JF87"/>
    <mergeCell ref="JE88:JF88"/>
    <mergeCell ref="JE79:JF79"/>
    <mergeCell ref="JS78:JT78"/>
    <mergeCell ref="JS79:JT79"/>
    <mergeCell ref="JS80:JT80"/>
    <mergeCell ref="JS81:JT81"/>
    <mergeCell ref="JL93:JM93"/>
    <mergeCell ref="JL94:JM94"/>
    <mergeCell ref="JL95:JM95"/>
    <mergeCell ref="JL96:JM96"/>
    <mergeCell ref="JL97:JM97"/>
    <mergeCell ref="JL88:JM88"/>
    <mergeCell ref="JL89:JM89"/>
    <mergeCell ref="JL90:JM90"/>
    <mergeCell ref="JL91:JM91"/>
    <mergeCell ref="JL92:JM92"/>
    <mergeCell ref="JL83:JM83"/>
    <mergeCell ref="JL84:JM84"/>
    <mergeCell ref="JL85:JM85"/>
    <mergeCell ref="JL86:JM86"/>
    <mergeCell ref="JL87:JM87"/>
    <mergeCell ref="JS97:JT97"/>
    <mergeCell ref="JS98:JT98"/>
    <mergeCell ref="JS99:JT99"/>
    <mergeCell ref="JS100:JT100"/>
    <mergeCell ref="A19:D20"/>
    <mergeCell ref="A23:D25"/>
    <mergeCell ref="JS92:JT92"/>
    <mergeCell ref="JS93:JT93"/>
    <mergeCell ref="JS94:JT94"/>
    <mergeCell ref="JS95:JT95"/>
    <mergeCell ref="JS96:JT96"/>
    <mergeCell ref="JS87:JT87"/>
    <mergeCell ref="JS88:JT88"/>
    <mergeCell ref="JS89:JT89"/>
    <mergeCell ref="JS90:JT90"/>
    <mergeCell ref="JS91:JT91"/>
    <mergeCell ref="JS82:JT82"/>
    <mergeCell ref="JS83:JT83"/>
    <mergeCell ref="JS84:JT84"/>
    <mergeCell ref="JS85:JT85"/>
    <mergeCell ref="JS86:JT86"/>
    <mergeCell ref="JL98:JM98"/>
    <mergeCell ref="JL99:JM99"/>
    <mergeCell ref="JL100:JM100"/>
    <mergeCell ref="JS69:JT69"/>
    <mergeCell ref="JS70:JT70"/>
    <mergeCell ref="JS71:JT71"/>
    <mergeCell ref="JS72:JT72"/>
    <mergeCell ref="JS73:JT73"/>
    <mergeCell ref="JS74:JT74"/>
    <mergeCell ref="JS75:JT75"/>
    <mergeCell ref="JS76:JT76"/>
    <mergeCell ref="JS77:JT77"/>
  </mergeCells>
  <dataValidations count="1">
    <dataValidation type="list" allowBlank="1" showInputMessage="1" showErrorMessage="1" sqref="JU60:JV63 AC60:AD63 O60:P63 V60:W63 M60:M63 T60:T63 AA60:AA63 AH60:AH63 AJ60:AK63 AX60:AY63 AQ60:AR63 AO60:AO63 AV60:AV63 BC60:BC63 BE60:BF63 BS60:BT63 BL60:BM63 BJ60:BJ63 BQ60:BQ63 BX60:BX63 BZ60:CA63 CN60:CO63 CG60:CH63 CE60:CE63 CL60:CL63 CS60:CS63 CU60:CV63 DI60:DJ63 DB60:DC63 CZ60:CZ63 DG60:DG63 DN60:DN63 DP60:DQ63 ED60:EE63 DW60:DX63 DU60:DU63 EB60:EB63 EI60:EI63 EK60:EL63 EY60:EZ63 ER60:ES63 EP60:EP63 EW60:EW63 FD60:FD63 FF60:FG63 FT60:FU63 FM60:FN63 FK60:FK63 FR60:FR63 FY60:FY63 GA60:GB63 GO60:GP63 GH60:GI63 GF60:GF63 GM60:GM63 GT60:GT63 GV60:GW63 HJ60:HK63 HC60:HD63 HA60:HA63 HH60:HH63 HO60:HO63 HQ60:HR63 IE60:IF63 HX60:HY63 HV60:HV63 IC60:IC63 IJ60:IJ63 IL60:IM63 IZ60:JA63 IS60:IT63 IQ60:IQ63 IX60:IX63 JE60:JE63 JG60:JH63 JN60:JO63 JL60:JL63 JS60:JS63 F60:I63">
      <formula1>$A$60:$A$63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Sheet3.LoadPCDetails">
                <anchor moveWithCells="1" sizeWithCells="1">
                  <from>
                    <xdr:col>0</xdr:col>
                    <xdr:colOff>371475</xdr:colOff>
                    <xdr:row>26</xdr:row>
                    <xdr:rowOff>28575</xdr:rowOff>
                  </from>
                  <to>
                    <xdr:col>2</xdr:col>
                    <xdr:colOff>581025</xdr:colOff>
                    <xdr:row>29</xdr:row>
                    <xdr:rowOff>0</xdr:rowOff>
                  </to>
                </anchor>
              </controlPr>
            </control>
          </mc:Choice>
        </mc:AlternateContent>
        <mc:AlternateContent xmlns:mc="http://schemas.openxmlformats.org/markup-compatibility/2006">
          <mc:Choice Requires="x14">
            <control shapeId="3078" r:id="rId5" name="Button 6">
              <controlPr defaultSize="0" print="0" autoFill="0" autoPict="0" macro="[0]!Sheet3.ResetToDefault">
                <anchor moveWithCells="1" sizeWithCells="1">
                  <from>
                    <xdr:col>0</xdr:col>
                    <xdr:colOff>371475</xdr:colOff>
                    <xdr:row>30</xdr:row>
                    <xdr:rowOff>28575</xdr:rowOff>
                  </from>
                  <to>
                    <xdr:col>2</xdr:col>
                    <xdr:colOff>581025</xdr:colOff>
                    <xdr:row>33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Control!$A$2:$A$16</xm:f>
          </x14:formula1>
          <xm:sqref>A2</xm:sqref>
        </x14:dataValidation>
        <x14:dataValidation type="list" allowBlank="1" showInputMessage="1" showErrorMessage="1">
          <x14:formula1>
            <xm:f>Control!$Y$2:$Y$4</xm:f>
          </x14:formula1>
          <xm:sqref>F1</xm:sqref>
        </x14:dataValidation>
        <x14:dataValidation type="list" allowBlank="1" showInputMessage="1" showErrorMessage="1">
          <x14:formula1>
            <xm:f>Control!$V$2:$V$5</xm:f>
          </x14:formula1>
          <xm:sqref>F2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13"/>
  <sheetViews>
    <sheetView workbookViewId="0">
      <pane ySplit="1" topLeftCell="A2" activePane="bottomLeft" state="frozen"/>
      <selection activeCell="B28" sqref="B28"/>
      <selection pane="bottomLeft" activeCell="K18" sqref="K18"/>
    </sheetView>
  </sheetViews>
  <sheetFormatPr defaultRowHeight="15" x14ac:dyDescent="0.25"/>
  <cols>
    <col min="1" max="1" width="7" style="59" bestFit="1" customWidth="1"/>
    <col min="2" max="2" width="11.85546875" style="59" bestFit="1" customWidth="1"/>
    <col min="3" max="3" width="11.42578125" style="59" bestFit="1" customWidth="1"/>
    <col min="4" max="4" width="12.7109375" style="59" bestFit="1" customWidth="1"/>
    <col min="5" max="5" width="8.85546875" style="59" bestFit="1" customWidth="1"/>
    <col min="6" max="6" width="16.42578125" style="59" bestFit="1" customWidth="1"/>
    <col min="7" max="7" width="7.140625" style="59" bestFit="1" customWidth="1"/>
    <col min="8" max="8" width="6.7109375" style="59" bestFit="1" customWidth="1"/>
    <col min="9" max="9" width="8.42578125" style="59" bestFit="1" customWidth="1"/>
    <col min="10" max="10" width="7.28515625" style="59" bestFit="1" customWidth="1"/>
    <col min="11" max="12" width="6" style="59" bestFit="1" customWidth="1"/>
    <col min="13" max="13" width="6.140625" style="59" bestFit="1" customWidth="1"/>
    <col min="14" max="16384" width="9.140625" style="59"/>
  </cols>
  <sheetData>
    <row r="1" spans="1:13" x14ac:dyDescent="0.25">
      <c r="A1" s="60" t="s">
        <v>13</v>
      </c>
      <c r="B1" s="59" t="s">
        <v>70</v>
      </c>
      <c r="C1" s="59" t="s">
        <v>71</v>
      </c>
      <c r="D1" s="59" t="s">
        <v>72</v>
      </c>
      <c r="E1" s="59" t="s">
        <v>60</v>
      </c>
      <c r="F1" s="59" t="s">
        <v>73</v>
      </c>
      <c r="G1" s="59" t="s">
        <v>74</v>
      </c>
      <c r="H1" s="59" t="s">
        <v>75</v>
      </c>
      <c r="I1" s="59" t="s">
        <v>76</v>
      </c>
      <c r="J1" s="59" t="s">
        <v>77</v>
      </c>
      <c r="K1" s="59" t="s">
        <v>11</v>
      </c>
      <c r="L1" s="59" t="s">
        <v>10</v>
      </c>
      <c r="M1" s="59" t="s">
        <v>78</v>
      </c>
    </row>
    <row r="2" spans="1:13" x14ac:dyDescent="0.25">
      <c r="A2" s="61">
        <v>0</v>
      </c>
      <c r="B2" s="59" t="s">
        <v>1</v>
      </c>
      <c r="C2" s="59" t="s">
        <v>239</v>
      </c>
      <c r="D2" s="59" t="s">
        <v>240</v>
      </c>
      <c r="E2" s="59" t="s">
        <v>122</v>
      </c>
      <c r="F2" s="59" t="s">
        <v>243</v>
      </c>
      <c r="G2" s="59">
        <v>1</v>
      </c>
      <c r="H2" s="59" t="s">
        <v>117</v>
      </c>
    </row>
    <row r="3" spans="1:13" x14ac:dyDescent="0.25">
      <c r="A3" s="61">
        <v>0</v>
      </c>
      <c r="B3" s="59" t="s">
        <v>1</v>
      </c>
      <c r="C3" s="59" t="s">
        <v>239</v>
      </c>
      <c r="D3" s="59" t="s">
        <v>241</v>
      </c>
      <c r="E3" s="59" t="s">
        <v>122</v>
      </c>
      <c r="F3" s="59" t="s">
        <v>244</v>
      </c>
      <c r="G3" s="59">
        <v>2</v>
      </c>
      <c r="H3" s="59" t="s">
        <v>117</v>
      </c>
    </row>
    <row r="4" spans="1:13" x14ac:dyDescent="0.25">
      <c r="A4" s="61">
        <v>0</v>
      </c>
      <c r="B4" s="59" t="s">
        <v>1</v>
      </c>
      <c r="C4" s="59" t="s">
        <v>239</v>
      </c>
      <c r="D4" s="59" t="s">
        <v>242</v>
      </c>
      <c r="E4" s="59" t="s">
        <v>122</v>
      </c>
      <c r="F4" s="59" t="s">
        <v>245</v>
      </c>
      <c r="G4" s="59">
        <v>3</v>
      </c>
      <c r="H4" s="59" t="s">
        <v>117</v>
      </c>
    </row>
    <row r="5" spans="1:13" x14ac:dyDescent="0.25">
      <c r="A5" s="61">
        <v>0</v>
      </c>
      <c r="B5" s="59" t="s">
        <v>1</v>
      </c>
      <c r="C5" s="59" t="s">
        <v>239</v>
      </c>
      <c r="D5" s="59" t="s">
        <v>198</v>
      </c>
      <c r="E5" s="59" t="s">
        <v>122</v>
      </c>
      <c r="F5" s="59" t="s">
        <v>246</v>
      </c>
      <c r="G5" s="59">
        <v>4</v>
      </c>
      <c r="H5" s="59" t="s">
        <v>117</v>
      </c>
    </row>
    <row r="6" spans="1:13" x14ac:dyDescent="0.25">
      <c r="A6" s="59">
        <v>0</v>
      </c>
      <c r="B6" s="59" t="s">
        <v>1</v>
      </c>
      <c r="C6" s="59" t="s">
        <v>239</v>
      </c>
      <c r="D6" s="59" t="s">
        <v>184</v>
      </c>
      <c r="E6" s="59" t="s">
        <v>122</v>
      </c>
      <c r="F6" s="59" t="s">
        <v>247</v>
      </c>
      <c r="G6" s="59">
        <v>5</v>
      </c>
      <c r="H6" s="59" t="s">
        <v>117</v>
      </c>
    </row>
    <row r="7" spans="1:13" x14ac:dyDescent="0.25">
      <c r="A7" s="59">
        <v>0</v>
      </c>
      <c r="B7" s="59" t="s">
        <v>1</v>
      </c>
      <c r="C7" s="59" t="s">
        <v>239</v>
      </c>
      <c r="D7" s="59" t="s">
        <v>177</v>
      </c>
      <c r="E7" s="59" t="s">
        <v>122</v>
      </c>
      <c r="F7" s="59" t="s">
        <v>248</v>
      </c>
      <c r="G7" s="59">
        <v>5</v>
      </c>
      <c r="H7" s="59" t="s">
        <v>117</v>
      </c>
    </row>
    <row r="8" spans="1:13" x14ac:dyDescent="0.25">
      <c r="A8" s="59">
        <v>0</v>
      </c>
      <c r="B8" s="59" t="s">
        <v>1</v>
      </c>
      <c r="C8" s="59" t="s">
        <v>239</v>
      </c>
      <c r="D8" s="59" t="s">
        <v>206</v>
      </c>
      <c r="E8" s="59" t="s">
        <v>122</v>
      </c>
      <c r="F8" s="59" t="s">
        <v>249</v>
      </c>
      <c r="G8" s="59">
        <v>6</v>
      </c>
      <c r="H8" s="59" t="s">
        <v>117</v>
      </c>
    </row>
    <row r="9" spans="1:13" x14ac:dyDescent="0.25">
      <c r="A9" s="59">
        <v>0</v>
      </c>
      <c r="B9" s="59" t="s">
        <v>1</v>
      </c>
      <c r="C9" s="59" t="s">
        <v>239</v>
      </c>
      <c r="D9" s="59" t="s">
        <v>164</v>
      </c>
      <c r="E9" s="59" t="s">
        <v>122</v>
      </c>
      <c r="F9" s="59" t="s">
        <v>250</v>
      </c>
      <c r="G9" s="59">
        <v>7</v>
      </c>
      <c r="H9" s="59" t="s">
        <v>117</v>
      </c>
    </row>
    <row r="10" spans="1:13" x14ac:dyDescent="0.25">
      <c r="A10" s="59">
        <v>0</v>
      </c>
      <c r="B10" s="59" t="s">
        <v>1</v>
      </c>
      <c r="C10" s="59" t="s">
        <v>239</v>
      </c>
      <c r="D10" s="59" t="s">
        <v>130</v>
      </c>
      <c r="E10" s="59" t="s">
        <v>122</v>
      </c>
      <c r="F10" s="59" t="s">
        <v>131</v>
      </c>
      <c r="G10" s="59">
        <v>8</v>
      </c>
      <c r="H10" s="59" t="s">
        <v>117</v>
      </c>
    </row>
    <row r="11" spans="1:13" x14ac:dyDescent="0.25">
      <c r="A11" s="59">
        <v>0</v>
      </c>
      <c r="B11" s="59" t="s">
        <v>1</v>
      </c>
      <c r="C11" s="59" t="s">
        <v>239</v>
      </c>
      <c r="D11" s="59" t="s">
        <v>121</v>
      </c>
      <c r="E11" s="59" t="s">
        <v>122</v>
      </c>
      <c r="F11" s="59" t="s">
        <v>123</v>
      </c>
      <c r="G11" s="59">
        <v>8</v>
      </c>
      <c r="H11" s="59" t="s">
        <v>117</v>
      </c>
    </row>
    <row r="12" spans="1:13" x14ac:dyDescent="0.25">
      <c r="A12" s="59">
        <v>0</v>
      </c>
      <c r="B12" s="59" t="s">
        <v>1</v>
      </c>
      <c r="C12" s="59" t="s">
        <v>239</v>
      </c>
      <c r="D12" s="59" t="s">
        <v>134</v>
      </c>
      <c r="E12" s="59" t="s">
        <v>122</v>
      </c>
      <c r="F12" s="59" t="s">
        <v>135</v>
      </c>
      <c r="G12" s="59">
        <v>9</v>
      </c>
      <c r="H12" s="59" t="s">
        <v>117</v>
      </c>
    </row>
    <row r="13" spans="1:13" x14ac:dyDescent="0.25">
      <c r="A13" s="59">
        <v>0</v>
      </c>
      <c r="B13" s="59" t="s">
        <v>1</v>
      </c>
      <c r="C13" s="59" t="s">
        <v>239</v>
      </c>
      <c r="D13" s="59" t="s">
        <v>115</v>
      </c>
      <c r="E13" s="59" t="s">
        <v>122</v>
      </c>
      <c r="F13" s="59" t="s">
        <v>116</v>
      </c>
      <c r="G13" s="59">
        <v>10</v>
      </c>
      <c r="H13" s="59" t="s">
        <v>117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J677"/>
  <sheetViews>
    <sheetView workbookViewId="0">
      <pane ySplit="1" topLeftCell="A2" activePane="bottomLeft" state="frozen"/>
      <selection activeCell="B28" sqref="B28"/>
      <selection pane="bottomLeft" sqref="A1:A1048576"/>
    </sheetView>
  </sheetViews>
  <sheetFormatPr defaultRowHeight="15" x14ac:dyDescent="0.25"/>
  <cols>
    <col min="1" max="2" width="9.140625" style="1"/>
    <col min="3" max="3" width="11" style="1" bestFit="1" customWidth="1"/>
    <col min="4" max="4" width="9.85546875" style="1" bestFit="1" customWidth="1"/>
    <col min="5" max="5" width="10.140625" style="1" bestFit="1" customWidth="1"/>
    <col min="6" max="10" width="9.140625" style="1"/>
  </cols>
  <sheetData>
    <row r="1" spans="1:10" x14ac:dyDescent="0.25">
      <c r="A1" s="33" t="s">
        <v>251</v>
      </c>
      <c r="B1" s="33" t="s">
        <v>252</v>
      </c>
      <c r="C1" s="33" t="s">
        <v>253</v>
      </c>
      <c r="D1" s="33" t="s">
        <v>254</v>
      </c>
      <c r="E1" s="33" t="s">
        <v>255</v>
      </c>
      <c r="F1" s="33" t="s">
        <v>256</v>
      </c>
      <c r="G1" s="33" t="s">
        <v>257</v>
      </c>
      <c r="H1" s="33" t="s">
        <v>258</v>
      </c>
      <c r="I1" s="33" t="s">
        <v>259</v>
      </c>
      <c r="J1" s="33" t="s">
        <v>260</v>
      </c>
    </row>
    <row r="2" spans="1:10" x14ac:dyDescent="0.25">
      <c r="A2" s="1" t="s">
        <v>261</v>
      </c>
    </row>
    <row r="3" spans="1:10" x14ac:dyDescent="0.25">
      <c r="A3" s="1" t="s">
        <v>262</v>
      </c>
    </row>
    <row r="4" spans="1:10" x14ac:dyDescent="0.25">
      <c r="A4" s="1" t="s">
        <v>263</v>
      </c>
    </row>
    <row r="5" spans="1:10" x14ac:dyDescent="0.25">
      <c r="A5" s="1" t="s">
        <v>264</v>
      </c>
    </row>
    <row r="6" spans="1:10" x14ac:dyDescent="0.25">
      <c r="A6" s="1" t="s">
        <v>265</v>
      </c>
    </row>
    <row r="7" spans="1:10" x14ac:dyDescent="0.25">
      <c r="A7" s="1" t="s">
        <v>266</v>
      </c>
    </row>
    <row r="8" spans="1:10" x14ac:dyDescent="0.25">
      <c r="A8" s="1" t="s">
        <v>267</v>
      </c>
    </row>
    <row r="9" spans="1:10" x14ac:dyDescent="0.25">
      <c r="A9" s="1" t="s">
        <v>268</v>
      </c>
    </row>
    <row r="10" spans="1:10" x14ac:dyDescent="0.25">
      <c r="A10" s="1" t="s">
        <v>269</v>
      </c>
    </row>
    <row r="11" spans="1:10" x14ac:dyDescent="0.25">
      <c r="A11" s="1" t="s">
        <v>270</v>
      </c>
    </row>
    <row r="12" spans="1:10" x14ac:dyDescent="0.25">
      <c r="A12" s="1" t="s">
        <v>271</v>
      </c>
    </row>
    <row r="13" spans="1:10" x14ac:dyDescent="0.25">
      <c r="A13" s="1" t="s">
        <v>272</v>
      </c>
    </row>
    <row r="14" spans="1:10" x14ac:dyDescent="0.25">
      <c r="A14" s="1" t="s">
        <v>273</v>
      </c>
    </row>
    <row r="15" spans="1:10" x14ac:dyDescent="0.25">
      <c r="A15" s="1" t="s">
        <v>37</v>
      </c>
    </row>
    <row r="16" spans="1:10" x14ac:dyDescent="0.25">
      <c r="A16" s="1" t="s">
        <v>274</v>
      </c>
    </row>
    <row r="17" spans="1:1" x14ac:dyDescent="0.25">
      <c r="A17" s="1" t="s">
        <v>275</v>
      </c>
    </row>
    <row r="18" spans="1:1" x14ac:dyDescent="0.25">
      <c r="A18" s="1" t="s">
        <v>276</v>
      </c>
    </row>
    <row r="19" spans="1:1" x14ac:dyDescent="0.25">
      <c r="A19" s="1" t="s">
        <v>277</v>
      </c>
    </row>
    <row r="20" spans="1:1" x14ac:dyDescent="0.25">
      <c r="A20" s="1" t="s">
        <v>278</v>
      </c>
    </row>
    <row r="21" spans="1:1" x14ac:dyDescent="0.25">
      <c r="A21" s="1" t="s">
        <v>279</v>
      </c>
    </row>
    <row r="22" spans="1:1" x14ac:dyDescent="0.25">
      <c r="A22" s="1" t="s">
        <v>280</v>
      </c>
    </row>
    <row r="23" spans="1:1" x14ac:dyDescent="0.25">
      <c r="A23" s="1" t="s">
        <v>281</v>
      </c>
    </row>
    <row r="24" spans="1:1" x14ac:dyDescent="0.25">
      <c r="A24" s="1" t="s">
        <v>282</v>
      </c>
    </row>
    <row r="25" spans="1:1" x14ac:dyDescent="0.25">
      <c r="A25" s="1" t="s">
        <v>283</v>
      </c>
    </row>
    <row r="26" spans="1:1" x14ac:dyDescent="0.25">
      <c r="A26" s="1" t="s">
        <v>284</v>
      </c>
    </row>
    <row r="27" spans="1:1" x14ac:dyDescent="0.25">
      <c r="A27" s="1" t="s">
        <v>285</v>
      </c>
    </row>
    <row r="28" spans="1:1" x14ac:dyDescent="0.25">
      <c r="A28" s="1" t="s">
        <v>286</v>
      </c>
    </row>
    <row r="29" spans="1:1" x14ac:dyDescent="0.25">
      <c r="A29" s="1" t="s">
        <v>287</v>
      </c>
    </row>
    <row r="30" spans="1:1" x14ac:dyDescent="0.25">
      <c r="A30" s="1" t="s">
        <v>288</v>
      </c>
    </row>
    <row r="31" spans="1:1" x14ac:dyDescent="0.25">
      <c r="A31" s="1" t="s">
        <v>289</v>
      </c>
    </row>
    <row r="32" spans="1:1" x14ac:dyDescent="0.25">
      <c r="A32" s="1" t="s">
        <v>290</v>
      </c>
    </row>
    <row r="33" spans="1:1" x14ac:dyDescent="0.25">
      <c r="A33" s="1" t="s">
        <v>291</v>
      </c>
    </row>
    <row r="34" spans="1:1" x14ac:dyDescent="0.25">
      <c r="A34" s="1" t="s">
        <v>292</v>
      </c>
    </row>
    <row r="35" spans="1:1" x14ac:dyDescent="0.25">
      <c r="A35" s="1" t="s">
        <v>293</v>
      </c>
    </row>
    <row r="36" spans="1:1" x14ac:dyDescent="0.25">
      <c r="A36" s="1" t="s">
        <v>294</v>
      </c>
    </row>
    <row r="37" spans="1:1" x14ac:dyDescent="0.25">
      <c r="A37" s="1" t="s">
        <v>295</v>
      </c>
    </row>
    <row r="38" spans="1:1" x14ac:dyDescent="0.25">
      <c r="A38" s="1" t="s">
        <v>296</v>
      </c>
    </row>
    <row r="39" spans="1:1" x14ac:dyDescent="0.25">
      <c r="A39" s="1" t="s">
        <v>23</v>
      </c>
    </row>
    <row r="40" spans="1:1" x14ac:dyDescent="0.25">
      <c r="A40" s="1" t="s">
        <v>297</v>
      </c>
    </row>
    <row r="41" spans="1:1" x14ac:dyDescent="0.25">
      <c r="A41" s="1" t="s">
        <v>298</v>
      </c>
    </row>
    <row r="42" spans="1:1" x14ac:dyDescent="0.25">
      <c r="A42" s="1" t="s">
        <v>299</v>
      </c>
    </row>
    <row r="43" spans="1:1" x14ac:dyDescent="0.25">
      <c r="A43" s="1" t="s">
        <v>300</v>
      </c>
    </row>
    <row r="44" spans="1:1" x14ac:dyDescent="0.25">
      <c r="A44" s="1" t="s">
        <v>301</v>
      </c>
    </row>
    <row r="45" spans="1:1" x14ac:dyDescent="0.25">
      <c r="A45" s="1" t="s">
        <v>302</v>
      </c>
    </row>
    <row r="46" spans="1:1" x14ac:dyDescent="0.25">
      <c r="A46" s="1" t="s">
        <v>303</v>
      </c>
    </row>
    <row r="47" spans="1:1" x14ac:dyDescent="0.25">
      <c r="A47" s="1" t="s">
        <v>304</v>
      </c>
    </row>
    <row r="48" spans="1:1" x14ac:dyDescent="0.25">
      <c r="A48" s="1" t="s">
        <v>305</v>
      </c>
    </row>
    <row r="49" spans="1:1" x14ac:dyDescent="0.25">
      <c r="A49" s="1" t="s">
        <v>306</v>
      </c>
    </row>
    <row r="50" spans="1:1" x14ac:dyDescent="0.25">
      <c r="A50" s="1" t="s">
        <v>307</v>
      </c>
    </row>
    <row r="51" spans="1:1" x14ac:dyDescent="0.25">
      <c r="A51" s="1" t="s">
        <v>308</v>
      </c>
    </row>
    <row r="52" spans="1:1" x14ac:dyDescent="0.25">
      <c r="A52" s="1" t="s">
        <v>309</v>
      </c>
    </row>
    <row r="53" spans="1:1" x14ac:dyDescent="0.25">
      <c r="A53" s="1" t="s">
        <v>310</v>
      </c>
    </row>
    <row r="54" spans="1:1" x14ac:dyDescent="0.25">
      <c r="A54" s="1" t="s">
        <v>311</v>
      </c>
    </row>
    <row r="55" spans="1:1" x14ac:dyDescent="0.25">
      <c r="A55" s="1" t="s">
        <v>312</v>
      </c>
    </row>
    <row r="56" spans="1:1" x14ac:dyDescent="0.25">
      <c r="A56" s="1" t="s">
        <v>313</v>
      </c>
    </row>
    <row r="57" spans="1:1" x14ac:dyDescent="0.25">
      <c r="A57" s="1" t="s">
        <v>240</v>
      </c>
    </row>
    <row r="58" spans="1:1" x14ac:dyDescent="0.25">
      <c r="A58" s="1" t="s">
        <v>314</v>
      </c>
    </row>
    <row r="59" spans="1:1" x14ac:dyDescent="0.25">
      <c r="A59" s="1" t="s">
        <v>315</v>
      </c>
    </row>
    <row r="60" spans="1:1" x14ac:dyDescent="0.25">
      <c r="A60" s="1" t="s">
        <v>316</v>
      </c>
    </row>
    <row r="61" spans="1:1" x14ac:dyDescent="0.25">
      <c r="A61" s="1" t="s">
        <v>317</v>
      </c>
    </row>
    <row r="62" spans="1:1" x14ac:dyDescent="0.25">
      <c r="A62" s="1" t="s">
        <v>318</v>
      </c>
    </row>
    <row r="63" spans="1:1" x14ac:dyDescent="0.25">
      <c r="A63" s="1" t="s">
        <v>319</v>
      </c>
    </row>
    <row r="64" spans="1:1" x14ac:dyDescent="0.25">
      <c r="A64" s="1" t="s">
        <v>320</v>
      </c>
    </row>
    <row r="65" spans="1:1" x14ac:dyDescent="0.25">
      <c r="A65" s="1" t="s">
        <v>321</v>
      </c>
    </row>
    <row r="66" spans="1:1" x14ac:dyDescent="0.25">
      <c r="A66" s="1" t="s">
        <v>322</v>
      </c>
    </row>
    <row r="67" spans="1:1" x14ac:dyDescent="0.25">
      <c r="A67" s="1" t="s">
        <v>323</v>
      </c>
    </row>
    <row r="68" spans="1:1" x14ac:dyDescent="0.25">
      <c r="A68" s="1" t="s">
        <v>324</v>
      </c>
    </row>
    <row r="69" spans="1:1" x14ac:dyDescent="0.25">
      <c r="A69" s="1" t="s">
        <v>325</v>
      </c>
    </row>
    <row r="70" spans="1:1" x14ac:dyDescent="0.25">
      <c r="A70" s="1" t="s">
        <v>326</v>
      </c>
    </row>
    <row r="71" spans="1:1" x14ac:dyDescent="0.25">
      <c r="A71" s="1" t="s">
        <v>327</v>
      </c>
    </row>
    <row r="72" spans="1:1" x14ac:dyDescent="0.25">
      <c r="A72" s="1" t="s">
        <v>328</v>
      </c>
    </row>
    <row r="73" spans="1:1" x14ac:dyDescent="0.25">
      <c r="A73" s="1" t="s">
        <v>329</v>
      </c>
    </row>
    <row r="74" spans="1:1" x14ac:dyDescent="0.25">
      <c r="A74" s="1" t="s">
        <v>242</v>
      </c>
    </row>
    <row r="75" spans="1:1" x14ac:dyDescent="0.25">
      <c r="A75" s="1" t="s">
        <v>330</v>
      </c>
    </row>
    <row r="76" spans="1:1" x14ac:dyDescent="0.25">
      <c r="A76" s="1" t="s">
        <v>331</v>
      </c>
    </row>
    <row r="77" spans="1:1" x14ac:dyDescent="0.25">
      <c r="A77" s="1" t="s">
        <v>332</v>
      </c>
    </row>
    <row r="78" spans="1:1" x14ac:dyDescent="0.25">
      <c r="A78" s="1" t="s">
        <v>333</v>
      </c>
    </row>
    <row r="79" spans="1:1" x14ac:dyDescent="0.25">
      <c r="A79" s="1" t="s">
        <v>334</v>
      </c>
    </row>
    <row r="80" spans="1:1" x14ac:dyDescent="0.25">
      <c r="A80" s="1" t="s">
        <v>38</v>
      </c>
    </row>
    <row r="81" spans="1:1" x14ac:dyDescent="0.25">
      <c r="A81" s="1" t="s">
        <v>335</v>
      </c>
    </row>
    <row r="82" spans="1:1" x14ac:dyDescent="0.25">
      <c r="A82" s="1" t="s">
        <v>336</v>
      </c>
    </row>
    <row r="83" spans="1:1" x14ac:dyDescent="0.25">
      <c r="A83" s="1" t="s">
        <v>337</v>
      </c>
    </row>
    <row r="84" spans="1:1" x14ac:dyDescent="0.25">
      <c r="A84" s="1" t="s">
        <v>39</v>
      </c>
    </row>
    <row r="85" spans="1:1" x14ac:dyDescent="0.25">
      <c r="A85" s="1" t="s">
        <v>338</v>
      </c>
    </row>
    <row r="86" spans="1:1" x14ac:dyDescent="0.25">
      <c r="A86" s="1" t="s">
        <v>339</v>
      </c>
    </row>
    <row r="87" spans="1:1" x14ac:dyDescent="0.25">
      <c r="A87" s="1" t="s">
        <v>340</v>
      </c>
    </row>
    <row r="88" spans="1:1" x14ac:dyDescent="0.25">
      <c r="A88" s="1" t="s">
        <v>341</v>
      </c>
    </row>
    <row r="89" spans="1:1" x14ac:dyDescent="0.25">
      <c r="A89" s="1" t="s">
        <v>342</v>
      </c>
    </row>
    <row r="90" spans="1:1" x14ac:dyDescent="0.25">
      <c r="A90" s="1" t="s">
        <v>241</v>
      </c>
    </row>
    <row r="91" spans="1:1" x14ac:dyDescent="0.25">
      <c r="A91" s="1" t="s">
        <v>343</v>
      </c>
    </row>
    <row r="92" spans="1:1" x14ac:dyDescent="0.25">
      <c r="A92" s="1" t="s">
        <v>344</v>
      </c>
    </row>
    <row r="93" spans="1:1" x14ac:dyDescent="0.25">
      <c r="A93" s="1" t="s">
        <v>345</v>
      </c>
    </row>
    <row r="94" spans="1:1" x14ac:dyDescent="0.25">
      <c r="A94" s="1" t="s">
        <v>346</v>
      </c>
    </row>
    <row r="95" spans="1:1" x14ac:dyDescent="0.25">
      <c r="A95" s="1" t="s">
        <v>347</v>
      </c>
    </row>
    <row r="96" spans="1:1" x14ac:dyDescent="0.25">
      <c r="A96" s="1" t="s">
        <v>348</v>
      </c>
    </row>
    <row r="97" spans="1:1" x14ac:dyDescent="0.25">
      <c r="A97" s="1" t="s">
        <v>349</v>
      </c>
    </row>
    <row r="98" spans="1:1" x14ac:dyDescent="0.25">
      <c r="A98" s="1" t="s">
        <v>350</v>
      </c>
    </row>
    <row r="99" spans="1:1" x14ac:dyDescent="0.25">
      <c r="A99" s="1" t="s">
        <v>351</v>
      </c>
    </row>
    <row r="100" spans="1:1" x14ac:dyDescent="0.25">
      <c r="A100" s="1" t="s">
        <v>352</v>
      </c>
    </row>
    <row r="101" spans="1:1" x14ac:dyDescent="0.25">
      <c r="A101" s="1" t="s">
        <v>353</v>
      </c>
    </row>
    <row r="102" spans="1:1" x14ac:dyDescent="0.25">
      <c r="A102" s="1" t="s">
        <v>18</v>
      </c>
    </row>
    <row r="103" spans="1:1" x14ac:dyDescent="0.25">
      <c r="A103" s="1" t="s">
        <v>354</v>
      </c>
    </row>
    <row r="104" spans="1:1" x14ac:dyDescent="0.25">
      <c r="A104" s="1" t="s">
        <v>355</v>
      </c>
    </row>
    <row r="105" spans="1:1" x14ac:dyDescent="0.25">
      <c r="A105" s="1" t="s">
        <v>356</v>
      </c>
    </row>
    <row r="106" spans="1:1" x14ac:dyDescent="0.25">
      <c r="A106" s="1" t="s">
        <v>357</v>
      </c>
    </row>
    <row r="107" spans="1:1" x14ac:dyDescent="0.25">
      <c r="A107" s="1" t="s">
        <v>358</v>
      </c>
    </row>
    <row r="108" spans="1:1" x14ac:dyDescent="0.25">
      <c r="A108" s="1" t="s">
        <v>359</v>
      </c>
    </row>
    <row r="109" spans="1:1" x14ac:dyDescent="0.25">
      <c r="A109" s="1" t="s">
        <v>360</v>
      </c>
    </row>
    <row r="110" spans="1:1" x14ac:dyDescent="0.25">
      <c r="A110" s="1" t="s">
        <v>361</v>
      </c>
    </row>
    <row r="111" spans="1:1" x14ac:dyDescent="0.25">
      <c r="A111" s="1" t="s">
        <v>362</v>
      </c>
    </row>
    <row r="112" spans="1:1" x14ac:dyDescent="0.25">
      <c r="A112" s="1" t="s">
        <v>363</v>
      </c>
    </row>
    <row r="113" spans="1:1" x14ac:dyDescent="0.25">
      <c r="A113" s="1" t="s">
        <v>364</v>
      </c>
    </row>
    <row r="114" spans="1:1" x14ac:dyDescent="0.25">
      <c r="A114" s="1" t="s">
        <v>365</v>
      </c>
    </row>
    <row r="115" spans="1:1" x14ac:dyDescent="0.25">
      <c r="A115" s="1" t="s">
        <v>366</v>
      </c>
    </row>
    <row r="116" spans="1:1" x14ac:dyDescent="0.25">
      <c r="A116" s="1" t="s">
        <v>367</v>
      </c>
    </row>
    <row r="117" spans="1:1" x14ac:dyDescent="0.25">
      <c r="A117" s="1" t="s">
        <v>17</v>
      </c>
    </row>
    <row r="118" spans="1:1" x14ac:dyDescent="0.25">
      <c r="A118" s="1" t="s">
        <v>368</v>
      </c>
    </row>
    <row r="119" spans="1:1" x14ac:dyDescent="0.25">
      <c r="A119" s="1" t="s">
        <v>369</v>
      </c>
    </row>
    <row r="120" spans="1:1" x14ac:dyDescent="0.25">
      <c r="A120" s="1" t="s">
        <v>370</v>
      </c>
    </row>
    <row r="121" spans="1:1" x14ac:dyDescent="0.25">
      <c r="A121" s="1" t="s">
        <v>371</v>
      </c>
    </row>
    <row r="122" spans="1:1" x14ac:dyDescent="0.25">
      <c r="A122" s="1" t="s">
        <v>372</v>
      </c>
    </row>
    <row r="123" spans="1:1" x14ac:dyDescent="0.25">
      <c r="A123" s="1" t="s">
        <v>373</v>
      </c>
    </row>
    <row r="124" spans="1:1" x14ac:dyDescent="0.25">
      <c r="A124" s="1" t="s">
        <v>374</v>
      </c>
    </row>
    <row r="125" spans="1:1" x14ac:dyDescent="0.25">
      <c r="A125" s="1" t="s">
        <v>375</v>
      </c>
    </row>
    <row r="126" spans="1:1" x14ac:dyDescent="0.25">
      <c r="A126" s="1" t="s">
        <v>376</v>
      </c>
    </row>
    <row r="127" spans="1:1" x14ac:dyDescent="0.25">
      <c r="A127" s="1" t="s">
        <v>377</v>
      </c>
    </row>
    <row r="128" spans="1:1" x14ac:dyDescent="0.25">
      <c r="A128" s="1" t="s">
        <v>378</v>
      </c>
    </row>
    <row r="129" spans="1:1" x14ac:dyDescent="0.25">
      <c r="A129" s="1" t="s">
        <v>379</v>
      </c>
    </row>
    <row r="130" spans="1:1" x14ac:dyDescent="0.25">
      <c r="A130" s="1" t="s">
        <v>380</v>
      </c>
    </row>
    <row r="131" spans="1:1" x14ac:dyDescent="0.25">
      <c r="A131" s="1" t="s">
        <v>381</v>
      </c>
    </row>
    <row r="132" spans="1:1" x14ac:dyDescent="0.25">
      <c r="A132" s="1" t="s">
        <v>382</v>
      </c>
    </row>
    <row r="133" spans="1:1" x14ac:dyDescent="0.25">
      <c r="A133" s="1" t="s">
        <v>383</v>
      </c>
    </row>
    <row r="134" spans="1:1" x14ac:dyDescent="0.25">
      <c r="A134" s="1" t="s">
        <v>384</v>
      </c>
    </row>
    <row r="135" spans="1:1" x14ac:dyDescent="0.25">
      <c r="A135" s="1" t="s">
        <v>385</v>
      </c>
    </row>
    <row r="136" spans="1:1" x14ac:dyDescent="0.25">
      <c r="A136" s="1" t="s">
        <v>386</v>
      </c>
    </row>
    <row r="137" spans="1:1" x14ac:dyDescent="0.25">
      <c r="A137" s="1" t="s">
        <v>387</v>
      </c>
    </row>
    <row r="138" spans="1:1" x14ac:dyDescent="0.25">
      <c r="A138" s="1" t="s">
        <v>388</v>
      </c>
    </row>
    <row r="139" spans="1:1" x14ac:dyDescent="0.25">
      <c r="A139" s="1" t="s">
        <v>389</v>
      </c>
    </row>
    <row r="140" spans="1:1" x14ac:dyDescent="0.25">
      <c r="A140" s="1" t="s">
        <v>390</v>
      </c>
    </row>
    <row r="141" spans="1:1" x14ac:dyDescent="0.25">
      <c r="A141" s="1" t="s">
        <v>391</v>
      </c>
    </row>
    <row r="142" spans="1:1" x14ac:dyDescent="0.25">
      <c r="A142" s="1" t="s">
        <v>392</v>
      </c>
    </row>
    <row r="143" spans="1:1" x14ac:dyDescent="0.25">
      <c r="A143" s="1" t="s">
        <v>393</v>
      </c>
    </row>
    <row r="144" spans="1:1" x14ac:dyDescent="0.25">
      <c r="A144" s="1" t="s">
        <v>394</v>
      </c>
    </row>
    <row r="145" spans="1:1" x14ac:dyDescent="0.25">
      <c r="A145" s="1" t="s">
        <v>395</v>
      </c>
    </row>
    <row r="146" spans="1:1" x14ac:dyDescent="0.25">
      <c r="A146" s="1" t="s">
        <v>396</v>
      </c>
    </row>
    <row r="147" spans="1:1" x14ac:dyDescent="0.25">
      <c r="A147" s="1" t="s">
        <v>397</v>
      </c>
    </row>
    <row r="148" spans="1:1" x14ac:dyDescent="0.25">
      <c r="A148" s="1" t="s">
        <v>398</v>
      </c>
    </row>
    <row r="149" spans="1:1" x14ac:dyDescent="0.25">
      <c r="A149" s="1" t="s">
        <v>399</v>
      </c>
    </row>
    <row r="150" spans="1:1" x14ac:dyDescent="0.25">
      <c r="A150" s="1" t="s">
        <v>400</v>
      </c>
    </row>
    <row r="151" spans="1:1" x14ac:dyDescent="0.25">
      <c r="A151" s="1" t="s">
        <v>401</v>
      </c>
    </row>
    <row r="152" spans="1:1" x14ac:dyDescent="0.25">
      <c r="A152" s="1" t="s">
        <v>402</v>
      </c>
    </row>
    <row r="153" spans="1:1" x14ac:dyDescent="0.25">
      <c r="A153" s="1" t="s">
        <v>403</v>
      </c>
    </row>
    <row r="154" spans="1:1" x14ac:dyDescent="0.25">
      <c r="A154" s="1" t="s">
        <v>404</v>
      </c>
    </row>
    <row r="155" spans="1:1" x14ac:dyDescent="0.25">
      <c r="A155" s="1" t="s">
        <v>405</v>
      </c>
    </row>
    <row r="156" spans="1:1" x14ac:dyDescent="0.25">
      <c r="A156" s="1" t="s">
        <v>406</v>
      </c>
    </row>
    <row r="157" spans="1:1" x14ac:dyDescent="0.25">
      <c r="A157" s="1" t="s">
        <v>407</v>
      </c>
    </row>
    <row r="158" spans="1:1" x14ac:dyDescent="0.25">
      <c r="A158" s="1" t="s">
        <v>408</v>
      </c>
    </row>
    <row r="159" spans="1:1" x14ac:dyDescent="0.25">
      <c r="A159" s="1" t="s">
        <v>409</v>
      </c>
    </row>
    <row r="160" spans="1:1" x14ac:dyDescent="0.25">
      <c r="A160" s="1" t="s">
        <v>410</v>
      </c>
    </row>
    <row r="161" spans="1:1" x14ac:dyDescent="0.25">
      <c r="A161" s="1" t="s">
        <v>411</v>
      </c>
    </row>
    <row r="162" spans="1:1" x14ac:dyDescent="0.25">
      <c r="A162" s="1" t="s">
        <v>412</v>
      </c>
    </row>
    <row r="163" spans="1:1" x14ac:dyDescent="0.25">
      <c r="A163" s="1" t="s">
        <v>413</v>
      </c>
    </row>
    <row r="164" spans="1:1" x14ac:dyDescent="0.25">
      <c r="A164" s="1" t="s">
        <v>414</v>
      </c>
    </row>
    <row r="165" spans="1:1" x14ac:dyDescent="0.25">
      <c r="A165" s="1" t="s">
        <v>415</v>
      </c>
    </row>
    <row r="166" spans="1:1" x14ac:dyDescent="0.25">
      <c r="A166" s="1" t="s">
        <v>40</v>
      </c>
    </row>
    <row r="167" spans="1:1" x14ac:dyDescent="0.25">
      <c r="A167" s="1" t="s">
        <v>416</v>
      </c>
    </row>
    <row r="168" spans="1:1" x14ac:dyDescent="0.25">
      <c r="A168" s="1" t="s">
        <v>417</v>
      </c>
    </row>
    <row r="169" spans="1:1" x14ac:dyDescent="0.25">
      <c r="A169" s="1" t="s">
        <v>418</v>
      </c>
    </row>
    <row r="170" spans="1:1" x14ac:dyDescent="0.25">
      <c r="A170" s="1" t="s">
        <v>419</v>
      </c>
    </row>
    <row r="171" spans="1:1" x14ac:dyDescent="0.25">
      <c r="A171" s="1" t="s">
        <v>20</v>
      </c>
    </row>
    <row r="172" spans="1:1" x14ac:dyDescent="0.25">
      <c r="A172" s="1" t="s">
        <v>420</v>
      </c>
    </row>
    <row r="173" spans="1:1" x14ac:dyDescent="0.25">
      <c r="A173" s="1" t="s">
        <v>421</v>
      </c>
    </row>
    <row r="174" spans="1:1" x14ac:dyDescent="0.25">
      <c r="A174" s="1" t="s">
        <v>422</v>
      </c>
    </row>
    <row r="175" spans="1:1" x14ac:dyDescent="0.25">
      <c r="A175" s="1" t="s">
        <v>423</v>
      </c>
    </row>
    <row r="176" spans="1:1" x14ac:dyDescent="0.25">
      <c r="A176" s="1" t="s">
        <v>424</v>
      </c>
    </row>
    <row r="177" spans="1:1" x14ac:dyDescent="0.25">
      <c r="A177" s="1" t="s">
        <v>425</v>
      </c>
    </row>
    <row r="178" spans="1:1" x14ac:dyDescent="0.25">
      <c r="A178" s="1" t="s">
        <v>426</v>
      </c>
    </row>
    <row r="179" spans="1:1" x14ac:dyDescent="0.25">
      <c r="A179" s="1" t="s">
        <v>427</v>
      </c>
    </row>
    <row r="180" spans="1:1" x14ac:dyDescent="0.25">
      <c r="A180" s="1" t="s">
        <v>428</v>
      </c>
    </row>
    <row r="181" spans="1:1" x14ac:dyDescent="0.25">
      <c r="A181" s="1" t="s">
        <v>429</v>
      </c>
    </row>
    <row r="182" spans="1:1" x14ac:dyDescent="0.25">
      <c r="A182" s="1" t="s">
        <v>430</v>
      </c>
    </row>
    <row r="183" spans="1:1" x14ac:dyDescent="0.25">
      <c r="A183" s="1" t="s">
        <v>431</v>
      </c>
    </row>
    <row r="184" spans="1:1" x14ac:dyDescent="0.25">
      <c r="A184" s="1" t="s">
        <v>432</v>
      </c>
    </row>
    <row r="185" spans="1:1" x14ac:dyDescent="0.25">
      <c r="A185" s="1" t="s">
        <v>433</v>
      </c>
    </row>
    <row r="186" spans="1:1" x14ac:dyDescent="0.25">
      <c r="A186" s="1" t="s">
        <v>434</v>
      </c>
    </row>
    <row r="187" spans="1:1" x14ac:dyDescent="0.25">
      <c r="A187" s="1" t="s">
        <v>435</v>
      </c>
    </row>
    <row r="188" spans="1:1" x14ac:dyDescent="0.25">
      <c r="A188" s="1" t="s">
        <v>436</v>
      </c>
    </row>
    <row r="189" spans="1:1" x14ac:dyDescent="0.25">
      <c r="A189" s="1" t="s">
        <v>437</v>
      </c>
    </row>
    <row r="190" spans="1:1" x14ac:dyDescent="0.25">
      <c r="A190" s="1" t="s">
        <v>438</v>
      </c>
    </row>
    <row r="191" spans="1:1" x14ac:dyDescent="0.25">
      <c r="A191" s="1" t="s">
        <v>172</v>
      </c>
    </row>
    <row r="192" spans="1:1" x14ac:dyDescent="0.25">
      <c r="A192" s="1" t="s">
        <v>439</v>
      </c>
    </row>
    <row r="193" spans="1:1" x14ac:dyDescent="0.25">
      <c r="A193" s="1" t="s">
        <v>173</v>
      </c>
    </row>
    <row r="194" spans="1:1" x14ac:dyDescent="0.25">
      <c r="A194" s="1" t="s">
        <v>174</v>
      </c>
    </row>
    <row r="195" spans="1:1" x14ac:dyDescent="0.25">
      <c r="A195" s="1" t="s">
        <v>440</v>
      </c>
    </row>
    <row r="196" spans="1:1" x14ac:dyDescent="0.25">
      <c r="A196" s="1" t="s">
        <v>441</v>
      </c>
    </row>
    <row r="197" spans="1:1" x14ac:dyDescent="0.25">
      <c r="A197" s="1" t="s">
        <v>442</v>
      </c>
    </row>
    <row r="198" spans="1:1" x14ac:dyDescent="0.25">
      <c r="A198" s="1" t="s">
        <v>175</v>
      </c>
    </row>
    <row r="199" spans="1:1" x14ac:dyDescent="0.25">
      <c r="A199" s="1" t="s">
        <v>443</v>
      </c>
    </row>
    <row r="200" spans="1:1" x14ac:dyDescent="0.25">
      <c r="A200" s="1" t="s">
        <v>444</v>
      </c>
    </row>
    <row r="201" spans="1:1" x14ac:dyDescent="0.25">
      <c r="A201" s="1" t="s">
        <v>445</v>
      </c>
    </row>
    <row r="202" spans="1:1" x14ac:dyDescent="0.25">
      <c r="A202" s="1" t="s">
        <v>95</v>
      </c>
    </row>
    <row r="203" spans="1:1" x14ac:dyDescent="0.25">
      <c r="A203" s="1" t="s">
        <v>446</v>
      </c>
    </row>
    <row r="204" spans="1:1" x14ac:dyDescent="0.25">
      <c r="A204" s="1" t="s">
        <v>122</v>
      </c>
    </row>
    <row r="205" spans="1:1" x14ac:dyDescent="0.25">
      <c r="A205" s="1" t="s">
        <v>447</v>
      </c>
    </row>
    <row r="206" spans="1:1" x14ac:dyDescent="0.25">
      <c r="A206" s="1" t="s">
        <v>448</v>
      </c>
    </row>
    <row r="207" spans="1:1" x14ac:dyDescent="0.25">
      <c r="A207" s="1" t="s">
        <v>449</v>
      </c>
    </row>
    <row r="208" spans="1:1" x14ac:dyDescent="0.25">
      <c r="A208" s="1" t="s">
        <v>450</v>
      </c>
    </row>
    <row r="209" spans="1:1" x14ac:dyDescent="0.25">
      <c r="A209" s="1" t="s">
        <v>451</v>
      </c>
    </row>
    <row r="210" spans="1:1" x14ac:dyDescent="0.25">
      <c r="A210" s="1" t="s">
        <v>452</v>
      </c>
    </row>
    <row r="211" spans="1:1" x14ac:dyDescent="0.25">
      <c r="A211" s="1" t="s">
        <v>453</v>
      </c>
    </row>
    <row r="212" spans="1:1" x14ac:dyDescent="0.25">
      <c r="A212" s="1" t="s">
        <v>454</v>
      </c>
    </row>
    <row r="213" spans="1:1" x14ac:dyDescent="0.25">
      <c r="A213" s="1" t="s">
        <v>186</v>
      </c>
    </row>
    <row r="214" spans="1:1" x14ac:dyDescent="0.25">
      <c r="A214" s="1" t="s">
        <v>455</v>
      </c>
    </row>
    <row r="215" spans="1:1" x14ac:dyDescent="0.25">
      <c r="A215" s="1" t="s">
        <v>456</v>
      </c>
    </row>
    <row r="216" spans="1:1" x14ac:dyDescent="0.25">
      <c r="A216" s="1" t="s">
        <v>187</v>
      </c>
    </row>
    <row r="217" spans="1:1" x14ac:dyDescent="0.25">
      <c r="A217" s="1" t="s">
        <v>457</v>
      </c>
    </row>
    <row r="218" spans="1:1" x14ac:dyDescent="0.25">
      <c r="A218" s="1" t="s">
        <v>176</v>
      </c>
    </row>
    <row r="219" spans="1:1" x14ac:dyDescent="0.25">
      <c r="A219" s="1" t="s">
        <v>458</v>
      </c>
    </row>
    <row r="220" spans="1:1" x14ac:dyDescent="0.25">
      <c r="A220" s="1" t="s">
        <v>459</v>
      </c>
    </row>
    <row r="221" spans="1:1" x14ac:dyDescent="0.25">
      <c r="A221" s="1" t="s">
        <v>460</v>
      </c>
    </row>
    <row r="222" spans="1:1" x14ac:dyDescent="0.25">
      <c r="A222" s="1" t="s">
        <v>461</v>
      </c>
    </row>
    <row r="223" spans="1:1" x14ac:dyDescent="0.25">
      <c r="A223" s="1" t="s">
        <v>177</v>
      </c>
    </row>
    <row r="224" spans="1:1" x14ac:dyDescent="0.25">
      <c r="A224" s="1" t="s">
        <v>462</v>
      </c>
    </row>
    <row r="225" spans="1:1" x14ac:dyDescent="0.25">
      <c r="A225" s="1" t="s">
        <v>463</v>
      </c>
    </row>
    <row r="226" spans="1:1" x14ac:dyDescent="0.25">
      <c r="A226" s="1" t="s">
        <v>200</v>
      </c>
    </row>
    <row r="227" spans="1:1" x14ac:dyDescent="0.25">
      <c r="A227" s="1" t="s">
        <v>464</v>
      </c>
    </row>
    <row r="228" spans="1:1" x14ac:dyDescent="0.25">
      <c r="A228" s="1" t="s">
        <v>465</v>
      </c>
    </row>
    <row r="229" spans="1:1" x14ac:dyDescent="0.25">
      <c r="A229" s="1" t="s">
        <v>466</v>
      </c>
    </row>
    <row r="230" spans="1:1" x14ac:dyDescent="0.25">
      <c r="A230" s="1" t="s">
        <v>467</v>
      </c>
    </row>
    <row r="231" spans="1:1" x14ac:dyDescent="0.25">
      <c r="A231" s="1" t="s">
        <v>201</v>
      </c>
    </row>
    <row r="232" spans="1:1" x14ac:dyDescent="0.25">
      <c r="A232" s="1" t="s">
        <v>468</v>
      </c>
    </row>
    <row r="233" spans="1:1" x14ac:dyDescent="0.25">
      <c r="A233" s="1" t="s">
        <v>469</v>
      </c>
    </row>
    <row r="234" spans="1:1" x14ac:dyDescent="0.25">
      <c r="A234" s="1" t="s">
        <v>470</v>
      </c>
    </row>
    <row r="235" spans="1:1" x14ac:dyDescent="0.25">
      <c r="A235" s="1" t="s">
        <v>471</v>
      </c>
    </row>
    <row r="236" spans="1:1" x14ac:dyDescent="0.25">
      <c r="A236" s="1" t="s">
        <v>472</v>
      </c>
    </row>
    <row r="237" spans="1:1" x14ac:dyDescent="0.25">
      <c r="A237" s="1" t="s">
        <v>473</v>
      </c>
    </row>
    <row r="238" spans="1:1" x14ac:dyDescent="0.25">
      <c r="A238" s="1" t="s">
        <v>79</v>
      </c>
    </row>
    <row r="239" spans="1:1" x14ac:dyDescent="0.25">
      <c r="A239" s="1" t="s">
        <v>474</v>
      </c>
    </row>
    <row r="240" spans="1:1" x14ac:dyDescent="0.25">
      <c r="A240" s="1" t="s">
        <v>475</v>
      </c>
    </row>
    <row r="241" spans="1:1" x14ac:dyDescent="0.25">
      <c r="A241" s="1" t="s">
        <v>188</v>
      </c>
    </row>
    <row r="242" spans="1:1" x14ac:dyDescent="0.25">
      <c r="A242" s="1" t="s">
        <v>476</v>
      </c>
    </row>
    <row r="243" spans="1:1" x14ac:dyDescent="0.25">
      <c r="A243" s="1" t="s">
        <v>477</v>
      </c>
    </row>
    <row r="244" spans="1:1" x14ac:dyDescent="0.25">
      <c r="A244" s="1" t="s">
        <v>478</v>
      </c>
    </row>
    <row r="245" spans="1:1" x14ac:dyDescent="0.25">
      <c r="A245" s="1" t="s">
        <v>178</v>
      </c>
    </row>
    <row r="246" spans="1:1" x14ac:dyDescent="0.25">
      <c r="A246" s="1" t="s">
        <v>479</v>
      </c>
    </row>
    <row r="247" spans="1:1" x14ac:dyDescent="0.25">
      <c r="A247" s="1" t="s">
        <v>480</v>
      </c>
    </row>
    <row r="248" spans="1:1" x14ac:dyDescent="0.25">
      <c r="A248" s="1" t="s">
        <v>481</v>
      </c>
    </row>
    <row r="249" spans="1:1" x14ac:dyDescent="0.25">
      <c r="A249" s="1" t="s">
        <v>482</v>
      </c>
    </row>
    <row r="250" spans="1:1" x14ac:dyDescent="0.25">
      <c r="A250" s="1" t="s">
        <v>179</v>
      </c>
    </row>
    <row r="251" spans="1:1" x14ac:dyDescent="0.25">
      <c r="A251" s="1" t="s">
        <v>483</v>
      </c>
    </row>
    <row r="252" spans="1:1" x14ac:dyDescent="0.25">
      <c r="A252" s="1" t="s">
        <v>484</v>
      </c>
    </row>
    <row r="253" spans="1:1" x14ac:dyDescent="0.25">
      <c r="A253" s="1" t="s">
        <v>202</v>
      </c>
    </row>
    <row r="254" spans="1:1" x14ac:dyDescent="0.25">
      <c r="A254" s="1" t="s">
        <v>203</v>
      </c>
    </row>
    <row r="255" spans="1:1" x14ac:dyDescent="0.25">
      <c r="A255" s="1" t="s">
        <v>485</v>
      </c>
    </row>
    <row r="256" spans="1:1" x14ac:dyDescent="0.25">
      <c r="A256" s="1" t="s">
        <v>486</v>
      </c>
    </row>
    <row r="257" spans="1:1" x14ac:dyDescent="0.25">
      <c r="A257" s="1" t="s">
        <v>487</v>
      </c>
    </row>
    <row r="258" spans="1:1" x14ac:dyDescent="0.25">
      <c r="A258" s="1" t="s">
        <v>204</v>
      </c>
    </row>
    <row r="259" spans="1:1" x14ac:dyDescent="0.25">
      <c r="A259" s="1" t="s">
        <v>488</v>
      </c>
    </row>
    <row r="260" spans="1:1" x14ac:dyDescent="0.25">
      <c r="A260" s="1" t="s">
        <v>489</v>
      </c>
    </row>
    <row r="261" spans="1:1" x14ac:dyDescent="0.25">
      <c r="A261" s="1" t="s">
        <v>99</v>
      </c>
    </row>
    <row r="262" spans="1:1" x14ac:dyDescent="0.25">
      <c r="A262" s="1" t="s">
        <v>189</v>
      </c>
    </row>
    <row r="263" spans="1:1" x14ac:dyDescent="0.25">
      <c r="A263" s="1" t="s">
        <v>490</v>
      </c>
    </row>
    <row r="264" spans="1:1" x14ac:dyDescent="0.25">
      <c r="A264" s="1" t="s">
        <v>491</v>
      </c>
    </row>
    <row r="265" spans="1:1" x14ac:dyDescent="0.25">
      <c r="A265" s="1" t="s">
        <v>492</v>
      </c>
    </row>
    <row r="266" spans="1:1" x14ac:dyDescent="0.25">
      <c r="A266" s="1" t="s">
        <v>190</v>
      </c>
    </row>
    <row r="267" spans="1:1" x14ac:dyDescent="0.25">
      <c r="A267" s="1" t="s">
        <v>493</v>
      </c>
    </row>
    <row r="268" spans="1:1" x14ac:dyDescent="0.25">
      <c r="A268" s="1" t="s">
        <v>233</v>
      </c>
    </row>
    <row r="269" spans="1:1" x14ac:dyDescent="0.25">
      <c r="A269" s="1" t="s">
        <v>494</v>
      </c>
    </row>
    <row r="270" spans="1:1" x14ac:dyDescent="0.25">
      <c r="A270" s="1" t="s">
        <v>495</v>
      </c>
    </row>
    <row r="271" spans="1:1" x14ac:dyDescent="0.25">
      <c r="A271" s="1" t="s">
        <v>496</v>
      </c>
    </row>
    <row r="272" spans="1:1" x14ac:dyDescent="0.25">
      <c r="A272" s="1" t="s">
        <v>497</v>
      </c>
    </row>
    <row r="273" spans="1:1" x14ac:dyDescent="0.25">
      <c r="A273" s="1" t="s">
        <v>498</v>
      </c>
    </row>
    <row r="274" spans="1:1" x14ac:dyDescent="0.25">
      <c r="A274" s="1" t="s">
        <v>499</v>
      </c>
    </row>
    <row r="275" spans="1:1" x14ac:dyDescent="0.25">
      <c r="A275" s="1" t="s">
        <v>500</v>
      </c>
    </row>
    <row r="276" spans="1:1" x14ac:dyDescent="0.25">
      <c r="A276" s="1" t="s">
        <v>180</v>
      </c>
    </row>
    <row r="277" spans="1:1" x14ac:dyDescent="0.25">
      <c r="A277" s="1" t="s">
        <v>501</v>
      </c>
    </row>
    <row r="278" spans="1:1" x14ac:dyDescent="0.25">
      <c r="A278" s="1" t="s">
        <v>205</v>
      </c>
    </row>
    <row r="279" spans="1:1" x14ac:dyDescent="0.25">
      <c r="A279" s="1" t="s">
        <v>502</v>
      </c>
    </row>
    <row r="280" spans="1:1" x14ac:dyDescent="0.25">
      <c r="A280" s="1" t="s">
        <v>503</v>
      </c>
    </row>
    <row r="281" spans="1:1" x14ac:dyDescent="0.25">
      <c r="A281" s="1" t="s">
        <v>504</v>
      </c>
    </row>
    <row r="282" spans="1:1" x14ac:dyDescent="0.25">
      <c r="A282" s="1" t="s">
        <v>206</v>
      </c>
    </row>
    <row r="283" spans="1:1" x14ac:dyDescent="0.25">
      <c r="A283" s="1" t="s">
        <v>505</v>
      </c>
    </row>
    <row r="284" spans="1:1" x14ac:dyDescent="0.25">
      <c r="A284" s="1" t="s">
        <v>506</v>
      </c>
    </row>
    <row r="285" spans="1:1" x14ac:dyDescent="0.25">
      <c r="A285" s="1" t="s">
        <v>507</v>
      </c>
    </row>
    <row r="286" spans="1:1" x14ac:dyDescent="0.25">
      <c r="A286" s="1" t="s">
        <v>170</v>
      </c>
    </row>
    <row r="287" spans="1:1" x14ac:dyDescent="0.25">
      <c r="A287" s="1" t="s">
        <v>508</v>
      </c>
    </row>
    <row r="288" spans="1:1" x14ac:dyDescent="0.25">
      <c r="A288" s="1" t="s">
        <v>509</v>
      </c>
    </row>
    <row r="289" spans="1:1" x14ac:dyDescent="0.25">
      <c r="A289" s="1" t="s">
        <v>191</v>
      </c>
    </row>
    <row r="290" spans="1:1" x14ac:dyDescent="0.25">
      <c r="A290" s="1" t="s">
        <v>510</v>
      </c>
    </row>
    <row r="291" spans="1:1" x14ac:dyDescent="0.25">
      <c r="A291" s="1" t="s">
        <v>511</v>
      </c>
    </row>
    <row r="292" spans="1:1" x14ac:dyDescent="0.25">
      <c r="A292" s="1" t="s">
        <v>512</v>
      </c>
    </row>
    <row r="293" spans="1:1" x14ac:dyDescent="0.25">
      <c r="A293" s="1" t="s">
        <v>513</v>
      </c>
    </row>
    <row r="294" spans="1:1" x14ac:dyDescent="0.25">
      <c r="A294" s="1" t="s">
        <v>514</v>
      </c>
    </row>
    <row r="295" spans="1:1" x14ac:dyDescent="0.25">
      <c r="A295" s="1" t="s">
        <v>515</v>
      </c>
    </row>
    <row r="296" spans="1:1" x14ac:dyDescent="0.25">
      <c r="A296" s="1" t="s">
        <v>181</v>
      </c>
    </row>
    <row r="297" spans="1:1" x14ac:dyDescent="0.25">
      <c r="A297" s="1" t="s">
        <v>516</v>
      </c>
    </row>
    <row r="298" spans="1:1" x14ac:dyDescent="0.25">
      <c r="A298" s="1" t="s">
        <v>182</v>
      </c>
    </row>
    <row r="299" spans="1:1" x14ac:dyDescent="0.25">
      <c r="A299" s="1" t="s">
        <v>517</v>
      </c>
    </row>
    <row r="300" spans="1:1" x14ac:dyDescent="0.25">
      <c r="A300" s="1" t="s">
        <v>518</v>
      </c>
    </row>
    <row r="301" spans="1:1" x14ac:dyDescent="0.25">
      <c r="A301" s="1" t="s">
        <v>91</v>
      </c>
    </row>
    <row r="302" spans="1:1" x14ac:dyDescent="0.25">
      <c r="A302" s="1" t="s">
        <v>519</v>
      </c>
    </row>
    <row r="303" spans="1:1" x14ac:dyDescent="0.25">
      <c r="A303" s="1" t="s">
        <v>520</v>
      </c>
    </row>
    <row r="304" spans="1:1" x14ac:dyDescent="0.25">
      <c r="A304" s="1" t="s">
        <v>521</v>
      </c>
    </row>
    <row r="305" spans="1:1" x14ac:dyDescent="0.25">
      <c r="A305" s="1" t="s">
        <v>522</v>
      </c>
    </row>
    <row r="306" spans="1:1" x14ac:dyDescent="0.25">
      <c r="A306" s="1" t="s">
        <v>207</v>
      </c>
    </row>
    <row r="307" spans="1:1" x14ac:dyDescent="0.25">
      <c r="A307" s="1" t="s">
        <v>208</v>
      </c>
    </row>
    <row r="308" spans="1:1" x14ac:dyDescent="0.25">
      <c r="A308" s="1" t="s">
        <v>523</v>
      </c>
    </row>
    <row r="309" spans="1:1" x14ac:dyDescent="0.25">
      <c r="A309" s="1" t="s">
        <v>524</v>
      </c>
    </row>
    <row r="310" spans="1:1" x14ac:dyDescent="0.25">
      <c r="A310" s="1" t="s">
        <v>525</v>
      </c>
    </row>
    <row r="311" spans="1:1" x14ac:dyDescent="0.25">
      <c r="A311" s="1" t="s">
        <v>171</v>
      </c>
    </row>
    <row r="312" spans="1:1" x14ac:dyDescent="0.25">
      <c r="A312" s="1" t="s">
        <v>526</v>
      </c>
    </row>
    <row r="313" spans="1:1" x14ac:dyDescent="0.25">
      <c r="A313" s="1" t="s">
        <v>527</v>
      </c>
    </row>
    <row r="314" spans="1:1" x14ac:dyDescent="0.25">
      <c r="A314" s="1" t="s">
        <v>528</v>
      </c>
    </row>
    <row r="315" spans="1:1" x14ac:dyDescent="0.25">
      <c r="A315" s="1" t="s">
        <v>529</v>
      </c>
    </row>
    <row r="316" spans="1:1" x14ac:dyDescent="0.25">
      <c r="A316" s="1" t="s">
        <v>192</v>
      </c>
    </row>
    <row r="317" spans="1:1" x14ac:dyDescent="0.25">
      <c r="A317" s="1" t="s">
        <v>530</v>
      </c>
    </row>
    <row r="318" spans="1:1" x14ac:dyDescent="0.25">
      <c r="A318" s="1" t="s">
        <v>531</v>
      </c>
    </row>
    <row r="319" spans="1:1" x14ac:dyDescent="0.25">
      <c r="A319" s="1" t="s">
        <v>532</v>
      </c>
    </row>
    <row r="320" spans="1:1" x14ac:dyDescent="0.25">
      <c r="A320" s="1" t="s">
        <v>193</v>
      </c>
    </row>
    <row r="321" spans="1:1" x14ac:dyDescent="0.25">
      <c r="A321" s="1" t="s">
        <v>533</v>
      </c>
    </row>
    <row r="322" spans="1:1" x14ac:dyDescent="0.25">
      <c r="A322" s="1" t="s">
        <v>534</v>
      </c>
    </row>
    <row r="323" spans="1:1" x14ac:dyDescent="0.25">
      <c r="A323" s="1" t="s">
        <v>535</v>
      </c>
    </row>
    <row r="324" spans="1:1" x14ac:dyDescent="0.25">
      <c r="A324" s="1" t="s">
        <v>536</v>
      </c>
    </row>
    <row r="325" spans="1:1" x14ac:dyDescent="0.25">
      <c r="A325" s="1" t="s">
        <v>183</v>
      </c>
    </row>
    <row r="326" spans="1:1" x14ac:dyDescent="0.25">
      <c r="A326" s="1" t="s">
        <v>537</v>
      </c>
    </row>
    <row r="327" spans="1:1" x14ac:dyDescent="0.25">
      <c r="A327" s="1" t="s">
        <v>81</v>
      </c>
    </row>
    <row r="328" spans="1:1" x14ac:dyDescent="0.25">
      <c r="A328" s="1" t="s">
        <v>150</v>
      </c>
    </row>
    <row r="329" spans="1:1" x14ac:dyDescent="0.25">
      <c r="A329" s="1" t="s">
        <v>538</v>
      </c>
    </row>
    <row r="330" spans="1:1" x14ac:dyDescent="0.25">
      <c r="A330" s="1" t="s">
        <v>539</v>
      </c>
    </row>
    <row r="331" spans="1:1" x14ac:dyDescent="0.25">
      <c r="A331" s="1" t="s">
        <v>540</v>
      </c>
    </row>
    <row r="332" spans="1:1" x14ac:dyDescent="0.25">
      <c r="A332" s="1" t="s">
        <v>209</v>
      </c>
    </row>
    <row r="333" spans="1:1" x14ac:dyDescent="0.25">
      <c r="A333" s="1" t="s">
        <v>541</v>
      </c>
    </row>
    <row r="334" spans="1:1" x14ac:dyDescent="0.25">
      <c r="A334" s="1" t="s">
        <v>542</v>
      </c>
    </row>
    <row r="335" spans="1:1" x14ac:dyDescent="0.25">
      <c r="A335" s="1" t="s">
        <v>543</v>
      </c>
    </row>
    <row r="336" spans="1:1" x14ac:dyDescent="0.25">
      <c r="A336" s="1" t="s">
        <v>544</v>
      </c>
    </row>
    <row r="337" spans="1:1" x14ac:dyDescent="0.25">
      <c r="A337" s="1" t="s">
        <v>100</v>
      </c>
    </row>
    <row r="338" spans="1:1" x14ac:dyDescent="0.25">
      <c r="A338" s="1" t="s">
        <v>545</v>
      </c>
    </row>
    <row r="339" spans="1:1" x14ac:dyDescent="0.25">
      <c r="A339" s="1" t="s">
        <v>546</v>
      </c>
    </row>
    <row r="340" spans="1:1" x14ac:dyDescent="0.25">
      <c r="A340" s="1" t="s">
        <v>80</v>
      </c>
    </row>
    <row r="341" spans="1:1" x14ac:dyDescent="0.25">
      <c r="A341" s="1" t="s">
        <v>194</v>
      </c>
    </row>
    <row r="342" spans="1:1" x14ac:dyDescent="0.25">
      <c r="A342" s="1" t="s">
        <v>547</v>
      </c>
    </row>
    <row r="343" spans="1:1" x14ac:dyDescent="0.25">
      <c r="A343" s="1" t="s">
        <v>548</v>
      </c>
    </row>
    <row r="344" spans="1:1" x14ac:dyDescent="0.25">
      <c r="A344" s="1" t="s">
        <v>102</v>
      </c>
    </row>
    <row r="345" spans="1:1" x14ac:dyDescent="0.25">
      <c r="A345" s="1" t="s">
        <v>195</v>
      </c>
    </row>
    <row r="346" spans="1:1" x14ac:dyDescent="0.25">
      <c r="A346" s="1" t="s">
        <v>234</v>
      </c>
    </row>
    <row r="347" spans="1:1" x14ac:dyDescent="0.25">
      <c r="A347" s="1" t="s">
        <v>549</v>
      </c>
    </row>
    <row r="348" spans="1:1" x14ac:dyDescent="0.25">
      <c r="A348" s="1" t="s">
        <v>550</v>
      </c>
    </row>
    <row r="349" spans="1:1" x14ac:dyDescent="0.25">
      <c r="A349" s="1" t="s">
        <v>551</v>
      </c>
    </row>
    <row r="350" spans="1:1" x14ac:dyDescent="0.25">
      <c r="A350" s="1" t="s">
        <v>184</v>
      </c>
    </row>
    <row r="351" spans="1:1" x14ac:dyDescent="0.25">
      <c r="A351" s="1" t="s">
        <v>552</v>
      </c>
    </row>
    <row r="352" spans="1:1" x14ac:dyDescent="0.25">
      <c r="A352" s="1" t="s">
        <v>553</v>
      </c>
    </row>
    <row r="353" spans="1:1" x14ac:dyDescent="0.25">
      <c r="A353" s="1" t="s">
        <v>554</v>
      </c>
    </row>
    <row r="354" spans="1:1" x14ac:dyDescent="0.25">
      <c r="A354" s="1" t="s">
        <v>555</v>
      </c>
    </row>
    <row r="355" spans="1:1" x14ac:dyDescent="0.25">
      <c r="A355" s="1" t="s">
        <v>556</v>
      </c>
    </row>
    <row r="356" spans="1:1" x14ac:dyDescent="0.25">
      <c r="A356" s="1" t="s">
        <v>557</v>
      </c>
    </row>
    <row r="357" spans="1:1" x14ac:dyDescent="0.25">
      <c r="A357" s="1" t="s">
        <v>558</v>
      </c>
    </row>
    <row r="358" spans="1:1" x14ac:dyDescent="0.25">
      <c r="A358" s="1" t="s">
        <v>96</v>
      </c>
    </row>
    <row r="359" spans="1:1" x14ac:dyDescent="0.25">
      <c r="A359" s="1" t="s">
        <v>559</v>
      </c>
    </row>
    <row r="360" spans="1:1" x14ac:dyDescent="0.25">
      <c r="A360" s="1" t="s">
        <v>226</v>
      </c>
    </row>
    <row r="361" spans="1:1" x14ac:dyDescent="0.25">
      <c r="A361" s="1" t="s">
        <v>560</v>
      </c>
    </row>
    <row r="362" spans="1:1" x14ac:dyDescent="0.25">
      <c r="A362" s="1" t="s">
        <v>151</v>
      </c>
    </row>
    <row r="363" spans="1:1" x14ac:dyDescent="0.25">
      <c r="A363" s="1" t="s">
        <v>561</v>
      </c>
    </row>
    <row r="364" spans="1:1" x14ac:dyDescent="0.25">
      <c r="A364" s="1" t="s">
        <v>227</v>
      </c>
    </row>
    <row r="365" spans="1:1" x14ac:dyDescent="0.25">
      <c r="A365" s="1" t="s">
        <v>148</v>
      </c>
    </row>
    <row r="366" spans="1:1" x14ac:dyDescent="0.25">
      <c r="A366" s="1" t="s">
        <v>196</v>
      </c>
    </row>
    <row r="367" spans="1:1" x14ac:dyDescent="0.25">
      <c r="A367" s="1" t="s">
        <v>562</v>
      </c>
    </row>
    <row r="368" spans="1:1" x14ac:dyDescent="0.25">
      <c r="A368" s="1" t="s">
        <v>563</v>
      </c>
    </row>
    <row r="369" spans="1:1" x14ac:dyDescent="0.25">
      <c r="A369" s="1" t="s">
        <v>564</v>
      </c>
    </row>
    <row r="370" spans="1:1" x14ac:dyDescent="0.25">
      <c r="A370" s="1" t="s">
        <v>565</v>
      </c>
    </row>
    <row r="371" spans="1:1" x14ac:dyDescent="0.25">
      <c r="A371" s="1" t="s">
        <v>237</v>
      </c>
    </row>
    <row r="372" spans="1:1" x14ac:dyDescent="0.25">
      <c r="A372" s="1" t="s">
        <v>566</v>
      </c>
    </row>
    <row r="373" spans="1:1" x14ac:dyDescent="0.25">
      <c r="A373" s="1" t="s">
        <v>567</v>
      </c>
    </row>
    <row r="374" spans="1:1" x14ac:dyDescent="0.25">
      <c r="A374" s="1" t="s">
        <v>197</v>
      </c>
    </row>
    <row r="375" spans="1:1" x14ac:dyDescent="0.25">
      <c r="A375" s="1" t="s">
        <v>568</v>
      </c>
    </row>
    <row r="376" spans="1:1" x14ac:dyDescent="0.25">
      <c r="A376" s="1" t="s">
        <v>569</v>
      </c>
    </row>
    <row r="377" spans="1:1" x14ac:dyDescent="0.25">
      <c r="A377" s="1" t="s">
        <v>570</v>
      </c>
    </row>
    <row r="378" spans="1:1" x14ac:dyDescent="0.25">
      <c r="A378" s="1" t="s">
        <v>571</v>
      </c>
    </row>
    <row r="379" spans="1:1" x14ac:dyDescent="0.25">
      <c r="A379" s="1" t="s">
        <v>572</v>
      </c>
    </row>
    <row r="380" spans="1:1" x14ac:dyDescent="0.25">
      <c r="A380" s="1" t="s">
        <v>573</v>
      </c>
    </row>
    <row r="381" spans="1:1" x14ac:dyDescent="0.25">
      <c r="A381" s="1" t="s">
        <v>121</v>
      </c>
    </row>
    <row r="382" spans="1:1" x14ac:dyDescent="0.25">
      <c r="A382" s="1" t="s">
        <v>574</v>
      </c>
    </row>
    <row r="383" spans="1:1" x14ac:dyDescent="0.25">
      <c r="A383" s="1" t="s">
        <v>133</v>
      </c>
    </row>
    <row r="384" spans="1:1" x14ac:dyDescent="0.25">
      <c r="A384" s="1" t="s">
        <v>575</v>
      </c>
    </row>
    <row r="385" spans="1:1" x14ac:dyDescent="0.25">
      <c r="A385" s="1" t="s">
        <v>576</v>
      </c>
    </row>
    <row r="386" spans="1:1" x14ac:dyDescent="0.25">
      <c r="A386" s="1" t="s">
        <v>577</v>
      </c>
    </row>
    <row r="387" spans="1:1" x14ac:dyDescent="0.25">
      <c r="A387" s="1" t="s">
        <v>134</v>
      </c>
    </row>
    <row r="388" spans="1:1" x14ac:dyDescent="0.25">
      <c r="A388" s="1" t="s">
        <v>578</v>
      </c>
    </row>
    <row r="389" spans="1:1" x14ac:dyDescent="0.25">
      <c r="A389" s="1" t="s">
        <v>579</v>
      </c>
    </row>
    <row r="390" spans="1:1" x14ac:dyDescent="0.25">
      <c r="A390" s="1" t="s">
        <v>136</v>
      </c>
    </row>
    <row r="391" spans="1:1" x14ac:dyDescent="0.25">
      <c r="A391" s="1" t="s">
        <v>580</v>
      </c>
    </row>
    <row r="392" spans="1:1" x14ac:dyDescent="0.25">
      <c r="A392" s="1" t="s">
        <v>581</v>
      </c>
    </row>
    <row r="393" spans="1:1" x14ac:dyDescent="0.25">
      <c r="A393" s="1" t="s">
        <v>582</v>
      </c>
    </row>
    <row r="394" spans="1:1" x14ac:dyDescent="0.25">
      <c r="A394" s="1" t="s">
        <v>252</v>
      </c>
    </row>
    <row r="395" spans="1:1" x14ac:dyDescent="0.25">
      <c r="A395" s="1" t="s">
        <v>583</v>
      </c>
    </row>
    <row r="396" spans="1:1" x14ac:dyDescent="0.25">
      <c r="A396" s="1" t="s">
        <v>149</v>
      </c>
    </row>
    <row r="397" spans="1:1" x14ac:dyDescent="0.25">
      <c r="A397" s="1" t="s">
        <v>584</v>
      </c>
    </row>
    <row r="398" spans="1:1" x14ac:dyDescent="0.25">
      <c r="A398" s="1" t="s">
        <v>585</v>
      </c>
    </row>
    <row r="399" spans="1:1" x14ac:dyDescent="0.25">
      <c r="A399" s="1" t="s">
        <v>586</v>
      </c>
    </row>
    <row r="400" spans="1:1" x14ac:dyDescent="0.25">
      <c r="A400" s="1" t="s">
        <v>587</v>
      </c>
    </row>
    <row r="401" spans="1:1" x14ac:dyDescent="0.25">
      <c r="A401" s="1" t="s">
        <v>588</v>
      </c>
    </row>
    <row r="402" spans="1:1" x14ac:dyDescent="0.25">
      <c r="A402" s="1" t="s">
        <v>185</v>
      </c>
    </row>
    <row r="403" spans="1:1" x14ac:dyDescent="0.25">
      <c r="A403" s="1" t="s">
        <v>589</v>
      </c>
    </row>
    <row r="404" spans="1:1" x14ac:dyDescent="0.25">
      <c r="A404" s="1" t="s">
        <v>222</v>
      </c>
    </row>
    <row r="405" spans="1:1" x14ac:dyDescent="0.25">
      <c r="A405" s="1" t="s">
        <v>167</v>
      </c>
    </row>
    <row r="406" spans="1:1" x14ac:dyDescent="0.25">
      <c r="A406" s="1" t="s">
        <v>590</v>
      </c>
    </row>
    <row r="407" spans="1:1" x14ac:dyDescent="0.25">
      <c r="A407" s="1" t="s">
        <v>591</v>
      </c>
    </row>
    <row r="408" spans="1:1" x14ac:dyDescent="0.25">
      <c r="A408" s="1" t="s">
        <v>592</v>
      </c>
    </row>
    <row r="409" spans="1:1" x14ac:dyDescent="0.25">
      <c r="A409" s="1" t="s">
        <v>210</v>
      </c>
    </row>
    <row r="410" spans="1:1" x14ac:dyDescent="0.25">
      <c r="A410" s="1" t="s">
        <v>593</v>
      </c>
    </row>
    <row r="411" spans="1:1" x14ac:dyDescent="0.25">
      <c r="A411" s="1" t="s">
        <v>594</v>
      </c>
    </row>
    <row r="412" spans="1:1" x14ac:dyDescent="0.25">
      <c r="A412" s="1" t="s">
        <v>595</v>
      </c>
    </row>
    <row r="413" spans="1:1" x14ac:dyDescent="0.25">
      <c r="A413" s="1" t="s">
        <v>596</v>
      </c>
    </row>
    <row r="414" spans="1:1" x14ac:dyDescent="0.25">
      <c r="A414" s="1" t="s">
        <v>230</v>
      </c>
    </row>
    <row r="415" spans="1:1" x14ac:dyDescent="0.25">
      <c r="A415" s="1" t="s">
        <v>597</v>
      </c>
    </row>
    <row r="416" spans="1:1" x14ac:dyDescent="0.25">
      <c r="A416" s="1" t="s">
        <v>598</v>
      </c>
    </row>
    <row r="417" spans="1:1" x14ac:dyDescent="0.25">
      <c r="A417" s="1" t="s">
        <v>599</v>
      </c>
    </row>
    <row r="418" spans="1:1" x14ac:dyDescent="0.25">
      <c r="A418" s="1" t="s">
        <v>600</v>
      </c>
    </row>
    <row r="419" spans="1:1" x14ac:dyDescent="0.25">
      <c r="A419" s="1" t="s">
        <v>601</v>
      </c>
    </row>
    <row r="420" spans="1:1" x14ac:dyDescent="0.25">
      <c r="A420" s="1" t="s">
        <v>198</v>
      </c>
    </row>
    <row r="421" spans="1:1" x14ac:dyDescent="0.25">
      <c r="A421" s="1" t="s">
        <v>602</v>
      </c>
    </row>
    <row r="422" spans="1:1" x14ac:dyDescent="0.25">
      <c r="A422" s="1" t="s">
        <v>603</v>
      </c>
    </row>
    <row r="423" spans="1:1" x14ac:dyDescent="0.25">
      <c r="A423" s="1" t="s">
        <v>154</v>
      </c>
    </row>
    <row r="424" spans="1:1" x14ac:dyDescent="0.25">
      <c r="A424" s="1" t="s">
        <v>604</v>
      </c>
    </row>
    <row r="425" spans="1:1" x14ac:dyDescent="0.25">
      <c r="A425" s="1" t="s">
        <v>92</v>
      </c>
    </row>
    <row r="426" spans="1:1" x14ac:dyDescent="0.25">
      <c r="A426" s="1" t="s">
        <v>605</v>
      </c>
    </row>
    <row r="427" spans="1:1" x14ac:dyDescent="0.25">
      <c r="A427" s="1" t="s">
        <v>606</v>
      </c>
    </row>
    <row r="428" spans="1:1" x14ac:dyDescent="0.25">
      <c r="A428" s="1" t="s">
        <v>607</v>
      </c>
    </row>
    <row r="429" spans="1:1" x14ac:dyDescent="0.25">
      <c r="A429" s="1" t="s">
        <v>608</v>
      </c>
    </row>
    <row r="430" spans="1:1" x14ac:dyDescent="0.25">
      <c r="A430" s="1" t="s">
        <v>609</v>
      </c>
    </row>
    <row r="431" spans="1:1" x14ac:dyDescent="0.25">
      <c r="A431" s="1" t="s">
        <v>610</v>
      </c>
    </row>
    <row r="432" spans="1:1" x14ac:dyDescent="0.25">
      <c r="A432" s="1" t="s">
        <v>124</v>
      </c>
    </row>
    <row r="433" spans="1:1" x14ac:dyDescent="0.25">
      <c r="A433" s="1" t="s">
        <v>611</v>
      </c>
    </row>
    <row r="434" spans="1:1" x14ac:dyDescent="0.25">
      <c r="A434" s="1" t="s">
        <v>612</v>
      </c>
    </row>
    <row r="435" spans="1:1" x14ac:dyDescent="0.25">
      <c r="A435" s="1" t="s">
        <v>613</v>
      </c>
    </row>
    <row r="436" spans="1:1" x14ac:dyDescent="0.25">
      <c r="A436" s="1" t="s">
        <v>101</v>
      </c>
    </row>
    <row r="437" spans="1:1" x14ac:dyDescent="0.25">
      <c r="A437" s="1" t="s">
        <v>614</v>
      </c>
    </row>
    <row r="438" spans="1:1" x14ac:dyDescent="0.25">
      <c r="A438" s="1" t="s">
        <v>615</v>
      </c>
    </row>
    <row r="439" spans="1:1" x14ac:dyDescent="0.25">
      <c r="A439" s="1" t="s">
        <v>137</v>
      </c>
    </row>
    <row r="440" spans="1:1" x14ac:dyDescent="0.25">
      <c r="A440" s="1" t="s">
        <v>616</v>
      </c>
    </row>
    <row r="441" spans="1:1" x14ac:dyDescent="0.25">
      <c r="A441" s="1" t="s">
        <v>231</v>
      </c>
    </row>
    <row r="442" spans="1:1" x14ac:dyDescent="0.25">
      <c r="A442" s="1" t="s">
        <v>138</v>
      </c>
    </row>
    <row r="443" spans="1:1" x14ac:dyDescent="0.25">
      <c r="A443" s="1" t="s">
        <v>617</v>
      </c>
    </row>
    <row r="444" spans="1:1" x14ac:dyDescent="0.25">
      <c r="A444" s="1" t="s">
        <v>24</v>
      </c>
    </row>
    <row r="445" spans="1:1" x14ac:dyDescent="0.25">
      <c r="A445" s="1" t="s">
        <v>618</v>
      </c>
    </row>
    <row r="446" spans="1:1" x14ac:dyDescent="0.25">
      <c r="A446" s="1" t="s">
        <v>619</v>
      </c>
    </row>
    <row r="447" spans="1:1" x14ac:dyDescent="0.25">
      <c r="A447" s="1" t="s">
        <v>41</v>
      </c>
    </row>
    <row r="448" spans="1:1" x14ac:dyDescent="0.25">
      <c r="A448" s="1" t="s">
        <v>620</v>
      </c>
    </row>
    <row r="449" spans="1:1" x14ac:dyDescent="0.25">
      <c r="A449" s="1" t="s">
        <v>236</v>
      </c>
    </row>
    <row r="450" spans="1:1" x14ac:dyDescent="0.25">
      <c r="A450" s="1" t="s">
        <v>168</v>
      </c>
    </row>
    <row r="451" spans="1:1" x14ac:dyDescent="0.25">
      <c r="A451" s="1" t="s">
        <v>621</v>
      </c>
    </row>
    <row r="452" spans="1:1" x14ac:dyDescent="0.25">
      <c r="A452" s="1" t="s">
        <v>622</v>
      </c>
    </row>
    <row r="453" spans="1:1" x14ac:dyDescent="0.25">
      <c r="A453" s="1" t="s">
        <v>623</v>
      </c>
    </row>
    <row r="454" spans="1:1" x14ac:dyDescent="0.25">
      <c r="A454" s="1" t="s">
        <v>624</v>
      </c>
    </row>
    <row r="455" spans="1:1" x14ac:dyDescent="0.25">
      <c r="A455" s="1" t="s">
        <v>125</v>
      </c>
    </row>
    <row r="456" spans="1:1" x14ac:dyDescent="0.25">
      <c r="A456" s="1" t="s">
        <v>625</v>
      </c>
    </row>
    <row r="457" spans="1:1" x14ac:dyDescent="0.25">
      <c r="A457" s="1" t="s">
        <v>626</v>
      </c>
    </row>
    <row r="458" spans="1:1" x14ac:dyDescent="0.25">
      <c r="A458" s="1" t="s">
        <v>213</v>
      </c>
    </row>
    <row r="459" spans="1:1" x14ac:dyDescent="0.25">
      <c r="A459" s="1" t="s">
        <v>145</v>
      </c>
    </row>
    <row r="460" spans="1:1" x14ac:dyDescent="0.25">
      <c r="A460" s="1" t="s">
        <v>627</v>
      </c>
    </row>
    <row r="461" spans="1:1" x14ac:dyDescent="0.25">
      <c r="A461" s="1" t="s">
        <v>628</v>
      </c>
    </row>
    <row r="462" spans="1:1" x14ac:dyDescent="0.25">
      <c r="A462" s="1" t="s">
        <v>629</v>
      </c>
    </row>
    <row r="463" spans="1:1" x14ac:dyDescent="0.25">
      <c r="A463" s="1" t="s">
        <v>630</v>
      </c>
    </row>
    <row r="464" spans="1:1" x14ac:dyDescent="0.25">
      <c r="A464" s="1" t="s">
        <v>631</v>
      </c>
    </row>
    <row r="465" spans="1:1" x14ac:dyDescent="0.25">
      <c r="A465" s="1" t="s">
        <v>632</v>
      </c>
    </row>
    <row r="466" spans="1:1" x14ac:dyDescent="0.25">
      <c r="A466" s="1" t="s">
        <v>228</v>
      </c>
    </row>
    <row r="467" spans="1:1" x14ac:dyDescent="0.25">
      <c r="A467" s="1" t="s">
        <v>235</v>
      </c>
    </row>
    <row r="468" spans="1:1" x14ac:dyDescent="0.25">
      <c r="A468" s="1" t="s">
        <v>229</v>
      </c>
    </row>
    <row r="469" spans="1:1" x14ac:dyDescent="0.25">
      <c r="A469" s="1" t="s">
        <v>633</v>
      </c>
    </row>
    <row r="470" spans="1:1" x14ac:dyDescent="0.25">
      <c r="A470" s="1" t="s">
        <v>199</v>
      </c>
    </row>
    <row r="471" spans="1:1" x14ac:dyDescent="0.25">
      <c r="A471" s="1" t="s">
        <v>634</v>
      </c>
    </row>
    <row r="472" spans="1:1" x14ac:dyDescent="0.25">
      <c r="A472" s="1" t="s">
        <v>635</v>
      </c>
    </row>
    <row r="473" spans="1:1" x14ac:dyDescent="0.25">
      <c r="A473" s="1" t="s">
        <v>636</v>
      </c>
    </row>
    <row r="474" spans="1:1" x14ac:dyDescent="0.25">
      <c r="A474" s="1" t="s">
        <v>637</v>
      </c>
    </row>
    <row r="475" spans="1:1" x14ac:dyDescent="0.25">
      <c r="A475" s="1" t="s">
        <v>155</v>
      </c>
    </row>
    <row r="476" spans="1:1" x14ac:dyDescent="0.25">
      <c r="A476" s="1" t="s">
        <v>156</v>
      </c>
    </row>
    <row r="477" spans="1:1" x14ac:dyDescent="0.25">
      <c r="A477" s="1" t="s">
        <v>638</v>
      </c>
    </row>
    <row r="478" spans="1:1" x14ac:dyDescent="0.25">
      <c r="A478" s="1" t="s">
        <v>169</v>
      </c>
    </row>
    <row r="479" spans="1:1" x14ac:dyDescent="0.25">
      <c r="A479" s="1" t="s">
        <v>639</v>
      </c>
    </row>
    <row r="480" spans="1:1" x14ac:dyDescent="0.25">
      <c r="A480" s="1" t="s">
        <v>223</v>
      </c>
    </row>
    <row r="481" spans="1:1" x14ac:dyDescent="0.25">
      <c r="A481" s="1" t="s">
        <v>640</v>
      </c>
    </row>
    <row r="482" spans="1:1" x14ac:dyDescent="0.25">
      <c r="A482" s="1" t="s">
        <v>126</v>
      </c>
    </row>
    <row r="483" spans="1:1" x14ac:dyDescent="0.25">
      <c r="A483" s="1" t="s">
        <v>641</v>
      </c>
    </row>
    <row r="484" spans="1:1" x14ac:dyDescent="0.25">
      <c r="A484" s="1" t="s">
        <v>25</v>
      </c>
    </row>
    <row r="485" spans="1:1" x14ac:dyDescent="0.25">
      <c r="A485" s="1" t="s">
        <v>146</v>
      </c>
    </row>
    <row r="486" spans="1:1" x14ac:dyDescent="0.25">
      <c r="A486" s="1" t="s">
        <v>642</v>
      </c>
    </row>
    <row r="487" spans="1:1" x14ac:dyDescent="0.25">
      <c r="A487" s="1" t="s">
        <v>643</v>
      </c>
    </row>
    <row r="488" spans="1:1" x14ac:dyDescent="0.25">
      <c r="A488" s="1" t="s">
        <v>152</v>
      </c>
    </row>
    <row r="489" spans="1:1" x14ac:dyDescent="0.25">
      <c r="A489" s="1" t="s">
        <v>644</v>
      </c>
    </row>
    <row r="490" spans="1:1" x14ac:dyDescent="0.25">
      <c r="A490" s="1" t="s">
        <v>645</v>
      </c>
    </row>
    <row r="491" spans="1:1" x14ac:dyDescent="0.25">
      <c r="A491" s="1" t="s">
        <v>646</v>
      </c>
    </row>
    <row r="492" spans="1:1" x14ac:dyDescent="0.25">
      <c r="A492" s="1" t="s">
        <v>647</v>
      </c>
    </row>
    <row r="493" spans="1:1" x14ac:dyDescent="0.25">
      <c r="A493" s="1" t="s">
        <v>648</v>
      </c>
    </row>
    <row r="494" spans="1:1" x14ac:dyDescent="0.25">
      <c r="A494" s="1" t="s">
        <v>649</v>
      </c>
    </row>
    <row r="495" spans="1:1" x14ac:dyDescent="0.25">
      <c r="A495" s="1" t="s">
        <v>650</v>
      </c>
    </row>
    <row r="496" spans="1:1" x14ac:dyDescent="0.25">
      <c r="A496" s="1" t="s">
        <v>82</v>
      </c>
    </row>
    <row r="497" spans="1:1" x14ac:dyDescent="0.25">
      <c r="A497" s="1" t="s">
        <v>157</v>
      </c>
    </row>
    <row r="498" spans="1:1" x14ac:dyDescent="0.25">
      <c r="A498" s="1" t="s">
        <v>651</v>
      </c>
    </row>
    <row r="499" spans="1:1" x14ac:dyDescent="0.25">
      <c r="A499" s="1" t="s">
        <v>652</v>
      </c>
    </row>
    <row r="500" spans="1:1" x14ac:dyDescent="0.25">
      <c r="A500" s="1" t="s">
        <v>158</v>
      </c>
    </row>
    <row r="501" spans="1:1" x14ac:dyDescent="0.25">
      <c r="A501" s="1" t="s">
        <v>653</v>
      </c>
    </row>
    <row r="502" spans="1:1" x14ac:dyDescent="0.25">
      <c r="A502" s="1" t="s">
        <v>654</v>
      </c>
    </row>
    <row r="503" spans="1:1" x14ac:dyDescent="0.25">
      <c r="A503" s="1" t="s">
        <v>655</v>
      </c>
    </row>
    <row r="504" spans="1:1" x14ac:dyDescent="0.25">
      <c r="A504" s="1" t="s">
        <v>656</v>
      </c>
    </row>
    <row r="505" spans="1:1" x14ac:dyDescent="0.25">
      <c r="A505" s="1" t="s">
        <v>220</v>
      </c>
    </row>
    <row r="506" spans="1:1" x14ac:dyDescent="0.25">
      <c r="A506" s="1" t="s">
        <v>127</v>
      </c>
    </row>
    <row r="507" spans="1:1" x14ac:dyDescent="0.25">
      <c r="A507" s="1" t="s">
        <v>657</v>
      </c>
    </row>
    <row r="508" spans="1:1" x14ac:dyDescent="0.25">
      <c r="A508" s="1" t="s">
        <v>658</v>
      </c>
    </row>
    <row r="509" spans="1:1" x14ac:dyDescent="0.25">
      <c r="A509" s="1" t="s">
        <v>659</v>
      </c>
    </row>
    <row r="510" spans="1:1" x14ac:dyDescent="0.25">
      <c r="A510" s="1" t="s">
        <v>660</v>
      </c>
    </row>
    <row r="511" spans="1:1" x14ac:dyDescent="0.25">
      <c r="A511" s="1" t="s">
        <v>128</v>
      </c>
    </row>
    <row r="512" spans="1:1" x14ac:dyDescent="0.25">
      <c r="A512" s="1" t="s">
        <v>661</v>
      </c>
    </row>
    <row r="513" spans="1:1" x14ac:dyDescent="0.25">
      <c r="A513" s="1" t="s">
        <v>21</v>
      </c>
    </row>
    <row r="514" spans="1:1" x14ac:dyDescent="0.25">
      <c r="A514" s="1" t="s">
        <v>662</v>
      </c>
    </row>
    <row r="515" spans="1:1" x14ac:dyDescent="0.25">
      <c r="A515" s="1" t="s">
        <v>129</v>
      </c>
    </row>
    <row r="516" spans="1:1" x14ac:dyDescent="0.25">
      <c r="A516" s="1" t="s">
        <v>663</v>
      </c>
    </row>
    <row r="517" spans="1:1" x14ac:dyDescent="0.25">
      <c r="A517" s="1" t="s">
        <v>104</v>
      </c>
    </row>
    <row r="518" spans="1:1" x14ac:dyDescent="0.25">
      <c r="A518" s="1" t="s">
        <v>664</v>
      </c>
    </row>
    <row r="519" spans="1:1" x14ac:dyDescent="0.25">
      <c r="A519" s="1" t="s">
        <v>153</v>
      </c>
    </row>
    <row r="520" spans="1:1" x14ac:dyDescent="0.25">
      <c r="A520" s="1" t="s">
        <v>665</v>
      </c>
    </row>
    <row r="521" spans="1:1" x14ac:dyDescent="0.25">
      <c r="A521" s="1" t="s">
        <v>103</v>
      </c>
    </row>
    <row r="522" spans="1:1" x14ac:dyDescent="0.25">
      <c r="A522" s="1" t="s">
        <v>159</v>
      </c>
    </row>
    <row r="523" spans="1:1" x14ac:dyDescent="0.25">
      <c r="A523" s="1" t="s">
        <v>666</v>
      </c>
    </row>
    <row r="524" spans="1:1" x14ac:dyDescent="0.25">
      <c r="A524" s="1" t="s">
        <v>667</v>
      </c>
    </row>
    <row r="525" spans="1:1" x14ac:dyDescent="0.25">
      <c r="A525" s="1" t="s">
        <v>160</v>
      </c>
    </row>
    <row r="526" spans="1:1" x14ac:dyDescent="0.25">
      <c r="A526" s="1" t="s">
        <v>668</v>
      </c>
    </row>
    <row r="527" spans="1:1" x14ac:dyDescent="0.25">
      <c r="A527" s="1" t="s">
        <v>669</v>
      </c>
    </row>
    <row r="528" spans="1:1" x14ac:dyDescent="0.25">
      <c r="A528" s="1" t="s">
        <v>670</v>
      </c>
    </row>
    <row r="529" spans="1:1" x14ac:dyDescent="0.25">
      <c r="A529" s="1" t="s">
        <v>105</v>
      </c>
    </row>
    <row r="530" spans="1:1" x14ac:dyDescent="0.25">
      <c r="A530" s="1" t="s">
        <v>671</v>
      </c>
    </row>
    <row r="531" spans="1:1" x14ac:dyDescent="0.25">
      <c r="A531" s="1" t="s">
        <v>147</v>
      </c>
    </row>
    <row r="532" spans="1:1" x14ac:dyDescent="0.25">
      <c r="A532" s="1" t="s">
        <v>672</v>
      </c>
    </row>
    <row r="533" spans="1:1" x14ac:dyDescent="0.25">
      <c r="A533" s="1" t="s">
        <v>673</v>
      </c>
    </row>
    <row r="534" spans="1:1" x14ac:dyDescent="0.25">
      <c r="A534" s="1" t="s">
        <v>130</v>
      </c>
    </row>
    <row r="535" spans="1:1" x14ac:dyDescent="0.25">
      <c r="A535" s="1" t="s">
        <v>42</v>
      </c>
    </row>
    <row r="536" spans="1:1" x14ac:dyDescent="0.25">
      <c r="A536" s="1" t="s">
        <v>218</v>
      </c>
    </row>
    <row r="537" spans="1:1" x14ac:dyDescent="0.25">
      <c r="A537" s="1" t="s">
        <v>221</v>
      </c>
    </row>
    <row r="538" spans="1:1" x14ac:dyDescent="0.25">
      <c r="A538" s="1" t="s">
        <v>674</v>
      </c>
    </row>
    <row r="539" spans="1:1" x14ac:dyDescent="0.25">
      <c r="A539" s="1" t="s">
        <v>675</v>
      </c>
    </row>
    <row r="540" spans="1:1" x14ac:dyDescent="0.25">
      <c r="A540" s="1" t="s">
        <v>54</v>
      </c>
    </row>
    <row r="541" spans="1:1" x14ac:dyDescent="0.25">
      <c r="A541" s="1" t="s">
        <v>217</v>
      </c>
    </row>
    <row r="542" spans="1:1" x14ac:dyDescent="0.25">
      <c r="A542" s="1" t="s">
        <v>224</v>
      </c>
    </row>
    <row r="543" spans="1:1" x14ac:dyDescent="0.25">
      <c r="A543" s="1" t="s">
        <v>676</v>
      </c>
    </row>
    <row r="544" spans="1:1" x14ac:dyDescent="0.25">
      <c r="A544" s="1" t="s">
        <v>106</v>
      </c>
    </row>
    <row r="545" spans="1:1" x14ac:dyDescent="0.25">
      <c r="A545" s="1" t="s">
        <v>677</v>
      </c>
    </row>
    <row r="546" spans="1:1" x14ac:dyDescent="0.25">
      <c r="A546" s="1" t="s">
        <v>678</v>
      </c>
    </row>
    <row r="547" spans="1:1" x14ac:dyDescent="0.25">
      <c r="A547" s="1" t="s">
        <v>97</v>
      </c>
    </row>
    <row r="548" spans="1:1" x14ac:dyDescent="0.25">
      <c r="A548" s="1" t="s">
        <v>679</v>
      </c>
    </row>
    <row r="549" spans="1:1" x14ac:dyDescent="0.25">
      <c r="A549" s="1" t="s">
        <v>161</v>
      </c>
    </row>
    <row r="550" spans="1:1" x14ac:dyDescent="0.25">
      <c r="A550" s="1" t="s">
        <v>680</v>
      </c>
    </row>
    <row r="551" spans="1:1" x14ac:dyDescent="0.25">
      <c r="A551" s="1" t="s">
        <v>681</v>
      </c>
    </row>
    <row r="552" spans="1:1" x14ac:dyDescent="0.25">
      <c r="A552" s="1" t="s">
        <v>162</v>
      </c>
    </row>
    <row r="553" spans="1:1" x14ac:dyDescent="0.25">
      <c r="A553" s="1" t="s">
        <v>682</v>
      </c>
    </row>
    <row r="554" spans="1:1" x14ac:dyDescent="0.25">
      <c r="A554" s="1" t="s">
        <v>214</v>
      </c>
    </row>
    <row r="555" spans="1:1" x14ac:dyDescent="0.25">
      <c r="A555" s="1" t="s">
        <v>683</v>
      </c>
    </row>
    <row r="556" spans="1:1" x14ac:dyDescent="0.25">
      <c r="A556" s="1" t="s">
        <v>684</v>
      </c>
    </row>
    <row r="557" spans="1:1" x14ac:dyDescent="0.25">
      <c r="A557" s="1" t="s">
        <v>219</v>
      </c>
    </row>
    <row r="558" spans="1:1" x14ac:dyDescent="0.25">
      <c r="A558" s="1" t="s">
        <v>216</v>
      </c>
    </row>
    <row r="559" spans="1:1" x14ac:dyDescent="0.25">
      <c r="A559" s="1" t="s">
        <v>685</v>
      </c>
    </row>
    <row r="560" spans="1:1" x14ac:dyDescent="0.25">
      <c r="A560" s="1" t="s">
        <v>686</v>
      </c>
    </row>
    <row r="561" spans="1:1" x14ac:dyDescent="0.25">
      <c r="A561" s="1" t="s">
        <v>687</v>
      </c>
    </row>
    <row r="562" spans="1:1" x14ac:dyDescent="0.25">
      <c r="A562" s="1" t="s">
        <v>688</v>
      </c>
    </row>
    <row r="563" spans="1:1" x14ac:dyDescent="0.25">
      <c r="A563" s="1" t="s">
        <v>132</v>
      </c>
    </row>
    <row r="564" spans="1:1" x14ac:dyDescent="0.25">
      <c r="A564" s="1" t="s">
        <v>689</v>
      </c>
    </row>
    <row r="565" spans="1:1" x14ac:dyDescent="0.25">
      <c r="A565" s="1" t="s">
        <v>690</v>
      </c>
    </row>
    <row r="566" spans="1:1" x14ac:dyDescent="0.25">
      <c r="A566" s="1" t="s">
        <v>691</v>
      </c>
    </row>
    <row r="567" spans="1:1" x14ac:dyDescent="0.25">
      <c r="A567" s="1" t="s">
        <v>692</v>
      </c>
    </row>
    <row r="568" spans="1:1" x14ac:dyDescent="0.25">
      <c r="A568" s="1" t="s">
        <v>93</v>
      </c>
    </row>
    <row r="569" spans="1:1" x14ac:dyDescent="0.25">
      <c r="A569" s="1" t="s">
        <v>107</v>
      </c>
    </row>
    <row r="570" spans="1:1" x14ac:dyDescent="0.25">
      <c r="A570" s="1" t="s">
        <v>693</v>
      </c>
    </row>
    <row r="571" spans="1:1" x14ac:dyDescent="0.25">
      <c r="A571" s="1" t="s">
        <v>694</v>
      </c>
    </row>
    <row r="572" spans="1:1" x14ac:dyDescent="0.25">
      <c r="A572" s="1" t="s">
        <v>139</v>
      </c>
    </row>
    <row r="573" spans="1:1" x14ac:dyDescent="0.25">
      <c r="A573" s="1" t="s">
        <v>695</v>
      </c>
    </row>
    <row r="574" spans="1:1" x14ac:dyDescent="0.25">
      <c r="A574" s="1" t="s">
        <v>22</v>
      </c>
    </row>
    <row r="575" spans="1:1" x14ac:dyDescent="0.25">
      <c r="A575" s="1" t="s">
        <v>696</v>
      </c>
    </row>
    <row r="576" spans="1:1" x14ac:dyDescent="0.25">
      <c r="A576" s="1" t="s">
        <v>697</v>
      </c>
    </row>
    <row r="577" spans="1:1" x14ac:dyDescent="0.25">
      <c r="A577" s="1" t="s">
        <v>698</v>
      </c>
    </row>
    <row r="578" spans="1:1" x14ac:dyDescent="0.25">
      <c r="A578" s="1" t="s">
        <v>699</v>
      </c>
    </row>
    <row r="579" spans="1:1" x14ac:dyDescent="0.25">
      <c r="A579" s="1" t="s">
        <v>225</v>
      </c>
    </row>
    <row r="580" spans="1:1" x14ac:dyDescent="0.25">
      <c r="A580" s="1" t="s">
        <v>700</v>
      </c>
    </row>
    <row r="581" spans="1:1" x14ac:dyDescent="0.25">
      <c r="A581" s="1" t="s">
        <v>701</v>
      </c>
    </row>
    <row r="582" spans="1:1" x14ac:dyDescent="0.25">
      <c r="A582" s="1" t="s">
        <v>19</v>
      </c>
    </row>
    <row r="583" spans="1:1" x14ac:dyDescent="0.25">
      <c r="A583" s="1" t="s">
        <v>702</v>
      </c>
    </row>
    <row r="584" spans="1:1" x14ac:dyDescent="0.25">
      <c r="A584" s="1" t="s">
        <v>703</v>
      </c>
    </row>
    <row r="585" spans="1:1" x14ac:dyDescent="0.25">
      <c r="A585" s="1" t="s">
        <v>108</v>
      </c>
    </row>
    <row r="586" spans="1:1" x14ac:dyDescent="0.25">
      <c r="A586" s="1" t="s">
        <v>211</v>
      </c>
    </row>
    <row r="587" spans="1:1" x14ac:dyDescent="0.25">
      <c r="A587" s="1" t="s">
        <v>704</v>
      </c>
    </row>
    <row r="588" spans="1:1" x14ac:dyDescent="0.25">
      <c r="A588" s="1" t="s">
        <v>109</v>
      </c>
    </row>
    <row r="589" spans="1:1" x14ac:dyDescent="0.25">
      <c r="A589" s="1" t="s">
        <v>705</v>
      </c>
    </row>
    <row r="590" spans="1:1" x14ac:dyDescent="0.25">
      <c r="A590" s="1" t="s">
        <v>706</v>
      </c>
    </row>
    <row r="591" spans="1:1" x14ac:dyDescent="0.25">
      <c r="A591" s="1" t="s">
        <v>212</v>
      </c>
    </row>
    <row r="592" spans="1:1" x14ac:dyDescent="0.25">
      <c r="A592" s="1" t="s">
        <v>110</v>
      </c>
    </row>
    <row r="593" spans="1:1" x14ac:dyDescent="0.25">
      <c r="A593" s="1" t="s">
        <v>707</v>
      </c>
    </row>
    <row r="594" spans="1:1" x14ac:dyDescent="0.25">
      <c r="A594" s="1" t="s">
        <v>708</v>
      </c>
    </row>
    <row r="595" spans="1:1" x14ac:dyDescent="0.25">
      <c r="A595" s="1" t="s">
        <v>709</v>
      </c>
    </row>
    <row r="596" spans="1:1" x14ac:dyDescent="0.25">
      <c r="A596" s="1" t="s">
        <v>710</v>
      </c>
    </row>
    <row r="597" spans="1:1" x14ac:dyDescent="0.25">
      <c r="A597" s="1" t="s">
        <v>140</v>
      </c>
    </row>
    <row r="598" spans="1:1" x14ac:dyDescent="0.25">
      <c r="A598" s="1" t="s">
        <v>711</v>
      </c>
    </row>
    <row r="599" spans="1:1" x14ac:dyDescent="0.25">
      <c r="A599" s="1" t="s">
        <v>712</v>
      </c>
    </row>
    <row r="600" spans="1:1" x14ac:dyDescent="0.25">
      <c r="A600" s="1" t="s">
        <v>713</v>
      </c>
    </row>
    <row r="601" spans="1:1" x14ac:dyDescent="0.25">
      <c r="A601" s="1" t="s">
        <v>714</v>
      </c>
    </row>
    <row r="602" spans="1:1" x14ac:dyDescent="0.25">
      <c r="A602" s="1" t="s">
        <v>715</v>
      </c>
    </row>
    <row r="603" spans="1:1" x14ac:dyDescent="0.25">
      <c r="A603" s="1" t="s">
        <v>716</v>
      </c>
    </row>
    <row r="604" spans="1:1" x14ac:dyDescent="0.25">
      <c r="A604" s="1" t="s">
        <v>232</v>
      </c>
    </row>
    <row r="605" spans="1:1" x14ac:dyDescent="0.25">
      <c r="A605" s="1" t="s">
        <v>717</v>
      </c>
    </row>
    <row r="606" spans="1:1" x14ac:dyDescent="0.25">
      <c r="A606" s="1" t="s">
        <v>111</v>
      </c>
    </row>
    <row r="607" spans="1:1" x14ac:dyDescent="0.25">
      <c r="A607" s="1" t="s">
        <v>718</v>
      </c>
    </row>
    <row r="608" spans="1:1" x14ac:dyDescent="0.25">
      <c r="A608" s="1" t="s">
        <v>719</v>
      </c>
    </row>
    <row r="609" spans="1:1" x14ac:dyDescent="0.25">
      <c r="A609" s="1" t="s">
        <v>720</v>
      </c>
    </row>
    <row r="610" spans="1:1" x14ac:dyDescent="0.25">
      <c r="A610" s="1" t="s">
        <v>215</v>
      </c>
    </row>
    <row r="611" spans="1:1" x14ac:dyDescent="0.25">
      <c r="A611" s="1" t="s">
        <v>141</v>
      </c>
    </row>
    <row r="612" spans="1:1" x14ac:dyDescent="0.25">
      <c r="A612" s="1" t="s">
        <v>112</v>
      </c>
    </row>
    <row r="613" spans="1:1" x14ac:dyDescent="0.25">
      <c r="A613" s="1" t="s">
        <v>721</v>
      </c>
    </row>
    <row r="614" spans="1:1" x14ac:dyDescent="0.25">
      <c r="A614" s="1" t="s">
        <v>98</v>
      </c>
    </row>
    <row r="615" spans="1:1" x14ac:dyDescent="0.25">
      <c r="A615" s="1" t="s">
        <v>722</v>
      </c>
    </row>
    <row r="616" spans="1:1" x14ac:dyDescent="0.25">
      <c r="A616" s="1" t="s">
        <v>723</v>
      </c>
    </row>
    <row r="617" spans="1:1" x14ac:dyDescent="0.25">
      <c r="A617" s="1" t="s">
        <v>94</v>
      </c>
    </row>
    <row r="618" spans="1:1" x14ac:dyDescent="0.25">
      <c r="A618" s="1" t="s">
        <v>113</v>
      </c>
    </row>
    <row r="619" spans="1:1" x14ac:dyDescent="0.25">
      <c r="A619" s="1" t="s">
        <v>724</v>
      </c>
    </row>
    <row r="620" spans="1:1" x14ac:dyDescent="0.25">
      <c r="A620" s="1" t="s">
        <v>725</v>
      </c>
    </row>
    <row r="621" spans="1:1" x14ac:dyDescent="0.25">
      <c r="A621" s="1" t="s">
        <v>142</v>
      </c>
    </row>
    <row r="622" spans="1:1" x14ac:dyDescent="0.25">
      <c r="A622" s="1" t="s">
        <v>726</v>
      </c>
    </row>
    <row r="623" spans="1:1" x14ac:dyDescent="0.25">
      <c r="A623" s="1" t="s">
        <v>727</v>
      </c>
    </row>
    <row r="624" spans="1:1" x14ac:dyDescent="0.25">
      <c r="A624" s="1" t="s">
        <v>728</v>
      </c>
    </row>
    <row r="625" spans="1:1" x14ac:dyDescent="0.25">
      <c r="A625" s="1" t="s">
        <v>729</v>
      </c>
    </row>
    <row r="626" spans="1:1" x14ac:dyDescent="0.25">
      <c r="A626" s="1" t="s">
        <v>163</v>
      </c>
    </row>
    <row r="627" spans="1:1" x14ac:dyDescent="0.25">
      <c r="A627" s="1" t="s">
        <v>730</v>
      </c>
    </row>
    <row r="628" spans="1:1" x14ac:dyDescent="0.25">
      <c r="A628" s="1" t="s">
        <v>731</v>
      </c>
    </row>
    <row r="629" spans="1:1" x14ac:dyDescent="0.25">
      <c r="A629" s="1" t="s">
        <v>164</v>
      </c>
    </row>
    <row r="630" spans="1:1" x14ac:dyDescent="0.25">
      <c r="A630" s="1" t="s">
        <v>165</v>
      </c>
    </row>
    <row r="631" spans="1:1" x14ac:dyDescent="0.25">
      <c r="A631" s="1" t="s">
        <v>732</v>
      </c>
    </row>
    <row r="632" spans="1:1" x14ac:dyDescent="0.25">
      <c r="A632" s="1" t="s">
        <v>733</v>
      </c>
    </row>
    <row r="633" spans="1:1" x14ac:dyDescent="0.25">
      <c r="A633" s="1" t="s">
        <v>734</v>
      </c>
    </row>
    <row r="634" spans="1:1" x14ac:dyDescent="0.25">
      <c r="A634" s="1" t="s">
        <v>735</v>
      </c>
    </row>
    <row r="635" spans="1:1" x14ac:dyDescent="0.25">
      <c r="A635" s="1" t="s">
        <v>114</v>
      </c>
    </row>
    <row r="636" spans="1:1" x14ac:dyDescent="0.25">
      <c r="A636" s="1" t="s">
        <v>736</v>
      </c>
    </row>
    <row r="637" spans="1:1" x14ac:dyDescent="0.25">
      <c r="A637" s="1" t="s">
        <v>737</v>
      </c>
    </row>
    <row r="638" spans="1:1" x14ac:dyDescent="0.25">
      <c r="A638" s="1" t="s">
        <v>738</v>
      </c>
    </row>
    <row r="639" spans="1:1" x14ac:dyDescent="0.25">
      <c r="A639" s="1" t="s">
        <v>739</v>
      </c>
    </row>
    <row r="640" spans="1:1" x14ac:dyDescent="0.25">
      <c r="A640" s="1" t="s">
        <v>143</v>
      </c>
    </row>
    <row r="641" spans="1:1" x14ac:dyDescent="0.25">
      <c r="A641" s="1" t="s">
        <v>740</v>
      </c>
    </row>
    <row r="642" spans="1:1" x14ac:dyDescent="0.25">
      <c r="A642" s="1" t="s">
        <v>741</v>
      </c>
    </row>
    <row r="643" spans="1:1" x14ac:dyDescent="0.25">
      <c r="A643" s="1" t="s">
        <v>742</v>
      </c>
    </row>
    <row r="644" spans="1:1" x14ac:dyDescent="0.25">
      <c r="A644" s="1" t="s">
        <v>743</v>
      </c>
    </row>
    <row r="645" spans="1:1" x14ac:dyDescent="0.25">
      <c r="A645" s="1" t="s">
        <v>744</v>
      </c>
    </row>
    <row r="646" spans="1:1" x14ac:dyDescent="0.25">
      <c r="A646" s="1" t="s">
        <v>115</v>
      </c>
    </row>
    <row r="647" spans="1:1" x14ac:dyDescent="0.25">
      <c r="A647" s="1" t="s">
        <v>745</v>
      </c>
    </row>
    <row r="648" spans="1:1" x14ac:dyDescent="0.25">
      <c r="A648" s="1" t="s">
        <v>746</v>
      </c>
    </row>
    <row r="649" spans="1:1" x14ac:dyDescent="0.25">
      <c r="A649" s="1" t="s">
        <v>144</v>
      </c>
    </row>
    <row r="650" spans="1:1" x14ac:dyDescent="0.25">
      <c r="A650" s="1" t="s">
        <v>747</v>
      </c>
    </row>
    <row r="651" spans="1:1" x14ac:dyDescent="0.25">
      <c r="A651" s="1" t="s">
        <v>748</v>
      </c>
    </row>
    <row r="652" spans="1:1" x14ac:dyDescent="0.25">
      <c r="A652" s="1" t="s">
        <v>749</v>
      </c>
    </row>
    <row r="653" spans="1:1" x14ac:dyDescent="0.25">
      <c r="A653" s="1" t="s">
        <v>166</v>
      </c>
    </row>
    <row r="654" spans="1:1" x14ac:dyDescent="0.25">
      <c r="A654" s="1" t="s">
        <v>750</v>
      </c>
    </row>
    <row r="655" spans="1:1" x14ac:dyDescent="0.25">
      <c r="A655" s="1" t="s">
        <v>751</v>
      </c>
    </row>
    <row r="656" spans="1:1" x14ac:dyDescent="0.25">
      <c r="A656" s="1" t="s">
        <v>752</v>
      </c>
    </row>
    <row r="657" spans="1:1" x14ac:dyDescent="0.25">
      <c r="A657" s="1" t="s">
        <v>753</v>
      </c>
    </row>
    <row r="658" spans="1:1" x14ac:dyDescent="0.25">
      <c r="A658" s="1" t="s">
        <v>118</v>
      </c>
    </row>
    <row r="659" spans="1:1" x14ac:dyDescent="0.25">
      <c r="A659" s="1" t="s">
        <v>754</v>
      </c>
    </row>
    <row r="660" spans="1:1" x14ac:dyDescent="0.25">
      <c r="A660" s="1" t="s">
        <v>755</v>
      </c>
    </row>
    <row r="661" spans="1:1" x14ac:dyDescent="0.25">
      <c r="A661" s="1" t="s">
        <v>756</v>
      </c>
    </row>
    <row r="662" spans="1:1" x14ac:dyDescent="0.25">
      <c r="A662" s="1" t="s">
        <v>757</v>
      </c>
    </row>
    <row r="663" spans="1:1" x14ac:dyDescent="0.25">
      <c r="A663" s="1" t="s">
        <v>758</v>
      </c>
    </row>
    <row r="664" spans="1:1" x14ac:dyDescent="0.25">
      <c r="A664" s="1" t="s">
        <v>119</v>
      </c>
    </row>
    <row r="665" spans="1:1" x14ac:dyDescent="0.25">
      <c r="A665" s="1" t="s">
        <v>759</v>
      </c>
    </row>
    <row r="666" spans="1:1" x14ac:dyDescent="0.25">
      <c r="A666" s="1" t="s">
        <v>760</v>
      </c>
    </row>
    <row r="667" spans="1:1" x14ac:dyDescent="0.25">
      <c r="A667" s="1" t="s">
        <v>120</v>
      </c>
    </row>
    <row r="668" spans="1:1" x14ac:dyDescent="0.25">
      <c r="A668" s="1" t="s">
        <v>761</v>
      </c>
    </row>
    <row r="669" spans="1:1" x14ac:dyDescent="0.25">
      <c r="A669" s="1" t="s">
        <v>762</v>
      </c>
    </row>
    <row r="670" spans="1:1" x14ac:dyDescent="0.25">
      <c r="A670" s="1" t="s">
        <v>763</v>
      </c>
    </row>
    <row r="671" spans="1:1" x14ac:dyDescent="0.25">
      <c r="A671" s="1" t="s">
        <v>764</v>
      </c>
    </row>
    <row r="672" spans="1:1" x14ac:dyDescent="0.25">
      <c r="A672" s="1" t="s">
        <v>765</v>
      </c>
    </row>
    <row r="673" spans="1:1" x14ac:dyDescent="0.25">
      <c r="A673" s="1" t="s">
        <v>766</v>
      </c>
    </row>
    <row r="674" spans="1:1" x14ac:dyDescent="0.25">
      <c r="A674" s="1" t="s">
        <v>767</v>
      </c>
    </row>
    <row r="675" spans="1:1" x14ac:dyDescent="0.25">
      <c r="A675" s="1" t="s">
        <v>768</v>
      </c>
    </row>
    <row r="676" spans="1:1" x14ac:dyDescent="0.25">
      <c r="A676" s="1" t="s">
        <v>769</v>
      </c>
    </row>
    <row r="677" spans="1:1" x14ac:dyDescent="0.25">
      <c r="A677" s="1" t="s">
        <v>770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677"/>
  <sheetViews>
    <sheetView workbookViewId="0">
      <pane ySplit="1" topLeftCell="A2" activePane="bottomLeft" state="frozen"/>
      <selection activeCell="B28" sqref="B28"/>
      <selection pane="bottomLeft" activeCell="B28" sqref="B28"/>
    </sheetView>
  </sheetViews>
  <sheetFormatPr defaultRowHeight="15" x14ac:dyDescent="0.25"/>
  <cols>
    <col min="1" max="2" width="9.140625" style="1"/>
    <col min="3" max="3" width="11" style="1" bestFit="1" customWidth="1"/>
    <col min="4" max="4" width="9.85546875" style="1" bestFit="1" customWidth="1"/>
    <col min="5" max="5" width="10.140625" style="1" bestFit="1" customWidth="1"/>
    <col min="6" max="10" width="9.140625" style="1"/>
  </cols>
  <sheetData>
    <row r="1" spans="1:10" x14ac:dyDescent="0.25">
      <c r="A1" s="33" t="s">
        <v>251</v>
      </c>
      <c r="B1" s="33" t="s">
        <v>252</v>
      </c>
      <c r="C1" s="33" t="s">
        <v>253</v>
      </c>
      <c r="D1" s="33" t="s">
        <v>254</v>
      </c>
      <c r="E1" s="33" t="s">
        <v>255</v>
      </c>
      <c r="F1" s="33" t="s">
        <v>256</v>
      </c>
      <c r="G1" s="33" t="s">
        <v>257</v>
      </c>
      <c r="H1" s="33" t="s">
        <v>258</v>
      </c>
      <c r="I1" s="33" t="s">
        <v>259</v>
      </c>
      <c r="J1" s="33" t="s">
        <v>260</v>
      </c>
    </row>
    <row r="2" spans="1:10" x14ac:dyDescent="0.25">
      <c r="A2" s="1" t="s">
        <v>261</v>
      </c>
    </row>
    <row r="3" spans="1:10" x14ac:dyDescent="0.25">
      <c r="A3" s="1" t="s">
        <v>262</v>
      </c>
    </row>
    <row r="4" spans="1:10" x14ac:dyDescent="0.25">
      <c r="A4" s="1" t="s">
        <v>263</v>
      </c>
    </row>
    <row r="5" spans="1:10" x14ac:dyDescent="0.25">
      <c r="A5" s="1" t="s">
        <v>264</v>
      </c>
    </row>
    <row r="6" spans="1:10" x14ac:dyDescent="0.25">
      <c r="A6" s="1" t="s">
        <v>265</v>
      </c>
    </row>
    <row r="7" spans="1:10" x14ac:dyDescent="0.25">
      <c r="A7" s="1" t="s">
        <v>266</v>
      </c>
    </row>
    <row r="8" spans="1:10" x14ac:dyDescent="0.25">
      <c r="A8" s="1" t="s">
        <v>267</v>
      </c>
    </row>
    <row r="9" spans="1:10" x14ac:dyDescent="0.25">
      <c r="A9" s="1" t="s">
        <v>268</v>
      </c>
    </row>
    <row r="10" spans="1:10" x14ac:dyDescent="0.25">
      <c r="A10" s="1" t="s">
        <v>269</v>
      </c>
    </row>
    <row r="11" spans="1:10" x14ac:dyDescent="0.25">
      <c r="A11" s="1" t="s">
        <v>270</v>
      </c>
    </row>
    <row r="12" spans="1:10" x14ac:dyDescent="0.25">
      <c r="A12" s="1" t="s">
        <v>271</v>
      </c>
    </row>
    <row r="13" spans="1:10" x14ac:dyDescent="0.25">
      <c r="A13" s="1" t="s">
        <v>272</v>
      </c>
    </row>
    <row r="14" spans="1:10" x14ac:dyDescent="0.25">
      <c r="A14" s="1" t="s">
        <v>273</v>
      </c>
    </row>
    <row r="15" spans="1:10" x14ac:dyDescent="0.25">
      <c r="A15" s="1" t="s">
        <v>37</v>
      </c>
    </row>
    <row r="16" spans="1:10" x14ac:dyDescent="0.25">
      <c r="A16" s="1" t="s">
        <v>274</v>
      </c>
    </row>
    <row r="17" spans="1:1" x14ac:dyDescent="0.25">
      <c r="A17" s="1" t="s">
        <v>275</v>
      </c>
    </row>
    <row r="18" spans="1:1" x14ac:dyDescent="0.25">
      <c r="A18" s="1" t="s">
        <v>276</v>
      </c>
    </row>
    <row r="19" spans="1:1" x14ac:dyDescent="0.25">
      <c r="A19" s="1" t="s">
        <v>277</v>
      </c>
    </row>
    <row r="20" spans="1:1" x14ac:dyDescent="0.25">
      <c r="A20" s="1" t="s">
        <v>278</v>
      </c>
    </row>
    <row r="21" spans="1:1" x14ac:dyDescent="0.25">
      <c r="A21" s="1" t="s">
        <v>279</v>
      </c>
    </row>
    <row r="22" spans="1:1" x14ac:dyDescent="0.25">
      <c r="A22" s="1" t="s">
        <v>280</v>
      </c>
    </row>
    <row r="23" spans="1:1" x14ac:dyDescent="0.25">
      <c r="A23" s="1" t="s">
        <v>281</v>
      </c>
    </row>
    <row r="24" spans="1:1" x14ac:dyDescent="0.25">
      <c r="A24" s="1" t="s">
        <v>282</v>
      </c>
    </row>
    <row r="25" spans="1:1" x14ac:dyDescent="0.25">
      <c r="A25" s="1" t="s">
        <v>283</v>
      </c>
    </row>
    <row r="26" spans="1:1" x14ac:dyDescent="0.25">
      <c r="A26" s="1" t="s">
        <v>284</v>
      </c>
    </row>
    <row r="27" spans="1:1" x14ac:dyDescent="0.25">
      <c r="A27" s="1" t="s">
        <v>285</v>
      </c>
    </row>
    <row r="28" spans="1:1" x14ac:dyDescent="0.25">
      <c r="A28" s="1" t="s">
        <v>286</v>
      </c>
    </row>
    <row r="29" spans="1:1" x14ac:dyDescent="0.25">
      <c r="A29" s="1" t="s">
        <v>287</v>
      </c>
    </row>
    <row r="30" spans="1:1" x14ac:dyDescent="0.25">
      <c r="A30" s="1" t="s">
        <v>288</v>
      </c>
    </row>
    <row r="31" spans="1:1" x14ac:dyDescent="0.25">
      <c r="A31" s="1" t="s">
        <v>289</v>
      </c>
    </row>
    <row r="32" spans="1:1" x14ac:dyDescent="0.25">
      <c r="A32" s="1" t="s">
        <v>290</v>
      </c>
    </row>
    <row r="33" spans="1:1" x14ac:dyDescent="0.25">
      <c r="A33" s="1" t="s">
        <v>291</v>
      </c>
    </row>
    <row r="34" spans="1:1" x14ac:dyDescent="0.25">
      <c r="A34" s="1" t="s">
        <v>292</v>
      </c>
    </row>
    <row r="35" spans="1:1" x14ac:dyDescent="0.25">
      <c r="A35" s="1" t="s">
        <v>293</v>
      </c>
    </row>
    <row r="36" spans="1:1" x14ac:dyDescent="0.25">
      <c r="A36" s="1" t="s">
        <v>294</v>
      </c>
    </row>
    <row r="37" spans="1:1" x14ac:dyDescent="0.25">
      <c r="A37" s="1" t="s">
        <v>295</v>
      </c>
    </row>
    <row r="38" spans="1:1" x14ac:dyDescent="0.25">
      <c r="A38" s="1" t="s">
        <v>296</v>
      </c>
    </row>
    <row r="39" spans="1:1" x14ac:dyDescent="0.25">
      <c r="A39" s="1" t="s">
        <v>23</v>
      </c>
    </row>
    <row r="40" spans="1:1" x14ac:dyDescent="0.25">
      <c r="A40" s="1" t="s">
        <v>297</v>
      </c>
    </row>
    <row r="41" spans="1:1" x14ac:dyDescent="0.25">
      <c r="A41" s="1" t="s">
        <v>298</v>
      </c>
    </row>
    <row r="42" spans="1:1" x14ac:dyDescent="0.25">
      <c r="A42" s="1" t="s">
        <v>299</v>
      </c>
    </row>
    <row r="43" spans="1:1" x14ac:dyDescent="0.25">
      <c r="A43" s="1" t="s">
        <v>300</v>
      </c>
    </row>
    <row r="44" spans="1:1" x14ac:dyDescent="0.25">
      <c r="A44" s="1" t="s">
        <v>301</v>
      </c>
    </row>
    <row r="45" spans="1:1" x14ac:dyDescent="0.25">
      <c r="A45" s="1" t="s">
        <v>302</v>
      </c>
    </row>
    <row r="46" spans="1:1" x14ac:dyDescent="0.25">
      <c r="A46" s="1" t="s">
        <v>303</v>
      </c>
    </row>
    <row r="47" spans="1:1" x14ac:dyDescent="0.25">
      <c r="A47" s="1" t="s">
        <v>304</v>
      </c>
    </row>
    <row r="48" spans="1:1" x14ac:dyDescent="0.25">
      <c r="A48" s="1" t="s">
        <v>305</v>
      </c>
    </row>
    <row r="49" spans="1:1" x14ac:dyDescent="0.25">
      <c r="A49" s="1" t="s">
        <v>306</v>
      </c>
    </row>
    <row r="50" spans="1:1" x14ac:dyDescent="0.25">
      <c r="A50" s="1" t="s">
        <v>307</v>
      </c>
    </row>
    <row r="51" spans="1:1" x14ac:dyDescent="0.25">
      <c r="A51" s="1" t="s">
        <v>308</v>
      </c>
    </row>
    <row r="52" spans="1:1" x14ac:dyDescent="0.25">
      <c r="A52" s="1" t="s">
        <v>309</v>
      </c>
    </row>
    <row r="53" spans="1:1" x14ac:dyDescent="0.25">
      <c r="A53" s="1" t="s">
        <v>310</v>
      </c>
    </row>
    <row r="54" spans="1:1" x14ac:dyDescent="0.25">
      <c r="A54" s="1" t="s">
        <v>311</v>
      </c>
    </row>
    <row r="55" spans="1:1" x14ac:dyDescent="0.25">
      <c r="A55" s="1" t="s">
        <v>312</v>
      </c>
    </row>
    <row r="56" spans="1:1" x14ac:dyDescent="0.25">
      <c r="A56" s="1" t="s">
        <v>313</v>
      </c>
    </row>
    <row r="57" spans="1:1" x14ac:dyDescent="0.25">
      <c r="A57" s="1" t="s">
        <v>240</v>
      </c>
    </row>
    <row r="58" spans="1:1" x14ac:dyDescent="0.25">
      <c r="A58" s="1" t="s">
        <v>314</v>
      </c>
    </row>
    <row r="59" spans="1:1" x14ac:dyDescent="0.25">
      <c r="A59" s="1" t="s">
        <v>315</v>
      </c>
    </row>
    <row r="60" spans="1:1" x14ac:dyDescent="0.25">
      <c r="A60" s="1" t="s">
        <v>316</v>
      </c>
    </row>
    <row r="61" spans="1:1" x14ac:dyDescent="0.25">
      <c r="A61" s="1" t="s">
        <v>317</v>
      </c>
    </row>
    <row r="62" spans="1:1" x14ac:dyDescent="0.25">
      <c r="A62" s="1" t="s">
        <v>318</v>
      </c>
    </row>
    <row r="63" spans="1:1" x14ac:dyDescent="0.25">
      <c r="A63" s="1" t="s">
        <v>319</v>
      </c>
    </row>
    <row r="64" spans="1:1" x14ac:dyDescent="0.25">
      <c r="A64" s="1" t="s">
        <v>320</v>
      </c>
    </row>
    <row r="65" spans="1:1" x14ac:dyDescent="0.25">
      <c r="A65" s="1" t="s">
        <v>321</v>
      </c>
    </row>
    <row r="66" spans="1:1" x14ac:dyDescent="0.25">
      <c r="A66" s="1" t="s">
        <v>322</v>
      </c>
    </row>
    <row r="67" spans="1:1" x14ac:dyDescent="0.25">
      <c r="A67" s="1" t="s">
        <v>323</v>
      </c>
    </row>
    <row r="68" spans="1:1" x14ac:dyDescent="0.25">
      <c r="A68" s="1" t="s">
        <v>324</v>
      </c>
    </row>
    <row r="69" spans="1:1" x14ac:dyDescent="0.25">
      <c r="A69" s="1" t="s">
        <v>325</v>
      </c>
    </row>
    <row r="70" spans="1:1" x14ac:dyDescent="0.25">
      <c r="A70" s="1" t="s">
        <v>326</v>
      </c>
    </row>
    <row r="71" spans="1:1" x14ac:dyDescent="0.25">
      <c r="A71" s="1" t="s">
        <v>327</v>
      </c>
    </row>
    <row r="72" spans="1:1" x14ac:dyDescent="0.25">
      <c r="A72" s="1" t="s">
        <v>328</v>
      </c>
    </row>
    <row r="73" spans="1:1" x14ac:dyDescent="0.25">
      <c r="A73" s="1" t="s">
        <v>329</v>
      </c>
    </row>
    <row r="74" spans="1:1" x14ac:dyDescent="0.25">
      <c r="A74" s="1" t="s">
        <v>242</v>
      </c>
    </row>
    <row r="75" spans="1:1" x14ac:dyDescent="0.25">
      <c r="A75" s="1" t="s">
        <v>330</v>
      </c>
    </row>
    <row r="76" spans="1:1" x14ac:dyDescent="0.25">
      <c r="A76" s="1" t="s">
        <v>331</v>
      </c>
    </row>
    <row r="77" spans="1:1" x14ac:dyDescent="0.25">
      <c r="A77" s="1" t="s">
        <v>332</v>
      </c>
    </row>
    <row r="78" spans="1:1" x14ac:dyDescent="0.25">
      <c r="A78" s="1" t="s">
        <v>333</v>
      </c>
    </row>
    <row r="79" spans="1:1" x14ac:dyDescent="0.25">
      <c r="A79" s="1" t="s">
        <v>334</v>
      </c>
    </row>
    <row r="80" spans="1:1" x14ac:dyDescent="0.25">
      <c r="A80" s="1" t="s">
        <v>38</v>
      </c>
    </row>
    <row r="81" spans="1:1" x14ac:dyDescent="0.25">
      <c r="A81" s="1" t="s">
        <v>335</v>
      </c>
    </row>
    <row r="82" spans="1:1" x14ac:dyDescent="0.25">
      <c r="A82" s="1" t="s">
        <v>336</v>
      </c>
    </row>
    <row r="83" spans="1:1" x14ac:dyDescent="0.25">
      <c r="A83" s="1" t="s">
        <v>337</v>
      </c>
    </row>
    <row r="84" spans="1:1" x14ac:dyDescent="0.25">
      <c r="A84" s="1" t="s">
        <v>39</v>
      </c>
    </row>
    <row r="85" spans="1:1" x14ac:dyDescent="0.25">
      <c r="A85" s="1" t="s">
        <v>338</v>
      </c>
    </row>
    <row r="86" spans="1:1" x14ac:dyDescent="0.25">
      <c r="A86" s="1" t="s">
        <v>339</v>
      </c>
    </row>
    <row r="87" spans="1:1" x14ac:dyDescent="0.25">
      <c r="A87" s="1" t="s">
        <v>340</v>
      </c>
    </row>
    <row r="88" spans="1:1" x14ac:dyDescent="0.25">
      <c r="A88" s="1" t="s">
        <v>341</v>
      </c>
    </row>
    <row r="89" spans="1:1" x14ac:dyDescent="0.25">
      <c r="A89" s="1" t="s">
        <v>342</v>
      </c>
    </row>
    <row r="90" spans="1:1" x14ac:dyDescent="0.25">
      <c r="A90" s="1" t="s">
        <v>241</v>
      </c>
    </row>
    <row r="91" spans="1:1" x14ac:dyDescent="0.25">
      <c r="A91" s="1" t="s">
        <v>343</v>
      </c>
    </row>
    <row r="92" spans="1:1" x14ac:dyDescent="0.25">
      <c r="A92" s="1" t="s">
        <v>344</v>
      </c>
    </row>
    <row r="93" spans="1:1" x14ac:dyDescent="0.25">
      <c r="A93" s="1" t="s">
        <v>345</v>
      </c>
    </row>
    <row r="94" spans="1:1" x14ac:dyDescent="0.25">
      <c r="A94" s="1" t="s">
        <v>346</v>
      </c>
    </row>
    <row r="95" spans="1:1" x14ac:dyDescent="0.25">
      <c r="A95" s="1" t="s">
        <v>347</v>
      </c>
    </row>
    <row r="96" spans="1:1" x14ac:dyDescent="0.25">
      <c r="A96" s="1" t="s">
        <v>348</v>
      </c>
    </row>
    <row r="97" spans="1:1" x14ac:dyDescent="0.25">
      <c r="A97" s="1" t="s">
        <v>349</v>
      </c>
    </row>
    <row r="98" spans="1:1" x14ac:dyDescent="0.25">
      <c r="A98" s="1" t="s">
        <v>350</v>
      </c>
    </row>
    <row r="99" spans="1:1" x14ac:dyDescent="0.25">
      <c r="A99" s="1" t="s">
        <v>351</v>
      </c>
    </row>
    <row r="100" spans="1:1" x14ac:dyDescent="0.25">
      <c r="A100" s="1" t="s">
        <v>352</v>
      </c>
    </row>
    <row r="101" spans="1:1" x14ac:dyDescent="0.25">
      <c r="A101" s="1" t="s">
        <v>353</v>
      </c>
    </row>
    <row r="102" spans="1:1" x14ac:dyDescent="0.25">
      <c r="A102" s="1" t="s">
        <v>18</v>
      </c>
    </row>
    <row r="103" spans="1:1" x14ac:dyDescent="0.25">
      <c r="A103" s="1" t="s">
        <v>354</v>
      </c>
    </row>
    <row r="104" spans="1:1" x14ac:dyDescent="0.25">
      <c r="A104" s="1" t="s">
        <v>355</v>
      </c>
    </row>
    <row r="105" spans="1:1" x14ac:dyDescent="0.25">
      <c r="A105" s="1" t="s">
        <v>356</v>
      </c>
    </row>
    <row r="106" spans="1:1" x14ac:dyDescent="0.25">
      <c r="A106" s="1" t="s">
        <v>357</v>
      </c>
    </row>
    <row r="107" spans="1:1" x14ac:dyDescent="0.25">
      <c r="A107" s="1" t="s">
        <v>358</v>
      </c>
    </row>
    <row r="108" spans="1:1" x14ac:dyDescent="0.25">
      <c r="A108" s="1" t="s">
        <v>359</v>
      </c>
    </row>
    <row r="109" spans="1:1" x14ac:dyDescent="0.25">
      <c r="A109" s="1" t="s">
        <v>360</v>
      </c>
    </row>
    <row r="110" spans="1:1" x14ac:dyDescent="0.25">
      <c r="A110" s="1" t="s">
        <v>361</v>
      </c>
    </row>
    <row r="111" spans="1:1" x14ac:dyDescent="0.25">
      <c r="A111" s="1" t="s">
        <v>362</v>
      </c>
    </row>
    <row r="112" spans="1:1" x14ac:dyDescent="0.25">
      <c r="A112" s="1" t="s">
        <v>363</v>
      </c>
    </row>
    <row r="113" spans="1:1" x14ac:dyDescent="0.25">
      <c r="A113" s="1" t="s">
        <v>364</v>
      </c>
    </row>
    <row r="114" spans="1:1" x14ac:dyDescent="0.25">
      <c r="A114" s="1" t="s">
        <v>365</v>
      </c>
    </row>
    <row r="115" spans="1:1" x14ac:dyDescent="0.25">
      <c r="A115" s="1" t="s">
        <v>366</v>
      </c>
    </row>
    <row r="116" spans="1:1" x14ac:dyDescent="0.25">
      <c r="A116" s="1" t="s">
        <v>367</v>
      </c>
    </row>
    <row r="117" spans="1:1" x14ac:dyDescent="0.25">
      <c r="A117" s="1" t="s">
        <v>17</v>
      </c>
    </row>
    <row r="118" spans="1:1" x14ac:dyDescent="0.25">
      <c r="A118" s="1" t="s">
        <v>368</v>
      </c>
    </row>
    <row r="119" spans="1:1" x14ac:dyDescent="0.25">
      <c r="A119" s="1" t="s">
        <v>369</v>
      </c>
    </row>
    <row r="120" spans="1:1" x14ac:dyDescent="0.25">
      <c r="A120" s="1" t="s">
        <v>370</v>
      </c>
    </row>
    <row r="121" spans="1:1" x14ac:dyDescent="0.25">
      <c r="A121" s="1" t="s">
        <v>371</v>
      </c>
    </row>
    <row r="122" spans="1:1" x14ac:dyDescent="0.25">
      <c r="A122" s="1" t="s">
        <v>372</v>
      </c>
    </row>
    <row r="123" spans="1:1" x14ac:dyDescent="0.25">
      <c r="A123" s="1" t="s">
        <v>373</v>
      </c>
    </row>
    <row r="124" spans="1:1" x14ac:dyDescent="0.25">
      <c r="A124" s="1" t="s">
        <v>374</v>
      </c>
    </row>
    <row r="125" spans="1:1" x14ac:dyDescent="0.25">
      <c r="A125" s="1" t="s">
        <v>375</v>
      </c>
    </row>
    <row r="126" spans="1:1" x14ac:dyDescent="0.25">
      <c r="A126" s="1" t="s">
        <v>376</v>
      </c>
    </row>
    <row r="127" spans="1:1" x14ac:dyDescent="0.25">
      <c r="A127" s="1" t="s">
        <v>377</v>
      </c>
    </row>
    <row r="128" spans="1:1" x14ac:dyDescent="0.25">
      <c r="A128" s="1" t="s">
        <v>378</v>
      </c>
    </row>
    <row r="129" spans="1:1" x14ac:dyDescent="0.25">
      <c r="A129" s="1" t="s">
        <v>379</v>
      </c>
    </row>
    <row r="130" spans="1:1" x14ac:dyDescent="0.25">
      <c r="A130" s="1" t="s">
        <v>380</v>
      </c>
    </row>
    <row r="131" spans="1:1" x14ac:dyDescent="0.25">
      <c r="A131" s="1" t="s">
        <v>381</v>
      </c>
    </row>
    <row r="132" spans="1:1" x14ac:dyDescent="0.25">
      <c r="A132" s="1" t="s">
        <v>382</v>
      </c>
    </row>
    <row r="133" spans="1:1" x14ac:dyDescent="0.25">
      <c r="A133" s="1" t="s">
        <v>383</v>
      </c>
    </row>
    <row r="134" spans="1:1" x14ac:dyDescent="0.25">
      <c r="A134" s="1" t="s">
        <v>384</v>
      </c>
    </row>
    <row r="135" spans="1:1" x14ac:dyDescent="0.25">
      <c r="A135" s="1" t="s">
        <v>385</v>
      </c>
    </row>
    <row r="136" spans="1:1" x14ac:dyDescent="0.25">
      <c r="A136" s="1" t="s">
        <v>386</v>
      </c>
    </row>
    <row r="137" spans="1:1" x14ac:dyDescent="0.25">
      <c r="A137" s="1" t="s">
        <v>387</v>
      </c>
    </row>
    <row r="138" spans="1:1" x14ac:dyDescent="0.25">
      <c r="A138" s="1" t="s">
        <v>388</v>
      </c>
    </row>
    <row r="139" spans="1:1" x14ac:dyDescent="0.25">
      <c r="A139" s="1" t="s">
        <v>389</v>
      </c>
    </row>
    <row r="140" spans="1:1" x14ac:dyDescent="0.25">
      <c r="A140" s="1" t="s">
        <v>390</v>
      </c>
    </row>
    <row r="141" spans="1:1" x14ac:dyDescent="0.25">
      <c r="A141" s="1" t="s">
        <v>391</v>
      </c>
    </row>
    <row r="142" spans="1:1" x14ac:dyDescent="0.25">
      <c r="A142" s="1" t="s">
        <v>392</v>
      </c>
    </row>
    <row r="143" spans="1:1" x14ac:dyDescent="0.25">
      <c r="A143" s="1" t="s">
        <v>393</v>
      </c>
    </row>
    <row r="144" spans="1:1" x14ac:dyDescent="0.25">
      <c r="A144" s="1" t="s">
        <v>394</v>
      </c>
    </row>
    <row r="145" spans="1:1" x14ac:dyDescent="0.25">
      <c r="A145" s="1" t="s">
        <v>395</v>
      </c>
    </row>
    <row r="146" spans="1:1" x14ac:dyDescent="0.25">
      <c r="A146" s="1" t="s">
        <v>396</v>
      </c>
    </row>
    <row r="147" spans="1:1" x14ac:dyDescent="0.25">
      <c r="A147" s="1" t="s">
        <v>397</v>
      </c>
    </row>
    <row r="148" spans="1:1" x14ac:dyDescent="0.25">
      <c r="A148" s="1" t="s">
        <v>398</v>
      </c>
    </row>
    <row r="149" spans="1:1" x14ac:dyDescent="0.25">
      <c r="A149" s="1" t="s">
        <v>399</v>
      </c>
    </row>
    <row r="150" spans="1:1" x14ac:dyDescent="0.25">
      <c r="A150" s="1" t="s">
        <v>400</v>
      </c>
    </row>
    <row r="151" spans="1:1" x14ac:dyDescent="0.25">
      <c r="A151" s="1" t="s">
        <v>401</v>
      </c>
    </row>
    <row r="152" spans="1:1" x14ac:dyDescent="0.25">
      <c r="A152" s="1" t="s">
        <v>402</v>
      </c>
    </row>
    <row r="153" spans="1:1" x14ac:dyDescent="0.25">
      <c r="A153" s="1" t="s">
        <v>403</v>
      </c>
    </row>
    <row r="154" spans="1:1" x14ac:dyDescent="0.25">
      <c r="A154" s="1" t="s">
        <v>404</v>
      </c>
    </row>
    <row r="155" spans="1:1" x14ac:dyDescent="0.25">
      <c r="A155" s="1" t="s">
        <v>405</v>
      </c>
    </row>
    <row r="156" spans="1:1" x14ac:dyDescent="0.25">
      <c r="A156" s="1" t="s">
        <v>406</v>
      </c>
    </row>
    <row r="157" spans="1:1" x14ac:dyDescent="0.25">
      <c r="A157" s="1" t="s">
        <v>407</v>
      </c>
    </row>
    <row r="158" spans="1:1" x14ac:dyDescent="0.25">
      <c r="A158" s="1" t="s">
        <v>408</v>
      </c>
    </row>
    <row r="159" spans="1:1" x14ac:dyDescent="0.25">
      <c r="A159" s="1" t="s">
        <v>409</v>
      </c>
    </row>
    <row r="160" spans="1:1" x14ac:dyDescent="0.25">
      <c r="A160" s="1" t="s">
        <v>410</v>
      </c>
    </row>
    <row r="161" spans="1:1" x14ac:dyDescent="0.25">
      <c r="A161" s="1" t="s">
        <v>411</v>
      </c>
    </row>
    <row r="162" spans="1:1" x14ac:dyDescent="0.25">
      <c r="A162" s="1" t="s">
        <v>412</v>
      </c>
    </row>
    <row r="163" spans="1:1" x14ac:dyDescent="0.25">
      <c r="A163" s="1" t="s">
        <v>413</v>
      </c>
    </row>
    <row r="164" spans="1:1" x14ac:dyDescent="0.25">
      <c r="A164" s="1" t="s">
        <v>414</v>
      </c>
    </row>
    <row r="165" spans="1:1" x14ac:dyDescent="0.25">
      <c r="A165" s="1" t="s">
        <v>415</v>
      </c>
    </row>
    <row r="166" spans="1:1" x14ac:dyDescent="0.25">
      <c r="A166" s="1" t="s">
        <v>40</v>
      </c>
    </row>
    <row r="167" spans="1:1" x14ac:dyDescent="0.25">
      <c r="A167" s="1" t="s">
        <v>416</v>
      </c>
    </row>
    <row r="168" spans="1:1" x14ac:dyDescent="0.25">
      <c r="A168" s="1" t="s">
        <v>417</v>
      </c>
    </row>
    <row r="169" spans="1:1" x14ac:dyDescent="0.25">
      <c r="A169" s="1" t="s">
        <v>418</v>
      </c>
    </row>
    <row r="170" spans="1:1" x14ac:dyDescent="0.25">
      <c r="A170" s="1" t="s">
        <v>419</v>
      </c>
    </row>
    <row r="171" spans="1:1" x14ac:dyDescent="0.25">
      <c r="A171" s="1" t="s">
        <v>20</v>
      </c>
    </row>
    <row r="172" spans="1:1" x14ac:dyDescent="0.25">
      <c r="A172" s="1" t="s">
        <v>420</v>
      </c>
    </row>
    <row r="173" spans="1:1" x14ac:dyDescent="0.25">
      <c r="A173" s="1" t="s">
        <v>421</v>
      </c>
    </row>
    <row r="174" spans="1:1" x14ac:dyDescent="0.25">
      <c r="A174" s="1" t="s">
        <v>422</v>
      </c>
    </row>
    <row r="175" spans="1:1" x14ac:dyDescent="0.25">
      <c r="A175" s="1" t="s">
        <v>423</v>
      </c>
    </row>
    <row r="176" spans="1:1" x14ac:dyDescent="0.25">
      <c r="A176" s="1" t="s">
        <v>424</v>
      </c>
    </row>
    <row r="177" spans="1:1" x14ac:dyDescent="0.25">
      <c r="A177" s="1" t="s">
        <v>425</v>
      </c>
    </row>
    <row r="178" spans="1:1" x14ac:dyDescent="0.25">
      <c r="A178" s="1" t="s">
        <v>426</v>
      </c>
    </row>
    <row r="179" spans="1:1" x14ac:dyDescent="0.25">
      <c r="A179" s="1" t="s">
        <v>427</v>
      </c>
    </row>
    <row r="180" spans="1:1" x14ac:dyDescent="0.25">
      <c r="A180" s="1" t="s">
        <v>428</v>
      </c>
    </row>
    <row r="181" spans="1:1" x14ac:dyDescent="0.25">
      <c r="A181" s="1" t="s">
        <v>429</v>
      </c>
    </row>
    <row r="182" spans="1:1" x14ac:dyDescent="0.25">
      <c r="A182" s="1" t="s">
        <v>430</v>
      </c>
    </row>
    <row r="183" spans="1:1" x14ac:dyDescent="0.25">
      <c r="A183" s="1" t="s">
        <v>431</v>
      </c>
    </row>
    <row r="184" spans="1:1" x14ac:dyDescent="0.25">
      <c r="A184" s="1" t="s">
        <v>432</v>
      </c>
    </row>
    <row r="185" spans="1:1" x14ac:dyDescent="0.25">
      <c r="A185" s="1" t="s">
        <v>433</v>
      </c>
    </row>
    <row r="186" spans="1:1" x14ac:dyDescent="0.25">
      <c r="A186" s="1" t="s">
        <v>434</v>
      </c>
    </row>
    <row r="187" spans="1:1" x14ac:dyDescent="0.25">
      <c r="A187" s="1" t="s">
        <v>435</v>
      </c>
    </row>
    <row r="188" spans="1:1" x14ac:dyDescent="0.25">
      <c r="A188" s="1" t="s">
        <v>436</v>
      </c>
    </row>
    <row r="189" spans="1:1" x14ac:dyDescent="0.25">
      <c r="A189" s="1" t="s">
        <v>437</v>
      </c>
    </row>
    <row r="190" spans="1:1" x14ac:dyDescent="0.25">
      <c r="A190" s="1" t="s">
        <v>438</v>
      </c>
    </row>
    <row r="191" spans="1:1" x14ac:dyDescent="0.25">
      <c r="A191" s="1" t="s">
        <v>172</v>
      </c>
    </row>
    <row r="192" spans="1:1" x14ac:dyDescent="0.25">
      <c r="A192" s="1" t="s">
        <v>439</v>
      </c>
    </row>
    <row r="193" spans="1:1" x14ac:dyDescent="0.25">
      <c r="A193" s="1" t="s">
        <v>173</v>
      </c>
    </row>
    <row r="194" spans="1:1" x14ac:dyDescent="0.25">
      <c r="A194" s="1" t="s">
        <v>174</v>
      </c>
    </row>
    <row r="195" spans="1:1" x14ac:dyDescent="0.25">
      <c r="A195" s="1" t="s">
        <v>440</v>
      </c>
    </row>
    <row r="196" spans="1:1" x14ac:dyDescent="0.25">
      <c r="A196" s="1" t="s">
        <v>441</v>
      </c>
    </row>
    <row r="197" spans="1:1" x14ac:dyDescent="0.25">
      <c r="A197" s="1" t="s">
        <v>442</v>
      </c>
    </row>
    <row r="198" spans="1:1" x14ac:dyDescent="0.25">
      <c r="A198" s="1" t="s">
        <v>175</v>
      </c>
    </row>
    <row r="199" spans="1:1" x14ac:dyDescent="0.25">
      <c r="A199" s="1" t="s">
        <v>443</v>
      </c>
    </row>
    <row r="200" spans="1:1" x14ac:dyDescent="0.25">
      <c r="A200" s="1" t="s">
        <v>444</v>
      </c>
    </row>
    <row r="201" spans="1:1" x14ac:dyDescent="0.25">
      <c r="A201" s="1" t="s">
        <v>445</v>
      </c>
    </row>
    <row r="202" spans="1:1" x14ac:dyDescent="0.25">
      <c r="A202" s="1" t="s">
        <v>95</v>
      </c>
    </row>
    <row r="203" spans="1:1" x14ac:dyDescent="0.25">
      <c r="A203" s="1" t="s">
        <v>446</v>
      </c>
    </row>
    <row r="204" spans="1:1" x14ac:dyDescent="0.25">
      <c r="A204" s="1" t="s">
        <v>122</v>
      </c>
    </row>
    <row r="205" spans="1:1" x14ac:dyDescent="0.25">
      <c r="A205" s="1" t="s">
        <v>447</v>
      </c>
    </row>
    <row r="206" spans="1:1" x14ac:dyDescent="0.25">
      <c r="A206" s="1" t="s">
        <v>448</v>
      </c>
    </row>
    <row r="207" spans="1:1" x14ac:dyDescent="0.25">
      <c r="A207" s="1" t="s">
        <v>449</v>
      </c>
    </row>
    <row r="208" spans="1:1" x14ac:dyDescent="0.25">
      <c r="A208" s="1" t="s">
        <v>450</v>
      </c>
    </row>
    <row r="209" spans="1:1" x14ac:dyDescent="0.25">
      <c r="A209" s="1" t="s">
        <v>451</v>
      </c>
    </row>
    <row r="210" spans="1:1" x14ac:dyDescent="0.25">
      <c r="A210" s="1" t="s">
        <v>452</v>
      </c>
    </row>
    <row r="211" spans="1:1" x14ac:dyDescent="0.25">
      <c r="A211" s="1" t="s">
        <v>453</v>
      </c>
    </row>
    <row r="212" spans="1:1" x14ac:dyDescent="0.25">
      <c r="A212" s="1" t="s">
        <v>454</v>
      </c>
    </row>
    <row r="213" spans="1:1" x14ac:dyDescent="0.25">
      <c r="A213" s="1" t="s">
        <v>186</v>
      </c>
    </row>
    <row r="214" spans="1:1" x14ac:dyDescent="0.25">
      <c r="A214" s="1" t="s">
        <v>455</v>
      </c>
    </row>
    <row r="215" spans="1:1" x14ac:dyDescent="0.25">
      <c r="A215" s="1" t="s">
        <v>456</v>
      </c>
    </row>
    <row r="216" spans="1:1" x14ac:dyDescent="0.25">
      <c r="A216" s="1" t="s">
        <v>187</v>
      </c>
    </row>
    <row r="217" spans="1:1" x14ac:dyDescent="0.25">
      <c r="A217" s="1" t="s">
        <v>457</v>
      </c>
    </row>
    <row r="218" spans="1:1" x14ac:dyDescent="0.25">
      <c r="A218" s="1" t="s">
        <v>176</v>
      </c>
    </row>
    <row r="219" spans="1:1" x14ac:dyDescent="0.25">
      <c r="A219" s="1" t="s">
        <v>458</v>
      </c>
    </row>
    <row r="220" spans="1:1" x14ac:dyDescent="0.25">
      <c r="A220" s="1" t="s">
        <v>459</v>
      </c>
    </row>
    <row r="221" spans="1:1" x14ac:dyDescent="0.25">
      <c r="A221" s="1" t="s">
        <v>460</v>
      </c>
    </row>
    <row r="222" spans="1:1" x14ac:dyDescent="0.25">
      <c r="A222" s="1" t="s">
        <v>461</v>
      </c>
    </row>
    <row r="223" spans="1:1" x14ac:dyDescent="0.25">
      <c r="A223" s="1" t="s">
        <v>177</v>
      </c>
    </row>
    <row r="224" spans="1:1" x14ac:dyDescent="0.25">
      <c r="A224" s="1" t="s">
        <v>462</v>
      </c>
    </row>
    <row r="225" spans="1:1" x14ac:dyDescent="0.25">
      <c r="A225" s="1" t="s">
        <v>463</v>
      </c>
    </row>
    <row r="226" spans="1:1" x14ac:dyDescent="0.25">
      <c r="A226" s="1" t="s">
        <v>200</v>
      </c>
    </row>
    <row r="227" spans="1:1" x14ac:dyDescent="0.25">
      <c r="A227" s="1" t="s">
        <v>464</v>
      </c>
    </row>
    <row r="228" spans="1:1" x14ac:dyDescent="0.25">
      <c r="A228" s="1" t="s">
        <v>465</v>
      </c>
    </row>
    <row r="229" spans="1:1" x14ac:dyDescent="0.25">
      <c r="A229" s="1" t="s">
        <v>466</v>
      </c>
    </row>
    <row r="230" spans="1:1" x14ac:dyDescent="0.25">
      <c r="A230" s="1" t="s">
        <v>467</v>
      </c>
    </row>
    <row r="231" spans="1:1" x14ac:dyDescent="0.25">
      <c r="A231" s="1" t="s">
        <v>201</v>
      </c>
    </row>
    <row r="232" spans="1:1" x14ac:dyDescent="0.25">
      <c r="A232" s="1" t="s">
        <v>468</v>
      </c>
    </row>
    <row r="233" spans="1:1" x14ac:dyDescent="0.25">
      <c r="A233" s="1" t="s">
        <v>469</v>
      </c>
    </row>
    <row r="234" spans="1:1" x14ac:dyDescent="0.25">
      <c r="A234" s="1" t="s">
        <v>470</v>
      </c>
    </row>
    <row r="235" spans="1:1" x14ac:dyDescent="0.25">
      <c r="A235" s="1" t="s">
        <v>471</v>
      </c>
    </row>
    <row r="236" spans="1:1" x14ac:dyDescent="0.25">
      <c r="A236" s="1" t="s">
        <v>472</v>
      </c>
    </row>
    <row r="237" spans="1:1" x14ac:dyDescent="0.25">
      <c r="A237" s="1" t="s">
        <v>473</v>
      </c>
    </row>
    <row r="238" spans="1:1" x14ac:dyDescent="0.25">
      <c r="A238" s="1" t="s">
        <v>79</v>
      </c>
    </row>
    <row r="239" spans="1:1" x14ac:dyDescent="0.25">
      <c r="A239" s="1" t="s">
        <v>474</v>
      </c>
    </row>
    <row r="240" spans="1:1" x14ac:dyDescent="0.25">
      <c r="A240" s="1" t="s">
        <v>475</v>
      </c>
    </row>
    <row r="241" spans="1:1" x14ac:dyDescent="0.25">
      <c r="A241" s="1" t="s">
        <v>188</v>
      </c>
    </row>
    <row r="242" spans="1:1" x14ac:dyDescent="0.25">
      <c r="A242" s="1" t="s">
        <v>476</v>
      </c>
    </row>
    <row r="243" spans="1:1" x14ac:dyDescent="0.25">
      <c r="A243" s="1" t="s">
        <v>477</v>
      </c>
    </row>
    <row r="244" spans="1:1" x14ac:dyDescent="0.25">
      <c r="A244" s="1" t="s">
        <v>478</v>
      </c>
    </row>
    <row r="245" spans="1:1" x14ac:dyDescent="0.25">
      <c r="A245" s="1" t="s">
        <v>178</v>
      </c>
    </row>
    <row r="246" spans="1:1" x14ac:dyDescent="0.25">
      <c r="A246" s="1" t="s">
        <v>479</v>
      </c>
    </row>
    <row r="247" spans="1:1" x14ac:dyDescent="0.25">
      <c r="A247" s="1" t="s">
        <v>480</v>
      </c>
    </row>
    <row r="248" spans="1:1" x14ac:dyDescent="0.25">
      <c r="A248" s="1" t="s">
        <v>481</v>
      </c>
    </row>
    <row r="249" spans="1:1" x14ac:dyDescent="0.25">
      <c r="A249" s="1" t="s">
        <v>482</v>
      </c>
    </row>
    <row r="250" spans="1:1" x14ac:dyDescent="0.25">
      <c r="A250" s="1" t="s">
        <v>179</v>
      </c>
    </row>
    <row r="251" spans="1:1" x14ac:dyDescent="0.25">
      <c r="A251" s="1" t="s">
        <v>483</v>
      </c>
    </row>
    <row r="252" spans="1:1" x14ac:dyDescent="0.25">
      <c r="A252" s="1" t="s">
        <v>484</v>
      </c>
    </row>
    <row r="253" spans="1:1" x14ac:dyDescent="0.25">
      <c r="A253" s="1" t="s">
        <v>202</v>
      </c>
    </row>
    <row r="254" spans="1:1" x14ac:dyDescent="0.25">
      <c r="A254" s="1" t="s">
        <v>203</v>
      </c>
    </row>
    <row r="255" spans="1:1" x14ac:dyDescent="0.25">
      <c r="A255" s="1" t="s">
        <v>485</v>
      </c>
    </row>
    <row r="256" spans="1:1" x14ac:dyDescent="0.25">
      <c r="A256" s="1" t="s">
        <v>486</v>
      </c>
    </row>
    <row r="257" spans="1:1" x14ac:dyDescent="0.25">
      <c r="A257" s="1" t="s">
        <v>487</v>
      </c>
    </row>
    <row r="258" spans="1:1" x14ac:dyDescent="0.25">
      <c r="A258" s="1" t="s">
        <v>204</v>
      </c>
    </row>
    <row r="259" spans="1:1" x14ac:dyDescent="0.25">
      <c r="A259" s="1" t="s">
        <v>488</v>
      </c>
    </row>
    <row r="260" spans="1:1" x14ac:dyDescent="0.25">
      <c r="A260" s="1" t="s">
        <v>489</v>
      </c>
    </row>
    <row r="261" spans="1:1" x14ac:dyDescent="0.25">
      <c r="A261" s="1" t="s">
        <v>99</v>
      </c>
    </row>
    <row r="262" spans="1:1" x14ac:dyDescent="0.25">
      <c r="A262" s="1" t="s">
        <v>189</v>
      </c>
    </row>
    <row r="263" spans="1:1" x14ac:dyDescent="0.25">
      <c r="A263" s="1" t="s">
        <v>490</v>
      </c>
    </row>
    <row r="264" spans="1:1" x14ac:dyDescent="0.25">
      <c r="A264" s="1" t="s">
        <v>491</v>
      </c>
    </row>
    <row r="265" spans="1:1" x14ac:dyDescent="0.25">
      <c r="A265" s="1" t="s">
        <v>492</v>
      </c>
    </row>
    <row r="266" spans="1:1" x14ac:dyDescent="0.25">
      <c r="A266" s="1" t="s">
        <v>190</v>
      </c>
    </row>
    <row r="267" spans="1:1" x14ac:dyDescent="0.25">
      <c r="A267" s="1" t="s">
        <v>493</v>
      </c>
    </row>
    <row r="268" spans="1:1" x14ac:dyDescent="0.25">
      <c r="A268" s="1" t="s">
        <v>233</v>
      </c>
    </row>
    <row r="269" spans="1:1" x14ac:dyDescent="0.25">
      <c r="A269" s="1" t="s">
        <v>494</v>
      </c>
    </row>
    <row r="270" spans="1:1" x14ac:dyDescent="0.25">
      <c r="A270" s="1" t="s">
        <v>495</v>
      </c>
    </row>
    <row r="271" spans="1:1" x14ac:dyDescent="0.25">
      <c r="A271" s="1" t="s">
        <v>496</v>
      </c>
    </row>
    <row r="272" spans="1:1" x14ac:dyDescent="0.25">
      <c r="A272" s="1" t="s">
        <v>497</v>
      </c>
    </row>
    <row r="273" spans="1:1" x14ac:dyDescent="0.25">
      <c r="A273" s="1" t="s">
        <v>498</v>
      </c>
    </row>
    <row r="274" spans="1:1" x14ac:dyDescent="0.25">
      <c r="A274" s="1" t="s">
        <v>499</v>
      </c>
    </row>
    <row r="275" spans="1:1" x14ac:dyDescent="0.25">
      <c r="A275" s="1" t="s">
        <v>500</v>
      </c>
    </row>
    <row r="276" spans="1:1" x14ac:dyDescent="0.25">
      <c r="A276" s="1" t="s">
        <v>180</v>
      </c>
    </row>
    <row r="277" spans="1:1" x14ac:dyDescent="0.25">
      <c r="A277" s="1" t="s">
        <v>501</v>
      </c>
    </row>
    <row r="278" spans="1:1" x14ac:dyDescent="0.25">
      <c r="A278" s="1" t="s">
        <v>205</v>
      </c>
    </row>
    <row r="279" spans="1:1" x14ac:dyDescent="0.25">
      <c r="A279" s="1" t="s">
        <v>502</v>
      </c>
    </row>
    <row r="280" spans="1:1" x14ac:dyDescent="0.25">
      <c r="A280" s="1" t="s">
        <v>503</v>
      </c>
    </row>
    <row r="281" spans="1:1" x14ac:dyDescent="0.25">
      <c r="A281" s="1" t="s">
        <v>504</v>
      </c>
    </row>
    <row r="282" spans="1:1" x14ac:dyDescent="0.25">
      <c r="A282" s="1" t="s">
        <v>206</v>
      </c>
    </row>
    <row r="283" spans="1:1" x14ac:dyDescent="0.25">
      <c r="A283" s="1" t="s">
        <v>505</v>
      </c>
    </row>
    <row r="284" spans="1:1" x14ac:dyDescent="0.25">
      <c r="A284" s="1" t="s">
        <v>506</v>
      </c>
    </row>
    <row r="285" spans="1:1" x14ac:dyDescent="0.25">
      <c r="A285" s="1" t="s">
        <v>507</v>
      </c>
    </row>
    <row r="286" spans="1:1" x14ac:dyDescent="0.25">
      <c r="A286" s="1" t="s">
        <v>170</v>
      </c>
    </row>
    <row r="287" spans="1:1" x14ac:dyDescent="0.25">
      <c r="A287" s="1" t="s">
        <v>508</v>
      </c>
    </row>
    <row r="288" spans="1:1" x14ac:dyDescent="0.25">
      <c r="A288" s="1" t="s">
        <v>509</v>
      </c>
    </row>
    <row r="289" spans="1:1" x14ac:dyDescent="0.25">
      <c r="A289" s="1" t="s">
        <v>191</v>
      </c>
    </row>
    <row r="290" spans="1:1" x14ac:dyDescent="0.25">
      <c r="A290" s="1" t="s">
        <v>510</v>
      </c>
    </row>
    <row r="291" spans="1:1" x14ac:dyDescent="0.25">
      <c r="A291" s="1" t="s">
        <v>511</v>
      </c>
    </row>
    <row r="292" spans="1:1" x14ac:dyDescent="0.25">
      <c r="A292" s="1" t="s">
        <v>512</v>
      </c>
    </row>
    <row r="293" spans="1:1" x14ac:dyDescent="0.25">
      <c r="A293" s="1" t="s">
        <v>513</v>
      </c>
    </row>
    <row r="294" spans="1:1" x14ac:dyDescent="0.25">
      <c r="A294" s="1" t="s">
        <v>514</v>
      </c>
    </row>
    <row r="295" spans="1:1" x14ac:dyDescent="0.25">
      <c r="A295" s="1" t="s">
        <v>515</v>
      </c>
    </row>
    <row r="296" spans="1:1" x14ac:dyDescent="0.25">
      <c r="A296" s="1" t="s">
        <v>181</v>
      </c>
    </row>
    <row r="297" spans="1:1" x14ac:dyDescent="0.25">
      <c r="A297" s="1" t="s">
        <v>516</v>
      </c>
    </row>
    <row r="298" spans="1:1" x14ac:dyDescent="0.25">
      <c r="A298" s="1" t="s">
        <v>182</v>
      </c>
    </row>
    <row r="299" spans="1:1" x14ac:dyDescent="0.25">
      <c r="A299" s="1" t="s">
        <v>517</v>
      </c>
    </row>
    <row r="300" spans="1:1" x14ac:dyDescent="0.25">
      <c r="A300" s="1" t="s">
        <v>518</v>
      </c>
    </row>
    <row r="301" spans="1:1" x14ac:dyDescent="0.25">
      <c r="A301" s="1" t="s">
        <v>91</v>
      </c>
    </row>
    <row r="302" spans="1:1" x14ac:dyDescent="0.25">
      <c r="A302" s="1" t="s">
        <v>519</v>
      </c>
    </row>
    <row r="303" spans="1:1" x14ac:dyDescent="0.25">
      <c r="A303" s="1" t="s">
        <v>520</v>
      </c>
    </row>
    <row r="304" spans="1:1" x14ac:dyDescent="0.25">
      <c r="A304" s="1" t="s">
        <v>521</v>
      </c>
    </row>
    <row r="305" spans="1:1" x14ac:dyDescent="0.25">
      <c r="A305" s="1" t="s">
        <v>522</v>
      </c>
    </row>
    <row r="306" spans="1:1" x14ac:dyDescent="0.25">
      <c r="A306" s="1" t="s">
        <v>207</v>
      </c>
    </row>
    <row r="307" spans="1:1" x14ac:dyDescent="0.25">
      <c r="A307" s="1" t="s">
        <v>208</v>
      </c>
    </row>
    <row r="308" spans="1:1" x14ac:dyDescent="0.25">
      <c r="A308" s="1" t="s">
        <v>523</v>
      </c>
    </row>
    <row r="309" spans="1:1" x14ac:dyDescent="0.25">
      <c r="A309" s="1" t="s">
        <v>524</v>
      </c>
    </row>
    <row r="310" spans="1:1" x14ac:dyDescent="0.25">
      <c r="A310" s="1" t="s">
        <v>525</v>
      </c>
    </row>
    <row r="311" spans="1:1" x14ac:dyDescent="0.25">
      <c r="A311" s="1" t="s">
        <v>171</v>
      </c>
    </row>
    <row r="312" spans="1:1" x14ac:dyDescent="0.25">
      <c r="A312" s="1" t="s">
        <v>526</v>
      </c>
    </row>
    <row r="313" spans="1:1" x14ac:dyDescent="0.25">
      <c r="A313" s="1" t="s">
        <v>527</v>
      </c>
    </row>
    <row r="314" spans="1:1" x14ac:dyDescent="0.25">
      <c r="A314" s="1" t="s">
        <v>528</v>
      </c>
    </row>
    <row r="315" spans="1:1" x14ac:dyDescent="0.25">
      <c r="A315" s="1" t="s">
        <v>529</v>
      </c>
    </row>
    <row r="316" spans="1:1" x14ac:dyDescent="0.25">
      <c r="A316" s="1" t="s">
        <v>192</v>
      </c>
    </row>
    <row r="317" spans="1:1" x14ac:dyDescent="0.25">
      <c r="A317" s="1" t="s">
        <v>530</v>
      </c>
    </row>
    <row r="318" spans="1:1" x14ac:dyDescent="0.25">
      <c r="A318" s="1" t="s">
        <v>531</v>
      </c>
    </row>
    <row r="319" spans="1:1" x14ac:dyDescent="0.25">
      <c r="A319" s="1" t="s">
        <v>532</v>
      </c>
    </row>
    <row r="320" spans="1:1" x14ac:dyDescent="0.25">
      <c r="A320" s="1" t="s">
        <v>193</v>
      </c>
    </row>
    <row r="321" spans="1:1" x14ac:dyDescent="0.25">
      <c r="A321" s="1" t="s">
        <v>533</v>
      </c>
    </row>
    <row r="322" spans="1:1" x14ac:dyDescent="0.25">
      <c r="A322" s="1" t="s">
        <v>534</v>
      </c>
    </row>
    <row r="323" spans="1:1" x14ac:dyDescent="0.25">
      <c r="A323" s="1" t="s">
        <v>535</v>
      </c>
    </row>
    <row r="324" spans="1:1" x14ac:dyDescent="0.25">
      <c r="A324" s="1" t="s">
        <v>536</v>
      </c>
    </row>
    <row r="325" spans="1:1" x14ac:dyDescent="0.25">
      <c r="A325" s="1" t="s">
        <v>183</v>
      </c>
    </row>
    <row r="326" spans="1:1" x14ac:dyDescent="0.25">
      <c r="A326" s="1" t="s">
        <v>537</v>
      </c>
    </row>
    <row r="327" spans="1:1" x14ac:dyDescent="0.25">
      <c r="A327" s="1" t="s">
        <v>81</v>
      </c>
    </row>
    <row r="328" spans="1:1" x14ac:dyDescent="0.25">
      <c r="A328" s="1" t="s">
        <v>150</v>
      </c>
    </row>
    <row r="329" spans="1:1" x14ac:dyDescent="0.25">
      <c r="A329" s="1" t="s">
        <v>538</v>
      </c>
    </row>
    <row r="330" spans="1:1" x14ac:dyDescent="0.25">
      <c r="A330" s="1" t="s">
        <v>539</v>
      </c>
    </row>
    <row r="331" spans="1:1" x14ac:dyDescent="0.25">
      <c r="A331" s="1" t="s">
        <v>540</v>
      </c>
    </row>
    <row r="332" spans="1:1" x14ac:dyDescent="0.25">
      <c r="A332" s="1" t="s">
        <v>209</v>
      </c>
    </row>
    <row r="333" spans="1:1" x14ac:dyDescent="0.25">
      <c r="A333" s="1" t="s">
        <v>541</v>
      </c>
    </row>
    <row r="334" spans="1:1" x14ac:dyDescent="0.25">
      <c r="A334" s="1" t="s">
        <v>542</v>
      </c>
    </row>
    <row r="335" spans="1:1" x14ac:dyDescent="0.25">
      <c r="A335" s="1" t="s">
        <v>543</v>
      </c>
    </row>
    <row r="336" spans="1:1" x14ac:dyDescent="0.25">
      <c r="A336" s="1" t="s">
        <v>544</v>
      </c>
    </row>
    <row r="337" spans="1:1" x14ac:dyDescent="0.25">
      <c r="A337" s="1" t="s">
        <v>100</v>
      </c>
    </row>
    <row r="338" spans="1:1" x14ac:dyDescent="0.25">
      <c r="A338" s="1" t="s">
        <v>545</v>
      </c>
    </row>
    <row r="339" spans="1:1" x14ac:dyDescent="0.25">
      <c r="A339" s="1" t="s">
        <v>546</v>
      </c>
    </row>
    <row r="340" spans="1:1" x14ac:dyDescent="0.25">
      <c r="A340" s="1" t="s">
        <v>80</v>
      </c>
    </row>
    <row r="341" spans="1:1" x14ac:dyDescent="0.25">
      <c r="A341" s="1" t="s">
        <v>194</v>
      </c>
    </row>
    <row r="342" spans="1:1" x14ac:dyDescent="0.25">
      <c r="A342" s="1" t="s">
        <v>547</v>
      </c>
    </row>
    <row r="343" spans="1:1" x14ac:dyDescent="0.25">
      <c r="A343" s="1" t="s">
        <v>548</v>
      </c>
    </row>
    <row r="344" spans="1:1" x14ac:dyDescent="0.25">
      <c r="A344" s="1" t="s">
        <v>102</v>
      </c>
    </row>
    <row r="345" spans="1:1" x14ac:dyDescent="0.25">
      <c r="A345" s="1" t="s">
        <v>195</v>
      </c>
    </row>
    <row r="346" spans="1:1" x14ac:dyDescent="0.25">
      <c r="A346" s="1" t="s">
        <v>234</v>
      </c>
    </row>
    <row r="347" spans="1:1" x14ac:dyDescent="0.25">
      <c r="A347" s="1" t="s">
        <v>549</v>
      </c>
    </row>
    <row r="348" spans="1:1" x14ac:dyDescent="0.25">
      <c r="A348" s="1" t="s">
        <v>550</v>
      </c>
    </row>
    <row r="349" spans="1:1" x14ac:dyDescent="0.25">
      <c r="A349" s="1" t="s">
        <v>551</v>
      </c>
    </row>
    <row r="350" spans="1:1" x14ac:dyDescent="0.25">
      <c r="A350" s="1" t="s">
        <v>184</v>
      </c>
    </row>
    <row r="351" spans="1:1" x14ac:dyDescent="0.25">
      <c r="A351" s="1" t="s">
        <v>552</v>
      </c>
    </row>
    <row r="352" spans="1:1" x14ac:dyDescent="0.25">
      <c r="A352" s="1" t="s">
        <v>553</v>
      </c>
    </row>
    <row r="353" spans="1:1" x14ac:dyDescent="0.25">
      <c r="A353" s="1" t="s">
        <v>554</v>
      </c>
    </row>
    <row r="354" spans="1:1" x14ac:dyDescent="0.25">
      <c r="A354" s="1" t="s">
        <v>555</v>
      </c>
    </row>
    <row r="355" spans="1:1" x14ac:dyDescent="0.25">
      <c r="A355" s="1" t="s">
        <v>556</v>
      </c>
    </row>
    <row r="356" spans="1:1" x14ac:dyDescent="0.25">
      <c r="A356" s="1" t="s">
        <v>557</v>
      </c>
    </row>
    <row r="357" spans="1:1" x14ac:dyDescent="0.25">
      <c r="A357" s="1" t="s">
        <v>558</v>
      </c>
    </row>
    <row r="358" spans="1:1" x14ac:dyDescent="0.25">
      <c r="A358" s="1" t="s">
        <v>96</v>
      </c>
    </row>
    <row r="359" spans="1:1" x14ac:dyDescent="0.25">
      <c r="A359" s="1" t="s">
        <v>559</v>
      </c>
    </row>
    <row r="360" spans="1:1" x14ac:dyDescent="0.25">
      <c r="A360" s="1" t="s">
        <v>226</v>
      </c>
    </row>
    <row r="361" spans="1:1" x14ac:dyDescent="0.25">
      <c r="A361" s="1" t="s">
        <v>560</v>
      </c>
    </row>
    <row r="362" spans="1:1" x14ac:dyDescent="0.25">
      <c r="A362" s="1" t="s">
        <v>151</v>
      </c>
    </row>
    <row r="363" spans="1:1" x14ac:dyDescent="0.25">
      <c r="A363" s="1" t="s">
        <v>561</v>
      </c>
    </row>
    <row r="364" spans="1:1" x14ac:dyDescent="0.25">
      <c r="A364" s="1" t="s">
        <v>227</v>
      </c>
    </row>
    <row r="365" spans="1:1" x14ac:dyDescent="0.25">
      <c r="A365" s="1" t="s">
        <v>148</v>
      </c>
    </row>
    <row r="366" spans="1:1" x14ac:dyDescent="0.25">
      <c r="A366" s="1" t="s">
        <v>196</v>
      </c>
    </row>
    <row r="367" spans="1:1" x14ac:dyDescent="0.25">
      <c r="A367" s="1" t="s">
        <v>562</v>
      </c>
    </row>
    <row r="368" spans="1:1" x14ac:dyDescent="0.25">
      <c r="A368" s="1" t="s">
        <v>563</v>
      </c>
    </row>
    <row r="369" spans="1:1" x14ac:dyDescent="0.25">
      <c r="A369" s="1" t="s">
        <v>564</v>
      </c>
    </row>
    <row r="370" spans="1:1" x14ac:dyDescent="0.25">
      <c r="A370" s="1" t="s">
        <v>565</v>
      </c>
    </row>
    <row r="371" spans="1:1" x14ac:dyDescent="0.25">
      <c r="A371" s="1" t="s">
        <v>237</v>
      </c>
    </row>
    <row r="372" spans="1:1" x14ac:dyDescent="0.25">
      <c r="A372" s="1" t="s">
        <v>566</v>
      </c>
    </row>
    <row r="373" spans="1:1" x14ac:dyDescent="0.25">
      <c r="A373" s="1" t="s">
        <v>567</v>
      </c>
    </row>
    <row r="374" spans="1:1" x14ac:dyDescent="0.25">
      <c r="A374" s="1" t="s">
        <v>197</v>
      </c>
    </row>
    <row r="375" spans="1:1" x14ac:dyDescent="0.25">
      <c r="A375" s="1" t="s">
        <v>568</v>
      </c>
    </row>
    <row r="376" spans="1:1" x14ac:dyDescent="0.25">
      <c r="A376" s="1" t="s">
        <v>569</v>
      </c>
    </row>
    <row r="377" spans="1:1" x14ac:dyDescent="0.25">
      <c r="A377" s="1" t="s">
        <v>570</v>
      </c>
    </row>
    <row r="378" spans="1:1" x14ac:dyDescent="0.25">
      <c r="A378" s="1" t="s">
        <v>571</v>
      </c>
    </row>
    <row r="379" spans="1:1" x14ac:dyDescent="0.25">
      <c r="A379" s="1" t="s">
        <v>572</v>
      </c>
    </row>
    <row r="380" spans="1:1" x14ac:dyDescent="0.25">
      <c r="A380" s="1" t="s">
        <v>573</v>
      </c>
    </row>
    <row r="381" spans="1:1" x14ac:dyDescent="0.25">
      <c r="A381" s="1" t="s">
        <v>121</v>
      </c>
    </row>
    <row r="382" spans="1:1" x14ac:dyDescent="0.25">
      <c r="A382" s="1" t="s">
        <v>574</v>
      </c>
    </row>
    <row r="383" spans="1:1" x14ac:dyDescent="0.25">
      <c r="A383" s="1" t="s">
        <v>133</v>
      </c>
    </row>
    <row r="384" spans="1:1" x14ac:dyDescent="0.25">
      <c r="A384" s="1" t="s">
        <v>575</v>
      </c>
    </row>
    <row r="385" spans="1:1" x14ac:dyDescent="0.25">
      <c r="A385" s="1" t="s">
        <v>576</v>
      </c>
    </row>
    <row r="386" spans="1:1" x14ac:dyDescent="0.25">
      <c r="A386" s="1" t="s">
        <v>577</v>
      </c>
    </row>
    <row r="387" spans="1:1" x14ac:dyDescent="0.25">
      <c r="A387" s="1" t="s">
        <v>134</v>
      </c>
    </row>
    <row r="388" spans="1:1" x14ac:dyDescent="0.25">
      <c r="A388" s="1" t="s">
        <v>578</v>
      </c>
    </row>
    <row r="389" spans="1:1" x14ac:dyDescent="0.25">
      <c r="A389" s="1" t="s">
        <v>579</v>
      </c>
    </row>
    <row r="390" spans="1:1" x14ac:dyDescent="0.25">
      <c r="A390" s="1" t="s">
        <v>136</v>
      </c>
    </row>
    <row r="391" spans="1:1" x14ac:dyDescent="0.25">
      <c r="A391" s="1" t="s">
        <v>580</v>
      </c>
    </row>
    <row r="392" spans="1:1" x14ac:dyDescent="0.25">
      <c r="A392" s="1" t="s">
        <v>581</v>
      </c>
    </row>
    <row r="393" spans="1:1" x14ac:dyDescent="0.25">
      <c r="A393" s="1" t="s">
        <v>582</v>
      </c>
    </row>
    <row r="394" spans="1:1" x14ac:dyDescent="0.25">
      <c r="A394" s="1" t="s">
        <v>252</v>
      </c>
    </row>
    <row r="395" spans="1:1" x14ac:dyDescent="0.25">
      <c r="A395" s="1" t="s">
        <v>583</v>
      </c>
    </row>
    <row r="396" spans="1:1" x14ac:dyDescent="0.25">
      <c r="A396" s="1" t="s">
        <v>149</v>
      </c>
    </row>
    <row r="397" spans="1:1" x14ac:dyDescent="0.25">
      <c r="A397" s="1" t="s">
        <v>584</v>
      </c>
    </row>
    <row r="398" spans="1:1" x14ac:dyDescent="0.25">
      <c r="A398" s="1" t="s">
        <v>585</v>
      </c>
    </row>
    <row r="399" spans="1:1" x14ac:dyDescent="0.25">
      <c r="A399" s="1" t="s">
        <v>586</v>
      </c>
    </row>
    <row r="400" spans="1:1" x14ac:dyDescent="0.25">
      <c r="A400" s="1" t="s">
        <v>587</v>
      </c>
    </row>
    <row r="401" spans="1:1" x14ac:dyDescent="0.25">
      <c r="A401" s="1" t="s">
        <v>588</v>
      </c>
    </row>
    <row r="402" spans="1:1" x14ac:dyDescent="0.25">
      <c r="A402" s="1" t="s">
        <v>185</v>
      </c>
    </row>
    <row r="403" spans="1:1" x14ac:dyDescent="0.25">
      <c r="A403" s="1" t="s">
        <v>589</v>
      </c>
    </row>
    <row r="404" spans="1:1" x14ac:dyDescent="0.25">
      <c r="A404" s="1" t="s">
        <v>222</v>
      </c>
    </row>
    <row r="405" spans="1:1" x14ac:dyDescent="0.25">
      <c r="A405" s="1" t="s">
        <v>167</v>
      </c>
    </row>
    <row r="406" spans="1:1" x14ac:dyDescent="0.25">
      <c r="A406" s="1" t="s">
        <v>590</v>
      </c>
    </row>
    <row r="407" spans="1:1" x14ac:dyDescent="0.25">
      <c r="A407" s="1" t="s">
        <v>591</v>
      </c>
    </row>
    <row r="408" spans="1:1" x14ac:dyDescent="0.25">
      <c r="A408" s="1" t="s">
        <v>592</v>
      </c>
    </row>
    <row r="409" spans="1:1" x14ac:dyDescent="0.25">
      <c r="A409" s="1" t="s">
        <v>210</v>
      </c>
    </row>
    <row r="410" spans="1:1" x14ac:dyDescent="0.25">
      <c r="A410" s="1" t="s">
        <v>593</v>
      </c>
    </row>
    <row r="411" spans="1:1" x14ac:dyDescent="0.25">
      <c r="A411" s="1" t="s">
        <v>594</v>
      </c>
    </row>
    <row r="412" spans="1:1" x14ac:dyDescent="0.25">
      <c r="A412" s="1" t="s">
        <v>595</v>
      </c>
    </row>
    <row r="413" spans="1:1" x14ac:dyDescent="0.25">
      <c r="A413" s="1" t="s">
        <v>596</v>
      </c>
    </row>
    <row r="414" spans="1:1" x14ac:dyDescent="0.25">
      <c r="A414" s="1" t="s">
        <v>230</v>
      </c>
    </row>
    <row r="415" spans="1:1" x14ac:dyDescent="0.25">
      <c r="A415" s="1" t="s">
        <v>597</v>
      </c>
    </row>
    <row r="416" spans="1:1" x14ac:dyDescent="0.25">
      <c r="A416" s="1" t="s">
        <v>598</v>
      </c>
    </row>
    <row r="417" spans="1:1" x14ac:dyDescent="0.25">
      <c r="A417" s="1" t="s">
        <v>599</v>
      </c>
    </row>
    <row r="418" spans="1:1" x14ac:dyDescent="0.25">
      <c r="A418" s="1" t="s">
        <v>600</v>
      </c>
    </row>
    <row r="419" spans="1:1" x14ac:dyDescent="0.25">
      <c r="A419" s="1" t="s">
        <v>601</v>
      </c>
    </row>
    <row r="420" spans="1:1" x14ac:dyDescent="0.25">
      <c r="A420" s="1" t="s">
        <v>198</v>
      </c>
    </row>
    <row r="421" spans="1:1" x14ac:dyDescent="0.25">
      <c r="A421" s="1" t="s">
        <v>602</v>
      </c>
    </row>
    <row r="422" spans="1:1" x14ac:dyDescent="0.25">
      <c r="A422" s="1" t="s">
        <v>603</v>
      </c>
    </row>
    <row r="423" spans="1:1" x14ac:dyDescent="0.25">
      <c r="A423" s="1" t="s">
        <v>154</v>
      </c>
    </row>
    <row r="424" spans="1:1" x14ac:dyDescent="0.25">
      <c r="A424" s="1" t="s">
        <v>604</v>
      </c>
    </row>
    <row r="425" spans="1:1" x14ac:dyDescent="0.25">
      <c r="A425" s="1" t="s">
        <v>92</v>
      </c>
    </row>
    <row r="426" spans="1:1" x14ac:dyDescent="0.25">
      <c r="A426" s="1" t="s">
        <v>605</v>
      </c>
    </row>
    <row r="427" spans="1:1" x14ac:dyDescent="0.25">
      <c r="A427" s="1" t="s">
        <v>606</v>
      </c>
    </row>
    <row r="428" spans="1:1" x14ac:dyDescent="0.25">
      <c r="A428" s="1" t="s">
        <v>607</v>
      </c>
    </row>
    <row r="429" spans="1:1" x14ac:dyDescent="0.25">
      <c r="A429" s="1" t="s">
        <v>608</v>
      </c>
    </row>
    <row r="430" spans="1:1" x14ac:dyDescent="0.25">
      <c r="A430" s="1" t="s">
        <v>609</v>
      </c>
    </row>
    <row r="431" spans="1:1" x14ac:dyDescent="0.25">
      <c r="A431" s="1" t="s">
        <v>610</v>
      </c>
    </row>
    <row r="432" spans="1:1" x14ac:dyDescent="0.25">
      <c r="A432" s="1" t="s">
        <v>124</v>
      </c>
    </row>
    <row r="433" spans="1:1" x14ac:dyDescent="0.25">
      <c r="A433" s="1" t="s">
        <v>611</v>
      </c>
    </row>
    <row r="434" spans="1:1" x14ac:dyDescent="0.25">
      <c r="A434" s="1" t="s">
        <v>612</v>
      </c>
    </row>
    <row r="435" spans="1:1" x14ac:dyDescent="0.25">
      <c r="A435" s="1" t="s">
        <v>613</v>
      </c>
    </row>
    <row r="436" spans="1:1" x14ac:dyDescent="0.25">
      <c r="A436" s="1" t="s">
        <v>101</v>
      </c>
    </row>
    <row r="437" spans="1:1" x14ac:dyDescent="0.25">
      <c r="A437" s="1" t="s">
        <v>614</v>
      </c>
    </row>
    <row r="438" spans="1:1" x14ac:dyDescent="0.25">
      <c r="A438" s="1" t="s">
        <v>615</v>
      </c>
    </row>
    <row r="439" spans="1:1" x14ac:dyDescent="0.25">
      <c r="A439" s="1" t="s">
        <v>137</v>
      </c>
    </row>
    <row r="440" spans="1:1" x14ac:dyDescent="0.25">
      <c r="A440" s="1" t="s">
        <v>616</v>
      </c>
    </row>
    <row r="441" spans="1:1" x14ac:dyDescent="0.25">
      <c r="A441" s="1" t="s">
        <v>231</v>
      </c>
    </row>
    <row r="442" spans="1:1" x14ac:dyDescent="0.25">
      <c r="A442" s="1" t="s">
        <v>138</v>
      </c>
    </row>
    <row r="443" spans="1:1" x14ac:dyDescent="0.25">
      <c r="A443" s="1" t="s">
        <v>617</v>
      </c>
    </row>
    <row r="444" spans="1:1" x14ac:dyDescent="0.25">
      <c r="A444" s="1" t="s">
        <v>24</v>
      </c>
    </row>
    <row r="445" spans="1:1" x14ac:dyDescent="0.25">
      <c r="A445" s="1" t="s">
        <v>618</v>
      </c>
    </row>
    <row r="446" spans="1:1" x14ac:dyDescent="0.25">
      <c r="A446" s="1" t="s">
        <v>619</v>
      </c>
    </row>
    <row r="447" spans="1:1" x14ac:dyDescent="0.25">
      <c r="A447" s="1" t="s">
        <v>41</v>
      </c>
    </row>
    <row r="448" spans="1:1" x14ac:dyDescent="0.25">
      <c r="A448" s="1" t="s">
        <v>620</v>
      </c>
    </row>
    <row r="449" spans="1:1" x14ac:dyDescent="0.25">
      <c r="A449" s="1" t="s">
        <v>236</v>
      </c>
    </row>
    <row r="450" spans="1:1" x14ac:dyDescent="0.25">
      <c r="A450" s="1" t="s">
        <v>168</v>
      </c>
    </row>
    <row r="451" spans="1:1" x14ac:dyDescent="0.25">
      <c r="A451" s="1" t="s">
        <v>621</v>
      </c>
    </row>
    <row r="452" spans="1:1" x14ac:dyDescent="0.25">
      <c r="A452" s="1" t="s">
        <v>622</v>
      </c>
    </row>
    <row r="453" spans="1:1" x14ac:dyDescent="0.25">
      <c r="A453" s="1" t="s">
        <v>623</v>
      </c>
    </row>
    <row r="454" spans="1:1" x14ac:dyDescent="0.25">
      <c r="A454" s="1" t="s">
        <v>624</v>
      </c>
    </row>
    <row r="455" spans="1:1" x14ac:dyDescent="0.25">
      <c r="A455" s="1" t="s">
        <v>125</v>
      </c>
    </row>
    <row r="456" spans="1:1" x14ac:dyDescent="0.25">
      <c r="A456" s="1" t="s">
        <v>625</v>
      </c>
    </row>
    <row r="457" spans="1:1" x14ac:dyDescent="0.25">
      <c r="A457" s="1" t="s">
        <v>626</v>
      </c>
    </row>
    <row r="458" spans="1:1" x14ac:dyDescent="0.25">
      <c r="A458" s="1" t="s">
        <v>213</v>
      </c>
    </row>
    <row r="459" spans="1:1" x14ac:dyDescent="0.25">
      <c r="A459" s="1" t="s">
        <v>145</v>
      </c>
    </row>
    <row r="460" spans="1:1" x14ac:dyDescent="0.25">
      <c r="A460" s="1" t="s">
        <v>627</v>
      </c>
    </row>
    <row r="461" spans="1:1" x14ac:dyDescent="0.25">
      <c r="A461" s="1" t="s">
        <v>628</v>
      </c>
    </row>
    <row r="462" spans="1:1" x14ac:dyDescent="0.25">
      <c r="A462" s="1" t="s">
        <v>629</v>
      </c>
    </row>
    <row r="463" spans="1:1" x14ac:dyDescent="0.25">
      <c r="A463" s="1" t="s">
        <v>630</v>
      </c>
    </row>
    <row r="464" spans="1:1" x14ac:dyDescent="0.25">
      <c r="A464" s="1" t="s">
        <v>631</v>
      </c>
    </row>
    <row r="465" spans="1:1" x14ac:dyDescent="0.25">
      <c r="A465" s="1" t="s">
        <v>632</v>
      </c>
    </row>
    <row r="466" spans="1:1" x14ac:dyDescent="0.25">
      <c r="A466" s="1" t="s">
        <v>228</v>
      </c>
    </row>
    <row r="467" spans="1:1" x14ac:dyDescent="0.25">
      <c r="A467" s="1" t="s">
        <v>235</v>
      </c>
    </row>
    <row r="468" spans="1:1" x14ac:dyDescent="0.25">
      <c r="A468" s="1" t="s">
        <v>229</v>
      </c>
    </row>
    <row r="469" spans="1:1" x14ac:dyDescent="0.25">
      <c r="A469" s="1" t="s">
        <v>633</v>
      </c>
    </row>
    <row r="470" spans="1:1" x14ac:dyDescent="0.25">
      <c r="A470" s="1" t="s">
        <v>199</v>
      </c>
    </row>
    <row r="471" spans="1:1" x14ac:dyDescent="0.25">
      <c r="A471" s="1" t="s">
        <v>634</v>
      </c>
    </row>
    <row r="472" spans="1:1" x14ac:dyDescent="0.25">
      <c r="A472" s="1" t="s">
        <v>635</v>
      </c>
    </row>
    <row r="473" spans="1:1" x14ac:dyDescent="0.25">
      <c r="A473" s="1" t="s">
        <v>636</v>
      </c>
    </row>
    <row r="474" spans="1:1" x14ac:dyDescent="0.25">
      <c r="A474" s="1" t="s">
        <v>637</v>
      </c>
    </row>
    <row r="475" spans="1:1" x14ac:dyDescent="0.25">
      <c r="A475" s="1" t="s">
        <v>155</v>
      </c>
    </row>
    <row r="476" spans="1:1" x14ac:dyDescent="0.25">
      <c r="A476" s="1" t="s">
        <v>156</v>
      </c>
    </row>
    <row r="477" spans="1:1" x14ac:dyDescent="0.25">
      <c r="A477" s="1" t="s">
        <v>638</v>
      </c>
    </row>
    <row r="478" spans="1:1" x14ac:dyDescent="0.25">
      <c r="A478" s="1" t="s">
        <v>169</v>
      </c>
    </row>
    <row r="479" spans="1:1" x14ac:dyDescent="0.25">
      <c r="A479" s="1" t="s">
        <v>639</v>
      </c>
    </row>
    <row r="480" spans="1:1" x14ac:dyDescent="0.25">
      <c r="A480" s="1" t="s">
        <v>223</v>
      </c>
    </row>
    <row r="481" spans="1:1" x14ac:dyDescent="0.25">
      <c r="A481" s="1" t="s">
        <v>640</v>
      </c>
    </row>
    <row r="482" spans="1:1" x14ac:dyDescent="0.25">
      <c r="A482" s="1" t="s">
        <v>126</v>
      </c>
    </row>
    <row r="483" spans="1:1" x14ac:dyDescent="0.25">
      <c r="A483" s="1" t="s">
        <v>641</v>
      </c>
    </row>
    <row r="484" spans="1:1" x14ac:dyDescent="0.25">
      <c r="A484" s="1" t="s">
        <v>25</v>
      </c>
    </row>
    <row r="485" spans="1:1" x14ac:dyDescent="0.25">
      <c r="A485" s="1" t="s">
        <v>146</v>
      </c>
    </row>
    <row r="486" spans="1:1" x14ac:dyDescent="0.25">
      <c r="A486" s="1" t="s">
        <v>642</v>
      </c>
    </row>
    <row r="487" spans="1:1" x14ac:dyDescent="0.25">
      <c r="A487" s="1" t="s">
        <v>643</v>
      </c>
    </row>
    <row r="488" spans="1:1" x14ac:dyDescent="0.25">
      <c r="A488" s="1" t="s">
        <v>152</v>
      </c>
    </row>
    <row r="489" spans="1:1" x14ac:dyDescent="0.25">
      <c r="A489" s="1" t="s">
        <v>644</v>
      </c>
    </row>
    <row r="490" spans="1:1" x14ac:dyDescent="0.25">
      <c r="A490" s="1" t="s">
        <v>645</v>
      </c>
    </row>
    <row r="491" spans="1:1" x14ac:dyDescent="0.25">
      <c r="A491" s="1" t="s">
        <v>646</v>
      </c>
    </row>
    <row r="492" spans="1:1" x14ac:dyDescent="0.25">
      <c r="A492" s="1" t="s">
        <v>647</v>
      </c>
    </row>
    <row r="493" spans="1:1" x14ac:dyDescent="0.25">
      <c r="A493" s="1" t="s">
        <v>648</v>
      </c>
    </row>
    <row r="494" spans="1:1" x14ac:dyDescent="0.25">
      <c r="A494" s="1" t="s">
        <v>649</v>
      </c>
    </row>
    <row r="495" spans="1:1" x14ac:dyDescent="0.25">
      <c r="A495" s="1" t="s">
        <v>650</v>
      </c>
    </row>
    <row r="496" spans="1:1" x14ac:dyDescent="0.25">
      <c r="A496" s="1" t="s">
        <v>82</v>
      </c>
    </row>
    <row r="497" spans="1:1" x14ac:dyDescent="0.25">
      <c r="A497" s="1" t="s">
        <v>157</v>
      </c>
    </row>
    <row r="498" spans="1:1" x14ac:dyDescent="0.25">
      <c r="A498" s="1" t="s">
        <v>651</v>
      </c>
    </row>
    <row r="499" spans="1:1" x14ac:dyDescent="0.25">
      <c r="A499" s="1" t="s">
        <v>652</v>
      </c>
    </row>
    <row r="500" spans="1:1" x14ac:dyDescent="0.25">
      <c r="A500" s="1" t="s">
        <v>158</v>
      </c>
    </row>
    <row r="501" spans="1:1" x14ac:dyDescent="0.25">
      <c r="A501" s="1" t="s">
        <v>653</v>
      </c>
    </row>
    <row r="502" spans="1:1" x14ac:dyDescent="0.25">
      <c r="A502" s="1" t="s">
        <v>654</v>
      </c>
    </row>
    <row r="503" spans="1:1" x14ac:dyDescent="0.25">
      <c r="A503" s="1" t="s">
        <v>655</v>
      </c>
    </row>
    <row r="504" spans="1:1" x14ac:dyDescent="0.25">
      <c r="A504" s="1" t="s">
        <v>656</v>
      </c>
    </row>
    <row r="505" spans="1:1" x14ac:dyDescent="0.25">
      <c r="A505" s="1" t="s">
        <v>220</v>
      </c>
    </row>
    <row r="506" spans="1:1" x14ac:dyDescent="0.25">
      <c r="A506" s="1" t="s">
        <v>127</v>
      </c>
    </row>
    <row r="507" spans="1:1" x14ac:dyDescent="0.25">
      <c r="A507" s="1" t="s">
        <v>657</v>
      </c>
    </row>
    <row r="508" spans="1:1" x14ac:dyDescent="0.25">
      <c r="A508" s="1" t="s">
        <v>658</v>
      </c>
    </row>
    <row r="509" spans="1:1" x14ac:dyDescent="0.25">
      <c r="A509" s="1" t="s">
        <v>659</v>
      </c>
    </row>
    <row r="510" spans="1:1" x14ac:dyDescent="0.25">
      <c r="A510" s="1" t="s">
        <v>660</v>
      </c>
    </row>
    <row r="511" spans="1:1" x14ac:dyDescent="0.25">
      <c r="A511" s="1" t="s">
        <v>128</v>
      </c>
    </row>
    <row r="512" spans="1:1" x14ac:dyDescent="0.25">
      <c r="A512" s="1" t="s">
        <v>661</v>
      </c>
    </row>
    <row r="513" spans="1:1" x14ac:dyDescent="0.25">
      <c r="A513" s="1" t="s">
        <v>21</v>
      </c>
    </row>
    <row r="514" spans="1:1" x14ac:dyDescent="0.25">
      <c r="A514" s="1" t="s">
        <v>662</v>
      </c>
    </row>
    <row r="515" spans="1:1" x14ac:dyDescent="0.25">
      <c r="A515" s="1" t="s">
        <v>129</v>
      </c>
    </row>
    <row r="516" spans="1:1" x14ac:dyDescent="0.25">
      <c r="A516" s="1" t="s">
        <v>663</v>
      </c>
    </row>
    <row r="517" spans="1:1" x14ac:dyDescent="0.25">
      <c r="A517" s="1" t="s">
        <v>104</v>
      </c>
    </row>
    <row r="518" spans="1:1" x14ac:dyDescent="0.25">
      <c r="A518" s="1" t="s">
        <v>664</v>
      </c>
    </row>
    <row r="519" spans="1:1" x14ac:dyDescent="0.25">
      <c r="A519" s="1" t="s">
        <v>153</v>
      </c>
    </row>
    <row r="520" spans="1:1" x14ac:dyDescent="0.25">
      <c r="A520" s="1" t="s">
        <v>665</v>
      </c>
    </row>
    <row r="521" spans="1:1" x14ac:dyDescent="0.25">
      <c r="A521" s="1" t="s">
        <v>103</v>
      </c>
    </row>
    <row r="522" spans="1:1" x14ac:dyDescent="0.25">
      <c r="A522" s="1" t="s">
        <v>159</v>
      </c>
    </row>
    <row r="523" spans="1:1" x14ac:dyDescent="0.25">
      <c r="A523" s="1" t="s">
        <v>666</v>
      </c>
    </row>
    <row r="524" spans="1:1" x14ac:dyDescent="0.25">
      <c r="A524" s="1" t="s">
        <v>667</v>
      </c>
    </row>
    <row r="525" spans="1:1" x14ac:dyDescent="0.25">
      <c r="A525" s="1" t="s">
        <v>160</v>
      </c>
    </row>
    <row r="526" spans="1:1" x14ac:dyDescent="0.25">
      <c r="A526" s="1" t="s">
        <v>668</v>
      </c>
    </row>
    <row r="527" spans="1:1" x14ac:dyDescent="0.25">
      <c r="A527" s="1" t="s">
        <v>669</v>
      </c>
    </row>
    <row r="528" spans="1:1" x14ac:dyDescent="0.25">
      <c r="A528" s="1" t="s">
        <v>670</v>
      </c>
    </row>
    <row r="529" spans="1:1" x14ac:dyDescent="0.25">
      <c r="A529" s="1" t="s">
        <v>105</v>
      </c>
    </row>
    <row r="530" spans="1:1" x14ac:dyDescent="0.25">
      <c r="A530" s="1" t="s">
        <v>671</v>
      </c>
    </row>
    <row r="531" spans="1:1" x14ac:dyDescent="0.25">
      <c r="A531" s="1" t="s">
        <v>147</v>
      </c>
    </row>
    <row r="532" spans="1:1" x14ac:dyDescent="0.25">
      <c r="A532" s="1" t="s">
        <v>672</v>
      </c>
    </row>
    <row r="533" spans="1:1" x14ac:dyDescent="0.25">
      <c r="A533" s="1" t="s">
        <v>673</v>
      </c>
    </row>
    <row r="534" spans="1:1" x14ac:dyDescent="0.25">
      <c r="A534" s="1" t="s">
        <v>130</v>
      </c>
    </row>
    <row r="535" spans="1:1" x14ac:dyDescent="0.25">
      <c r="A535" s="1" t="s">
        <v>42</v>
      </c>
    </row>
    <row r="536" spans="1:1" x14ac:dyDescent="0.25">
      <c r="A536" s="1" t="s">
        <v>218</v>
      </c>
    </row>
    <row r="537" spans="1:1" x14ac:dyDescent="0.25">
      <c r="A537" s="1" t="s">
        <v>221</v>
      </c>
    </row>
    <row r="538" spans="1:1" x14ac:dyDescent="0.25">
      <c r="A538" s="1" t="s">
        <v>674</v>
      </c>
    </row>
    <row r="539" spans="1:1" x14ac:dyDescent="0.25">
      <c r="A539" s="1" t="s">
        <v>675</v>
      </c>
    </row>
    <row r="540" spans="1:1" x14ac:dyDescent="0.25">
      <c r="A540" s="1" t="s">
        <v>54</v>
      </c>
    </row>
    <row r="541" spans="1:1" x14ac:dyDescent="0.25">
      <c r="A541" s="1" t="s">
        <v>217</v>
      </c>
    </row>
    <row r="542" spans="1:1" x14ac:dyDescent="0.25">
      <c r="A542" s="1" t="s">
        <v>224</v>
      </c>
    </row>
    <row r="543" spans="1:1" x14ac:dyDescent="0.25">
      <c r="A543" s="1" t="s">
        <v>676</v>
      </c>
    </row>
    <row r="544" spans="1:1" x14ac:dyDescent="0.25">
      <c r="A544" s="1" t="s">
        <v>106</v>
      </c>
    </row>
    <row r="545" spans="1:1" x14ac:dyDescent="0.25">
      <c r="A545" s="1" t="s">
        <v>677</v>
      </c>
    </row>
    <row r="546" spans="1:1" x14ac:dyDescent="0.25">
      <c r="A546" s="1" t="s">
        <v>678</v>
      </c>
    </row>
    <row r="547" spans="1:1" x14ac:dyDescent="0.25">
      <c r="A547" s="1" t="s">
        <v>97</v>
      </c>
    </row>
    <row r="548" spans="1:1" x14ac:dyDescent="0.25">
      <c r="A548" s="1" t="s">
        <v>679</v>
      </c>
    </row>
    <row r="549" spans="1:1" x14ac:dyDescent="0.25">
      <c r="A549" s="1" t="s">
        <v>161</v>
      </c>
    </row>
    <row r="550" spans="1:1" x14ac:dyDescent="0.25">
      <c r="A550" s="1" t="s">
        <v>680</v>
      </c>
    </row>
    <row r="551" spans="1:1" x14ac:dyDescent="0.25">
      <c r="A551" s="1" t="s">
        <v>681</v>
      </c>
    </row>
    <row r="552" spans="1:1" x14ac:dyDescent="0.25">
      <c r="A552" s="1" t="s">
        <v>162</v>
      </c>
    </row>
    <row r="553" spans="1:1" x14ac:dyDescent="0.25">
      <c r="A553" s="1" t="s">
        <v>682</v>
      </c>
    </row>
    <row r="554" spans="1:1" x14ac:dyDescent="0.25">
      <c r="A554" s="1" t="s">
        <v>214</v>
      </c>
    </row>
    <row r="555" spans="1:1" x14ac:dyDescent="0.25">
      <c r="A555" s="1" t="s">
        <v>683</v>
      </c>
    </row>
    <row r="556" spans="1:1" x14ac:dyDescent="0.25">
      <c r="A556" s="1" t="s">
        <v>684</v>
      </c>
    </row>
    <row r="557" spans="1:1" x14ac:dyDescent="0.25">
      <c r="A557" s="1" t="s">
        <v>219</v>
      </c>
    </row>
    <row r="558" spans="1:1" x14ac:dyDescent="0.25">
      <c r="A558" s="1" t="s">
        <v>216</v>
      </c>
    </row>
    <row r="559" spans="1:1" x14ac:dyDescent="0.25">
      <c r="A559" s="1" t="s">
        <v>685</v>
      </c>
    </row>
    <row r="560" spans="1:1" x14ac:dyDescent="0.25">
      <c r="A560" s="1" t="s">
        <v>686</v>
      </c>
    </row>
    <row r="561" spans="1:1" x14ac:dyDescent="0.25">
      <c r="A561" s="1" t="s">
        <v>687</v>
      </c>
    </row>
    <row r="562" spans="1:1" x14ac:dyDescent="0.25">
      <c r="A562" s="1" t="s">
        <v>688</v>
      </c>
    </row>
    <row r="563" spans="1:1" x14ac:dyDescent="0.25">
      <c r="A563" s="1" t="s">
        <v>132</v>
      </c>
    </row>
    <row r="564" spans="1:1" x14ac:dyDescent="0.25">
      <c r="A564" s="1" t="s">
        <v>689</v>
      </c>
    </row>
    <row r="565" spans="1:1" x14ac:dyDescent="0.25">
      <c r="A565" s="1" t="s">
        <v>690</v>
      </c>
    </row>
    <row r="566" spans="1:1" x14ac:dyDescent="0.25">
      <c r="A566" s="1" t="s">
        <v>691</v>
      </c>
    </row>
    <row r="567" spans="1:1" x14ac:dyDescent="0.25">
      <c r="A567" s="1" t="s">
        <v>692</v>
      </c>
    </row>
    <row r="568" spans="1:1" x14ac:dyDescent="0.25">
      <c r="A568" s="1" t="s">
        <v>93</v>
      </c>
    </row>
    <row r="569" spans="1:1" x14ac:dyDescent="0.25">
      <c r="A569" s="1" t="s">
        <v>107</v>
      </c>
    </row>
    <row r="570" spans="1:1" x14ac:dyDescent="0.25">
      <c r="A570" s="1" t="s">
        <v>693</v>
      </c>
    </row>
    <row r="571" spans="1:1" x14ac:dyDescent="0.25">
      <c r="A571" s="1" t="s">
        <v>694</v>
      </c>
    </row>
    <row r="572" spans="1:1" x14ac:dyDescent="0.25">
      <c r="A572" s="1" t="s">
        <v>139</v>
      </c>
    </row>
    <row r="573" spans="1:1" x14ac:dyDescent="0.25">
      <c r="A573" s="1" t="s">
        <v>695</v>
      </c>
    </row>
    <row r="574" spans="1:1" x14ac:dyDescent="0.25">
      <c r="A574" s="1" t="s">
        <v>22</v>
      </c>
    </row>
    <row r="575" spans="1:1" x14ac:dyDescent="0.25">
      <c r="A575" s="1" t="s">
        <v>696</v>
      </c>
    </row>
    <row r="576" spans="1:1" x14ac:dyDescent="0.25">
      <c r="A576" s="1" t="s">
        <v>697</v>
      </c>
    </row>
    <row r="577" spans="1:1" x14ac:dyDescent="0.25">
      <c r="A577" s="1" t="s">
        <v>698</v>
      </c>
    </row>
    <row r="578" spans="1:1" x14ac:dyDescent="0.25">
      <c r="A578" s="1" t="s">
        <v>699</v>
      </c>
    </row>
    <row r="579" spans="1:1" x14ac:dyDescent="0.25">
      <c r="A579" s="1" t="s">
        <v>225</v>
      </c>
    </row>
    <row r="580" spans="1:1" x14ac:dyDescent="0.25">
      <c r="A580" s="1" t="s">
        <v>700</v>
      </c>
    </row>
    <row r="581" spans="1:1" x14ac:dyDescent="0.25">
      <c r="A581" s="1" t="s">
        <v>701</v>
      </c>
    </row>
    <row r="582" spans="1:1" x14ac:dyDescent="0.25">
      <c r="A582" s="1" t="s">
        <v>19</v>
      </c>
    </row>
    <row r="583" spans="1:1" x14ac:dyDescent="0.25">
      <c r="A583" s="1" t="s">
        <v>702</v>
      </c>
    </row>
    <row r="584" spans="1:1" x14ac:dyDescent="0.25">
      <c r="A584" s="1" t="s">
        <v>703</v>
      </c>
    </row>
    <row r="585" spans="1:1" x14ac:dyDescent="0.25">
      <c r="A585" s="1" t="s">
        <v>108</v>
      </c>
    </row>
    <row r="586" spans="1:1" x14ac:dyDescent="0.25">
      <c r="A586" s="1" t="s">
        <v>211</v>
      </c>
    </row>
    <row r="587" spans="1:1" x14ac:dyDescent="0.25">
      <c r="A587" s="1" t="s">
        <v>704</v>
      </c>
    </row>
    <row r="588" spans="1:1" x14ac:dyDescent="0.25">
      <c r="A588" s="1" t="s">
        <v>109</v>
      </c>
    </row>
    <row r="589" spans="1:1" x14ac:dyDescent="0.25">
      <c r="A589" s="1" t="s">
        <v>705</v>
      </c>
    </row>
    <row r="590" spans="1:1" x14ac:dyDescent="0.25">
      <c r="A590" s="1" t="s">
        <v>706</v>
      </c>
    </row>
    <row r="591" spans="1:1" x14ac:dyDescent="0.25">
      <c r="A591" s="1" t="s">
        <v>212</v>
      </c>
    </row>
    <row r="592" spans="1:1" x14ac:dyDescent="0.25">
      <c r="A592" s="1" t="s">
        <v>110</v>
      </c>
    </row>
    <row r="593" spans="1:1" x14ac:dyDescent="0.25">
      <c r="A593" s="1" t="s">
        <v>707</v>
      </c>
    </row>
    <row r="594" spans="1:1" x14ac:dyDescent="0.25">
      <c r="A594" s="1" t="s">
        <v>708</v>
      </c>
    </row>
    <row r="595" spans="1:1" x14ac:dyDescent="0.25">
      <c r="A595" s="1" t="s">
        <v>709</v>
      </c>
    </row>
    <row r="596" spans="1:1" x14ac:dyDescent="0.25">
      <c r="A596" s="1" t="s">
        <v>710</v>
      </c>
    </row>
    <row r="597" spans="1:1" x14ac:dyDescent="0.25">
      <c r="A597" s="1" t="s">
        <v>140</v>
      </c>
    </row>
    <row r="598" spans="1:1" x14ac:dyDescent="0.25">
      <c r="A598" s="1" t="s">
        <v>711</v>
      </c>
    </row>
    <row r="599" spans="1:1" x14ac:dyDescent="0.25">
      <c r="A599" s="1" t="s">
        <v>712</v>
      </c>
    </row>
    <row r="600" spans="1:1" x14ac:dyDescent="0.25">
      <c r="A600" s="1" t="s">
        <v>713</v>
      </c>
    </row>
    <row r="601" spans="1:1" x14ac:dyDescent="0.25">
      <c r="A601" s="1" t="s">
        <v>714</v>
      </c>
    </row>
    <row r="602" spans="1:1" x14ac:dyDescent="0.25">
      <c r="A602" s="1" t="s">
        <v>715</v>
      </c>
    </row>
    <row r="603" spans="1:1" x14ac:dyDescent="0.25">
      <c r="A603" s="1" t="s">
        <v>716</v>
      </c>
    </row>
    <row r="604" spans="1:1" x14ac:dyDescent="0.25">
      <c r="A604" s="1" t="s">
        <v>232</v>
      </c>
    </row>
    <row r="605" spans="1:1" x14ac:dyDescent="0.25">
      <c r="A605" s="1" t="s">
        <v>717</v>
      </c>
    </row>
    <row r="606" spans="1:1" x14ac:dyDescent="0.25">
      <c r="A606" s="1" t="s">
        <v>111</v>
      </c>
    </row>
    <row r="607" spans="1:1" x14ac:dyDescent="0.25">
      <c r="A607" s="1" t="s">
        <v>718</v>
      </c>
    </row>
    <row r="608" spans="1:1" x14ac:dyDescent="0.25">
      <c r="A608" s="1" t="s">
        <v>719</v>
      </c>
    </row>
    <row r="609" spans="1:1" x14ac:dyDescent="0.25">
      <c r="A609" s="1" t="s">
        <v>720</v>
      </c>
    </row>
    <row r="610" spans="1:1" x14ac:dyDescent="0.25">
      <c r="A610" s="1" t="s">
        <v>215</v>
      </c>
    </row>
    <row r="611" spans="1:1" x14ac:dyDescent="0.25">
      <c r="A611" s="1" t="s">
        <v>141</v>
      </c>
    </row>
    <row r="612" spans="1:1" x14ac:dyDescent="0.25">
      <c r="A612" s="1" t="s">
        <v>112</v>
      </c>
    </row>
    <row r="613" spans="1:1" x14ac:dyDescent="0.25">
      <c r="A613" s="1" t="s">
        <v>721</v>
      </c>
    </row>
    <row r="614" spans="1:1" x14ac:dyDescent="0.25">
      <c r="A614" s="1" t="s">
        <v>98</v>
      </c>
    </row>
    <row r="615" spans="1:1" x14ac:dyDescent="0.25">
      <c r="A615" s="1" t="s">
        <v>722</v>
      </c>
    </row>
    <row r="616" spans="1:1" x14ac:dyDescent="0.25">
      <c r="A616" s="1" t="s">
        <v>723</v>
      </c>
    </row>
    <row r="617" spans="1:1" x14ac:dyDescent="0.25">
      <c r="A617" s="1" t="s">
        <v>94</v>
      </c>
    </row>
    <row r="618" spans="1:1" x14ac:dyDescent="0.25">
      <c r="A618" s="1" t="s">
        <v>113</v>
      </c>
    </row>
    <row r="619" spans="1:1" x14ac:dyDescent="0.25">
      <c r="A619" s="1" t="s">
        <v>724</v>
      </c>
    </row>
    <row r="620" spans="1:1" x14ac:dyDescent="0.25">
      <c r="A620" s="1" t="s">
        <v>725</v>
      </c>
    </row>
    <row r="621" spans="1:1" x14ac:dyDescent="0.25">
      <c r="A621" s="1" t="s">
        <v>142</v>
      </c>
    </row>
    <row r="622" spans="1:1" x14ac:dyDescent="0.25">
      <c r="A622" s="1" t="s">
        <v>726</v>
      </c>
    </row>
    <row r="623" spans="1:1" x14ac:dyDescent="0.25">
      <c r="A623" s="1" t="s">
        <v>727</v>
      </c>
    </row>
    <row r="624" spans="1:1" x14ac:dyDescent="0.25">
      <c r="A624" s="1" t="s">
        <v>728</v>
      </c>
    </row>
    <row r="625" spans="1:1" x14ac:dyDescent="0.25">
      <c r="A625" s="1" t="s">
        <v>729</v>
      </c>
    </row>
    <row r="626" spans="1:1" x14ac:dyDescent="0.25">
      <c r="A626" s="1" t="s">
        <v>163</v>
      </c>
    </row>
    <row r="627" spans="1:1" x14ac:dyDescent="0.25">
      <c r="A627" s="1" t="s">
        <v>730</v>
      </c>
    </row>
    <row r="628" spans="1:1" x14ac:dyDescent="0.25">
      <c r="A628" s="1" t="s">
        <v>731</v>
      </c>
    </row>
    <row r="629" spans="1:1" x14ac:dyDescent="0.25">
      <c r="A629" s="1" t="s">
        <v>164</v>
      </c>
    </row>
    <row r="630" spans="1:1" x14ac:dyDescent="0.25">
      <c r="A630" s="1" t="s">
        <v>165</v>
      </c>
    </row>
    <row r="631" spans="1:1" x14ac:dyDescent="0.25">
      <c r="A631" s="1" t="s">
        <v>732</v>
      </c>
    </row>
    <row r="632" spans="1:1" x14ac:dyDescent="0.25">
      <c r="A632" s="1" t="s">
        <v>733</v>
      </c>
    </row>
    <row r="633" spans="1:1" x14ac:dyDescent="0.25">
      <c r="A633" s="1" t="s">
        <v>734</v>
      </c>
    </row>
    <row r="634" spans="1:1" x14ac:dyDescent="0.25">
      <c r="A634" s="1" t="s">
        <v>735</v>
      </c>
    </row>
    <row r="635" spans="1:1" x14ac:dyDescent="0.25">
      <c r="A635" s="1" t="s">
        <v>114</v>
      </c>
    </row>
    <row r="636" spans="1:1" x14ac:dyDescent="0.25">
      <c r="A636" s="1" t="s">
        <v>736</v>
      </c>
    </row>
    <row r="637" spans="1:1" x14ac:dyDescent="0.25">
      <c r="A637" s="1" t="s">
        <v>737</v>
      </c>
    </row>
    <row r="638" spans="1:1" x14ac:dyDescent="0.25">
      <c r="A638" s="1" t="s">
        <v>738</v>
      </c>
    </row>
    <row r="639" spans="1:1" x14ac:dyDescent="0.25">
      <c r="A639" s="1" t="s">
        <v>739</v>
      </c>
    </row>
    <row r="640" spans="1:1" x14ac:dyDescent="0.25">
      <c r="A640" s="1" t="s">
        <v>143</v>
      </c>
    </row>
    <row r="641" spans="1:1" x14ac:dyDescent="0.25">
      <c r="A641" s="1" t="s">
        <v>740</v>
      </c>
    </row>
    <row r="642" spans="1:1" x14ac:dyDescent="0.25">
      <c r="A642" s="1" t="s">
        <v>741</v>
      </c>
    </row>
    <row r="643" spans="1:1" x14ac:dyDescent="0.25">
      <c r="A643" s="1" t="s">
        <v>742</v>
      </c>
    </row>
    <row r="644" spans="1:1" x14ac:dyDescent="0.25">
      <c r="A644" s="1" t="s">
        <v>743</v>
      </c>
    </row>
    <row r="645" spans="1:1" x14ac:dyDescent="0.25">
      <c r="A645" s="1" t="s">
        <v>744</v>
      </c>
    </row>
    <row r="646" spans="1:1" x14ac:dyDescent="0.25">
      <c r="A646" s="1" t="s">
        <v>115</v>
      </c>
    </row>
    <row r="647" spans="1:1" x14ac:dyDescent="0.25">
      <c r="A647" s="1" t="s">
        <v>745</v>
      </c>
    </row>
    <row r="648" spans="1:1" x14ac:dyDescent="0.25">
      <c r="A648" s="1" t="s">
        <v>746</v>
      </c>
    </row>
    <row r="649" spans="1:1" x14ac:dyDescent="0.25">
      <c r="A649" s="1" t="s">
        <v>144</v>
      </c>
    </row>
    <row r="650" spans="1:1" x14ac:dyDescent="0.25">
      <c r="A650" s="1" t="s">
        <v>747</v>
      </c>
    </row>
    <row r="651" spans="1:1" x14ac:dyDescent="0.25">
      <c r="A651" s="1" t="s">
        <v>748</v>
      </c>
    </row>
    <row r="652" spans="1:1" x14ac:dyDescent="0.25">
      <c r="A652" s="1" t="s">
        <v>749</v>
      </c>
    </row>
    <row r="653" spans="1:1" x14ac:dyDescent="0.25">
      <c r="A653" s="1" t="s">
        <v>166</v>
      </c>
    </row>
    <row r="654" spans="1:1" x14ac:dyDescent="0.25">
      <c r="A654" s="1" t="s">
        <v>750</v>
      </c>
    </row>
    <row r="655" spans="1:1" x14ac:dyDescent="0.25">
      <c r="A655" s="1" t="s">
        <v>751</v>
      </c>
    </row>
    <row r="656" spans="1:1" x14ac:dyDescent="0.25">
      <c r="A656" s="1" t="s">
        <v>752</v>
      </c>
    </row>
    <row r="657" spans="1:1" x14ac:dyDescent="0.25">
      <c r="A657" s="1" t="s">
        <v>753</v>
      </c>
    </row>
    <row r="658" spans="1:1" x14ac:dyDescent="0.25">
      <c r="A658" s="1" t="s">
        <v>118</v>
      </c>
    </row>
    <row r="659" spans="1:1" x14ac:dyDescent="0.25">
      <c r="A659" s="1" t="s">
        <v>754</v>
      </c>
    </row>
    <row r="660" spans="1:1" x14ac:dyDescent="0.25">
      <c r="A660" s="1" t="s">
        <v>755</v>
      </c>
    </row>
    <row r="661" spans="1:1" x14ac:dyDescent="0.25">
      <c r="A661" s="1" t="s">
        <v>756</v>
      </c>
    </row>
    <row r="662" spans="1:1" x14ac:dyDescent="0.25">
      <c r="A662" s="1" t="s">
        <v>757</v>
      </c>
    </row>
    <row r="663" spans="1:1" x14ac:dyDescent="0.25">
      <c r="A663" s="1" t="s">
        <v>758</v>
      </c>
    </row>
    <row r="664" spans="1:1" x14ac:dyDescent="0.25">
      <c r="A664" s="1" t="s">
        <v>119</v>
      </c>
    </row>
    <row r="665" spans="1:1" x14ac:dyDescent="0.25">
      <c r="A665" s="1" t="s">
        <v>759</v>
      </c>
    </row>
    <row r="666" spans="1:1" x14ac:dyDescent="0.25">
      <c r="A666" s="1" t="s">
        <v>760</v>
      </c>
    </row>
    <row r="667" spans="1:1" x14ac:dyDescent="0.25">
      <c r="A667" s="1" t="s">
        <v>120</v>
      </c>
    </row>
    <row r="668" spans="1:1" x14ac:dyDescent="0.25">
      <c r="A668" s="1" t="s">
        <v>761</v>
      </c>
    </row>
    <row r="669" spans="1:1" x14ac:dyDescent="0.25">
      <c r="A669" s="1" t="s">
        <v>762</v>
      </c>
    </row>
    <row r="670" spans="1:1" x14ac:dyDescent="0.25">
      <c r="A670" s="1" t="s">
        <v>763</v>
      </c>
    </row>
    <row r="671" spans="1:1" x14ac:dyDescent="0.25">
      <c r="A671" s="1" t="s">
        <v>764</v>
      </c>
    </row>
    <row r="672" spans="1:1" x14ac:dyDescent="0.25">
      <c r="A672" s="1" t="s">
        <v>765</v>
      </c>
    </row>
    <row r="673" spans="1:1" x14ac:dyDescent="0.25">
      <c r="A673" s="1" t="s">
        <v>766</v>
      </c>
    </row>
    <row r="674" spans="1:1" x14ac:dyDescent="0.25">
      <c r="A674" s="1" t="s">
        <v>767</v>
      </c>
    </row>
    <row r="675" spans="1:1" x14ac:dyDescent="0.25">
      <c r="A675" s="1" t="s">
        <v>768</v>
      </c>
    </row>
    <row r="676" spans="1:1" x14ac:dyDescent="0.25">
      <c r="A676" s="1" t="s">
        <v>769</v>
      </c>
    </row>
    <row r="677" spans="1:1" x14ac:dyDescent="0.25">
      <c r="A677" s="1" t="s">
        <v>770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1"/>
  <sheetViews>
    <sheetView workbookViewId="0">
      <pane ySplit="1" topLeftCell="A2" activePane="bottomLeft" state="frozen"/>
      <selection activeCell="B28" sqref="B28"/>
      <selection pane="bottomLeft"/>
    </sheetView>
  </sheetViews>
  <sheetFormatPr defaultRowHeight="15" x14ac:dyDescent="0.25"/>
  <cols>
    <col min="1" max="1" width="7" bestFit="1" customWidth="1"/>
    <col min="2" max="2" width="11.85546875" bestFit="1" customWidth="1"/>
    <col min="3" max="3" width="6.140625" bestFit="1" customWidth="1"/>
    <col min="4" max="4" width="8.85546875" bestFit="1" customWidth="1"/>
    <col min="5" max="5" width="9.42578125" bestFit="1" customWidth="1"/>
  </cols>
  <sheetData>
    <row r="1" spans="1:5" x14ac:dyDescent="0.25">
      <c r="A1" s="60" t="s">
        <v>13</v>
      </c>
      <c r="B1" s="59" t="s">
        <v>70</v>
      </c>
      <c r="C1" t="s">
        <v>53</v>
      </c>
      <c r="D1" s="59" t="s">
        <v>60</v>
      </c>
      <c r="E1" s="59" t="s">
        <v>83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
  <sheetViews>
    <sheetView workbookViewId="0">
      <pane ySplit="1" topLeftCell="A179" activePane="bottomLeft" state="frozen"/>
      <selection activeCell="B28" sqref="B28"/>
      <selection pane="bottomLeft" activeCell="D196" sqref="D196"/>
    </sheetView>
  </sheetViews>
  <sheetFormatPr defaultRowHeight="15" x14ac:dyDescent="0.25"/>
  <cols>
    <col min="1" max="1" width="7" bestFit="1" customWidth="1"/>
    <col min="2" max="2" width="11.85546875" bestFit="1" customWidth="1"/>
    <col min="3" max="3" width="11.42578125" bestFit="1" customWidth="1"/>
    <col min="4" max="4" width="12.7109375" bestFit="1" customWidth="1"/>
    <col min="5" max="5" width="8.85546875" bestFit="1" customWidth="1"/>
    <col min="6" max="6" width="16.42578125" bestFit="1" customWidth="1"/>
  </cols>
  <sheetData>
    <row r="1" spans="1:7" x14ac:dyDescent="0.25">
      <c r="A1" s="60" t="s">
        <v>13</v>
      </c>
      <c r="B1" s="59" t="s">
        <v>70</v>
      </c>
      <c r="C1" s="59" t="s">
        <v>71</v>
      </c>
      <c r="D1" s="59" t="s">
        <v>72</v>
      </c>
      <c r="E1" s="59" t="s">
        <v>60</v>
      </c>
      <c r="F1" s="59" t="s">
        <v>73</v>
      </c>
      <c r="G1" s="59" t="s">
        <v>84</v>
      </c>
    </row>
  </sheetData>
  <autoFilter ref="A1:G639"/>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
  <sheetViews>
    <sheetView workbookViewId="0">
      <pane ySplit="1" topLeftCell="A182" activePane="bottomLeft" state="frozen"/>
      <selection activeCell="B28" sqref="B28"/>
      <selection pane="bottomLeft" activeCell="G173" sqref="G173"/>
    </sheetView>
  </sheetViews>
  <sheetFormatPr defaultRowHeight="15" x14ac:dyDescent="0.25"/>
  <cols>
    <col min="1" max="1" width="7" bestFit="1" customWidth="1"/>
    <col min="2" max="2" width="11.85546875" bestFit="1" customWidth="1"/>
    <col min="3" max="3" width="11.42578125" bestFit="1" customWidth="1"/>
    <col min="4" max="4" width="12.7109375" bestFit="1" customWidth="1"/>
    <col min="5" max="5" width="8.85546875" bestFit="1" customWidth="1"/>
    <col min="8" max="8" width="12.85546875" bestFit="1" customWidth="1"/>
  </cols>
  <sheetData>
    <row r="1" spans="1:10" x14ac:dyDescent="0.25">
      <c r="A1" s="60" t="s">
        <v>13</v>
      </c>
      <c r="B1" s="59" t="s">
        <v>70</v>
      </c>
      <c r="C1" s="59" t="s">
        <v>71</v>
      </c>
      <c r="D1" s="59" t="s">
        <v>72</v>
      </c>
      <c r="E1" s="59" t="s">
        <v>60</v>
      </c>
      <c r="F1" s="59" t="s">
        <v>85</v>
      </c>
      <c r="G1" s="59" t="s">
        <v>74</v>
      </c>
      <c r="H1" s="59" t="s">
        <v>86</v>
      </c>
      <c r="I1" s="59"/>
      <c r="J1" s="59"/>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1"/>
  <sheetViews>
    <sheetView workbookViewId="0">
      <pane ySplit="1" topLeftCell="A2" activePane="bottomLeft" state="frozen"/>
      <selection activeCell="B28" sqref="B28"/>
      <selection pane="bottomLeft" activeCell="B28" sqref="B28"/>
    </sheetView>
  </sheetViews>
  <sheetFormatPr defaultRowHeight="15" x14ac:dyDescent="0.25"/>
  <cols>
    <col min="1" max="1" width="7" bestFit="1" customWidth="1"/>
    <col min="2" max="2" width="11.85546875" bestFit="1" customWidth="1"/>
    <col min="3" max="3" width="11.42578125" bestFit="1" customWidth="1"/>
    <col min="4" max="4" width="12.7109375" bestFit="1" customWidth="1"/>
    <col min="5" max="5" width="22.7109375" bestFit="1" customWidth="1"/>
    <col min="6" max="6" width="6" bestFit="1" customWidth="1"/>
    <col min="7" max="7" width="24.7109375" bestFit="1" customWidth="1"/>
    <col min="8" max="8" width="13.28515625" customWidth="1"/>
  </cols>
  <sheetData>
    <row r="1" spans="1:9" x14ac:dyDescent="0.25">
      <c r="A1" s="60" t="s">
        <v>13</v>
      </c>
      <c r="B1" s="59" t="s">
        <v>70</v>
      </c>
      <c r="C1" s="59" t="s">
        <v>71</v>
      </c>
      <c r="D1" s="59" t="s">
        <v>72</v>
      </c>
      <c r="E1" s="59" t="s">
        <v>73</v>
      </c>
      <c r="F1" s="59" t="s">
        <v>87</v>
      </c>
      <c r="G1" s="59" t="s">
        <v>238</v>
      </c>
      <c r="H1" s="59" t="s">
        <v>75</v>
      </c>
      <c r="I1" s="59" t="s">
        <v>69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
  <sheetViews>
    <sheetView workbookViewId="0">
      <pane ySplit="1" topLeftCell="A2" activePane="bottomLeft" state="frozen"/>
      <selection activeCell="B28" sqref="B28"/>
      <selection pane="bottomLeft" activeCell="B28" sqref="B28"/>
    </sheetView>
  </sheetViews>
  <sheetFormatPr defaultRowHeight="15" x14ac:dyDescent="0.25"/>
  <cols>
    <col min="1" max="1" width="7" bestFit="1" customWidth="1"/>
    <col min="2" max="2" width="11.85546875" bestFit="1" customWidth="1"/>
    <col min="3" max="3" width="11.42578125" bestFit="1" customWidth="1"/>
    <col min="4" max="4" width="24.28515625" bestFit="1" customWidth="1"/>
    <col min="6" max="6" width="11.42578125" bestFit="1" customWidth="1"/>
    <col min="7" max="7" width="15" bestFit="1" customWidth="1"/>
  </cols>
  <sheetData>
    <row r="1" spans="1:7" x14ac:dyDescent="0.25">
      <c r="A1" s="60" t="s">
        <v>13</v>
      </c>
      <c r="B1" s="59" t="s">
        <v>70</v>
      </c>
      <c r="C1" s="59" t="s">
        <v>71</v>
      </c>
      <c r="D1" t="s">
        <v>74</v>
      </c>
      <c r="E1" t="s">
        <v>88</v>
      </c>
      <c r="F1" t="s">
        <v>89</v>
      </c>
      <c r="G1" t="s">
        <v>90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83"/>
  <sheetViews>
    <sheetView workbookViewId="0">
      <selection activeCell="A76" sqref="A76:J78"/>
    </sheetView>
  </sheetViews>
  <sheetFormatPr defaultRowHeight="15" x14ac:dyDescent="0.25"/>
  <sheetData>
    <row r="1" spans="1:10" ht="23.25" x14ac:dyDescent="0.35">
      <c r="A1" s="89" t="s">
        <v>64</v>
      </c>
    </row>
    <row r="3" spans="1:10" x14ac:dyDescent="0.25">
      <c r="A3" s="137" t="s">
        <v>771</v>
      </c>
      <c r="B3" s="137"/>
      <c r="C3" s="137"/>
      <c r="D3" s="137"/>
      <c r="E3" s="137"/>
      <c r="F3" s="137"/>
      <c r="G3" s="137"/>
      <c r="H3" s="137"/>
      <c r="I3" s="137"/>
      <c r="J3" s="137"/>
    </row>
    <row r="4" spans="1:10" x14ac:dyDescent="0.25">
      <c r="A4" s="137"/>
      <c r="B4" s="137"/>
      <c r="C4" s="137"/>
      <c r="D4" s="137"/>
      <c r="E4" s="137"/>
      <c r="F4" s="137"/>
      <c r="G4" s="137"/>
      <c r="H4" s="137"/>
      <c r="I4" s="137"/>
      <c r="J4" s="137"/>
    </row>
    <row r="5" spans="1:10" x14ac:dyDescent="0.25">
      <c r="A5" s="137"/>
      <c r="B5" s="137"/>
      <c r="C5" s="137"/>
      <c r="D5" s="137"/>
      <c r="E5" s="137"/>
      <c r="F5" s="137"/>
      <c r="G5" s="137"/>
      <c r="H5" s="137"/>
      <c r="I5" s="137"/>
      <c r="J5" s="137"/>
    </row>
    <row r="7" spans="1:10" x14ac:dyDescent="0.25">
      <c r="A7" s="88" t="s">
        <v>772</v>
      </c>
    </row>
    <row r="8" spans="1:10" x14ac:dyDescent="0.25">
      <c r="A8" t="s">
        <v>776</v>
      </c>
    </row>
    <row r="9" spans="1:10" x14ac:dyDescent="0.25">
      <c r="A9" s="1" t="s">
        <v>773</v>
      </c>
      <c r="B9" s="90" t="s">
        <v>774</v>
      </c>
    </row>
    <row r="10" spans="1:10" ht="15" customHeight="1" x14ac:dyDescent="0.25">
      <c r="B10" s="137" t="s">
        <v>778</v>
      </c>
      <c r="C10" s="137"/>
      <c r="D10" s="137"/>
      <c r="E10" s="137"/>
      <c r="F10" s="137"/>
      <c r="G10" s="137"/>
      <c r="H10" s="137"/>
      <c r="I10" s="137"/>
      <c r="J10" s="137"/>
    </row>
    <row r="11" spans="1:10" x14ac:dyDescent="0.25">
      <c r="B11" s="137"/>
      <c r="C11" s="137"/>
      <c r="D11" s="137"/>
      <c r="E11" s="137"/>
      <c r="F11" s="137"/>
      <c r="G11" s="137"/>
      <c r="H11" s="137"/>
      <c r="I11" s="137"/>
      <c r="J11" s="137"/>
    </row>
    <row r="12" spans="1:10" x14ac:dyDescent="0.25">
      <c r="B12" s="137"/>
      <c r="C12" s="137"/>
      <c r="D12" s="137"/>
      <c r="E12" s="137"/>
      <c r="F12" s="137"/>
      <c r="G12" s="137"/>
      <c r="H12" s="137"/>
      <c r="I12" s="137"/>
      <c r="J12" s="137"/>
    </row>
    <row r="13" spans="1:10" x14ac:dyDescent="0.25">
      <c r="B13" s="137"/>
      <c r="C13" s="137"/>
      <c r="D13" s="137"/>
      <c r="E13" s="137"/>
      <c r="F13" s="137"/>
      <c r="G13" s="137"/>
      <c r="H13" s="137"/>
      <c r="I13" s="137"/>
      <c r="J13" s="137"/>
    </row>
    <row r="14" spans="1:10" x14ac:dyDescent="0.25">
      <c r="A14" s="1" t="s">
        <v>775</v>
      </c>
      <c r="B14" s="90" t="s">
        <v>777</v>
      </c>
    </row>
    <row r="15" spans="1:10" x14ac:dyDescent="0.25">
      <c r="B15" s="137" t="s">
        <v>779</v>
      </c>
      <c r="C15" s="137"/>
      <c r="D15" s="137"/>
      <c r="E15" s="137"/>
      <c r="F15" s="137"/>
      <c r="G15" s="137"/>
      <c r="H15" s="137"/>
      <c r="I15" s="137"/>
      <c r="J15" s="137"/>
    </row>
    <row r="16" spans="1:10" x14ac:dyDescent="0.25">
      <c r="B16" s="137"/>
      <c r="C16" s="137"/>
      <c r="D16" s="137"/>
      <c r="E16" s="137"/>
      <c r="F16" s="137"/>
      <c r="G16" s="137"/>
      <c r="H16" s="137"/>
      <c r="I16" s="137"/>
      <c r="J16" s="137"/>
    </row>
    <row r="17" spans="1:10" x14ac:dyDescent="0.25">
      <c r="B17" s="137"/>
      <c r="C17" s="137"/>
      <c r="D17" s="137"/>
      <c r="E17" s="137"/>
      <c r="F17" s="137"/>
      <c r="G17" s="137"/>
      <c r="H17" s="137"/>
      <c r="I17" s="137"/>
      <c r="J17" s="137"/>
    </row>
    <row r="18" spans="1:10" x14ac:dyDescent="0.25">
      <c r="B18" s="137"/>
      <c r="C18" s="137"/>
      <c r="D18" s="137"/>
      <c r="E18" s="137"/>
      <c r="F18" s="137"/>
      <c r="G18" s="137"/>
      <c r="H18" s="137"/>
      <c r="I18" s="137"/>
      <c r="J18" s="137"/>
    </row>
    <row r="19" spans="1:10" x14ac:dyDescent="0.25">
      <c r="A19" s="1" t="s">
        <v>780</v>
      </c>
      <c r="B19" s="90" t="s">
        <v>781</v>
      </c>
    </row>
    <row r="20" spans="1:10" x14ac:dyDescent="0.25">
      <c r="B20" s="148" t="s">
        <v>782</v>
      </c>
      <c r="C20" s="148"/>
      <c r="D20" s="148"/>
      <c r="E20" s="148"/>
      <c r="F20" s="148"/>
      <c r="G20" s="148"/>
      <c r="H20" s="148"/>
      <c r="I20" s="148"/>
      <c r="J20" s="148"/>
    </row>
    <row r="21" spans="1:10" x14ac:dyDescent="0.25">
      <c r="B21" s="148"/>
      <c r="C21" s="148"/>
      <c r="D21" s="148"/>
      <c r="E21" s="148"/>
      <c r="F21" s="148"/>
      <c r="G21" s="148"/>
      <c r="H21" s="148"/>
      <c r="I21" s="148"/>
      <c r="J21" s="148"/>
    </row>
    <row r="22" spans="1:10" x14ac:dyDescent="0.25">
      <c r="B22" s="148"/>
      <c r="C22" s="148"/>
      <c r="D22" s="148"/>
      <c r="E22" s="148"/>
      <c r="F22" s="148"/>
      <c r="G22" s="148"/>
      <c r="H22" s="148"/>
      <c r="I22" s="148"/>
      <c r="J22" s="148"/>
    </row>
    <row r="23" spans="1:10" x14ac:dyDescent="0.25">
      <c r="B23" s="148"/>
      <c r="C23" s="148"/>
      <c r="D23" s="148"/>
      <c r="E23" s="148"/>
      <c r="F23" s="148"/>
      <c r="G23" s="148"/>
      <c r="H23" s="148"/>
      <c r="I23" s="148"/>
      <c r="J23" s="148"/>
    </row>
    <row r="25" spans="1:10" x14ac:dyDescent="0.25">
      <c r="A25" s="88" t="s">
        <v>783</v>
      </c>
    </row>
    <row r="26" spans="1:10" x14ac:dyDescent="0.25">
      <c r="A26" s="137" t="s">
        <v>784</v>
      </c>
      <c r="B26" s="137"/>
      <c r="C26" s="137"/>
      <c r="D26" s="137"/>
      <c r="E26" s="137"/>
      <c r="F26" s="137"/>
      <c r="G26" s="137"/>
      <c r="H26" s="137"/>
      <c r="I26" s="137"/>
      <c r="J26" s="137"/>
    </row>
    <row r="27" spans="1:10" x14ac:dyDescent="0.25">
      <c r="A27" s="137"/>
      <c r="B27" s="137"/>
      <c r="C27" s="137"/>
      <c r="D27" s="137"/>
      <c r="E27" s="137"/>
      <c r="F27" s="137"/>
      <c r="G27" s="137"/>
      <c r="H27" s="137"/>
      <c r="I27" s="137"/>
      <c r="J27" s="137"/>
    </row>
    <row r="28" spans="1:10" x14ac:dyDescent="0.25">
      <c r="A28" s="137"/>
      <c r="B28" s="137"/>
      <c r="C28" s="137"/>
      <c r="D28" s="137"/>
      <c r="E28" s="137"/>
      <c r="F28" s="137"/>
      <c r="G28" s="137"/>
      <c r="H28" s="137"/>
      <c r="I28" s="137"/>
      <c r="J28" s="137"/>
    </row>
    <row r="29" spans="1:10" x14ac:dyDescent="0.25">
      <c r="A29" s="137"/>
      <c r="B29" s="137"/>
      <c r="C29" s="137"/>
      <c r="D29" s="137"/>
      <c r="E29" s="137"/>
      <c r="F29" s="137"/>
      <c r="G29" s="137"/>
      <c r="H29" s="137"/>
      <c r="I29" s="137"/>
      <c r="J29" s="137"/>
    </row>
    <row r="31" spans="1:10" x14ac:dyDescent="0.25">
      <c r="A31" s="91" t="s">
        <v>786</v>
      </c>
      <c r="B31" s="3" t="s">
        <v>789</v>
      </c>
      <c r="C31" s="4" t="s">
        <v>791</v>
      </c>
      <c r="E31" s="150" t="s">
        <v>794</v>
      </c>
      <c r="F31" s="150"/>
      <c r="G31" s="150"/>
      <c r="H31" s="150"/>
      <c r="I31" s="150"/>
      <c r="J31" s="150"/>
    </row>
    <row r="32" spans="1:10" x14ac:dyDescent="0.25">
      <c r="A32" s="12" t="s">
        <v>787</v>
      </c>
      <c r="B32" s="6" t="s">
        <v>785</v>
      </c>
      <c r="C32" s="7" t="s">
        <v>792</v>
      </c>
      <c r="E32" s="150"/>
      <c r="F32" s="150"/>
      <c r="G32" s="150"/>
      <c r="H32" s="150"/>
      <c r="I32" s="150"/>
      <c r="J32" s="150"/>
    </row>
    <row r="33" spans="1:10" x14ac:dyDescent="0.25">
      <c r="A33" s="92" t="s">
        <v>788</v>
      </c>
      <c r="B33" s="93" t="s">
        <v>790</v>
      </c>
      <c r="C33" s="94" t="s">
        <v>793</v>
      </c>
      <c r="E33" s="150"/>
      <c r="F33" s="150"/>
      <c r="G33" s="150"/>
      <c r="H33" s="150"/>
      <c r="I33" s="150"/>
      <c r="J33" s="150"/>
    </row>
    <row r="35" spans="1:10" x14ac:dyDescent="0.25">
      <c r="A35" s="99" t="s">
        <v>821</v>
      </c>
    </row>
    <row r="37" spans="1:10" x14ac:dyDescent="0.25">
      <c r="A37" s="88" t="s">
        <v>822</v>
      </c>
    </row>
    <row r="39" spans="1:10" x14ac:dyDescent="0.25">
      <c r="A39" s="96" t="s">
        <v>785</v>
      </c>
      <c r="C39" s="95" t="s">
        <v>801</v>
      </c>
    </row>
    <row r="40" spans="1:10" x14ac:dyDescent="0.25">
      <c r="C40" s="95" t="s">
        <v>795</v>
      </c>
      <c r="F40" t="s">
        <v>798</v>
      </c>
      <c r="G40" t="s">
        <v>799</v>
      </c>
    </row>
    <row r="41" spans="1:10" x14ac:dyDescent="0.25">
      <c r="D41" s="97" t="s">
        <v>797</v>
      </c>
      <c r="I41" s="98" t="s">
        <v>809</v>
      </c>
    </row>
    <row r="42" spans="1:10" x14ac:dyDescent="0.25">
      <c r="D42" s="97" t="s">
        <v>796</v>
      </c>
      <c r="I42" s="98" t="s">
        <v>810</v>
      </c>
    </row>
    <row r="43" spans="1:10" x14ac:dyDescent="0.25">
      <c r="D43" s="97" t="s">
        <v>800</v>
      </c>
      <c r="I43" s="98" t="s">
        <v>810</v>
      </c>
    </row>
    <row r="45" spans="1:10" x14ac:dyDescent="0.25">
      <c r="C45" s="95" t="s">
        <v>802</v>
      </c>
    </row>
    <row r="46" spans="1:10" x14ac:dyDescent="0.25">
      <c r="C46" s="95" t="s">
        <v>803</v>
      </c>
      <c r="F46" t="s">
        <v>798</v>
      </c>
      <c r="G46" t="s">
        <v>55</v>
      </c>
    </row>
    <row r="47" spans="1:10" x14ac:dyDescent="0.25">
      <c r="D47" s="97" t="s">
        <v>804</v>
      </c>
      <c r="I47" s="98" t="s">
        <v>809</v>
      </c>
    </row>
    <row r="48" spans="1:10" x14ac:dyDescent="0.25">
      <c r="D48" s="97" t="s">
        <v>805</v>
      </c>
      <c r="I48" s="98" t="s">
        <v>810</v>
      </c>
    </row>
    <row r="49" spans="1:9" x14ac:dyDescent="0.25">
      <c r="D49" s="97"/>
      <c r="I49" s="98"/>
    </row>
    <row r="50" spans="1:9" x14ac:dyDescent="0.25">
      <c r="C50" s="95" t="s">
        <v>820</v>
      </c>
      <c r="D50" s="97"/>
      <c r="I50" s="98"/>
    </row>
    <row r="51" spans="1:9" x14ac:dyDescent="0.25">
      <c r="C51" t="s">
        <v>819</v>
      </c>
      <c r="D51" s="97"/>
      <c r="I51" s="98"/>
    </row>
    <row r="52" spans="1:9" x14ac:dyDescent="0.25">
      <c r="D52" s="152" t="s">
        <v>823</v>
      </c>
      <c r="E52" s="152"/>
      <c r="F52" s="152"/>
      <c r="G52" s="152"/>
      <c r="H52" s="152"/>
      <c r="I52" s="98" t="s">
        <v>809</v>
      </c>
    </row>
    <row r="53" spans="1:9" x14ac:dyDescent="0.25">
      <c r="D53" s="152"/>
      <c r="E53" s="152"/>
      <c r="F53" s="152"/>
      <c r="G53" s="152"/>
      <c r="H53" s="152"/>
      <c r="I53" s="98"/>
    </row>
    <row r="54" spans="1:9" x14ac:dyDescent="0.25">
      <c r="D54" s="152" t="s">
        <v>824</v>
      </c>
      <c r="E54" s="152"/>
      <c r="F54" s="152"/>
      <c r="G54" s="152"/>
      <c r="H54" s="152"/>
      <c r="I54" s="98" t="s">
        <v>810</v>
      </c>
    </row>
    <row r="55" spans="1:9" x14ac:dyDescent="0.25">
      <c r="D55" s="152"/>
      <c r="E55" s="152"/>
      <c r="F55" s="152"/>
      <c r="G55" s="152"/>
      <c r="H55" s="152"/>
      <c r="I55" s="98"/>
    </row>
    <row r="56" spans="1:9" x14ac:dyDescent="0.25">
      <c r="D56" s="152" t="s">
        <v>833</v>
      </c>
      <c r="E56" s="152"/>
      <c r="F56" s="152"/>
      <c r="G56" s="152"/>
      <c r="H56" s="152"/>
      <c r="I56" s="98" t="s">
        <v>810</v>
      </c>
    </row>
    <row r="57" spans="1:9" x14ac:dyDescent="0.25">
      <c r="D57" s="152"/>
      <c r="E57" s="152"/>
      <c r="F57" s="152"/>
      <c r="G57" s="152"/>
      <c r="H57" s="152"/>
      <c r="I57" s="98"/>
    </row>
    <row r="59" spans="1:9" x14ac:dyDescent="0.25">
      <c r="A59" s="96" t="s">
        <v>806</v>
      </c>
      <c r="C59" s="95" t="s">
        <v>807</v>
      </c>
    </row>
    <row r="60" spans="1:9" x14ac:dyDescent="0.25">
      <c r="C60" t="s">
        <v>808</v>
      </c>
    </row>
    <row r="61" spans="1:9" x14ac:dyDescent="0.25">
      <c r="D61" s="97" t="s">
        <v>811</v>
      </c>
      <c r="I61" s="98" t="s">
        <v>809</v>
      </c>
    </row>
    <row r="62" spans="1:9" x14ac:dyDescent="0.25">
      <c r="D62" s="151" t="s">
        <v>812</v>
      </c>
      <c r="E62" s="151"/>
      <c r="F62" s="151"/>
      <c r="G62" s="151"/>
    </row>
    <row r="63" spans="1:9" x14ac:dyDescent="0.25">
      <c r="D63" s="151"/>
      <c r="E63" s="151"/>
      <c r="F63" s="151"/>
      <c r="G63" s="151"/>
    </row>
    <row r="64" spans="1:9" x14ac:dyDescent="0.25">
      <c r="D64" s="151"/>
      <c r="E64" s="151"/>
      <c r="F64" s="151"/>
      <c r="G64" s="151"/>
    </row>
    <row r="65" spans="1:10" x14ac:dyDescent="0.25">
      <c r="D65" s="97" t="s">
        <v>813</v>
      </c>
      <c r="I65" s="98" t="s">
        <v>810</v>
      </c>
    </row>
    <row r="66" spans="1:10" x14ac:dyDescent="0.25">
      <c r="D66" s="97" t="s">
        <v>800</v>
      </c>
      <c r="I66" s="98" t="s">
        <v>809</v>
      </c>
    </row>
    <row r="67" spans="1:10" x14ac:dyDescent="0.25">
      <c r="D67" s="97" t="s">
        <v>814</v>
      </c>
      <c r="I67" s="98" t="s">
        <v>810</v>
      </c>
    </row>
    <row r="69" spans="1:10" x14ac:dyDescent="0.25">
      <c r="A69" s="96" t="s">
        <v>815</v>
      </c>
      <c r="C69" s="95" t="s">
        <v>816</v>
      </c>
    </row>
    <row r="70" spans="1:10" x14ac:dyDescent="0.25">
      <c r="C70" t="s">
        <v>817</v>
      </c>
    </row>
    <row r="71" spans="1:10" x14ac:dyDescent="0.25">
      <c r="D71" s="97" t="s">
        <v>818</v>
      </c>
      <c r="I71" s="98" t="s">
        <v>809</v>
      </c>
    </row>
    <row r="72" spans="1:10" x14ac:dyDescent="0.25">
      <c r="D72" s="97" t="s">
        <v>800</v>
      </c>
      <c r="I72" s="98" t="s">
        <v>809</v>
      </c>
    </row>
    <row r="73" spans="1:10" x14ac:dyDescent="0.25">
      <c r="D73" s="97" t="s">
        <v>814</v>
      </c>
      <c r="I73" s="98" t="s">
        <v>810</v>
      </c>
    </row>
    <row r="75" spans="1:10" x14ac:dyDescent="0.25">
      <c r="A75" s="88" t="s">
        <v>825</v>
      </c>
    </row>
    <row r="76" spans="1:10" x14ac:dyDescent="0.25">
      <c r="A76" s="137" t="s">
        <v>827</v>
      </c>
      <c r="B76" s="137"/>
      <c r="C76" s="137"/>
      <c r="D76" s="137"/>
      <c r="E76" s="137"/>
      <c r="F76" s="137"/>
      <c r="G76" s="137"/>
      <c r="H76" s="137"/>
      <c r="I76" s="137"/>
      <c r="J76" s="137"/>
    </row>
    <row r="77" spans="1:10" x14ac:dyDescent="0.25">
      <c r="A77" s="137"/>
      <c r="B77" s="137"/>
      <c r="C77" s="137"/>
      <c r="D77" s="137"/>
      <c r="E77" s="137"/>
      <c r="F77" s="137"/>
      <c r="G77" s="137"/>
      <c r="H77" s="137"/>
      <c r="I77" s="137"/>
      <c r="J77" s="137"/>
    </row>
    <row r="78" spans="1:10" x14ac:dyDescent="0.25">
      <c r="A78" s="137"/>
      <c r="B78" s="137"/>
      <c r="C78" s="137"/>
      <c r="D78" s="137"/>
      <c r="E78" s="137"/>
      <c r="F78" s="137"/>
      <c r="G78" s="137"/>
      <c r="H78" s="137"/>
      <c r="I78" s="137"/>
      <c r="J78" s="137"/>
    </row>
    <row r="80" spans="1:10" x14ac:dyDescent="0.25">
      <c r="A80" t="s">
        <v>826</v>
      </c>
    </row>
    <row r="82" spans="1:10" x14ac:dyDescent="0.25">
      <c r="A82" s="137" t="s">
        <v>828</v>
      </c>
      <c r="B82" s="137"/>
      <c r="C82" s="137"/>
      <c r="D82" s="137"/>
      <c r="E82" s="137"/>
      <c r="F82" s="137"/>
      <c r="G82" s="137"/>
      <c r="H82" s="137"/>
      <c r="I82" s="137"/>
      <c r="J82" s="137"/>
    </row>
    <row r="83" spans="1:10" x14ac:dyDescent="0.25">
      <c r="A83" s="137"/>
      <c r="B83" s="137"/>
      <c r="C83" s="137"/>
      <c r="D83" s="137"/>
      <c r="E83" s="137"/>
      <c r="F83" s="137"/>
      <c r="G83" s="137"/>
      <c r="H83" s="137"/>
      <c r="I83" s="137"/>
      <c r="J83" s="137"/>
    </row>
  </sheetData>
  <mergeCells count="12">
    <mergeCell ref="A82:J83"/>
    <mergeCell ref="D62:G64"/>
    <mergeCell ref="D52:H53"/>
    <mergeCell ref="D54:H55"/>
    <mergeCell ref="A76:J78"/>
    <mergeCell ref="D56:H57"/>
    <mergeCell ref="B20:J23"/>
    <mergeCell ref="A26:J29"/>
    <mergeCell ref="E31:J33"/>
    <mergeCell ref="A3:J5"/>
    <mergeCell ref="B10:J13"/>
    <mergeCell ref="B15:J18"/>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Z677"/>
  <sheetViews>
    <sheetView workbookViewId="0">
      <selection activeCell="T8" sqref="T8"/>
    </sheetView>
  </sheetViews>
  <sheetFormatPr defaultRowHeight="15" x14ac:dyDescent="0.25"/>
  <cols>
    <col min="1" max="1" width="14.42578125" bestFit="1" customWidth="1"/>
    <col min="3" max="3" width="14.42578125" bestFit="1" customWidth="1"/>
    <col min="4" max="4" width="2" bestFit="1" customWidth="1"/>
    <col min="5" max="5" width="5.42578125" bestFit="1" customWidth="1"/>
    <col min="6" max="6" width="5.28515625" bestFit="1" customWidth="1"/>
    <col min="7" max="7" width="12.85546875" bestFit="1" customWidth="1"/>
    <col min="8" max="8" width="2" bestFit="1" customWidth="1"/>
    <col min="9" max="9" width="5.42578125" bestFit="1" customWidth="1"/>
    <col min="10" max="10" width="5.28515625" bestFit="1" customWidth="1"/>
    <col min="12" max="13" width="9.140625" style="1"/>
    <col min="19" max="19" width="14.140625" bestFit="1" customWidth="1"/>
  </cols>
  <sheetData>
    <row r="1" spans="1:26" x14ac:dyDescent="0.25">
      <c r="A1" s="31" t="s">
        <v>60</v>
      </c>
      <c r="B1" s="31" t="s">
        <v>850</v>
      </c>
      <c r="C1" s="32" t="s">
        <v>859</v>
      </c>
      <c r="D1" s="32" t="s">
        <v>47</v>
      </c>
      <c r="E1" s="32" t="s">
        <v>11</v>
      </c>
      <c r="F1" s="32" t="s">
        <v>10</v>
      </c>
      <c r="G1" s="32" t="s">
        <v>860</v>
      </c>
      <c r="H1" s="32" t="s">
        <v>47</v>
      </c>
      <c r="I1" s="32" t="s">
        <v>11</v>
      </c>
      <c r="J1" s="32" t="s">
        <v>10</v>
      </c>
      <c r="L1" s="32" t="s">
        <v>251</v>
      </c>
      <c r="M1" s="105" t="s">
        <v>74</v>
      </c>
      <c r="O1" s="105" t="s">
        <v>74</v>
      </c>
      <c r="P1" s="105" t="s">
        <v>865</v>
      </c>
      <c r="R1" s="32" t="s">
        <v>251</v>
      </c>
      <c r="S1" s="32" t="s">
        <v>73</v>
      </c>
      <c r="T1" s="32" t="s">
        <v>75</v>
      </c>
      <c r="V1" s="105" t="s">
        <v>872</v>
      </c>
      <c r="W1" s="105" t="s">
        <v>873</v>
      </c>
      <c r="Y1" s="105" t="s">
        <v>875</v>
      </c>
      <c r="Z1" s="105" t="s">
        <v>873</v>
      </c>
    </row>
    <row r="2" spans="1:26" x14ac:dyDescent="0.25">
      <c r="A2" s="101" t="s">
        <v>835</v>
      </c>
      <c r="B2" s="101" t="s">
        <v>37</v>
      </c>
      <c r="C2" s="102" t="s">
        <v>835</v>
      </c>
      <c r="D2" s="102"/>
      <c r="E2" s="102"/>
      <c r="F2" s="102"/>
      <c r="G2" s="102" t="s">
        <v>834</v>
      </c>
      <c r="H2" s="102">
        <v>0</v>
      </c>
      <c r="I2" s="102"/>
      <c r="J2" s="102"/>
      <c r="L2" s="102" t="s">
        <v>261</v>
      </c>
      <c r="M2" s="102">
        <v>1</v>
      </c>
      <c r="O2" s="102">
        <v>1</v>
      </c>
      <c r="P2" s="102" t="s">
        <v>866</v>
      </c>
      <c r="R2" s="108" t="s">
        <v>240</v>
      </c>
      <c r="S2" s="103" t="s">
        <v>243</v>
      </c>
      <c r="T2" s="108" t="s">
        <v>117</v>
      </c>
      <c r="V2" s="112" t="s">
        <v>867</v>
      </c>
      <c r="W2" s="102" t="s">
        <v>870</v>
      </c>
      <c r="Y2" s="96" t="s">
        <v>869</v>
      </c>
      <c r="Z2" s="96" t="s">
        <v>871</v>
      </c>
    </row>
    <row r="3" spans="1:26" x14ac:dyDescent="0.25">
      <c r="A3" s="101" t="s">
        <v>836</v>
      </c>
      <c r="B3" s="101" t="s">
        <v>23</v>
      </c>
      <c r="C3" s="102" t="s">
        <v>852</v>
      </c>
      <c r="D3" s="102">
        <v>6</v>
      </c>
      <c r="E3" s="102"/>
      <c r="F3" s="102"/>
      <c r="G3" s="102" t="s">
        <v>853</v>
      </c>
      <c r="H3" s="102">
        <v>0</v>
      </c>
      <c r="I3" s="102"/>
      <c r="J3" s="102"/>
      <c r="L3" s="102" t="s">
        <v>262</v>
      </c>
      <c r="M3" s="102">
        <v>1</v>
      </c>
      <c r="O3" s="102">
        <v>2</v>
      </c>
      <c r="P3" s="102" t="s">
        <v>866</v>
      </c>
      <c r="R3" s="108" t="s">
        <v>241</v>
      </c>
      <c r="S3" s="103" t="s">
        <v>244</v>
      </c>
      <c r="T3" s="108" t="s">
        <v>117</v>
      </c>
      <c r="V3" s="112" t="s">
        <v>870</v>
      </c>
      <c r="W3" s="102" t="s">
        <v>866</v>
      </c>
      <c r="Y3" s="96" t="s">
        <v>871</v>
      </c>
      <c r="Z3" s="96" t="s">
        <v>868</v>
      </c>
    </row>
    <row r="4" spans="1:26" x14ac:dyDescent="0.25">
      <c r="A4" s="101" t="s">
        <v>837</v>
      </c>
      <c r="B4" s="101" t="s">
        <v>38</v>
      </c>
      <c r="C4" s="102" t="s">
        <v>837</v>
      </c>
      <c r="D4" s="102"/>
      <c r="E4" s="102"/>
      <c r="F4" s="102"/>
      <c r="G4" s="102" t="s">
        <v>834</v>
      </c>
      <c r="H4" s="102">
        <v>0</v>
      </c>
      <c r="I4" s="102"/>
      <c r="J4" s="102"/>
      <c r="L4" s="102" t="s">
        <v>263</v>
      </c>
      <c r="M4" s="102">
        <v>1</v>
      </c>
      <c r="O4" s="102">
        <v>3</v>
      </c>
      <c r="P4" s="102" t="s">
        <v>866</v>
      </c>
      <c r="R4" s="108" t="s">
        <v>242</v>
      </c>
      <c r="S4" s="103" t="s">
        <v>245</v>
      </c>
      <c r="T4" s="108" t="s">
        <v>117</v>
      </c>
      <c r="V4" s="112" t="s">
        <v>866</v>
      </c>
      <c r="W4" s="102" t="s">
        <v>874</v>
      </c>
      <c r="Y4" s="96" t="s">
        <v>868</v>
      </c>
      <c r="Z4" s="96" t="s">
        <v>869</v>
      </c>
    </row>
    <row r="5" spans="1:26" x14ac:dyDescent="0.25">
      <c r="A5" s="101" t="s">
        <v>838</v>
      </c>
      <c r="B5" s="101" t="s">
        <v>39</v>
      </c>
      <c r="C5" s="102" t="s">
        <v>838</v>
      </c>
      <c r="D5" s="102"/>
      <c r="E5" s="102"/>
      <c r="F5" s="102"/>
      <c r="G5" s="102" t="s">
        <v>834</v>
      </c>
      <c r="H5" s="102">
        <v>0</v>
      </c>
      <c r="I5" s="102"/>
      <c r="J5" s="102"/>
      <c r="L5" s="102" t="s">
        <v>264</v>
      </c>
      <c r="M5" s="102">
        <v>1</v>
      </c>
      <c r="O5" s="102">
        <v>4</v>
      </c>
      <c r="P5" s="102" t="s">
        <v>866</v>
      </c>
      <c r="R5" s="108" t="s">
        <v>198</v>
      </c>
      <c r="S5" s="103" t="s">
        <v>246</v>
      </c>
      <c r="T5" s="108" t="s">
        <v>117</v>
      </c>
      <c r="V5" s="112" t="s">
        <v>874</v>
      </c>
      <c r="W5" s="102" t="s">
        <v>867</v>
      </c>
    </row>
    <row r="6" spans="1:26" x14ac:dyDescent="0.25">
      <c r="A6" s="101" t="s">
        <v>839</v>
      </c>
      <c r="B6" s="101" t="s">
        <v>18</v>
      </c>
      <c r="C6" s="102" t="s">
        <v>839</v>
      </c>
      <c r="D6" s="102">
        <v>7</v>
      </c>
      <c r="E6" s="102"/>
      <c r="F6" s="102"/>
      <c r="G6" s="102" t="s">
        <v>834</v>
      </c>
      <c r="H6" s="102">
        <v>0</v>
      </c>
      <c r="I6" s="102"/>
      <c r="J6" s="102"/>
      <c r="L6" s="102" t="s">
        <v>265</v>
      </c>
      <c r="M6" s="102">
        <v>1</v>
      </c>
      <c r="O6" s="102">
        <v>5</v>
      </c>
      <c r="P6" s="102" t="s">
        <v>866</v>
      </c>
      <c r="R6" s="108" t="s">
        <v>184</v>
      </c>
      <c r="S6" s="103" t="s">
        <v>247</v>
      </c>
      <c r="T6" s="108" t="s">
        <v>117</v>
      </c>
    </row>
    <row r="7" spans="1:26" x14ac:dyDescent="0.25">
      <c r="A7" s="101" t="s">
        <v>840</v>
      </c>
      <c r="B7" s="101" t="s">
        <v>17</v>
      </c>
      <c r="C7" s="102" t="s">
        <v>840</v>
      </c>
      <c r="D7" s="102">
        <v>5</v>
      </c>
      <c r="E7" s="102"/>
      <c r="F7" s="102"/>
      <c r="G7" s="102" t="s">
        <v>834</v>
      </c>
      <c r="H7" s="102">
        <v>0</v>
      </c>
      <c r="I7" s="102"/>
      <c r="J7" s="102"/>
      <c r="L7" s="102" t="s">
        <v>266</v>
      </c>
      <c r="M7" s="102">
        <v>1</v>
      </c>
      <c r="O7" s="102">
        <v>6</v>
      </c>
      <c r="P7" s="102" t="s">
        <v>866</v>
      </c>
      <c r="R7" s="108" t="s">
        <v>177</v>
      </c>
      <c r="S7" s="103" t="s">
        <v>248</v>
      </c>
      <c r="T7" s="108" t="s">
        <v>117</v>
      </c>
    </row>
    <row r="8" spans="1:26" x14ac:dyDescent="0.25">
      <c r="A8" s="101" t="s">
        <v>841</v>
      </c>
      <c r="B8" s="101" t="s">
        <v>40</v>
      </c>
      <c r="C8" s="102" t="s">
        <v>857</v>
      </c>
      <c r="D8" s="102"/>
      <c r="E8" s="102"/>
      <c r="F8" s="102"/>
      <c r="G8" s="102" t="s">
        <v>858</v>
      </c>
      <c r="H8" s="102"/>
      <c r="I8" s="102"/>
      <c r="J8" s="102"/>
      <c r="L8" s="102" t="s">
        <v>267</v>
      </c>
      <c r="M8" s="102">
        <v>1</v>
      </c>
      <c r="O8" s="102">
        <v>7</v>
      </c>
      <c r="P8" s="102" t="s">
        <v>867</v>
      </c>
      <c r="R8" s="108" t="s">
        <v>206</v>
      </c>
      <c r="S8" s="103" t="s">
        <v>249</v>
      </c>
      <c r="T8" s="108" t="s">
        <v>117</v>
      </c>
    </row>
    <row r="9" spans="1:26" x14ac:dyDescent="0.25">
      <c r="A9" s="101" t="s">
        <v>842</v>
      </c>
      <c r="B9" s="101" t="s">
        <v>20</v>
      </c>
      <c r="C9" s="102" t="s">
        <v>842</v>
      </c>
      <c r="D9" s="102">
        <v>6</v>
      </c>
      <c r="E9" s="102"/>
      <c r="F9" s="102"/>
      <c r="G9" s="102" t="s">
        <v>834</v>
      </c>
      <c r="H9" s="102">
        <v>0</v>
      </c>
      <c r="I9" s="102"/>
      <c r="J9" s="102"/>
      <c r="L9" s="102" t="s">
        <v>268</v>
      </c>
      <c r="M9" s="102">
        <v>2</v>
      </c>
      <c r="O9" s="102">
        <v>8</v>
      </c>
      <c r="P9" s="102" t="s">
        <v>867</v>
      </c>
      <c r="R9" s="108" t="s">
        <v>164</v>
      </c>
      <c r="S9" s="103" t="s">
        <v>250</v>
      </c>
      <c r="T9" s="108" t="s">
        <v>117</v>
      </c>
    </row>
    <row r="10" spans="1:26" x14ac:dyDescent="0.25">
      <c r="A10" s="101" t="s">
        <v>843</v>
      </c>
      <c r="B10" s="101" t="s">
        <v>24</v>
      </c>
      <c r="C10" s="102" t="s">
        <v>854</v>
      </c>
      <c r="D10" s="102">
        <v>5</v>
      </c>
      <c r="E10" s="102"/>
      <c r="F10" s="102"/>
      <c r="G10" s="102" t="s">
        <v>834</v>
      </c>
      <c r="H10" s="102">
        <v>0</v>
      </c>
      <c r="I10" s="102"/>
      <c r="J10" s="102"/>
      <c r="L10" s="102" t="s">
        <v>269</v>
      </c>
      <c r="M10" s="102">
        <v>2</v>
      </c>
      <c r="O10" s="102">
        <v>9</v>
      </c>
      <c r="P10" s="102" t="s">
        <v>867</v>
      </c>
      <c r="R10" s="108" t="s">
        <v>130</v>
      </c>
      <c r="S10" s="103" t="s">
        <v>131</v>
      </c>
      <c r="T10" s="108" t="s">
        <v>117</v>
      </c>
    </row>
    <row r="11" spans="1:26" x14ac:dyDescent="0.25">
      <c r="A11" s="101" t="s">
        <v>844</v>
      </c>
      <c r="B11" s="101" t="s">
        <v>41</v>
      </c>
      <c r="C11" s="102" t="s">
        <v>856</v>
      </c>
      <c r="D11" s="102"/>
      <c r="E11" s="102"/>
      <c r="F11" s="102"/>
      <c r="G11" s="102" t="s">
        <v>853</v>
      </c>
      <c r="H11" s="102">
        <v>0</v>
      </c>
      <c r="I11" s="102"/>
      <c r="J11" s="102"/>
      <c r="L11" s="102" t="s">
        <v>270</v>
      </c>
      <c r="M11" s="102">
        <v>2</v>
      </c>
      <c r="O11" s="102">
        <v>10</v>
      </c>
      <c r="P11" s="102" t="s">
        <v>867</v>
      </c>
      <c r="R11" s="108" t="s">
        <v>121</v>
      </c>
      <c r="S11" s="103" t="s">
        <v>123</v>
      </c>
      <c r="T11" s="108" t="s">
        <v>117</v>
      </c>
    </row>
    <row r="12" spans="1:26" x14ac:dyDescent="0.25">
      <c r="A12" s="101" t="s">
        <v>845</v>
      </c>
      <c r="B12" s="101" t="s">
        <v>25</v>
      </c>
      <c r="C12" s="102" t="s">
        <v>845</v>
      </c>
      <c r="D12" s="102">
        <v>5</v>
      </c>
      <c r="E12" s="102"/>
      <c r="F12" s="102"/>
      <c r="G12" s="102" t="s">
        <v>834</v>
      </c>
      <c r="H12" s="102">
        <v>0</v>
      </c>
      <c r="I12" s="102"/>
      <c r="J12" s="102"/>
      <c r="L12" s="102" t="s">
        <v>271</v>
      </c>
      <c r="M12" s="102">
        <v>2</v>
      </c>
      <c r="R12" s="108" t="s">
        <v>134</v>
      </c>
      <c r="S12" s="103" t="s">
        <v>135</v>
      </c>
      <c r="T12" s="108" t="s">
        <v>117</v>
      </c>
    </row>
    <row r="13" spans="1:26" x14ac:dyDescent="0.25">
      <c r="A13" s="101" t="s">
        <v>846</v>
      </c>
      <c r="B13" s="101" t="s">
        <v>21</v>
      </c>
      <c r="C13" s="102" t="s">
        <v>846</v>
      </c>
      <c r="D13" s="102">
        <v>6</v>
      </c>
      <c r="E13" s="102"/>
      <c r="F13" s="102"/>
      <c r="G13" s="102" t="s">
        <v>855</v>
      </c>
      <c r="H13" s="102">
        <v>1</v>
      </c>
      <c r="I13" s="102"/>
      <c r="J13" s="102"/>
      <c r="L13" s="102" t="s">
        <v>272</v>
      </c>
      <c r="M13" s="102">
        <v>2</v>
      </c>
      <c r="R13" s="108" t="s">
        <v>115</v>
      </c>
      <c r="S13" s="103" t="s">
        <v>116</v>
      </c>
      <c r="T13" s="108" t="s">
        <v>117</v>
      </c>
    </row>
    <row r="14" spans="1:26" x14ac:dyDescent="0.25">
      <c r="A14" s="101" t="s">
        <v>847</v>
      </c>
      <c r="B14" s="101" t="s">
        <v>42</v>
      </c>
      <c r="C14" s="102" t="s">
        <v>847</v>
      </c>
      <c r="D14" s="102"/>
      <c r="E14" s="102"/>
      <c r="F14" s="102"/>
      <c r="G14" s="102" t="s">
        <v>834</v>
      </c>
      <c r="H14" s="102">
        <v>0</v>
      </c>
      <c r="I14" s="102"/>
      <c r="J14" s="102"/>
      <c r="L14" s="102" t="s">
        <v>273</v>
      </c>
      <c r="M14" s="102">
        <v>2</v>
      </c>
    </row>
    <row r="15" spans="1:26" x14ac:dyDescent="0.25">
      <c r="A15" s="101" t="s">
        <v>848</v>
      </c>
      <c r="B15" s="101" t="s">
        <v>22</v>
      </c>
      <c r="C15" s="102" t="s">
        <v>848</v>
      </c>
      <c r="D15" s="102">
        <v>5</v>
      </c>
      <c r="E15" s="102"/>
      <c r="F15" s="102"/>
      <c r="G15" s="102" t="s">
        <v>834</v>
      </c>
      <c r="H15" s="102">
        <v>0</v>
      </c>
      <c r="I15" s="102"/>
      <c r="J15" s="102"/>
      <c r="L15" s="102" t="s">
        <v>37</v>
      </c>
      <c r="M15" s="102">
        <v>2</v>
      </c>
    </row>
    <row r="16" spans="1:26" x14ac:dyDescent="0.25">
      <c r="A16" s="101" t="s">
        <v>849</v>
      </c>
      <c r="B16" s="101" t="s">
        <v>19</v>
      </c>
      <c r="C16" s="102" t="s">
        <v>849</v>
      </c>
      <c r="D16" s="102">
        <v>4</v>
      </c>
      <c r="E16" s="102"/>
      <c r="F16" s="102"/>
      <c r="G16" s="102" t="s">
        <v>851</v>
      </c>
      <c r="H16" s="102">
        <v>1</v>
      </c>
      <c r="I16" s="102"/>
      <c r="J16" s="102"/>
      <c r="L16" s="102" t="s">
        <v>274</v>
      </c>
      <c r="M16" s="102">
        <v>2</v>
      </c>
    </row>
    <row r="17" spans="12:13" x14ac:dyDescent="0.25">
      <c r="L17" s="102" t="s">
        <v>275</v>
      </c>
      <c r="M17" s="102">
        <v>2</v>
      </c>
    </row>
    <row r="18" spans="12:13" x14ac:dyDescent="0.25">
      <c r="L18" s="102" t="s">
        <v>276</v>
      </c>
      <c r="M18" s="102">
        <v>2</v>
      </c>
    </row>
    <row r="19" spans="12:13" x14ac:dyDescent="0.25">
      <c r="L19" s="102" t="s">
        <v>277</v>
      </c>
      <c r="M19" s="102">
        <v>2</v>
      </c>
    </row>
    <row r="20" spans="12:13" x14ac:dyDescent="0.25">
      <c r="L20" s="102" t="s">
        <v>278</v>
      </c>
      <c r="M20" s="102">
        <v>2</v>
      </c>
    </row>
    <row r="21" spans="12:13" x14ac:dyDescent="0.25">
      <c r="L21" s="102" t="s">
        <v>279</v>
      </c>
      <c r="M21" s="102">
        <v>3</v>
      </c>
    </row>
    <row r="22" spans="12:13" x14ac:dyDescent="0.25">
      <c r="L22" s="102" t="s">
        <v>280</v>
      </c>
      <c r="M22" s="102">
        <v>3</v>
      </c>
    </row>
    <row r="23" spans="12:13" x14ac:dyDescent="0.25">
      <c r="L23" s="102" t="s">
        <v>281</v>
      </c>
      <c r="M23" s="102">
        <v>3</v>
      </c>
    </row>
    <row r="24" spans="12:13" x14ac:dyDescent="0.25">
      <c r="L24" s="102" t="s">
        <v>282</v>
      </c>
      <c r="M24" s="102">
        <v>3</v>
      </c>
    </row>
    <row r="25" spans="12:13" x14ac:dyDescent="0.25">
      <c r="L25" s="102" t="s">
        <v>283</v>
      </c>
      <c r="M25" s="102">
        <v>3</v>
      </c>
    </row>
    <row r="26" spans="12:13" x14ac:dyDescent="0.25">
      <c r="L26" s="102" t="s">
        <v>284</v>
      </c>
      <c r="M26" s="102">
        <v>3</v>
      </c>
    </row>
    <row r="27" spans="12:13" x14ac:dyDescent="0.25">
      <c r="L27" s="102" t="s">
        <v>285</v>
      </c>
      <c r="M27" s="102">
        <v>3</v>
      </c>
    </row>
    <row r="28" spans="12:13" x14ac:dyDescent="0.25">
      <c r="L28" s="102" t="s">
        <v>286</v>
      </c>
      <c r="M28" s="102">
        <v>1</v>
      </c>
    </row>
    <row r="29" spans="12:13" x14ac:dyDescent="0.25">
      <c r="L29" s="102" t="s">
        <v>287</v>
      </c>
      <c r="M29" s="102">
        <v>1</v>
      </c>
    </row>
    <row r="30" spans="12:13" x14ac:dyDescent="0.25">
      <c r="L30" s="102" t="s">
        <v>288</v>
      </c>
      <c r="M30" s="102">
        <v>1</v>
      </c>
    </row>
    <row r="31" spans="12:13" x14ac:dyDescent="0.25">
      <c r="L31" s="102" t="s">
        <v>289</v>
      </c>
      <c r="M31" s="102">
        <v>1</v>
      </c>
    </row>
    <row r="32" spans="12:13" x14ac:dyDescent="0.25">
      <c r="L32" s="102" t="s">
        <v>290</v>
      </c>
      <c r="M32" s="102">
        <v>1</v>
      </c>
    </row>
    <row r="33" spans="12:13" x14ac:dyDescent="0.25">
      <c r="L33" s="102" t="s">
        <v>291</v>
      </c>
      <c r="M33" s="102">
        <v>1</v>
      </c>
    </row>
    <row r="34" spans="12:13" x14ac:dyDescent="0.25">
      <c r="L34" s="102" t="s">
        <v>292</v>
      </c>
      <c r="M34" s="102">
        <v>1</v>
      </c>
    </row>
    <row r="35" spans="12:13" x14ac:dyDescent="0.25">
      <c r="L35" s="102" t="s">
        <v>293</v>
      </c>
      <c r="M35" s="102">
        <v>1</v>
      </c>
    </row>
    <row r="36" spans="12:13" x14ac:dyDescent="0.25">
      <c r="L36" s="102" t="s">
        <v>294</v>
      </c>
      <c r="M36" s="102">
        <v>2</v>
      </c>
    </row>
    <row r="37" spans="12:13" x14ac:dyDescent="0.25">
      <c r="L37" s="102" t="s">
        <v>295</v>
      </c>
      <c r="M37" s="102">
        <v>2</v>
      </c>
    </row>
    <row r="38" spans="12:13" x14ac:dyDescent="0.25">
      <c r="L38" s="102" t="s">
        <v>296</v>
      </c>
      <c r="M38" s="102">
        <v>2</v>
      </c>
    </row>
    <row r="39" spans="12:13" x14ac:dyDescent="0.25">
      <c r="L39" s="102" t="s">
        <v>23</v>
      </c>
      <c r="M39" s="102">
        <v>2</v>
      </c>
    </row>
    <row r="40" spans="12:13" x14ac:dyDescent="0.25">
      <c r="L40" s="102" t="s">
        <v>297</v>
      </c>
      <c r="M40" s="102">
        <v>2</v>
      </c>
    </row>
    <row r="41" spans="12:13" x14ac:dyDescent="0.25">
      <c r="L41" s="102" t="s">
        <v>298</v>
      </c>
      <c r="M41" s="102">
        <v>2</v>
      </c>
    </row>
    <row r="42" spans="12:13" x14ac:dyDescent="0.25">
      <c r="L42" s="102" t="s">
        <v>299</v>
      </c>
      <c r="M42" s="102">
        <v>2</v>
      </c>
    </row>
    <row r="43" spans="12:13" x14ac:dyDescent="0.25">
      <c r="L43" s="102" t="s">
        <v>300</v>
      </c>
      <c r="M43" s="102">
        <v>2</v>
      </c>
    </row>
    <row r="44" spans="12:13" x14ac:dyDescent="0.25">
      <c r="L44" s="102" t="s">
        <v>301</v>
      </c>
      <c r="M44" s="102">
        <v>2</v>
      </c>
    </row>
    <row r="45" spans="12:13" x14ac:dyDescent="0.25">
      <c r="L45" s="102" t="s">
        <v>302</v>
      </c>
      <c r="M45" s="102">
        <v>2</v>
      </c>
    </row>
    <row r="46" spans="12:13" x14ac:dyDescent="0.25">
      <c r="L46" s="102" t="s">
        <v>303</v>
      </c>
      <c r="M46" s="102">
        <v>3</v>
      </c>
    </row>
    <row r="47" spans="12:13" x14ac:dyDescent="0.25">
      <c r="L47" s="102" t="s">
        <v>304</v>
      </c>
      <c r="M47" s="102">
        <v>3</v>
      </c>
    </row>
    <row r="48" spans="12:13" x14ac:dyDescent="0.25">
      <c r="L48" s="102" t="s">
        <v>305</v>
      </c>
      <c r="M48" s="102">
        <v>3</v>
      </c>
    </row>
    <row r="49" spans="12:13" x14ac:dyDescent="0.25">
      <c r="L49" s="102" t="s">
        <v>306</v>
      </c>
      <c r="M49" s="102">
        <v>3</v>
      </c>
    </row>
    <row r="50" spans="12:13" x14ac:dyDescent="0.25">
      <c r="L50" s="102" t="s">
        <v>307</v>
      </c>
      <c r="M50" s="102">
        <v>3</v>
      </c>
    </row>
    <row r="51" spans="12:13" x14ac:dyDescent="0.25">
      <c r="L51" s="102" t="s">
        <v>308</v>
      </c>
      <c r="M51" s="102">
        <v>3</v>
      </c>
    </row>
    <row r="52" spans="12:13" x14ac:dyDescent="0.25">
      <c r="L52" s="102" t="s">
        <v>309</v>
      </c>
      <c r="M52" s="102">
        <v>3</v>
      </c>
    </row>
    <row r="53" spans="12:13" x14ac:dyDescent="0.25">
      <c r="L53" s="102" t="s">
        <v>310</v>
      </c>
      <c r="M53" s="102">
        <v>3</v>
      </c>
    </row>
    <row r="54" spans="12:13" x14ac:dyDescent="0.25">
      <c r="L54" s="102" t="s">
        <v>311</v>
      </c>
      <c r="M54" s="102">
        <v>1</v>
      </c>
    </row>
    <row r="55" spans="12:13" x14ac:dyDescent="0.25">
      <c r="L55" s="102" t="s">
        <v>312</v>
      </c>
      <c r="M55" s="102">
        <v>1</v>
      </c>
    </row>
    <row r="56" spans="12:13" x14ac:dyDescent="0.25">
      <c r="L56" s="102" t="s">
        <v>313</v>
      </c>
      <c r="M56" s="102">
        <v>1</v>
      </c>
    </row>
    <row r="57" spans="12:13" x14ac:dyDescent="0.25">
      <c r="L57" s="102" t="s">
        <v>240</v>
      </c>
      <c r="M57" s="102">
        <v>1</v>
      </c>
    </row>
    <row r="58" spans="12:13" x14ac:dyDescent="0.25">
      <c r="L58" s="102" t="s">
        <v>314</v>
      </c>
      <c r="M58" s="102">
        <v>1</v>
      </c>
    </row>
    <row r="59" spans="12:13" x14ac:dyDescent="0.25">
      <c r="L59" s="102" t="s">
        <v>315</v>
      </c>
      <c r="M59" s="102">
        <v>1</v>
      </c>
    </row>
    <row r="60" spans="12:13" x14ac:dyDescent="0.25">
      <c r="L60" s="102" t="s">
        <v>316</v>
      </c>
      <c r="M60" s="102">
        <v>1</v>
      </c>
    </row>
    <row r="61" spans="12:13" x14ac:dyDescent="0.25">
      <c r="L61" s="102" t="s">
        <v>317</v>
      </c>
      <c r="M61" s="102">
        <v>1</v>
      </c>
    </row>
    <row r="62" spans="12:13" x14ac:dyDescent="0.25">
      <c r="L62" s="102" t="s">
        <v>318</v>
      </c>
      <c r="M62" s="102">
        <v>2</v>
      </c>
    </row>
    <row r="63" spans="12:13" x14ac:dyDescent="0.25">
      <c r="L63" s="102" t="s">
        <v>319</v>
      </c>
      <c r="M63" s="102">
        <v>2</v>
      </c>
    </row>
    <row r="64" spans="12:13" x14ac:dyDescent="0.25">
      <c r="L64" s="102" t="s">
        <v>320</v>
      </c>
      <c r="M64" s="102">
        <v>2</v>
      </c>
    </row>
    <row r="65" spans="12:13" x14ac:dyDescent="0.25">
      <c r="L65" s="102" t="s">
        <v>321</v>
      </c>
      <c r="M65" s="102">
        <v>2</v>
      </c>
    </row>
    <row r="66" spans="12:13" x14ac:dyDescent="0.25">
      <c r="L66" s="102" t="s">
        <v>322</v>
      </c>
      <c r="M66" s="102">
        <v>2</v>
      </c>
    </row>
    <row r="67" spans="12:13" x14ac:dyDescent="0.25">
      <c r="L67" s="102" t="s">
        <v>323</v>
      </c>
      <c r="M67" s="102">
        <v>2</v>
      </c>
    </row>
    <row r="68" spans="12:13" x14ac:dyDescent="0.25">
      <c r="L68" s="102" t="s">
        <v>324</v>
      </c>
      <c r="M68" s="102">
        <v>2</v>
      </c>
    </row>
    <row r="69" spans="12:13" x14ac:dyDescent="0.25">
      <c r="L69" s="102" t="s">
        <v>325</v>
      </c>
      <c r="M69" s="102">
        <v>2</v>
      </c>
    </row>
    <row r="70" spans="12:13" x14ac:dyDescent="0.25">
      <c r="L70" s="102" t="s">
        <v>326</v>
      </c>
      <c r="M70" s="102">
        <v>2</v>
      </c>
    </row>
    <row r="71" spans="12:13" x14ac:dyDescent="0.25">
      <c r="L71" s="102" t="s">
        <v>327</v>
      </c>
      <c r="M71" s="102">
        <v>2</v>
      </c>
    </row>
    <row r="72" spans="12:13" x14ac:dyDescent="0.25">
      <c r="L72" s="102" t="s">
        <v>328</v>
      </c>
      <c r="M72" s="102">
        <v>3</v>
      </c>
    </row>
    <row r="73" spans="12:13" x14ac:dyDescent="0.25">
      <c r="L73" s="102" t="s">
        <v>329</v>
      </c>
      <c r="M73" s="102">
        <v>3</v>
      </c>
    </row>
    <row r="74" spans="12:13" x14ac:dyDescent="0.25">
      <c r="L74" s="102" t="s">
        <v>242</v>
      </c>
      <c r="M74" s="102">
        <v>3</v>
      </c>
    </row>
    <row r="75" spans="12:13" x14ac:dyDescent="0.25">
      <c r="L75" s="102" t="s">
        <v>330</v>
      </c>
      <c r="M75" s="102">
        <v>3</v>
      </c>
    </row>
    <row r="76" spans="12:13" x14ac:dyDescent="0.25">
      <c r="L76" s="102" t="s">
        <v>331</v>
      </c>
      <c r="M76" s="102">
        <v>3</v>
      </c>
    </row>
    <row r="77" spans="12:13" x14ac:dyDescent="0.25">
      <c r="L77" s="102" t="s">
        <v>332</v>
      </c>
      <c r="M77" s="102">
        <v>3</v>
      </c>
    </row>
    <row r="78" spans="12:13" x14ac:dyDescent="0.25">
      <c r="L78" s="102" t="s">
        <v>333</v>
      </c>
      <c r="M78" s="102">
        <v>3</v>
      </c>
    </row>
    <row r="79" spans="12:13" x14ac:dyDescent="0.25">
      <c r="L79" s="102" t="s">
        <v>334</v>
      </c>
      <c r="M79" s="102">
        <v>3</v>
      </c>
    </row>
    <row r="80" spans="12:13" x14ac:dyDescent="0.25">
      <c r="L80" s="102" t="s">
        <v>38</v>
      </c>
      <c r="M80" s="102">
        <v>1</v>
      </c>
    </row>
    <row r="81" spans="12:13" x14ac:dyDescent="0.25">
      <c r="L81" s="102" t="s">
        <v>335</v>
      </c>
      <c r="M81" s="102">
        <v>1</v>
      </c>
    </row>
    <row r="82" spans="12:13" x14ac:dyDescent="0.25">
      <c r="L82" s="102" t="s">
        <v>336</v>
      </c>
      <c r="M82" s="102">
        <v>1</v>
      </c>
    </row>
    <row r="83" spans="12:13" x14ac:dyDescent="0.25">
      <c r="L83" s="102" t="s">
        <v>337</v>
      </c>
      <c r="M83" s="102">
        <v>1</v>
      </c>
    </row>
    <row r="84" spans="12:13" x14ac:dyDescent="0.25">
      <c r="L84" s="102" t="s">
        <v>39</v>
      </c>
      <c r="M84" s="102">
        <v>1</v>
      </c>
    </row>
    <row r="85" spans="12:13" x14ac:dyDescent="0.25">
      <c r="L85" s="102" t="s">
        <v>338</v>
      </c>
      <c r="M85" s="102">
        <v>1</v>
      </c>
    </row>
    <row r="86" spans="12:13" x14ac:dyDescent="0.25">
      <c r="L86" s="102" t="s">
        <v>339</v>
      </c>
      <c r="M86" s="102">
        <v>1</v>
      </c>
    </row>
    <row r="87" spans="12:13" x14ac:dyDescent="0.25">
      <c r="L87" s="102" t="s">
        <v>340</v>
      </c>
      <c r="M87" s="102">
        <v>1</v>
      </c>
    </row>
    <row r="88" spans="12:13" x14ac:dyDescent="0.25">
      <c r="L88" s="102" t="s">
        <v>341</v>
      </c>
      <c r="M88" s="102">
        <v>2</v>
      </c>
    </row>
    <row r="89" spans="12:13" x14ac:dyDescent="0.25">
      <c r="L89" s="102" t="s">
        <v>342</v>
      </c>
      <c r="M89" s="102">
        <v>2</v>
      </c>
    </row>
    <row r="90" spans="12:13" x14ac:dyDescent="0.25">
      <c r="L90" s="102" t="s">
        <v>241</v>
      </c>
      <c r="M90" s="102">
        <v>2</v>
      </c>
    </row>
    <row r="91" spans="12:13" x14ac:dyDescent="0.25">
      <c r="L91" s="102" t="s">
        <v>343</v>
      </c>
      <c r="M91" s="102">
        <v>2</v>
      </c>
    </row>
    <row r="92" spans="12:13" x14ac:dyDescent="0.25">
      <c r="L92" s="102" t="s">
        <v>344</v>
      </c>
      <c r="M92" s="102">
        <v>2</v>
      </c>
    </row>
    <row r="93" spans="12:13" x14ac:dyDescent="0.25">
      <c r="L93" s="102" t="s">
        <v>345</v>
      </c>
      <c r="M93" s="102">
        <v>2</v>
      </c>
    </row>
    <row r="94" spans="12:13" x14ac:dyDescent="0.25">
      <c r="L94" s="102" t="s">
        <v>346</v>
      </c>
      <c r="M94" s="102">
        <v>2</v>
      </c>
    </row>
    <row r="95" spans="12:13" x14ac:dyDescent="0.25">
      <c r="L95" s="102" t="s">
        <v>347</v>
      </c>
      <c r="M95" s="102">
        <v>2</v>
      </c>
    </row>
    <row r="96" spans="12:13" x14ac:dyDescent="0.25">
      <c r="L96" s="102" t="s">
        <v>348</v>
      </c>
      <c r="M96" s="102">
        <v>2</v>
      </c>
    </row>
    <row r="97" spans="12:13" x14ac:dyDescent="0.25">
      <c r="L97" s="102" t="s">
        <v>349</v>
      </c>
      <c r="M97" s="102">
        <v>2</v>
      </c>
    </row>
    <row r="98" spans="12:13" x14ac:dyDescent="0.25">
      <c r="L98" s="102" t="s">
        <v>350</v>
      </c>
      <c r="M98" s="102">
        <v>3</v>
      </c>
    </row>
    <row r="99" spans="12:13" x14ac:dyDescent="0.25">
      <c r="L99" s="102" t="s">
        <v>351</v>
      </c>
      <c r="M99" s="102">
        <v>3</v>
      </c>
    </row>
    <row r="100" spans="12:13" x14ac:dyDescent="0.25">
      <c r="L100" s="102" t="s">
        <v>352</v>
      </c>
      <c r="M100" s="102">
        <v>3</v>
      </c>
    </row>
    <row r="101" spans="12:13" x14ac:dyDescent="0.25">
      <c r="L101" s="102" t="s">
        <v>353</v>
      </c>
      <c r="M101" s="102">
        <v>3</v>
      </c>
    </row>
    <row r="102" spans="12:13" x14ac:dyDescent="0.25">
      <c r="L102" s="102" t="s">
        <v>18</v>
      </c>
      <c r="M102" s="102">
        <v>3</v>
      </c>
    </row>
    <row r="103" spans="12:13" x14ac:dyDescent="0.25">
      <c r="L103" s="102" t="s">
        <v>354</v>
      </c>
      <c r="M103" s="102">
        <v>3</v>
      </c>
    </row>
    <row r="104" spans="12:13" x14ac:dyDescent="0.25">
      <c r="L104" s="102" t="s">
        <v>355</v>
      </c>
      <c r="M104" s="102">
        <v>3</v>
      </c>
    </row>
    <row r="105" spans="12:13" x14ac:dyDescent="0.25">
      <c r="L105" s="102" t="s">
        <v>356</v>
      </c>
      <c r="M105" s="102">
        <v>3</v>
      </c>
    </row>
    <row r="106" spans="12:13" x14ac:dyDescent="0.25">
      <c r="L106" s="102" t="s">
        <v>357</v>
      </c>
      <c r="M106" s="102">
        <v>1</v>
      </c>
    </row>
    <row r="107" spans="12:13" x14ac:dyDescent="0.25">
      <c r="L107" s="102" t="s">
        <v>358</v>
      </c>
      <c r="M107" s="102">
        <v>1</v>
      </c>
    </row>
    <row r="108" spans="12:13" x14ac:dyDescent="0.25">
      <c r="L108" s="102" t="s">
        <v>359</v>
      </c>
      <c r="M108" s="102">
        <v>1</v>
      </c>
    </row>
    <row r="109" spans="12:13" x14ac:dyDescent="0.25">
      <c r="L109" s="102" t="s">
        <v>360</v>
      </c>
      <c r="M109" s="102">
        <v>1</v>
      </c>
    </row>
    <row r="110" spans="12:13" x14ac:dyDescent="0.25">
      <c r="L110" s="102" t="s">
        <v>361</v>
      </c>
      <c r="M110" s="102">
        <v>1</v>
      </c>
    </row>
    <row r="111" spans="12:13" x14ac:dyDescent="0.25">
      <c r="L111" s="102" t="s">
        <v>362</v>
      </c>
      <c r="M111" s="102">
        <v>1</v>
      </c>
    </row>
    <row r="112" spans="12:13" x14ac:dyDescent="0.25">
      <c r="L112" s="102" t="s">
        <v>363</v>
      </c>
      <c r="M112" s="102">
        <v>1</v>
      </c>
    </row>
    <row r="113" spans="12:13" x14ac:dyDescent="0.25">
      <c r="L113" s="102" t="s">
        <v>364</v>
      </c>
      <c r="M113" s="102">
        <v>1</v>
      </c>
    </row>
    <row r="114" spans="12:13" x14ac:dyDescent="0.25">
      <c r="L114" s="102" t="s">
        <v>365</v>
      </c>
      <c r="M114" s="102">
        <v>2</v>
      </c>
    </row>
    <row r="115" spans="12:13" x14ac:dyDescent="0.25">
      <c r="L115" s="102" t="s">
        <v>366</v>
      </c>
      <c r="M115" s="102">
        <v>2</v>
      </c>
    </row>
    <row r="116" spans="12:13" x14ac:dyDescent="0.25">
      <c r="L116" s="102" t="s">
        <v>367</v>
      </c>
      <c r="M116" s="102">
        <v>2</v>
      </c>
    </row>
    <row r="117" spans="12:13" x14ac:dyDescent="0.25">
      <c r="L117" s="102" t="s">
        <v>17</v>
      </c>
      <c r="M117" s="102">
        <v>2</v>
      </c>
    </row>
    <row r="118" spans="12:13" x14ac:dyDescent="0.25">
      <c r="L118" s="102" t="s">
        <v>368</v>
      </c>
      <c r="M118" s="102">
        <v>2</v>
      </c>
    </row>
    <row r="119" spans="12:13" x14ac:dyDescent="0.25">
      <c r="L119" s="102" t="s">
        <v>369</v>
      </c>
      <c r="M119" s="102">
        <v>2</v>
      </c>
    </row>
    <row r="120" spans="12:13" x14ac:dyDescent="0.25">
      <c r="L120" s="102" t="s">
        <v>370</v>
      </c>
      <c r="M120" s="102">
        <v>2</v>
      </c>
    </row>
    <row r="121" spans="12:13" x14ac:dyDescent="0.25">
      <c r="L121" s="102" t="s">
        <v>371</v>
      </c>
      <c r="M121" s="102">
        <v>2</v>
      </c>
    </row>
    <row r="122" spans="12:13" x14ac:dyDescent="0.25">
      <c r="L122" s="102" t="s">
        <v>372</v>
      </c>
      <c r="M122" s="102">
        <v>2</v>
      </c>
    </row>
    <row r="123" spans="12:13" x14ac:dyDescent="0.25">
      <c r="L123" s="102" t="s">
        <v>373</v>
      </c>
      <c r="M123" s="102">
        <v>2</v>
      </c>
    </row>
    <row r="124" spans="12:13" x14ac:dyDescent="0.25">
      <c r="L124" s="102" t="s">
        <v>374</v>
      </c>
      <c r="M124" s="102">
        <v>3</v>
      </c>
    </row>
    <row r="125" spans="12:13" x14ac:dyDescent="0.25">
      <c r="L125" s="102" t="s">
        <v>375</v>
      </c>
      <c r="M125" s="102">
        <v>3</v>
      </c>
    </row>
    <row r="126" spans="12:13" x14ac:dyDescent="0.25">
      <c r="L126" s="102" t="s">
        <v>376</v>
      </c>
      <c r="M126" s="102">
        <v>3</v>
      </c>
    </row>
    <row r="127" spans="12:13" x14ac:dyDescent="0.25">
      <c r="L127" s="102" t="s">
        <v>377</v>
      </c>
      <c r="M127" s="102">
        <v>3</v>
      </c>
    </row>
    <row r="128" spans="12:13" x14ac:dyDescent="0.25">
      <c r="L128" s="102" t="s">
        <v>378</v>
      </c>
      <c r="M128" s="102">
        <v>3</v>
      </c>
    </row>
    <row r="129" spans="12:13" x14ac:dyDescent="0.25">
      <c r="L129" s="102" t="s">
        <v>379</v>
      </c>
      <c r="M129" s="102">
        <v>3</v>
      </c>
    </row>
    <row r="130" spans="12:13" x14ac:dyDescent="0.25">
      <c r="L130" s="102" t="s">
        <v>380</v>
      </c>
      <c r="M130" s="102">
        <v>3</v>
      </c>
    </row>
    <row r="131" spans="12:13" x14ac:dyDescent="0.25">
      <c r="L131" s="102" t="s">
        <v>381</v>
      </c>
      <c r="M131" s="102">
        <v>3</v>
      </c>
    </row>
    <row r="132" spans="12:13" x14ac:dyDescent="0.25">
      <c r="L132" s="102" t="s">
        <v>382</v>
      </c>
      <c r="M132" s="102">
        <v>1</v>
      </c>
    </row>
    <row r="133" spans="12:13" x14ac:dyDescent="0.25">
      <c r="L133" s="102" t="s">
        <v>383</v>
      </c>
      <c r="M133" s="102">
        <v>1</v>
      </c>
    </row>
    <row r="134" spans="12:13" x14ac:dyDescent="0.25">
      <c r="L134" s="102" t="s">
        <v>384</v>
      </c>
      <c r="M134" s="102">
        <v>1</v>
      </c>
    </row>
    <row r="135" spans="12:13" x14ac:dyDescent="0.25">
      <c r="L135" s="102" t="s">
        <v>385</v>
      </c>
      <c r="M135" s="102">
        <v>1</v>
      </c>
    </row>
    <row r="136" spans="12:13" x14ac:dyDescent="0.25">
      <c r="L136" s="102" t="s">
        <v>386</v>
      </c>
      <c r="M136" s="102">
        <v>1</v>
      </c>
    </row>
    <row r="137" spans="12:13" x14ac:dyDescent="0.25">
      <c r="L137" s="102" t="s">
        <v>387</v>
      </c>
      <c r="M137" s="102">
        <v>1</v>
      </c>
    </row>
    <row r="138" spans="12:13" x14ac:dyDescent="0.25">
      <c r="L138" s="102" t="s">
        <v>388</v>
      </c>
      <c r="M138" s="102">
        <v>1</v>
      </c>
    </row>
    <row r="139" spans="12:13" x14ac:dyDescent="0.25">
      <c r="L139" s="102" t="s">
        <v>389</v>
      </c>
      <c r="M139" s="102">
        <v>1</v>
      </c>
    </row>
    <row r="140" spans="12:13" x14ac:dyDescent="0.25">
      <c r="L140" s="102" t="s">
        <v>390</v>
      </c>
      <c r="M140" s="102">
        <v>2</v>
      </c>
    </row>
    <row r="141" spans="12:13" x14ac:dyDescent="0.25">
      <c r="L141" s="102" t="s">
        <v>391</v>
      </c>
      <c r="M141" s="102">
        <v>2</v>
      </c>
    </row>
    <row r="142" spans="12:13" x14ac:dyDescent="0.25">
      <c r="L142" s="102" t="s">
        <v>392</v>
      </c>
      <c r="M142" s="102">
        <v>2</v>
      </c>
    </row>
    <row r="143" spans="12:13" x14ac:dyDescent="0.25">
      <c r="L143" s="102" t="s">
        <v>393</v>
      </c>
      <c r="M143" s="102">
        <v>2</v>
      </c>
    </row>
    <row r="144" spans="12:13" x14ac:dyDescent="0.25">
      <c r="L144" s="102" t="s">
        <v>394</v>
      </c>
      <c r="M144" s="102">
        <v>2</v>
      </c>
    </row>
    <row r="145" spans="12:13" x14ac:dyDescent="0.25">
      <c r="L145" s="102" t="s">
        <v>395</v>
      </c>
      <c r="M145" s="102">
        <v>2</v>
      </c>
    </row>
    <row r="146" spans="12:13" x14ac:dyDescent="0.25">
      <c r="L146" s="102" t="s">
        <v>396</v>
      </c>
      <c r="M146" s="102">
        <v>2</v>
      </c>
    </row>
    <row r="147" spans="12:13" x14ac:dyDescent="0.25">
      <c r="L147" s="102" t="s">
        <v>397</v>
      </c>
      <c r="M147" s="102">
        <v>2</v>
      </c>
    </row>
    <row r="148" spans="12:13" x14ac:dyDescent="0.25">
      <c r="L148" s="102" t="s">
        <v>398</v>
      </c>
      <c r="M148" s="102">
        <v>2</v>
      </c>
    </row>
    <row r="149" spans="12:13" x14ac:dyDescent="0.25">
      <c r="L149" s="102" t="s">
        <v>399</v>
      </c>
      <c r="M149" s="102">
        <v>2</v>
      </c>
    </row>
    <row r="150" spans="12:13" x14ac:dyDescent="0.25">
      <c r="L150" s="102" t="s">
        <v>400</v>
      </c>
      <c r="M150" s="102">
        <v>3</v>
      </c>
    </row>
    <row r="151" spans="12:13" x14ac:dyDescent="0.25">
      <c r="L151" s="102" t="s">
        <v>401</v>
      </c>
      <c r="M151" s="102">
        <v>3</v>
      </c>
    </row>
    <row r="152" spans="12:13" x14ac:dyDescent="0.25">
      <c r="L152" s="102" t="s">
        <v>402</v>
      </c>
      <c r="M152" s="102">
        <v>3</v>
      </c>
    </row>
    <row r="153" spans="12:13" x14ac:dyDescent="0.25">
      <c r="L153" s="102" t="s">
        <v>403</v>
      </c>
      <c r="M153" s="102">
        <v>3</v>
      </c>
    </row>
    <row r="154" spans="12:13" x14ac:dyDescent="0.25">
      <c r="L154" s="102" t="s">
        <v>404</v>
      </c>
      <c r="M154" s="102">
        <v>3</v>
      </c>
    </row>
    <row r="155" spans="12:13" x14ac:dyDescent="0.25">
      <c r="L155" s="102" t="s">
        <v>405</v>
      </c>
      <c r="M155" s="102">
        <v>3</v>
      </c>
    </row>
    <row r="156" spans="12:13" x14ac:dyDescent="0.25">
      <c r="L156" s="102" t="s">
        <v>406</v>
      </c>
      <c r="M156" s="102">
        <v>3</v>
      </c>
    </row>
    <row r="157" spans="12:13" x14ac:dyDescent="0.25">
      <c r="L157" s="102" t="s">
        <v>407</v>
      </c>
      <c r="M157" s="102">
        <v>3</v>
      </c>
    </row>
    <row r="158" spans="12:13" x14ac:dyDescent="0.25">
      <c r="L158" s="102" t="s">
        <v>408</v>
      </c>
      <c r="M158" s="102">
        <v>1</v>
      </c>
    </row>
    <row r="159" spans="12:13" x14ac:dyDescent="0.25">
      <c r="L159" s="102" t="s">
        <v>409</v>
      </c>
      <c r="M159" s="102">
        <v>1</v>
      </c>
    </row>
    <row r="160" spans="12:13" x14ac:dyDescent="0.25">
      <c r="L160" s="102" t="s">
        <v>410</v>
      </c>
      <c r="M160" s="102">
        <v>1</v>
      </c>
    </row>
    <row r="161" spans="12:13" x14ac:dyDescent="0.25">
      <c r="L161" s="102" t="s">
        <v>411</v>
      </c>
      <c r="M161" s="102">
        <v>1</v>
      </c>
    </row>
    <row r="162" spans="12:13" x14ac:dyDescent="0.25">
      <c r="L162" s="102" t="s">
        <v>412</v>
      </c>
      <c r="M162" s="102">
        <v>1</v>
      </c>
    </row>
    <row r="163" spans="12:13" x14ac:dyDescent="0.25">
      <c r="L163" s="102" t="s">
        <v>413</v>
      </c>
      <c r="M163" s="102">
        <v>1</v>
      </c>
    </row>
    <row r="164" spans="12:13" x14ac:dyDescent="0.25">
      <c r="L164" s="102" t="s">
        <v>414</v>
      </c>
      <c r="M164" s="102">
        <v>1</v>
      </c>
    </row>
    <row r="165" spans="12:13" x14ac:dyDescent="0.25">
      <c r="L165" s="102" t="s">
        <v>415</v>
      </c>
      <c r="M165" s="102">
        <v>1</v>
      </c>
    </row>
    <row r="166" spans="12:13" x14ac:dyDescent="0.25">
      <c r="L166" s="102" t="s">
        <v>40</v>
      </c>
      <c r="M166" s="102">
        <v>5</v>
      </c>
    </row>
    <row r="167" spans="12:13" x14ac:dyDescent="0.25">
      <c r="L167" s="102" t="s">
        <v>416</v>
      </c>
      <c r="M167" s="102">
        <v>5</v>
      </c>
    </row>
    <row r="168" spans="12:13" x14ac:dyDescent="0.25">
      <c r="L168" s="102" t="s">
        <v>417</v>
      </c>
      <c r="M168" s="102">
        <v>5</v>
      </c>
    </row>
    <row r="169" spans="12:13" x14ac:dyDescent="0.25">
      <c r="L169" s="102" t="s">
        <v>418</v>
      </c>
      <c r="M169" s="102">
        <v>5</v>
      </c>
    </row>
    <row r="170" spans="12:13" x14ac:dyDescent="0.25">
      <c r="L170" s="102" t="s">
        <v>419</v>
      </c>
      <c r="M170" s="102">
        <v>2</v>
      </c>
    </row>
    <row r="171" spans="12:13" x14ac:dyDescent="0.25">
      <c r="L171" s="102" t="s">
        <v>20</v>
      </c>
      <c r="M171" s="102">
        <v>2</v>
      </c>
    </row>
    <row r="172" spans="12:13" x14ac:dyDescent="0.25">
      <c r="L172" s="102" t="s">
        <v>420</v>
      </c>
      <c r="M172" s="102">
        <v>2</v>
      </c>
    </row>
    <row r="173" spans="12:13" x14ac:dyDescent="0.25">
      <c r="L173" s="102" t="s">
        <v>421</v>
      </c>
      <c r="M173" s="102">
        <v>2</v>
      </c>
    </row>
    <row r="174" spans="12:13" x14ac:dyDescent="0.25">
      <c r="L174" s="102" t="s">
        <v>422</v>
      </c>
      <c r="M174" s="102">
        <v>2</v>
      </c>
    </row>
    <row r="175" spans="12:13" x14ac:dyDescent="0.25">
      <c r="L175" s="102" t="s">
        <v>423</v>
      </c>
      <c r="M175" s="102">
        <v>6</v>
      </c>
    </row>
    <row r="176" spans="12:13" x14ac:dyDescent="0.25">
      <c r="L176" s="102" t="s">
        <v>424</v>
      </c>
      <c r="M176" s="102">
        <v>3</v>
      </c>
    </row>
    <row r="177" spans="12:13" x14ac:dyDescent="0.25">
      <c r="L177" s="102" t="s">
        <v>425</v>
      </c>
      <c r="M177" s="102">
        <v>3</v>
      </c>
    </row>
    <row r="178" spans="12:13" x14ac:dyDescent="0.25">
      <c r="L178" s="102" t="s">
        <v>426</v>
      </c>
      <c r="M178" s="102">
        <v>3</v>
      </c>
    </row>
    <row r="179" spans="12:13" x14ac:dyDescent="0.25">
      <c r="L179" s="102" t="s">
        <v>427</v>
      </c>
      <c r="M179" s="102">
        <v>3</v>
      </c>
    </row>
    <row r="180" spans="12:13" x14ac:dyDescent="0.25">
      <c r="L180" s="102" t="s">
        <v>428</v>
      </c>
      <c r="M180" s="102">
        <v>3</v>
      </c>
    </row>
    <row r="181" spans="12:13" x14ac:dyDescent="0.25">
      <c r="L181" s="102" t="s">
        <v>429</v>
      </c>
      <c r="M181" s="102">
        <v>3</v>
      </c>
    </row>
    <row r="182" spans="12:13" x14ac:dyDescent="0.25">
      <c r="L182" s="102" t="s">
        <v>430</v>
      </c>
      <c r="M182" s="102">
        <v>3</v>
      </c>
    </row>
    <row r="183" spans="12:13" x14ac:dyDescent="0.25">
      <c r="L183" s="102" t="s">
        <v>431</v>
      </c>
      <c r="M183" s="102">
        <v>3</v>
      </c>
    </row>
    <row r="184" spans="12:13" x14ac:dyDescent="0.25">
      <c r="L184" s="102" t="s">
        <v>432</v>
      </c>
      <c r="M184" s="102">
        <v>1</v>
      </c>
    </row>
    <row r="185" spans="12:13" x14ac:dyDescent="0.25">
      <c r="L185" s="102" t="s">
        <v>433</v>
      </c>
      <c r="M185" s="102">
        <v>1</v>
      </c>
    </row>
    <row r="186" spans="12:13" x14ac:dyDescent="0.25">
      <c r="L186" s="102" t="s">
        <v>434</v>
      </c>
      <c r="M186" s="102">
        <v>1</v>
      </c>
    </row>
    <row r="187" spans="12:13" x14ac:dyDescent="0.25">
      <c r="L187" s="102" t="s">
        <v>435</v>
      </c>
      <c r="M187" s="102">
        <v>1</v>
      </c>
    </row>
    <row r="188" spans="12:13" x14ac:dyDescent="0.25">
      <c r="L188" s="102" t="s">
        <v>436</v>
      </c>
      <c r="M188" s="102">
        <v>1</v>
      </c>
    </row>
    <row r="189" spans="12:13" x14ac:dyDescent="0.25">
      <c r="L189" s="102" t="s">
        <v>437</v>
      </c>
      <c r="M189" s="102">
        <v>1</v>
      </c>
    </row>
    <row r="190" spans="12:13" x14ac:dyDescent="0.25">
      <c r="L190" s="102" t="s">
        <v>438</v>
      </c>
      <c r="M190" s="102">
        <v>1</v>
      </c>
    </row>
    <row r="191" spans="12:13" x14ac:dyDescent="0.25">
      <c r="L191" s="102" t="s">
        <v>172</v>
      </c>
      <c r="M191" s="102">
        <v>5</v>
      </c>
    </row>
    <row r="192" spans="12:13" x14ac:dyDescent="0.25">
      <c r="L192" s="102" t="s">
        <v>439</v>
      </c>
      <c r="M192" s="102">
        <v>5</v>
      </c>
    </row>
    <row r="193" spans="12:13" x14ac:dyDescent="0.25">
      <c r="L193" s="102" t="s">
        <v>173</v>
      </c>
      <c r="M193" s="102">
        <v>5</v>
      </c>
    </row>
    <row r="194" spans="12:13" x14ac:dyDescent="0.25">
      <c r="L194" s="102" t="s">
        <v>174</v>
      </c>
      <c r="M194" s="102">
        <v>5</v>
      </c>
    </row>
    <row r="195" spans="12:13" x14ac:dyDescent="0.25">
      <c r="L195" s="102" t="s">
        <v>440</v>
      </c>
      <c r="M195" s="102">
        <v>5</v>
      </c>
    </row>
    <row r="196" spans="12:13" x14ac:dyDescent="0.25">
      <c r="L196" s="102" t="s">
        <v>441</v>
      </c>
      <c r="M196" s="102">
        <v>5</v>
      </c>
    </row>
    <row r="197" spans="12:13" x14ac:dyDescent="0.25">
      <c r="L197" s="102" t="s">
        <v>442</v>
      </c>
      <c r="M197" s="102">
        <v>5</v>
      </c>
    </row>
    <row r="198" spans="12:13" x14ac:dyDescent="0.25">
      <c r="L198" s="102" t="s">
        <v>175</v>
      </c>
      <c r="M198" s="102">
        <v>5</v>
      </c>
    </row>
    <row r="199" spans="12:13" x14ac:dyDescent="0.25">
      <c r="L199" s="102" t="s">
        <v>443</v>
      </c>
      <c r="M199" s="102">
        <v>5</v>
      </c>
    </row>
    <row r="200" spans="12:13" x14ac:dyDescent="0.25">
      <c r="L200" s="102" t="s">
        <v>444</v>
      </c>
      <c r="M200" s="102">
        <v>6</v>
      </c>
    </row>
    <row r="201" spans="12:13" x14ac:dyDescent="0.25">
      <c r="L201" s="102" t="s">
        <v>445</v>
      </c>
      <c r="M201" s="102">
        <v>6</v>
      </c>
    </row>
    <row r="202" spans="12:13" x14ac:dyDescent="0.25">
      <c r="L202" s="102" t="s">
        <v>95</v>
      </c>
      <c r="M202" s="102">
        <v>6</v>
      </c>
    </row>
    <row r="203" spans="12:13" x14ac:dyDescent="0.25">
      <c r="L203" s="102" t="s">
        <v>446</v>
      </c>
      <c r="M203" s="102">
        <v>6</v>
      </c>
    </row>
    <row r="204" spans="12:13" x14ac:dyDescent="0.25">
      <c r="L204" s="102" t="s">
        <v>122</v>
      </c>
      <c r="M204" s="102">
        <v>6</v>
      </c>
    </row>
    <row r="205" spans="12:13" x14ac:dyDescent="0.25">
      <c r="L205" s="102" t="s">
        <v>447</v>
      </c>
      <c r="M205" s="102">
        <v>6</v>
      </c>
    </row>
    <row r="206" spans="12:13" x14ac:dyDescent="0.25">
      <c r="L206" s="102" t="s">
        <v>448</v>
      </c>
      <c r="M206" s="102">
        <v>6</v>
      </c>
    </row>
    <row r="207" spans="12:13" x14ac:dyDescent="0.25">
      <c r="L207" s="102" t="s">
        <v>449</v>
      </c>
      <c r="M207" s="102">
        <v>6</v>
      </c>
    </row>
    <row r="208" spans="12:13" x14ac:dyDescent="0.25">
      <c r="L208" s="102" t="s">
        <v>450</v>
      </c>
      <c r="M208" s="102">
        <v>3</v>
      </c>
    </row>
    <row r="209" spans="12:13" x14ac:dyDescent="0.25">
      <c r="L209" s="102" t="s">
        <v>451</v>
      </c>
      <c r="M209" s="102">
        <v>3</v>
      </c>
    </row>
    <row r="210" spans="12:13" x14ac:dyDescent="0.25">
      <c r="L210" s="102" t="s">
        <v>452</v>
      </c>
      <c r="M210" s="102">
        <v>1</v>
      </c>
    </row>
    <row r="211" spans="12:13" x14ac:dyDescent="0.25">
      <c r="L211" s="102" t="s">
        <v>453</v>
      </c>
      <c r="M211" s="102">
        <v>1</v>
      </c>
    </row>
    <row r="212" spans="12:13" x14ac:dyDescent="0.25">
      <c r="L212" s="102" t="s">
        <v>454</v>
      </c>
      <c r="M212" s="102">
        <v>1</v>
      </c>
    </row>
    <row r="213" spans="12:13" x14ac:dyDescent="0.25">
      <c r="L213" s="102" t="s">
        <v>186</v>
      </c>
      <c r="M213" s="102">
        <v>4</v>
      </c>
    </row>
    <row r="214" spans="12:13" x14ac:dyDescent="0.25">
      <c r="L214" s="102" t="s">
        <v>455</v>
      </c>
      <c r="M214" s="102">
        <v>4</v>
      </c>
    </row>
    <row r="215" spans="12:13" x14ac:dyDescent="0.25">
      <c r="L215" s="102" t="s">
        <v>456</v>
      </c>
      <c r="M215" s="102">
        <v>4</v>
      </c>
    </row>
    <row r="216" spans="12:13" x14ac:dyDescent="0.25">
      <c r="L216" s="102" t="s">
        <v>187</v>
      </c>
      <c r="M216" s="102">
        <v>4</v>
      </c>
    </row>
    <row r="217" spans="12:13" x14ac:dyDescent="0.25">
      <c r="L217" s="102" t="s">
        <v>457</v>
      </c>
      <c r="M217" s="102">
        <v>5</v>
      </c>
    </row>
    <row r="218" spans="12:13" x14ac:dyDescent="0.25">
      <c r="L218" s="102" t="s">
        <v>176</v>
      </c>
      <c r="M218" s="102">
        <v>5</v>
      </c>
    </row>
    <row r="219" spans="12:13" x14ac:dyDescent="0.25">
      <c r="L219" s="102" t="s">
        <v>458</v>
      </c>
      <c r="M219" s="102">
        <v>5</v>
      </c>
    </row>
    <row r="220" spans="12:13" x14ac:dyDescent="0.25">
      <c r="L220" s="102" t="s">
        <v>459</v>
      </c>
      <c r="M220" s="102">
        <v>5</v>
      </c>
    </row>
    <row r="221" spans="12:13" x14ac:dyDescent="0.25">
      <c r="L221" s="102" t="s">
        <v>460</v>
      </c>
      <c r="M221" s="102">
        <v>5</v>
      </c>
    </row>
    <row r="222" spans="12:13" x14ac:dyDescent="0.25">
      <c r="L222" s="102" t="s">
        <v>461</v>
      </c>
      <c r="M222" s="102">
        <v>5</v>
      </c>
    </row>
    <row r="223" spans="12:13" x14ac:dyDescent="0.25">
      <c r="L223" s="102" t="s">
        <v>177</v>
      </c>
      <c r="M223" s="102">
        <v>5</v>
      </c>
    </row>
    <row r="224" spans="12:13" x14ac:dyDescent="0.25">
      <c r="L224" s="102" t="s">
        <v>462</v>
      </c>
      <c r="M224" s="102">
        <v>5</v>
      </c>
    </row>
    <row r="225" spans="12:13" x14ac:dyDescent="0.25">
      <c r="L225" s="102" t="s">
        <v>463</v>
      </c>
      <c r="M225" s="102">
        <v>5</v>
      </c>
    </row>
    <row r="226" spans="12:13" x14ac:dyDescent="0.25">
      <c r="L226" s="102" t="s">
        <v>200</v>
      </c>
      <c r="M226" s="102">
        <v>6</v>
      </c>
    </row>
    <row r="227" spans="12:13" x14ac:dyDescent="0.25">
      <c r="L227" s="102" t="s">
        <v>464</v>
      </c>
      <c r="M227" s="102">
        <v>6</v>
      </c>
    </row>
    <row r="228" spans="12:13" x14ac:dyDescent="0.25">
      <c r="L228" s="102" t="s">
        <v>465</v>
      </c>
      <c r="M228" s="102">
        <v>6</v>
      </c>
    </row>
    <row r="229" spans="12:13" x14ac:dyDescent="0.25">
      <c r="L229" s="102" t="s">
        <v>466</v>
      </c>
      <c r="M229" s="102">
        <v>6</v>
      </c>
    </row>
    <row r="230" spans="12:13" x14ac:dyDescent="0.25">
      <c r="L230" s="102" t="s">
        <v>467</v>
      </c>
      <c r="M230" s="102">
        <v>6</v>
      </c>
    </row>
    <row r="231" spans="12:13" x14ac:dyDescent="0.25">
      <c r="L231" s="102" t="s">
        <v>201</v>
      </c>
      <c r="M231" s="102">
        <v>6</v>
      </c>
    </row>
    <row r="232" spans="12:13" x14ac:dyDescent="0.25">
      <c r="L232" s="102" t="s">
        <v>468</v>
      </c>
      <c r="M232" s="102">
        <v>6</v>
      </c>
    </row>
    <row r="233" spans="12:13" x14ac:dyDescent="0.25">
      <c r="L233" s="102" t="s">
        <v>469</v>
      </c>
      <c r="M233" s="102">
        <v>6</v>
      </c>
    </row>
    <row r="234" spans="12:13" x14ac:dyDescent="0.25">
      <c r="L234" s="102" t="s">
        <v>470</v>
      </c>
      <c r="M234" s="102">
        <v>6</v>
      </c>
    </row>
    <row r="235" spans="12:13" x14ac:dyDescent="0.25">
      <c r="L235" s="102" t="s">
        <v>471</v>
      </c>
      <c r="M235" s="102">
        <v>3</v>
      </c>
    </row>
    <row r="236" spans="12:13" x14ac:dyDescent="0.25">
      <c r="L236" s="102" t="s">
        <v>472</v>
      </c>
      <c r="M236" s="102">
        <v>1</v>
      </c>
    </row>
    <row r="237" spans="12:13" x14ac:dyDescent="0.25">
      <c r="L237" s="102" t="s">
        <v>473</v>
      </c>
      <c r="M237" s="102">
        <v>4</v>
      </c>
    </row>
    <row r="238" spans="12:13" x14ac:dyDescent="0.25">
      <c r="L238" s="102" t="s">
        <v>79</v>
      </c>
      <c r="M238" s="102">
        <v>4</v>
      </c>
    </row>
    <row r="239" spans="12:13" x14ac:dyDescent="0.25">
      <c r="L239" s="102" t="s">
        <v>474</v>
      </c>
      <c r="M239" s="102">
        <v>4</v>
      </c>
    </row>
    <row r="240" spans="12:13" x14ac:dyDescent="0.25">
      <c r="L240" s="102" t="s">
        <v>475</v>
      </c>
      <c r="M240" s="102">
        <v>4</v>
      </c>
    </row>
    <row r="241" spans="12:13" x14ac:dyDescent="0.25">
      <c r="L241" s="102" t="s">
        <v>188</v>
      </c>
      <c r="M241" s="102">
        <v>4</v>
      </c>
    </row>
    <row r="242" spans="12:13" x14ac:dyDescent="0.25">
      <c r="L242" s="102" t="s">
        <v>476</v>
      </c>
      <c r="M242" s="102">
        <v>4</v>
      </c>
    </row>
    <row r="243" spans="12:13" x14ac:dyDescent="0.25">
      <c r="L243" s="102" t="s">
        <v>477</v>
      </c>
      <c r="M243" s="102">
        <v>5</v>
      </c>
    </row>
    <row r="244" spans="12:13" x14ac:dyDescent="0.25">
      <c r="L244" s="102" t="s">
        <v>478</v>
      </c>
      <c r="M244" s="102">
        <v>5</v>
      </c>
    </row>
    <row r="245" spans="12:13" x14ac:dyDescent="0.25">
      <c r="L245" s="102" t="s">
        <v>178</v>
      </c>
      <c r="M245" s="102">
        <v>5</v>
      </c>
    </row>
    <row r="246" spans="12:13" x14ac:dyDescent="0.25">
      <c r="L246" s="102" t="s">
        <v>479</v>
      </c>
      <c r="M246" s="102">
        <v>5</v>
      </c>
    </row>
    <row r="247" spans="12:13" x14ac:dyDescent="0.25">
      <c r="L247" s="102" t="s">
        <v>480</v>
      </c>
      <c r="M247" s="102">
        <v>5</v>
      </c>
    </row>
    <row r="248" spans="12:13" x14ac:dyDescent="0.25">
      <c r="L248" s="102" t="s">
        <v>481</v>
      </c>
      <c r="M248" s="102">
        <v>5</v>
      </c>
    </row>
    <row r="249" spans="12:13" x14ac:dyDescent="0.25">
      <c r="L249" s="102" t="s">
        <v>482</v>
      </c>
      <c r="M249" s="102">
        <v>5</v>
      </c>
    </row>
    <row r="250" spans="12:13" x14ac:dyDescent="0.25">
      <c r="L250" s="102" t="s">
        <v>179</v>
      </c>
      <c r="M250" s="102">
        <v>5</v>
      </c>
    </row>
    <row r="251" spans="12:13" x14ac:dyDescent="0.25">
      <c r="L251" s="102" t="s">
        <v>483</v>
      </c>
      <c r="M251" s="102">
        <v>5</v>
      </c>
    </row>
    <row r="252" spans="12:13" x14ac:dyDescent="0.25">
      <c r="L252" s="102" t="s">
        <v>484</v>
      </c>
      <c r="M252" s="102">
        <v>6</v>
      </c>
    </row>
    <row r="253" spans="12:13" x14ac:dyDescent="0.25">
      <c r="L253" s="102" t="s">
        <v>202</v>
      </c>
      <c r="M253" s="102">
        <v>6</v>
      </c>
    </row>
    <row r="254" spans="12:13" x14ac:dyDescent="0.25">
      <c r="L254" s="102" t="s">
        <v>203</v>
      </c>
      <c r="M254" s="102">
        <v>6</v>
      </c>
    </row>
    <row r="255" spans="12:13" x14ac:dyDescent="0.25">
      <c r="L255" s="102" t="s">
        <v>485</v>
      </c>
      <c r="M255" s="102">
        <v>6</v>
      </c>
    </row>
    <row r="256" spans="12:13" x14ac:dyDescent="0.25">
      <c r="L256" s="102" t="s">
        <v>486</v>
      </c>
      <c r="M256" s="102">
        <v>6</v>
      </c>
    </row>
    <row r="257" spans="12:13" x14ac:dyDescent="0.25">
      <c r="L257" s="102" t="s">
        <v>487</v>
      </c>
      <c r="M257" s="102">
        <v>6</v>
      </c>
    </row>
    <row r="258" spans="12:13" x14ac:dyDescent="0.25">
      <c r="L258" s="102" t="s">
        <v>204</v>
      </c>
      <c r="M258" s="102">
        <v>6</v>
      </c>
    </row>
    <row r="259" spans="12:13" x14ac:dyDescent="0.25">
      <c r="L259" s="102" t="s">
        <v>488</v>
      </c>
      <c r="M259" s="102">
        <v>6</v>
      </c>
    </row>
    <row r="260" spans="12:13" x14ac:dyDescent="0.25">
      <c r="L260" s="102" t="s">
        <v>489</v>
      </c>
      <c r="M260" s="102">
        <v>6</v>
      </c>
    </row>
    <row r="261" spans="12:13" x14ac:dyDescent="0.25">
      <c r="L261" s="102" t="s">
        <v>99</v>
      </c>
      <c r="M261" s="102">
        <v>3</v>
      </c>
    </row>
    <row r="262" spans="12:13" x14ac:dyDescent="0.25">
      <c r="L262" s="102" t="s">
        <v>189</v>
      </c>
      <c r="M262" s="102">
        <v>4</v>
      </c>
    </row>
    <row r="263" spans="12:13" x14ac:dyDescent="0.25">
      <c r="L263" s="102" t="s">
        <v>490</v>
      </c>
      <c r="M263" s="102">
        <v>4</v>
      </c>
    </row>
    <row r="264" spans="12:13" x14ac:dyDescent="0.25">
      <c r="L264" s="102" t="s">
        <v>491</v>
      </c>
      <c r="M264" s="102">
        <v>4</v>
      </c>
    </row>
    <row r="265" spans="12:13" x14ac:dyDescent="0.25">
      <c r="L265" s="102" t="s">
        <v>492</v>
      </c>
      <c r="M265" s="102">
        <v>4</v>
      </c>
    </row>
    <row r="266" spans="12:13" x14ac:dyDescent="0.25">
      <c r="L266" s="102" t="s">
        <v>190</v>
      </c>
      <c r="M266" s="102">
        <v>4</v>
      </c>
    </row>
    <row r="267" spans="12:13" x14ac:dyDescent="0.25">
      <c r="L267" s="102" t="s">
        <v>493</v>
      </c>
      <c r="M267" s="102">
        <v>4</v>
      </c>
    </row>
    <row r="268" spans="12:13" x14ac:dyDescent="0.25">
      <c r="L268" s="102" t="s">
        <v>233</v>
      </c>
      <c r="M268" s="102">
        <v>4</v>
      </c>
    </row>
    <row r="269" spans="12:13" x14ac:dyDescent="0.25">
      <c r="L269" s="102" t="s">
        <v>494</v>
      </c>
      <c r="M269" s="102">
        <v>5</v>
      </c>
    </row>
    <row r="270" spans="12:13" x14ac:dyDescent="0.25">
      <c r="L270" s="102" t="s">
        <v>495</v>
      </c>
      <c r="M270" s="102">
        <v>5</v>
      </c>
    </row>
    <row r="271" spans="12:13" x14ac:dyDescent="0.25">
      <c r="L271" s="102" t="s">
        <v>496</v>
      </c>
      <c r="M271" s="102">
        <v>5</v>
      </c>
    </row>
    <row r="272" spans="12:13" x14ac:dyDescent="0.25">
      <c r="L272" s="102" t="s">
        <v>497</v>
      </c>
      <c r="M272" s="102">
        <v>5</v>
      </c>
    </row>
    <row r="273" spans="12:13" x14ac:dyDescent="0.25">
      <c r="L273" s="102" t="s">
        <v>498</v>
      </c>
      <c r="M273" s="102">
        <v>5</v>
      </c>
    </row>
    <row r="274" spans="12:13" x14ac:dyDescent="0.25">
      <c r="L274" s="102" t="s">
        <v>499</v>
      </c>
      <c r="M274" s="102">
        <v>5</v>
      </c>
    </row>
    <row r="275" spans="12:13" x14ac:dyDescent="0.25">
      <c r="L275" s="102" t="s">
        <v>500</v>
      </c>
      <c r="M275" s="102">
        <v>5</v>
      </c>
    </row>
    <row r="276" spans="12:13" x14ac:dyDescent="0.25">
      <c r="L276" s="102" t="s">
        <v>180</v>
      </c>
      <c r="M276" s="102">
        <v>5</v>
      </c>
    </row>
    <row r="277" spans="12:13" x14ac:dyDescent="0.25">
      <c r="L277" s="102" t="s">
        <v>501</v>
      </c>
      <c r="M277" s="102">
        <v>5</v>
      </c>
    </row>
    <row r="278" spans="12:13" x14ac:dyDescent="0.25">
      <c r="L278" s="102" t="s">
        <v>205</v>
      </c>
      <c r="M278" s="102">
        <v>6</v>
      </c>
    </row>
    <row r="279" spans="12:13" x14ac:dyDescent="0.25">
      <c r="L279" s="102" t="s">
        <v>502</v>
      </c>
      <c r="M279" s="102">
        <v>6</v>
      </c>
    </row>
    <row r="280" spans="12:13" x14ac:dyDescent="0.25">
      <c r="L280" s="102" t="s">
        <v>503</v>
      </c>
      <c r="M280" s="102">
        <v>6</v>
      </c>
    </row>
    <row r="281" spans="12:13" x14ac:dyDescent="0.25">
      <c r="L281" s="102" t="s">
        <v>504</v>
      </c>
      <c r="M281" s="102">
        <v>6</v>
      </c>
    </row>
    <row r="282" spans="12:13" x14ac:dyDescent="0.25">
      <c r="L282" s="102" t="s">
        <v>206</v>
      </c>
      <c r="M282" s="102">
        <v>6</v>
      </c>
    </row>
    <row r="283" spans="12:13" x14ac:dyDescent="0.25">
      <c r="L283" s="102" t="s">
        <v>505</v>
      </c>
      <c r="M283" s="102">
        <v>6</v>
      </c>
    </row>
    <row r="284" spans="12:13" x14ac:dyDescent="0.25">
      <c r="L284" s="102" t="s">
        <v>506</v>
      </c>
      <c r="M284" s="102">
        <v>6</v>
      </c>
    </row>
    <row r="285" spans="12:13" x14ac:dyDescent="0.25">
      <c r="L285" s="102" t="s">
        <v>507</v>
      </c>
      <c r="M285" s="102">
        <v>6</v>
      </c>
    </row>
    <row r="286" spans="12:13" x14ac:dyDescent="0.25">
      <c r="L286" s="102" t="s">
        <v>170</v>
      </c>
      <c r="M286" s="102">
        <v>6</v>
      </c>
    </row>
    <row r="287" spans="12:13" x14ac:dyDescent="0.25">
      <c r="L287" s="102" t="s">
        <v>508</v>
      </c>
      <c r="M287" s="102">
        <v>3</v>
      </c>
    </row>
    <row r="288" spans="12:13" x14ac:dyDescent="0.25">
      <c r="L288" s="102" t="s">
        <v>509</v>
      </c>
      <c r="M288" s="102">
        <v>4</v>
      </c>
    </row>
    <row r="289" spans="12:13" x14ac:dyDescent="0.25">
      <c r="L289" s="102" t="s">
        <v>191</v>
      </c>
      <c r="M289" s="102">
        <v>4</v>
      </c>
    </row>
    <row r="290" spans="12:13" x14ac:dyDescent="0.25">
      <c r="L290" s="102" t="s">
        <v>510</v>
      </c>
      <c r="M290" s="102">
        <v>4</v>
      </c>
    </row>
    <row r="291" spans="12:13" x14ac:dyDescent="0.25">
      <c r="L291" s="102" t="s">
        <v>511</v>
      </c>
      <c r="M291" s="102">
        <v>4</v>
      </c>
    </row>
    <row r="292" spans="12:13" x14ac:dyDescent="0.25">
      <c r="L292" s="102" t="s">
        <v>512</v>
      </c>
      <c r="M292" s="102">
        <v>4</v>
      </c>
    </row>
    <row r="293" spans="12:13" x14ac:dyDescent="0.25">
      <c r="L293" s="102" t="s">
        <v>513</v>
      </c>
      <c r="M293" s="102">
        <v>4</v>
      </c>
    </row>
    <row r="294" spans="12:13" x14ac:dyDescent="0.25">
      <c r="L294" s="102" t="s">
        <v>514</v>
      </c>
      <c r="M294" s="102">
        <v>4</v>
      </c>
    </row>
    <row r="295" spans="12:13" x14ac:dyDescent="0.25">
      <c r="L295" s="102" t="s">
        <v>515</v>
      </c>
      <c r="M295" s="102">
        <v>5</v>
      </c>
    </row>
    <row r="296" spans="12:13" x14ac:dyDescent="0.25">
      <c r="L296" s="102" t="s">
        <v>181</v>
      </c>
      <c r="M296" s="102">
        <v>5</v>
      </c>
    </row>
    <row r="297" spans="12:13" x14ac:dyDescent="0.25">
      <c r="L297" s="102" t="s">
        <v>516</v>
      </c>
      <c r="M297" s="102">
        <v>5</v>
      </c>
    </row>
    <row r="298" spans="12:13" x14ac:dyDescent="0.25">
      <c r="L298" s="102" t="s">
        <v>182</v>
      </c>
      <c r="M298" s="102">
        <v>5</v>
      </c>
    </row>
    <row r="299" spans="12:13" x14ac:dyDescent="0.25">
      <c r="L299" s="102" t="s">
        <v>517</v>
      </c>
      <c r="M299" s="102">
        <v>5</v>
      </c>
    </row>
    <row r="300" spans="12:13" x14ac:dyDescent="0.25">
      <c r="L300" s="102" t="s">
        <v>518</v>
      </c>
      <c r="M300" s="102">
        <v>5</v>
      </c>
    </row>
    <row r="301" spans="12:13" x14ac:dyDescent="0.25">
      <c r="L301" s="102" t="s">
        <v>91</v>
      </c>
      <c r="M301" s="102">
        <v>5</v>
      </c>
    </row>
    <row r="302" spans="12:13" x14ac:dyDescent="0.25">
      <c r="L302" s="102" t="s">
        <v>519</v>
      </c>
      <c r="M302" s="102">
        <v>8</v>
      </c>
    </row>
    <row r="303" spans="12:13" x14ac:dyDescent="0.25">
      <c r="L303" s="102" t="s">
        <v>520</v>
      </c>
      <c r="M303" s="102">
        <v>6</v>
      </c>
    </row>
    <row r="304" spans="12:13" x14ac:dyDescent="0.25">
      <c r="L304" s="102" t="s">
        <v>521</v>
      </c>
      <c r="M304" s="102">
        <v>6</v>
      </c>
    </row>
    <row r="305" spans="12:13" x14ac:dyDescent="0.25">
      <c r="L305" s="102" t="s">
        <v>522</v>
      </c>
      <c r="M305" s="102">
        <v>6</v>
      </c>
    </row>
    <row r="306" spans="12:13" x14ac:dyDescent="0.25">
      <c r="L306" s="102" t="s">
        <v>207</v>
      </c>
      <c r="M306" s="102">
        <v>6</v>
      </c>
    </row>
    <row r="307" spans="12:13" x14ac:dyDescent="0.25">
      <c r="L307" s="102" t="s">
        <v>208</v>
      </c>
      <c r="M307" s="102">
        <v>6</v>
      </c>
    </row>
    <row r="308" spans="12:13" x14ac:dyDescent="0.25">
      <c r="L308" s="102" t="s">
        <v>523</v>
      </c>
      <c r="M308" s="102">
        <v>6</v>
      </c>
    </row>
    <row r="309" spans="12:13" x14ac:dyDescent="0.25">
      <c r="L309" s="102" t="s">
        <v>524</v>
      </c>
      <c r="M309" s="102">
        <v>6</v>
      </c>
    </row>
    <row r="310" spans="12:13" x14ac:dyDescent="0.25">
      <c r="L310" s="102" t="s">
        <v>525</v>
      </c>
      <c r="M310" s="102">
        <v>6</v>
      </c>
    </row>
    <row r="311" spans="12:13" x14ac:dyDescent="0.25">
      <c r="L311" s="102" t="s">
        <v>171</v>
      </c>
      <c r="M311" s="102">
        <v>6</v>
      </c>
    </row>
    <row r="312" spans="12:13" x14ac:dyDescent="0.25">
      <c r="L312" s="102" t="s">
        <v>526</v>
      </c>
      <c r="M312" s="102">
        <v>6</v>
      </c>
    </row>
    <row r="313" spans="12:13" x14ac:dyDescent="0.25">
      <c r="L313" s="102" t="s">
        <v>527</v>
      </c>
      <c r="M313" s="102">
        <v>6</v>
      </c>
    </row>
    <row r="314" spans="12:13" x14ac:dyDescent="0.25">
      <c r="L314" s="102" t="s">
        <v>528</v>
      </c>
      <c r="M314" s="102">
        <v>4</v>
      </c>
    </row>
    <row r="315" spans="12:13" x14ac:dyDescent="0.25">
      <c r="L315" s="102" t="s">
        <v>529</v>
      </c>
      <c r="M315" s="102">
        <v>4</v>
      </c>
    </row>
    <row r="316" spans="12:13" x14ac:dyDescent="0.25">
      <c r="L316" s="102" t="s">
        <v>192</v>
      </c>
      <c r="M316" s="102">
        <v>4</v>
      </c>
    </row>
    <row r="317" spans="12:13" x14ac:dyDescent="0.25">
      <c r="L317" s="102" t="s">
        <v>530</v>
      </c>
      <c r="M317" s="102">
        <v>4</v>
      </c>
    </row>
    <row r="318" spans="12:13" x14ac:dyDescent="0.25">
      <c r="L318" s="102" t="s">
        <v>531</v>
      </c>
      <c r="M318" s="102">
        <v>4</v>
      </c>
    </row>
    <row r="319" spans="12:13" x14ac:dyDescent="0.25">
      <c r="L319" s="102" t="s">
        <v>532</v>
      </c>
      <c r="M319" s="102">
        <v>4</v>
      </c>
    </row>
    <row r="320" spans="12:13" x14ac:dyDescent="0.25">
      <c r="L320" s="102" t="s">
        <v>193</v>
      </c>
      <c r="M320" s="102">
        <v>4</v>
      </c>
    </row>
    <row r="321" spans="12:13" x14ac:dyDescent="0.25">
      <c r="L321" s="102" t="s">
        <v>533</v>
      </c>
      <c r="M321" s="102">
        <v>5</v>
      </c>
    </row>
    <row r="322" spans="12:13" x14ac:dyDescent="0.25">
      <c r="L322" s="102" t="s">
        <v>534</v>
      </c>
      <c r="M322" s="102">
        <v>5</v>
      </c>
    </row>
    <row r="323" spans="12:13" x14ac:dyDescent="0.25">
      <c r="L323" s="102" t="s">
        <v>535</v>
      </c>
      <c r="M323" s="102">
        <v>5</v>
      </c>
    </row>
    <row r="324" spans="12:13" x14ac:dyDescent="0.25">
      <c r="L324" s="102" t="s">
        <v>536</v>
      </c>
      <c r="M324" s="102">
        <v>5</v>
      </c>
    </row>
    <row r="325" spans="12:13" x14ac:dyDescent="0.25">
      <c r="L325" s="102" t="s">
        <v>183</v>
      </c>
      <c r="M325" s="102">
        <v>5</v>
      </c>
    </row>
    <row r="326" spans="12:13" x14ac:dyDescent="0.25">
      <c r="L326" s="102" t="s">
        <v>537</v>
      </c>
      <c r="M326" s="102">
        <v>5</v>
      </c>
    </row>
    <row r="327" spans="12:13" x14ac:dyDescent="0.25">
      <c r="L327" s="102" t="s">
        <v>81</v>
      </c>
      <c r="M327" s="102">
        <v>5</v>
      </c>
    </row>
    <row r="328" spans="12:13" x14ac:dyDescent="0.25">
      <c r="L328" s="102" t="s">
        <v>150</v>
      </c>
      <c r="M328" s="102">
        <v>8</v>
      </c>
    </row>
    <row r="329" spans="12:13" x14ac:dyDescent="0.25">
      <c r="L329" s="102" t="s">
        <v>538</v>
      </c>
      <c r="M329" s="102">
        <v>8</v>
      </c>
    </row>
    <row r="330" spans="12:13" x14ac:dyDescent="0.25">
      <c r="L330" s="102" t="s">
        <v>539</v>
      </c>
      <c r="M330" s="102">
        <v>6</v>
      </c>
    </row>
    <row r="331" spans="12:13" x14ac:dyDescent="0.25">
      <c r="L331" s="102" t="s">
        <v>540</v>
      </c>
      <c r="M331" s="102">
        <v>6</v>
      </c>
    </row>
    <row r="332" spans="12:13" x14ac:dyDescent="0.25">
      <c r="L332" s="102" t="s">
        <v>209</v>
      </c>
      <c r="M332" s="102">
        <v>6</v>
      </c>
    </row>
    <row r="333" spans="12:13" x14ac:dyDescent="0.25">
      <c r="L333" s="102" t="s">
        <v>541</v>
      </c>
      <c r="M333" s="102">
        <v>6</v>
      </c>
    </row>
    <row r="334" spans="12:13" x14ac:dyDescent="0.25">
      <c r="L334" s="102" t="s">
        <v>542</v>
      </c>
      <c r="M334" s="102">
        <v>6</v>
      </c>
    </row>
    <row r="335" spans="12:13" x14ac:dyDescent="0.25">
      <c r="L335" s="102" t="s">
        <v>543</v>
      </c>
      <c r="M335" s="102">
        <v>6</v>
      </c>
    </row>
    <row r="336" spans="12:13" x14ac:dyDescent="0.25">
      <c r="L336" s="102" t="s">
        <v>544</v>
      </c>
      <c r="M336" s="102">
        <v>6</v>
      </c>
    </row>
    <row r="337" spans="12:13" x14ac:dyDescent="0.25">
      <c r="L337" s="102" t="s">
        <v>100</v>
      </c>
      <c r="M337" s="102">
        <v>6</v>
      </c>
    </row>
    <row r="338" spans="12:13" x14ac:dyDescent="0.25">
      <c r="L338" s="102" t="s">
        <v>545</v>
      </c>
      <c r="M338" s="102">
        <v>6</v>
      </c>
    </row>
    <row r="339" spans="12:13" x14ac:dyDescent="0.25">
      <c r="L339" s="102" t="s">
        <v>546</v>
      </c>
      <c r="M339" s="102">
        <v>6</v>
      </c>
    </row>
    <row r="340" spans="12:13" x14ac:dyDescent="0.25">
      <c r="L340" s="102" t="s">
        <v>80</v>
      </c>
      <c r="M340" s="102">
        <v>4</v>
      </c>
    </row>
    <row r="341" spans="12:13" x14ac:dyDescent="0.25">
      <c r="L341" s="102" t="s">
        <v>194</v>
      </c>
      <c r="M341" s="102">
        <v>4</v>
      </c>
    </row>
    <row r="342" spans="12:13" x14ac:dyDescent="0.25">
      <c r="L342" s="102" t="s">
        <v>547</v>
      </c>
      <c r="M342" s="102">
        <v>4</v>
      </c>
    </row>
    <row r="343" spans="12:13" x14ac:dyDescent="0.25">
      <c r="L343" s="102" t="s">
        <v>548</v>
      </c>
      <c r="M343" s="102">
        <v>4</v>
      </c>
    </row>
    <row r="344" spans="12:13" x14ac:dyDescent="0.25">
      <c r="L344" s="102" t="s">
        <v>102</v>
      </c>
      <c r="M344" s="102">
        <v>4</v>
      </c>
    </row>
    <row r="345" spans="12:13" x14ac:dyDescent="0.25">
      <c r="L345" s="102" t="s">
        <v>195</v>
      </c>
      <c r="M345" s="102">
        <v>4</v>
      </c>
    </row>
    <row r="346" spans="12:13" x14ac:dyDescent="0.25">
      <c r="L346" s="102" t="s">
        <v>234</v>
      </c>
      <c r="M346" s="102">
        <v>4</v>
      </c>
    </row>
    <row r="347" spans="12:13" x14ac:dyDescent="0.25">
      <c r="L347" s="102" t="s">
        <v>549</v>
      </c>
      <c r="M347" s="102">
        <v>5</v>
      </c>
    </row>
    <row r="348" spans="12:13" x14ac:dyDescent="0.25">
      <c r="L348" s="102" t="s">
        <v>550</v>
      </c>
      <c r="M348" s="102">
        <v>5</v>
      </c>
    </row>
    <row r="349" spans="12:13" x14ac:dyDescent="0.25">
      <c r="L349" s="102" t="s">
        <v>551</v>
      </c>
      <c r="M349" s="102">
        <v>5</v>
      </c>
    </row>
    <row r="350" spans="12:13" x14ac:dyDescent="0.25">
      <c r="L350" s="102" t="s">
        <v>184</v>
      </c>
      <c r="M350" s="102">
        <v>5</v>
      </c>
    </row>
    <row r="351" spans="12:13" x14ac:dyDescent="0.25">
      <c r="L351" s="102" t="s">
        <v>552</v>
      </c>
      <c r="M351" s="102">
        <v>5</v>
      </c>
    </row>
    <row r="352" spans="12:13" x14ac:dyDescent="0.25">
      <c r="L352" s="102" t="s">
        <v>553</v>
      </c>
      <c r="M352" s="102">
        <v>5</v>
      </c>
    </row>
    <row r="353" spans="12:13" x14ac:dyDescent="0.25">
      <c r="L353" s="102" t="s">
        <v>554</v>
      </c>
      <c r="M353" s="102">
        <v>5</v>
      </c>
    </row>
    <row r="354" spans="12:13" x14ac:dyDescent="0.25">
      <c r="L354" s="102" t="s">
        <v>555</v>
      </c>
      <c r="M354" s="102">
        <v>8</v>
      </c>
    </row>
    <row r="355" spans="12:13" x14ac:dyDescent="0.25">
      <c r="L355" s="102" t="s">
        <v>556</v>
      </c>
      <c r="M355" s="102">
        <v>8</v>
      </c>
    </row>
    <row r="356" spans="12:13" x14ac:dyDescent="0.25">
      <c r="L356" s="102" t="s">
        <v>557</v>
      </c>
      <c r="M356" s="102">
        <v>6</v>
      </c>
    </row>
    <row r="357" spans="12:13" x14ac:dyDescent="0.25">
      <c r="L357" s="102" t="s">
        <v>558</v>
      </c>
      <c r="M357" s="102">
        <v>6</v>
      </c>
    </row>
    <row r="358" spans="12:13" x14ac:dyDescent="0.25">
      <c r="L358" s="102" t="s">
        <v>96</v>
      </c>
      <c r="M358" s="102">
        <v>9</v>
      </c>
    </row>
    <row r="359" spans="12:13" x14ac:dyDescent="0.25">
      <c r="L359" s="102" t="s">
        <v>559</v>
      </c>
      <c r="M359" s="102">
        <v>9</v>
      </c>
    </row>
    <row r="360" spans="12:13" x14ac:dyDescent="0.25">
      <c r="L360" s="102" t="s">
        <v>226</v>
      </c>
      <c r="M360" s="102">
        <v>9</v>
      </c>
    </row>
    <row r="361" spans="12:13" x14ac:dyDescent="0.25">
      <c r="L361" s="102" t="s">
        <v>560</v>
      </c>
      <c r="M361" s="102">
        <v>9</v>
      </c>
    </row>
    <row r="362" spans="12:13" x14ac:dyDescent="0.25">
      <c r="L362" s="102" t="s">
        <v>151</v>
      </c>
      <c r="M362" s="102">
        <v>9</v>
      </c>
    </row>
    <row r="363" spans="12:13" x14ac:dyDescent="0.25">
      <c r="L363" s="102" t="s">
        <v>561</v>
      </c>
      <c r="M363" s="102">
        <v>9</v>
      </c>
    </row>
    <row r="364" spans="12:13" x14ac:dyDescent="0.25">
      <c r="L364" s="102" t="s">
        <v>227</v>
      </c>
      <c r="M364" s="102">
        <v>9</v>
      </c>
    </row>
    <row r="365" spans="12:13" x14ac:dyDescent="0.25">
      <c r="L365" s="102" t="s">
        <v>148</v>
      </c>
      <c r="M365" s="102">
        <v>9</v>
      </c>
    </row>
    <row r="366" spans="12:13" x14ac:dyDescent="0.25">
      <c r="L366" s="102" t="s">
        <v>196</v>
      </c>
      <c r="M366" s="102">
        <v>4</v>
      </c>
    </row>
    <row r="367" spans="12:13" x14ac:dyDescent="0.25">
      <c r="L367" s="102" t="s">
        <v>562</v>
      </c>
      <c r="M367" s="102">
        <v>4</v>
      </c>
    </row>
    <row r="368" spans="12:13" x14ac:dyDescent="0.25">
      <c r="L368" s="102" t="s">
        <v>563</v>
      </c>
      <c r="M368" s="102">
        <v>4</v>
      </c>
    </row>
    <row r="369" spans="12:13" x14ac:dyDescent="0.25">
      <c r="L369" s="102" t="s">
        <v>564</v>
      </c>
      <c r="M369" s="102">
        <v>4</v>
      </c>
    </row>
    <row r="370" spans="12:13" x14ac:dyDescent="0.25">
      <c r="L370" s="102" t="s">
        <v>565</v>
      </c>
      <c r="M370" s="102">
        <v>4</v>
      </c>
    </row>
    <row r="371" spans="12:13" x14ac:dyDescent="0.25">
      <c r="L371" s="102" t="s">
        <v>237</v>
      </c>
      <c r="M371" s="102">
        <v>4</v>
      </c>
    </row>
    <row r="372" spans="12:13" x14ac:dyDescent="0.25">
      <c r="L372" s="102" t="s">
        <v>566</v>
      </c>
      <c r="M372" s="102">
        <v>4</v>
      </c>
    </row>
    <row r="373" spans="12:13" x14ac:dyDescent="0.25">
      <c r="L373" s="102" t="s">
        <v>567</v>
      </c>
      <c r="M373" s="102">
        <v>4</v>
      </c>
    </row>
    <row r="374" spans="12:13" x14ac:dyDescent="0.25">
      <c r="L374" s="102" t="s">
        <v>197</v>
      </c>
      <c r="M374" s="102">
        <v>4</v>
      </c>
    </row>
    <row r="375" spans="12:13" x14ac:dyDescent="0.25">
      <c r="L375" s="102" t="s">
        <v>568</v>
      </c>
      <c r="M375" s="102">
        <v>5</v>
      </c>
    </row>
    <row r="376" spans="12:13" x14ac:dyDescent="0.25">
      <c r="L376" s="102" t="s">
        <v>569</v>
      </c>
      <c r="M376" s="102">
        <v>5</v>
      </c>
    </row>
    <row r="377" spans="12:13" x14ac:dyDescent="0.25">
      <c r="L377" s="102" t="s">
        <v>570</v>
      </c>
      <c r="M377" s="102">
        <v>5</v>
      </c>
    </row>
    <row r="378" spans="12:13" x14ac:dyDescent="0.25">
      <c r="L378" s="102" t="s">
        <v>571</v>
      </c>
      <c r="M378" s="102">
        <v>5</v>
      </c>
    </row>
    <row r="379" spans="12:13" x14ac:dyDescent="0.25">
      <c r="L379" s="102" t="s">
        <v>572</v>
      </c>
      <c r="M379" s="102">
        <v>8</v>
      </c>
    </row>
    <row r="380" spans="12:13" x14ac:dyDescent="0.25">
      <c r="L380" s="102" t="s">
        <v>573</v>
      </c>
      <c r="M380" s="102">
        <v>8</v>
      </c>
    </row>
    <row r="381" spans="12:13" x14ac:dyDescent="0.25">
      <c r="L381" s="102" t="s">
        <v>121</v>
      </c>
      <c r="M381" s="102">
        <v>8</v>
      </c>
    </row>
    <row r="382" spans="12:13" x14ac:dyDescent="0.25">
      <c r="L382" s="102" t="s">
        <v>574</v>
      </c>
      <c r="M382" s="102">
        <v>6</v>
      </c>
    </row>
    <row r="383" spans="12:13" x14ac:dyDescent="0.25">
      <c r="L383" s="102" t="s">
        <v>133</v>
      </c>
      <c r="M383" s="102">
        <v>6</v>
      </c>
    </row>
    <row r="384" spans="12:13" x14ac:dyDescent="0.25">
      <c r="L384" s="102" t="s">
        <v>575</v>
      </c>
      <c r="M384" s="102">
        <v>9</v>
      </c>
    </row>
    <row r="385" spans="12:13" x14ac:dyDescent="0.25">
      <c r="L385" s="102" t="s">
        <v>576</v>
      </c>
      <c r="M385" s="102">
        <v>9</v>
      </c>
    </row>
    <row r="386" spans="12:13" x14ac:dyDescent="0.25">
      <c r="L386" s="102" t="s">
        <v>577</v>
      </c>
      <c r="M386" s="102">
        <v>9</v>
      </c>
    </row>
    <row r="387" spans="12:13" x14ac:dyDescent="0.25">
      <c r="L387" s="102" t="s">
        <v>134</v>
      </c>
      <c r="M387" s="102">
        <v>9</v>
      </c>
    </row>
    <row r="388" spans="12:13" x14ac:dyDescent="0.25">
      <c r="L388" s="102" t="s">
        <v>578</v>
      </c>
      <c r="M388" s="102">
        <v>9</v>
      </c>
    </row>
    <row r="389" spans="12:13" x14ac:dyDescent="0.25">
      <c r="L389" s="102" t="s">
        <v>579</v>
      </c>
      <c r="M389" s="102">
        <v>9</v>
      </c>
    </row>
    <row r="390" spans="12:13" x14ac:dyDescent="0.25">
      <c r="L390" s="102" t="s">
        <v>136</v>
      </c>
      <c r="M390" s="102">
        <v>9</v>
      </c>
    </row>
    <row r="391" spans="12:13" x14ac:dyDescent="0.25">
      <c r="L391" s="102" t="s">
        <v>580</v>
      </c>
      <c r="M391" s="102">
        <v>9</v>
      </c>
    </row>
    <row r="392" spans="12:13" x14ac:dyDescent="0.25">
      <c r="L392" s="102" t="s">
        <v>581</v>
      </c>
      <c r="M392" s="102">
        <v>4</v>
      </c>
    </row>
    <row r="393" spans="12:13" x14ac:dyDescent="0.25">
      <c r="L393" s="102" t="s">
        <v>582</v>
      </c>
      <c r="M393" s="102">
        <v>4</v>
      </c>
    </row>
    <row r="394" spans="12:13" x14ac:dyDescent="0.25">
      <c r="L394" s="102" t="s">
        <v>252</v>
      </c>
      <c r="M394" s="102">
        <v>4</v>
      </c>
    </row>
    <row r="395" spans="12:13" x14ac:dyDescent="0.25">
      <c r="L395" s="102" t="s">
        <v>583</v>
      </c>
      <c r="M395" s="102">
        <v>4</v>
      </c>
    </row>
    <row r="396" spans="12:13" x14ac:dyDescent="0.25">
      <c r="L396" s="102" t="s">
        <v>149</v>
      </c>
      <c r="M396" s="102">
        <v>4</v>
      </c>
    </row>
    <row r="397" spans="12:13" x14ac:dyDescent="0.25">
      <c r="L397" s="102" t="s">
        <v>584</v>
      </c>
      <c r="M397" s="102">
        <v>4</v>
      </c>
    </row>
    <row r="398" spans="12:13" x14ac:dyDescent="0.25">
      <c r="L398" s="102" t="s">
        <v>585</v>
      </c>
      <c r="M398" s="102">
        <v>4</v>
      </c>
    </row>
    <row r="399" spans="12:13" x14ac:dyDescent="0.25">
      <c r="L399" s="102" t="s">
        <v>586</v>
      </c>
      <c r="M399" s="102">
        <v>4</v>
      </c>
    </row>
    <row r="400" spans="12:13" x14ac:dyDescent="0.25">
      <c r="L400" s="102" t="s">
        <v>587</v>
      </c>
      <c r="M400" s="102">
        <v>4</v>
      </c>
    </row>
    <row r="401" spans="12:13" x14ac:dyDescent="0.25">
      <c r="L401" s="102" t="s">
        <v>588</v>
      </c>
      <c r="M401" s="102">
        <v>5</v>
      </c>
    </row>
    <row r="402" spans="12:13" x14ac:dyDescent="0.25">
      <c r="L402" s="102" t="s">
        <v>185</v>
      </c>
      <c r="M402" s="102">
        <v>5</v>
      </c>
    </row>
    <row r="403" spans="12:13" x14ac:dyDescent="0.25">
      <c r="L403" s="102" t="s">
        <v>589</v>
      </c>
      <c r="M403" s="102">
        <v>5</v>
      </c>
    </row>
    <row r="404" spans="12:13" x14ac:dyDescent="0.25">
      <c r="L404" s="102" t="s">
        <v>222</v>
      </c>
      <c r="M404" s="102">
        <v>8</v>
      </c>
    </row>
    <row r="405" spans="12:13" x14ac:dyDescent="0.25">
      <c r="L405" s="102" t="s">
        <v>167</v>
      </c>
      <c r="M405" s="102">
        <v>8</v>
      </c>
    </row>
    <row r="406" spans="12:13" x14ac:dyDescent="0.25">
      <c r="L406" s="102" t="s">
        <v>590</v>
      </c>
      <c r="M406" s="102">
        <v>8</v>
      </c>
    </row>
    <row r="407" spans="12:13" x14ac:dyDescent="0.25">
      <c r="L407" s="102" t="s">
        <v>591</v>
      </c>
      <c r="M407" s="102">
        <v>8</v>
      </c>
    </row>
    <row r="408" spans="12:13" x14ac:dyDescent="0.25">
      <c r="L408" s="102" t="s">
        <v>592</v>
      </c>
      <c r="M408" s="102">
        <v>8</v>
      </c>
    </row>
    <row r="409" spans="12:13" x14ac:dyDescent="0.25">
      <c r="L409" s="102" t="s">
        <v>210</v>
      </c>
      <c r="M409" s="102">
        <v>6</v>
      </c>
    </row>
    <row r="410" spans="12:13" x14ac:dyDescent="0.25">
      <c r="L410" s="102" t="s">
        <v>593</v>
      </c>
      <c r="M410" s="102">
        <v>9</v>
      </c>
    </row>
    <row r="411" spans="12:13" x14ac:dyDescent="0.25">
      <c r="L411" s="102" t="s">
        <v>594</v>
      </c>
      <c r="M411" s="102">
        <v>9</v>
      </c>
    </row>
    <row r="412" spans="12:13" x14ac:dyDescent="0.25">
      <c r="L412" s="102" t="s">
        <v>595</v>
      </c>
      <c r="M412" s="102">
        <v>9</v>
      </c>
    </row>
    <row r="413" spans="12:13" x14ac:dyDescent="0.25">
      <c r="L413" s="102" t="s">
        <v>596</v>
      </c>
      <c r="M413" s="102">
        <v>9</v>
      </c>
    </row>
    <row r="414" spans="12:13" x14ac:dyDescent="0.25">
      <c r="L414" s="102" t="s">
        <v>230</v>
      </c>
      <c r="M414" s="102">
        <v>9</v>
      </c>
    </row>
    <row r="415" spans="12:13" x14ac:dyDescent="0.25">
      <c r="L415" s="102" t="s">
        <v>597</v>
      </c>
      <c r="M415" s="102">
        <v>9</v>
      </c>
    </row>
    <row r="416" spans="12:13" x14ac:dyDescent="0.25">
      <c r="L416" s="102" t="s">
        <v>598</v>
      </c>
      <c r="M416" s="102">
        <v>9</v>
      </c>
    </row>
    <row r="417" spans="12:13" x14ac:dyDescent="0.25">
      <c r="L417" s="102" t="s">
        <v>599</v>
      </c>
      <c r="M417" s="102">
        <v>9</v>
      </c>
    </row>
    <row r="418" spans="12:13" x14ac:dyDescent="0.25">
      <c r="L418" s="102" t="s">
        <v>600</v>
      </c>
      <c r="M418" s="102">
        <v>4</v>
      </c>
    </row>
    <row r="419" spans="12:13" x14ac:dyDescent="0.25">
      <c r="L419" s="102" t="s">
        <v>601</v>
      </c>
      <c r="M419" s="102">
        <v>4</v>
      </c>
    </row>
    <row r="420" spans="12:13" x14ac:dyDescent="0.25">
      <c r="L420" s="102" t="s">
        <v>198</v>
      </c>
      <c r="M420" s="102">
        <v>4</v>
      </c>
    </row>
    <row r="421" spans="12:13" x14ac:dyDescent="0.25">
      <c r="L421" s="102" t="s">
        <v>602</v>
      </c>
      <c r="M421" s="102">
        <v>4</v>
      </c>
    </row>
    <row r="422" spans="12:13" x14ac:dyDescent="0.25">
      <c r="L422" s="102" t="s">
        <v>603</v>
      </c>
      <c r="M422" s="102">
        <v>4</v>
      </c>
    </row>
    <row r="423" spans="12:13" x14ac:dyDescent="0.25">
      <c r="L423" s="102" t="s">
        <v>154</v>
      </c>
      <c r="M423" s="102">
        <v>4</v>
      </c>
    </row>
    <row r="424" spans="12:13" x14ac:dyDescent="0.25">
      <c r="L424" s="102" t="s">
        <v>604</v>
      </c>
      <c r="M424" s="102">
        <v>8</v>
      </c>
    </row>
    <row r="425" spans="12:13" x14ac:dyDescent="0.25">
      <c r="L425" s="102" t="s">
        <v>92</v>
      </c>
      <c r="M425" s="102">
        <v>8</v>
      </c>
    </row>
    <row r="426" spans="12:13" x14ac:dyDescent="0.25">
      <c r="L426" s="102" t="s">
        <v>605</v>
      </c>
      <c r="M426" s="102">
        <v>8</v>
      </c>
    </row>
    <row r="427" spans="12:13" x14ac:dyDescent="0.25">
      <c r="L427" s="102" t="s">
        <v>606</v>
      </c>
      <c r="M427" s="102">
        <v>8</v>
      </c>
    </row>
    <row r="428" spans="12:13" x14ac:dyDescent="0.25">
      <c r="L428" s="102" t="s">
        <v>607</v>
      </c>
      <c r="M428" s="102">
        <v>8</v>
      </c>
    </row>
    <row r="429" spans="12:13" x14ac:dyDescent="0.25">
      <c r="L429" s="102" t="s">
        <v>608</v>
      </c>
      <c r="M429" s="102">
        <v>8</v>
      </c>
    </row>
    <row r="430" spans="12:13" x14ac:dyDescent="0.25">
      <c r="L430" s="102" t="s">
        <v>609</v>
      </c>
      <c r="M430" s="102">
        <v>8</v>
      </c>
    </row>
    <row r="431" spans="12:13" x14ac:dyDescent="0.25">
      <c r="L431" s="102" t="s">
        <v>610</v>
      </c>
      <c r="M431" s="102">
        <v>8</v>
      </c>
    </row>
    <row r="432" spans="12:13" x14ac:dyDescent="0.25">
      <c r="L432" s="102" t="s">
        <v>124</v>
      </c>
      <c r="M432" s="102">
        <v>8</v>
      </c>
    </row>
    <row r="433" spans="12:13" x14ac:dyDescent="0.25">
      <c r="L433" s="102" t="s">
        <v>611</v>
      </c>
      <c r="M433" s="102">
        <v>8</v>
      </c>
    </row>
    <row r="434" spans="12:13" x14ac:dyDescent="0.25">
      <c r="L434" s="102" t="s">
        <v>612</v>
      </c>
      <c r="M434" s="102">
        <v>8</v>
      </c>
    </row>
    <row r="435" spans="12:13" x14ac:dyDescent="0.25">
      <c r="L435" s="102" t="s">
        <v>613</v>
      </c>
      <c r="M435" s="102">
        <v>6</v>
      </c>
    </row>
    <row r="436" spans="12:13" x14ac:dyDescent="0.25">
      <c r="L436" s="102" t="s">
        <v>101</v>
      </c>
      <c r="M436" s="102">
        <v>9</v>
      </c>
    </row>
    <row r="437" spans="12:13" x14ac:dyDescent="0.25">
      <c r="L437" s="102" t="s">
        <v>614</v>
      </c>
      <c r="M437" s="102">
        <v>9</v>
      </c>
    </row>
    <row r="438" spans="12:13" x14ac:dyDescent="0.25">
      <c r="L438" s="102" t="s">
        <v>615</v>
      </c>
      <c r="M438" s="102">
        <v>9</v>
      </c>
    </row>
    <row r="439" spans="12:13" x14ac:dyDescent="0.25">
      <c r="L439" s="102" t="s">
        <v>137</v>
      </c>
      <c r="M439" s="102">
        <v>9</v>
      </c>
    </row>
    <row r="440" spans="12:13" x14ac:dyDescent="0.25">
      <c r="L440" s="102" t="s">
        <v>616</v>
      </c>
      <c r="M440" s="102">
        <v>9</v>
      </c>
    </row>
    <row r="441" spans="12:13" x14ac:dyDescent="0.25">
      <c r="L441" s="102" t="s">
        <v>231</v>
      </c>
      <c r="M441" s="102">
        <v>9</v>
      </c>
    </row>
    <row r="442" spans="12:13" x14ac:dyDescent="0.25">
      <c r="L442" s="102" t="s">
        <v>138</v>
      </c>
      <c r="M442" s="102">
        <v>9</v>
      </c>
    </row>
    <row r="443" spans="12:13" x14ac:dyDescent="0.25">
      <c r="L443" s="102" t="s">
        <v>617</v>
      </c>
      <c r="M443" s="102">
        <v>9</v>
      </c>
    </row>
    <row r="444" spans="12:13" x14ac:dyDescent="0.25">
      <c r="L444" s="102" t="s">
        <v>24</v>
      </c>
      <c r="M444" s="102">
        <v>4</v>
      </c>
    </row>
    <row r="445" spans="12:13" x14ac:dyDescent="0.25">
      <c r="L445" s="102" t="s">
        <v>618</v>
      </c>
      <c r="M445" s="102">
        <v>4</v>
      </c>
    </row>
    <row r="446" spans="12:13" x14ac:dyDescent="0.25">
      <c r="L446" s="102" t="s">
        <v>619</v>
      </c>
      <c r="M446" s="102">
        <v>4</v>
      </c>
    </row>
    <row r="447" spans="12:13" x14ac:dyDescent="0.25">
      <c r="L447" s="102" t="s">
        <v>41</v>
      </c>
      <c r="M447" s="102">
        <v>4</v>
      </c>
    </row>
    <row r="448" spans="12:13" x14ac:dyDescent="0.25">
      <c r="L448" s="102" t="s">
        <v>620</v>
      </c>
      <c r="M448" s="102">
        <v>4</v>
      </c>
    </row>
    <row r="449" spans="12:13" x14ac:dyDescent="0.25">
      <c r="L449" s="102" t="s">
        <v>236</v>
      </c>
      <c r="M449" s="102">
        <v>4</v>
      </c>
    </row>
    <row r="450" spans="12:13" x14ac:dyDescent="0.25">
      <c r="L450" s="102" t="s">
        <v>168</v>
      </c>
      <c r="M450" s="102">
        <v>8</v>
      </c>
    </row>
    <row r="451" spans="12:13" x14ac:dyDescent="0.25">
      <c r="L451" s="102" t="s">
        <v>621</v>
      </c>
      <c r="M451" s="102">
        <v>8</v>
      </c>
    </row>
    <row r="452" spans="12:13" x14ac:dyDescent="0.25">
      <c r="L452" s="102" t="s">
        <v>622</v>
      </c>
      <c r="M452" s="102">
        <v>8</v>
      </c>
    </row>
    <row r="453" spans="12:13" x14ac:dyDescent="0.25">
      <c r="L453" s="102" t="s">
        <v>623</v>
      </c>
      <c r="M453" s="102">
        <v>8</v>
      </c>
    </row>
    <row r="454" spans="12:13" x14ac:dyDescent="0.25">
      <c r="L454" s="102" t="s">
        <v>624</v>
      </c>
      <c r="M454" s="102">
        <v>8</v>
      </c>
    </row>
    <row r="455" spans="12:13" x14ac:dyDescent="0.25">
      <c r="L455" s="102" t="s">
        <v>125</v>
      </c>
      <c r="M455" s="102">
        <v>8</v>
      </c>
    </row>
    <row r="456" spans="12:13" x14ac:dyDescent="0.25">
      <c r="L456" s="102" t="s">
        <v>625</v>
      </c>
      <c r="M456" s="102">
        <v>8</v>
      </c>
    </row>
    <row r="457" spans="12:13" x14ac:dyDescent="0.25">
      <c r="L457" s="102" t="s">
        <v>626</v>
      </c>
      <c r="M457" s="102">
        <v>8</v>
      </c>
    </row>
    <row r="458" spans="12:13" x14ac:dyDescent="0.25">
      <c r="L458" s="102" t="s">
        <v>213</v>
      </c>
      <c r="M458" s="102">
        <v>8</v>
      </c>
    </row>
    <row r="459" spans="12:13" x14ac:dyDescent="0.25">
      <c r="L459" s="102" t="s">
        <v>145</v>
      </c>
      <c r="M459" s="102">
        <v>8</v>
      </c>
    </row>
    <row r="460" spans="12:13" x14ac:dyDescent="0.25">
      <c r="L460" s="102" t="s">
        <v>627</v>
      </c>
      <c r="M460" s="102">
        <v>8</v>
      </c>
    </row>
    <row r="461" spans="12:13" x14ac:dyDescent="0.25">
      <c r="L461" s="102" t="s">
        <v>628</v>
      </c>
      <c r="M461" s="102">
        <v>6</v>
      </c>
    </row>
    <row r="462" spans="12:13" x14ac:dyDescent="0.25">
      <c r="L462" s="102" t="s">
        <v>629</v>
      </c>
      <c r="M462" s="102">
        <v>9</v>
      </c>
    </row>
    <row r="463" spans="12:13" x14ac:dyDescent="0.25">
      <c r="L463" s="102" t="s">
        <v>630</v>
      </c>
      <c r="M463" s="102">
        <v>9</v>
      </c>
    </row>
    <row r="464" spans="12:13" x14ac:dyDescent="0.25">
      <c r="L464" s="102" t="s">
        <v>631</v>
      </c>
      <c r="M464" s="102">
        <v>9</v>
      </c>
    </row>
    <row r="465" spans="12:13" x14ac:dyDescent="0.25">
      <c r="L465" s="102" t="s">
        <v>632</v>
      </c>
      <c r="M465" s="102">
        <v>9</v>
      </c>
    </row>
    <row r="466" spans="12:13" x14ac:dyDescent="0.25">
      <c r="L466" s="102" t="s">
        <v>228</v>
      </c>
      <c r="M466" s="102">
        <v>9</v>
      </c>
    </row>
    <row r="467" spans="12:13" x14ac:dyDescent="0.25">
      <c r="L467" s="102" t="s">
        <v>235</v>
      </c>
      <c r="M467" s="102">
        <v>9</v>
      </c>
    </row>
    <row r="468" spans="12:13" x14ac:dyDescent="0.25">
      <c r="L468" s="102" t="s">
        <v>229</v>
      </c>
      <c r="M468" s="102">
        <v>9</v>
      </c>
    </row>
    <row r="469" spans="12:13" x14ac:dyDescent="0.25">
      <c r="L469" s="102" t="s">
        <v>633</v>
      </c>
      <c r="M469" s="102">
        <v>9</v>
      </c>
    </row>
    <row r="470" spans="12:13" x14ac:dyDescent="0.25">
      <c r="L470" s="102" t="s">
        <v>199</v>
      </c>
      <c r="M470" s="102">
        <v>4</v>
      </c>
    </row>
    <row r="471" spans="12:13" x14ac:dyDescent="0.25">
      <c r="L471" s="102" t="s">
        <v>634</v>
      </c>
      <c r="M471" s="102">
        <v>4</v>
      </c>
    </row>
    <row r="472" spans="12:13" x14ac:dyDescent="0.25">
      <c r="L472" s="102" t="s">
        <v>635</v>
      </c>
      <c r="M472" s="102">
        <v>4</v>
      </c>
    </row>
    <row r="473" spans="12:13" x14ac:dyDescent="0.25">
      <c r="L473" s="102" t="s">
        <v>636</v>
      </c>
      <c r="M473" s="102">
        <v>4</v>
      </c>
    </row>
    <row r="474" spans="12:13" x14ac:dyDescent="0.25">
      <c r="L474" s="102" t="s">
        <v>637</v>
      </c>
      <c r="M474" s="102">
        <v>4</v>
      </c>
    </row>
    <row r="475" spans="12:13" x14ac:dyDescent="0.25">
      <c r="L475" s="102" t="s">
        <v>155</v>
      </c>
      <c r="M475" s="102">
        <v>7</v>
      </c>
    </row>
    <row r="476" spans="12:13" x14ac:dyDescent="0.25">
      <c r="L476" s="102" t="s">
        <v>156</v>
      </c>
      <c r="M476" s="102">
        <v>7</v>
      </c>
    </row>
    <row r="477" spans="12:13" x14ac:dyDescent="0.25">
      <c r="L477" s="102" t="s">
        <v>638</v>
      </c>
      <c r="M477" s="102">
        <v>8</v>
      </c>
    </row>
    <row r="478" spans="12:13" x14ac:dyDescent="0.25">
      <c r="L478" s="102" t="s">
        <v>169</v>
      </c>
      <c r="M478" s="102">
        <v>8</v>
      </c>
    </row>
    <row r="479" spans="12:13" x14ac:dyDescent="0.25">
      <c r="L479" s="102" t="s">
        <v>639</v>
      </c>
      <c r="M479" s="102">
        <v>8</v>
      </c>
    </row>
    <row r="480" spans="12:13" x14ac:dyDescent="0.25">
      <c r="L480" s="102" t="s">
        <v>223</v>
      </c>
      <c r="M480" s="102">
        <v>8</v>
      </c>
    </row>
    <row r="481" spans="12:13" x14ac:dyDescent="0.25">
      <c r="L481" s="102" t="s">
        <v>640</v>
      </c>
      <c r="M481" s="102">
        <v>8</v>
      </c>
    </row>
    <row r="482" spans="12:13" x14ac:dyDescent="0.25">
      <c r="L482" s="102" t="s">
        <v>126</v>
      </c>
      <c r="M482" s="102">
        <v>8</v>
      </c>
    </row>
    <row r="483" spans="12:13" x14ac:dyDescent="0.25">
      <c r="L483" s="102" t="s">
        <v>641</v>
      </c>
      <c r="M483" s="102">
        <v>8</v>
      </c>
    </row>
    <row r="484" spans="12:13" x14ac:dyDescent="0.25">
      <c r="L484" s="102" t="s">
        <v>25</v>
      </c>
      <c r="M484" s="102">
        <v>8</v>
      </c>
    </row>
    <row r="485" spans="12:13" x14ac:dyDescent="0.25">
      <c r="L485" s="102" t="s">
        <v>146</v>
      </c>
      <c r="M485" s="102">
        <v>8</v>
      </c>
    </row>
    <row r="486" spans="12:13" x14ac:dyDescent="0.25">
      <c r="L486" s="102" t="s">
        <v>642</v>
      </c>
      <c r="M486" s="102">
        <v>8</v>
      </c>
    </row>
    <row r="487" spans="12:13" x14ac:dyDescent="0.25">
      <c r="L487" s="102" t="s">
        <v>643</v>
      </c>
      <c r="M487" s="102">
        <v>9</v>
      </c>
    </row>
    <row r="488" spans="12:13" x14ac:dyDescent="0.25">
      <c r="L488" s="102" t="s">
        <v>152</v>
      </c>
      <c r="M488" s="102">
        <v>9</v>
      </c>
    </row>
    <row r="489" spans="12:13" x14ac:dyDescent="0.25">
      <c r="L489" s="102" t="s">
        <v>644</v>
      </c>
      <c r="M489" s="102">
        <v>9</v>
      </c>
    </row>
    <row r="490" spans="12:13" x14ac:dyDescent="0.25">
      <c r="L490" s="102" t="s">
        <v>645</v>
      </c>
      <c r="M490" s="102">
        <v>9</v>
      </c>
    </row>
    <row r="491" spans="12:13" x14ac:dyDescent="0.25">
      <c r="L491" s="102" t="s">
        <v>646</v>
      </c>
      <c r="M491" s="102">
        <v>9</v>
      </c>
    </row>
    <row r="492" spans="12:13" x14ac:dyDescent="0.25">
      <c r="L492" s="102" t="s">
        <v>647</v>
      </c>
      <c r="M492" s="102">
        <v>9</v>
      </c>
    </row>
    <row r="493" spans="12:13" x14ac:dyDescent="0.25">
      <c r="L493" s="102" t="s">
        <v>648</v>
      </c>
      <c r="M493" s="102">
        <v>9</v>
      </c>
    </row>
    <row r="494" spans="12:13" x14ac:dyDescent="0.25">
      <c r="L494" s="102" t="s">
        <v>649</v>
      </c>
      <c r="M494" s="102">
        <v>9</v>
      </c>
    </row>
    <row r="495" spans="12:13" x14ac:dyDescent="0.25">
      <c r="L495" s="102" t="s">
        <v>650</v>
      </c>
      <c r="M495" s="102">
        <v>9</v>
      </c>
    </row>
    <row r="496" spans="12:13" x14ac:dyDescent="0.25">
      <c r="L496" s="102" t="s">
        <v>82</v>
      </c>
      <c r="M496" s="102">
        <v>5</v>
      </c>
    </row>
    <row r="497" spans="12:13" x14ac:dyDescent="0.25">
      <c r="L497" s="102" t="s">
        <v>157</v>
      </c>
      <c r="M497" s="102">
        <v>7</v>
      </c>
    </row>
    <row r="498" spans="12:13" x14ac:dyDescent="0.25">
      <c r="L498" s="102" t="s">
        <v>651</v>
      </c>
      <c r="M498" s="102">
        <v>7</v>
      </c>
    </row>
    <row r="499" spans="12:13" x14ac:dyDescent="0.25">
      <c r="L499" s="102" t="s">
        <v>652</v>
      </c>
      <c r="M499" s="102">
        <v>7</v>
      </c>
    </row>
    <row r="500" spans="12:13" x14ac:dyDescent="0.25">
      <c r="L500" s="102" t="s">
        <v>158</v>
      </c>
      <c r="M500" s="102">
        <v>7</v>
      </c>
    </row>
    <row r="501" spans="12:13" x14ac:dyDescent="0.25">
      <c r="L501" s="102" t="s">
        <v>653</v>
      </c>
      <c r="M501" s="102">
        <v>7</v>
      </c>
    </row>
    <row r="502" spans="12:13" x14ac:dyDescent="0.25">
      <c r="L502" s="102" t="s">
        <v>654</v>
      </c>
      <c r="M502" s="102">
        <v>7</v>
      </c>
    </row>
    <row r="503" spans="12:13" x14ac:dyDescent="0.25">
      <c r="L503" s="102" t="s">
        <v>655</v>
      </c>
      <c r="M503" s="102">
        <v>7</v>
      </c>
    </row>
    <row r="504" spans="12:13" x14ac:dyDescent="0.25">
      <c r="L504" s="102" t="s">
        <v>656</v>
      </c>
      <c r="M504" s="102">
        <v>8</v>
      </c>
    </row>
    <row r="505" spans="12:13" x14ac:dyDescent="0.25">
      <c r="L505" s="102" t="s">
        <v>220</v>
      </c>
      <c r="M505" s="102">
        <v>8</v>
      </c>
    </row>
    <row r="506" spans="12:13" x14ac:dyDescent="0.25">
      <c r="L506" s="102" t="s">
        <v>127</v>
      </c>
      <c r="M506" s="102">
        <v>8</v>
      </c>
    </row>
    <row r="507" spans="12:13" x14ac:dyDescent="0.25">
      <c r="L507" s="102" t="s">
        <v>657</v>
      </c>
      <c r="M507" s="102">
        <v>8</v>
      </c>
    </row>
    <row r="508" spans="12:13" x14ac:dyDescent="0.25">
      <c r="L508" s="102" t="s">
        <v>658</v>
      </c>
      <c r="M508" s="102">
        <v>8</v>
      </c>
    </row>
    <row r="509" spans="12:13" x14ac:dyDescent="0.25">
      <c r="L509" s="102" t="s">
        <v>659</v>
      </c>
      <c r="M509" s="102">
        <v>8</v>
      </c>
    </row>
    <row r="510" spans="12:13" x14ac:dyDescent="0.25">
      <c r="L510" s="102" t="s">
        <v>660</v>
      </c>
      <c r="M510" s="102">
        <v>8</v>
      </c>
    </row>
    <row r="511" spans="12:13" x14ac:dyDescent="0.25">
      <c r="L511" s="102" t="s">
        <v>128</v>
      </c>
      <c r="M511" s="102">
        <v>8</v>
      </c>
    </row>
    <row r="512" spans="12:13" x14ac:dyDescent="0.25">
      <c r="L512" s="102" t="s">
        <v>661</v>
      </c>
      <c r="M512" s="102">
        <v>8</v>
      </c>
    </row>
    <row r="513" spans="12:13" x14ac:dyDescent="0.25">
      <c r="L513" s="102" t="s">
        <v>21</v>
      </c>
      <c r="M513" s="102">
        <v>9</v>
      </c>
    </row>
    <row r="514" spans="12:13" x14ac:dyDescent="0.25">
      <c r="L514" s="102" t="s">
        <v>662</v>
      </c>
      <c r="M514" s="102">
        <v>9</v>
      </c>
    </row>
    <row r="515" spans="12:13" x14ac:dyDescent="0.25">
      <c r="L515" s="102" t="s">
        <v>129</v>
      </c>
      <c r="M515" s="102">
        <v>9</v>
      </c>
    </row>
    <row r="516" spans="12:13" x14ac:dyDescent="0.25">
      <c r="L516" s="102" t="s">
        <v>663</v>
      </c>
      <c r="M516" s="102">
        <v>9</v>
      </c>
    </row>
    <row r="517" spans="12:13" x14ac:dyDescent="0.25">
      <c r="L517" s="102" t="s">
        <v>104</v>
      </c>
      <c r="M517" s="102">
        <v>9</v>
      </c>
    </row>
    <row r="518" spans="12:13" x14ac:dyDescent="0.25">
      <c r="L518" s="102" t="s">
        <v>664</v>
      </c>
      <c r="M518" s="102">
        <v>9</v>
      </c>
    </row>
    <row r="519" spans="12:13" x14ac:dyDescent="0.25">
      <c r="L519" s="102" t="s">
        <v>153</v>
      </c>
      <c r="M519" s="102">
        <v>9</v>
      </c>
    </row>
    <row r="520" spans="12:13" x14ac:dyDescent="0.25">
      <c r="L520" s="102" t="s">
        <v>665</v>
      </c>
      <c r="M520" s="102">
        <v>9</v>
      </c>
    </row>
    <row r="521" spans="12:13" x14ac:dyDescent="0.25">
      <c r="L521" s="102" t="s">
        <v>103</v>
      </c>
      <c r="M521" s="102">
        <v>9</v>
      </c>
    </row>
    <row r="522" spans="12:13" x14ac:dyDescent="0.25">
      <c r="L522" s="102" t="s">
        <v>159</v>
      </c>
      <c r="M522" s="102">
        <v>7</v>
      </c>
    </row>
    <row r="523" spans="12:13" x14ac:dyDescent="0.25">
      <c r="L523" s="102" t="s">
        <v>666</v>
      </c>
      <c r="M523" s="102">
        <v>7</v>
      </c>
    </row>
    <row r="524" spans="12:13" x14ac:dyDescent="0.25">
      <c r="L524" s="102" t="s">
        <v>667</v>
      </c>
      <c r="M524" s="102">
        <v>7</v>
      </c>
    </row>
    <row r="525" spans="12:13" x14ac:dyDescent="0.25">
      <c r="L525" s="102" t="s">
        <v>160</v>
      </c>
      <c r="M525" s="102">
        <v>7</v>
      </c>
    </row>
    <row r="526" spans="12:13" x14ac:dyDescent="0.25">
      <c r="L526" s="102" t="s">
        <v>668</v>
      </c>
      <c r="M526" s="102">
        <v>7</v>
      </c>
    </row>
    <row r="527" spans="12:13" x14ac:dyDescent="0.25">
      <c r="L527" s="102" t="s">
        <v>669</v>
      </c>
      <c r="M527" s="102">
        <v>7</v>
      </c>
    </row>
    <row r="528" spans="12:13" x14ac:dyDescent="0.25">
      <c r="L528" s="102" t="s">
        <v>670</v>
      </c>
      <c r="M528" s="102">
        <v>7</v>
      </c>
    </row>
    <row r="529" spans="12:13" x14ac:dyDescent="0.25">
      <c r="L529" s="102" t="s">
        <v>105</v>
      </c>
      <c r="M529" s="102">
        <v>7</v>
      </c>
    </row>
    <row r="530" spans="12:13" x14ac:dyDescent="0.25">
      <c r="L530" s="102" t="s">
        <v>671</v>
      </c>
      <c r="M530" s="102">
        <v>8</v>
      </c>
    </row>
    <row r="531" spans="12:13" x14ac:dyDescent="0.25">
      <c r="L531" s="102" t="s">
        <v>147</v>
      </c>
      <c r="M531" s="102">
        <v>8</v>
      </c>
    </row>
    <row r="532" spans="12:13" x14ac:dyDescent="0.25">
      <c r="L532" s="102" t="s">
        <v>672</v>
      </c>
      <c r="M532" s="102">
        <v>8</v>
      </c>
    </row>
    <row r="533" spans="12:13" x14ac:dyDescent="0.25">
      <c r="L533" s="102" t="s">
        <v>673</v>
      </c>
      <c r="M533" s="102">
        <v>8</v>
      </c>
    </row>
    <row r="534" spans="12:13" x14ac:dyDescent="0.25">
      <c r="L534" s="102" t="s">
        <v>130</v>
      </c>
      <c r="M534" s="102">
        <v>8</v>
      </c>
    </row>
    <row r="535" spans="12:13" x14ac:dyDescent="0.25">
      <c r="L535" s="102" t="s">
        <v>42</v>
      </c>
      <c r="M535" s="102">
        <v>8</v>
      </c>
    </row>
    <row r="536" spans="12:13" x14ac:dyDescent="0.25">
      <c r="L536" s="102" t="s">
        <v>218</v>
      </c>
      <c r="M536" s="102">
        <v>8</v>
      </c>
    </row>
    <row r="537" spans="12:13" x14ac:dyDescent="0.25">
      <c r="L537" s="102" t="s">
        <v>221</v>
      </c>
      <c r="M537" s="102">
        <v>8</v>
      </c>
    </row>
    <row r="538" spans="12:13" x14ac:dyDescent="0.25">
      <c r="L538" s="102" t="s">
        <v>674</v>
      </c>
      <c r="M538" s="102">
        <v>8</v>
      </c>
    </row>
    <row r="539" spans="12:13" x14ac:dyDescent="0.25">
      <c r="L539" s="102" t="s">
        <v>675</v>
      </c>
      <c r="M539" s="102">
        <v>8</v>
      </c>
    </row>
    <row r="540" spans="12:13" x14ac:dyDescent="0.25">
      <c r="L540" s="102" t="s">
        <v>54</v>
      </c>
      <c r="M540" s="102">
        <v>8</v>
      </c>
    </row>
    <row r="541" spans="12:13" x14ac:dyDescent="0.25">
      <c r="L541" s="102" t="s">
        <v>217</v>
      </c>
      <c r="M541" s="102">
        <v>10</v>
      </c>
    </row>
    <row r="542" spans="12:13" x14ac:dyDescent="0.25">
      <c r="L542" s="102" t="s">
        <v>224</v>
      </c>
      <c r="M542" s="102">
        <v>9</v>
      </c>
    </row>
    <row r="543" spans="12:13" x14ac:dyDescent="0.25">
      <c r="L543" s="102" t="s">
        <v>676</v>
      </c>
      <c r="M543" s="102">
        <v>9</v>
      </c>
    </row>
    <row r="544" spans="12:13" x14ac:dyDescent="0.25">
      <c r="L544" s="102" t="s">
        <v>106</v>
      </c>
      <c r="M544" s="102">
        <v>9</v>
      </c>
    </row>
    <row r="545" spans="12:13" x14ac:dyDescent="0.25">
      <c r="L545" s="102" t="s">
        <v>677</v>
      </c>
      <c r="M545" s="102">
        <v>9</v>
      </c>
    </row>
    <row r="546" spans="12:13" x14ac:dyDescent="0.25">
      <c r="L546" s="102" t="s">
        <v>678</v>
      </c>
      <c r="M546" s="102">
        <v>9</v>
      </c>
    </row>
    <row r="547" spans="12:13" x14ac:dyDescent="0.25">
      <c r="L547" s="102" t="s">
        <v>97</v>
      </c>
      <c r="M547" s="102">
        <v>9</v>
      </c>
    </row>
    <row r="548" spans="12:13" x14ac:dyDescent="0.25">
      <c r="L548" s="102" t="s">
        <v>679</v>
      </c>
      <c r="M548" s="102">
        <v>7</v>
      </c>
    </row>
    <row r="549" spans="12:13" x14ac:dyDescent="0.25">
      <c r="L549" s="102" t="s">
        <v>161</v>
      </c>
      <c r="M549" s="102">
        <v>7</v>
      </c>
    </row>
    <row r="550" spans="12:13" x14ac:dyDescent="0.25">
      <c r="L550" s="102" t="s">
        <v>680</v>
      </c>
      <c r="M550" s="102">
        <v>7</v>
      </c>
    </row>
    <row r="551" spans="12:13" x14ac:dyDescent="0.25">
      <c r="L551" s="102" t="s">
        <v>681</v>
      </c>
      <c r="M551" s="102">
        <v>7</v>
      </c>
    </row>
    <row r="552" spans="12:13" x14ac:dyDescent="0.25">
      <c r="L552" s="102" t="s">
        <v>162</v>
      </c>
      <c r="M552" s="102">
        <v>7</v>
      </c>
    </row>
    <row r="553" spans="12:13" x14ac:dyDescent="0.25">
      <c r="L553" s="102" t="s">
        <v>682</v>
      </c>
      <c r="M553" s="102">
        <v>7</v>
      </c>
    </row>
    <row r="554" spans="12:13" x14ac:dyDescent="0.25">
      <c r="L554" s="102" t="s">
        <v>214</v>
      </c>
      <c r="M554" s="102">
        <v>7</v>
      </c>
    </row>
    <row r="555" spans="12:13" x14ac:dyDescent="0.25">
      <c r="L555" s="102" t="s">
        <v>683</v>
      </c>
      <c r="M555" s="102">
        <v>7</v>
      </c>
    </row>
    <row r="556" spans="12:13" x14ac:dyDescent="0.25">
      <c r="L556" s="102" t="s">
        <v>684</v>
      </c>
      <c r="M556" s="102">
        <v>7</v>
      </c>
    </row>
    <row r="557" spans="12:13" x14ac:dyDescent="0.25">
      <c r="L557" s="102" t="s">
        <v>219</v>
      </c>
      <c r="M557" s="102">
        <v>8</v>
      </c>
    </row>
    <row r="558" spans="12:13" x14ac:dyDescent="0.25">
      <c r="L558" s="102" t="s">
        <v>216</v>
      </c>
      <c r="M558" s="102">
        <v>8</v>
      </c>
    </row>
    <row r="559" spans="12:13" x14ac:dyDescent="0.25">
      <c r="L559" s="102" t="s">
        <v>685</v>
      </c>
      <c r="M559" s="102">
        <v>8</v>
      </c>
    </row>
    <row r="560" spans="12:13" x14ac:dyDescent="0.25">
      <c r="L560" s="102" t="s">
        <v>686</v>
      </c>
      <c r="M560" s="102">
        <v>8</v>
      </c>
    </row>
    <row r="561" spans="12:13" x14ac:dyDescent="0.25">
      <c r="L561" s="102" t="s">
        <v>687</v>
      </c>
      <c r="M561" s="102">
        <v>8</v>
      </c>
    </row>
    <row r="562" spans="12:13" x14ac:dyDescent="0.25">
      <c r="L562" s="102" t="s">
        <v>688</v>
      </c>
      <c r="M562" s="102">
        <v>8</v>
      </c>
    </row>
    <row r="563" spans="12:13" x14ac:dyDescent="0.25">
      <c r="L563" s="102" t="s">
        <v>132</v>
      </c>
      <c r="M563" s="102">
        <v>8</v>
      </c>
    </row>
    <row r="564" spans="12:13" x14ac:dyDescent="0.25">
      <c r="L564" s="102" t="s">
        <v>689</v>
      </c>
      <c r="M564" s="102">
        <v>8</v>
      </c>
    </row>
    <row r="565" spans="12:13" x14ac:dyDescent="0.25">
      <c r="L565" s="102" t="s">
        <v>690</v>
      </c>
      <c r="M565" s="102">
        <v>10</v>
      </c>
    </row>
    <row r="566" spans="12:13" x14ac:dyDescent="0.25">
      <c r="L566" s="102" t="s">
        <v>691</v>
      </c>
      <c r="M566" s="102">
        <v>10</v>
      </c>
    </row>
    <row r="567" spans="12:13" x14ac:dyDescent="0.25">
      <c r="L567" s="102" t="s">
        <v>692</v>
      </c>
      <c r="M567" s="102">
        <v>10</v>
      </c>
    </row>
    <row r="568" spans="12:13" x14ac:dyDescent="0.25">
      <c r="L568" s="102" t="s">
        <v>93</v>
      </c>
      <c r="M568" s="102">
        <v>10</v>
      </c>
    </row>
    <row r="569" spans="12:13" x14ac:dyDescent="0.25">
      <c r="L569" s="102" t="s">
        <v>107</v>
      </c>
      <c r="M569" s="102">
        <v>10</v>
      </c>
    </row>
    <row r="570" spans="12:13" x14ac:dyDescent="0.25">
      <c r="L570" s="102" t="s">
        <v>693</v>
      </c>
      <c r="M570" s="102">
        <v>10</v>
      </c>
    </row>
    <row r="571" spans="12:13" x14ac:dyDescent="0.25">
      <c r="L571" s="102" t="s">
        <v>694</v>
      </c>
      <c r="M571" s="102">
        <v>10</v>
      </c>
    </row>
    <row r="572" spans="12:13" x14ac:dyDescent="0.25">
      <c r="L572" s="102" t="s">
        <v>139</v>
      </c>
      <c r="M572" s="102">
        <v>10</v>
      </c>
    </row>
    <row r="573" spans="12:13" x14ac:dyDescent="0.25">
      <c r="L573" s="102" t="s">
        <v>695</v>
      </c>
      <c r="M573" s="102">
        <v>10</v>
      </c>
    </row>
    <row r="574" spans="12:13" x14ac:dyDescent="0.25">
      <c r="L574" s="102" t="s">
        <v>22</v>
      </c>
      <c r="M574" s="102">
        <v>7</v>
      </c>
    </row>
    <row r="575" spans="12:13" x14ac:dyDescent="0.25">
      <c r="L575" s="102" t="s">
        <v>696</v>
      </c>
      <c r="M575" s="102">
        <v>7</v>
      </c>
    </row>
    <row r="576" spans="12:13" x14ac:dyDescent="0.25">
      <c r="L576" s="102" t="s">
        <v>697</v>
      </c>
      <c r="M576" s="102">
        <v>7</v>
      </c>
    </row>
    <row r="577" spans="12:13" x14ac:dyDescent="0.25">
      <c r="L577" s="102" t="s">
        <v>698</v>
      </c>
      <c r="M577" s="102">
        <v>7</v>
      </c>
    </row>
    <row r="578" spans="12:13" x14ac:dyDescent="0.25">
      <c r="L578" s="102" t="s">
        <v>699</v>
      </c>
      <c r="M578" s="102">
        <v>7</v>
      </c>
    </row>
    <row r="579" spans="12:13" x14ac:dyDescent="0.25">
      <c r="L579" s="102" t="s">
        <v>225</v>
      </c>
      <c r="M579" s="102">
        <v>7</v>
      </c>
    </row>
    <row r="580" spans="12:13" x14ac:dyDescent="0.25">
      <c r="L580" s="102" t="s">
        <v>700</v>
      </c>
      <c r="M580" s="102">
        <v>7</v>
      </c>
    </row>
    <row r="581" spans="12:13" x14ac:dyDescent="0.25">
      <c r="L581" s="102" t="s">
        <v>701</v>
      </c>
      <c r="M581" s="102">
        <v>7</v>
      </c>
    </row>
    <row r="582" spans="12:13" x14ac:dyDescent="0.25">
      <c r="L582" s="102" t="s">
        <v>19</v>
      </c>
      <c r="M582" s="102">
        <v>7</v>
      </c>
    </row>
    <row r="583" spans="12:13" x14ac:dyDescent="0.25">
      <c r="L583" s="102" t="s">
        <v>702</v>
      </c>
      <c r="M583" s="102">
        <v>7</v>
      </c>
    </row>
    <row r="584" spans="12:13" x14ac:dyDescent="0.25">
      <c r="L584" s="102" t="s">
        <v>703</v>
      </c>
      <c r="M584" s="102">
        <v>8</v>
      </c>
    </row>
    <row r="585" spans="12:13" x14ac:dyDescent="0.25">
      <c r="L585" s="102" t="s">
        <v>108</v>
      </c>
      <c r="M585" s="102">
        <v>8</v>
      </c>
    </row>
    <row r="586" spans="12:13" x14ac:dyDescent="0.25">
      <c r="L586" s="102" t="s">
        <v>211</v>
      </c>
      <c r="M586" s="102">
        <v>8</v>
      </c>
    </row>
    <row r="587" spans="12:13" x14ac:dyDescent="0.25">
      <c r="L587" s="102" t="s">
        <v>704</v>
      </c>
      <c r="M587" s="102">
        <v>10</v>
      </c>
    </row>
    <row r="588" spans="12:13" x14ac:dyDescent="0.25">
      <c r="L588" s="102" t="s">
        <v>109</v>
      </c>
      <c r="M588" s="102">
        <v>10</v>
      </c>
    </row>
    <row r="589" spans="12:13" x14ac:dyDescent="0.25">
      <c r="L589" s="102" t="s">
        <v>705</v>
      </c>
      <c r="M589" s="102">
        <v>10</v>
      </c>
    </row>
    <row r="590" spans="12:13" x14ac:dyDescent="0.25">
      <c r="L590" s="102" t="s">
        <v>706</v>
      </c>
      <c r="M590" s="102">
        <v>10</v>
      </c>
    </row>
    <row r="591" spans="12:13" x14ac:dyDescent="0.25">
      <c r="L591" s="102" t="s">
        <v>212</v>
      </c>
      <c r="M591" s="102">
        <v>10</v>
      </c>
    </row>
    <row r="592" spans="12:13" x14ac:dyDescent="0.25">
      <c r="L592" s="102" t="s">
        <v>110</v>
      </c>
      <c r="M592" s="102">
        <v>10</v>
      </c>
    </row>
    <row r="593" spans="12:13" x14ac:dyDescent="0.25">
      <c r="L593" s="102" t="s">
        <v>707</v>
      </c>
      <c r="M593" s="102">
        <v>10</v>
      </c>
    </row>
    <row r="594" spans="12:13" x14ac:dyDescent="0.25">
      <c r="L594" s="102" t="s">
        <v>708</v>
      </c>
      <c r="M594" s="102">
        <v>10</v>
      </c>
    </row>
    <row r="595" spans="12:13" x14ac:dyDescent="0.25">
      <c r="L595" s="102" t="s">
        <v>709</v>
      </c>
      <c r="M595" s="102">
        <v>10</v>
      </c>
    </row>
    <row r="596" spans="12:13" x14ac:dyDescent="0.25">
      <c r="L596" s="102" t="s">
        <v>710</v>
      </c>
      <c r="M596" s="102">
        <v>10</v>
      </c>
    </row>
    <row r="597" spans="12:13" x14ac:dyDescent="0.25">
      <c r="L597" s="102" t="s">
        <v>140</v>
      </c>
      <c r="M597" s="102">
        <v>10</v>
      </c>
    </row>
    <row r="598" spans="12:13" x14ac:dyDescent="0.25">
      <c r="L598" s="102" t="s">
        <v>711</v>
      </c>
      <c r="M598" s="102">
        <v>10</v>
      </c>
    </row>
    <row r="599" spans="12:13" x14ac:dyDescent="0.25">
      <c r="L599" s="102" t="s">
        <v>712</v>
      </c>
      <c r="M599" s="102">
        <v>10</v>
      </c>
    </row>
    <row r="600" spans="12:13" x14ac:dyDescent="0.25">
      <c r="L600" s="102" t="s">
        <v>713</v>
      </c>
      <c r="M600" s="102">
        <v>7</v>
      </c>
    </row>
    <row r="601" spans="12:13" x14ac:dyDescent="0.25">
      <c r="L601" s="102" t="s">
        <v>714</v>
      </c>
      <c r="M601" s="102">
        <v>7</v>
      </c>
    </row>
    <row r="602" spans="12:13" x14ac:dyDescent="0.25">
      <c r="L602" s="102" t="s">
        <v>715</v>
      </c>
      <c r="M602" s="102">
        <v>7</v>
      </c>
    </row>
    <row r="603" spans="12:13" x14ac:dyDescent="0.25">
      <c r="L603" s="102" t="s">
        <v>716</v>
      </c>
      <c r="M603" s="102">
        <v>7</v>
      </c>
    </row>
    <row r="604" spans="12:13" x14ac:dyDescent="0.25">
      <c r="L604" s="102" t="s">
        <v>232</v>
      </c>
      <c r="M604" s="102">
        <v>7</v>
      </c>
    </row>
    <row r="605" spans="12:13" x14ac:dyDescent="0.25">
      <c r="L605" s="102" t="s">
        <v>717</v>
      </c>
      <c r="M605" s="102">
        <v>7</v>
      </c>
    </row>
    <row r="606" spans="12:13" x14ac:dyDescent="0.25">
      <c r="L606" s="102" t="s">
        <v>111</v>
      </c>
      <c r="M606" s="102">
        <v>7</v>
      </c>
    </row>
    <row r="607" spans="12:13" x14ac:dyDescent="0.25">
      <c r="L607" s="102" t="s">
        <v>718</v>
      </c>
      <c r="M607" s="102">
        <v>7</v>
      </c>
    </row>
    <row r="608" spans="12:13" x14ac:dyDescent="0.25">
      <c r="L608" s="102" t="s">
        <v>719</v>
      </c>
      <c r="M608" s="102">
        <v>7</v>
      </c>
    </row>
    <row r="609" spans="12:13" x14ac:dyDescent="0.25">
      <c r="L609" s="102" t="s">
        <v>720</v>
      </c>
      <c r="M609" s="102">
        <v>7</v>
      </c>
    </row>
    <row r="610" spans="12:13" x14ac:dyDescent="0.25">
      <c r="L610" s="102" t="s">
        <v>215</v>
      </c>
      <c r="M610" s="102">
        <v>8</v>
      </c>
    </row>
    <row r="611" spans="12:13" x14ac:dyDescent="0.25">
      <c r="L611" s="102" t="s">
        <v>141</v>
      </c>
      <c r="M611" s="102">
        <v>8</v>
      </c>
    </row>
    <row r="612" spans="12:13" x14ac:dyDescent="0.25">
      <c r="L612" s="102" t="s">
        <v>112</v>
      </c>
      <c r="M612" s="102">
        <v>10</v>
      </c>
    </row>
    <row r="613" spans="12:13" x14ac:dyDescent="0.25">
      <c r="L613" s="102" t="s">
        <v>721</v>
      </c>
      <c r="M613" s="102">
        <v>10</v>
      </c>
    </row>
    <row r="614" spans="12:13" x14ac:dyDescent="0.25">
      <c r="L614" s="102" t="s">
        <v>98</v>
      </c>
      <c r="M614" s="102">
        <v>10</v>
      </c>
    </row>
    <row r="615" spans="12:13" x14ac:dyDescent="0.25">
      <c r="L615" s="102" t="s">
        <v>722</v>
      </c>
      <c r="M615" s="102">
        <v>10</v>
      </c>
    </row>
    <row r="616" spans="12:13" x14ac:dyDescent="0.25">
      <c r="L616" s="102" t="s">
        <v>723</v>
      </c>
      <c r="M616" s="102">
        <v>10</v>
      </c>
    </row>
    <row r="617" spans="12:13" x14ac:dyDescent="0.25">
      <c r="L617" s="102" t="s">
        <v>94</v>
      </c>
      <c r="M617" s="102">
        <v>10</v>
      </c>
    </row>
    <row r="618" spans="12:13" x14ac:dyDescent="0.25">
      <c r="L618" s="102" t="s">
        <v>113</v>
      </c>
      <c r="M618" s="102">
        <v>10</v>
      </c>
    </row>
    <row r="619" spans="12:13" x14ac:dyDescent="0.25">
      <c r="L619" s="102" t="s">
        <v>724</v>
      </c>
      <c r="M619" s="102">
        <v>10</v>
      </c>
    </row>
    <row r="620" spans="12:13" x14ac:dyDescent="0.25">
      <c r="L620" s="102" t="s">
        <v>725</v>
      </c>
      <c r="M620" s="102">
        <v>10</v>
      </c>
    </row>
    <row r="621" spans="12:13" x14ac:dyDescent="0.25">
      <c r="L621" s="102" t="s">
        <v>142</v>
      </c>
      <c r="M621" s="102">
        <v>10</v>
      </c>
    </row>
    <row r="622" spans="12:13" x14ac:dyDescent="0.25">
      <c r="L622" s="102" t="s">
        <v>726</v>
      </c>
      <c r="M622" s="102">
        <v>10</v>
      </c>
    </row>
    <row r="623" spans="12:13" x14ac:dyDescent="0.25">
      <c r="L623" s="102" t="s">
        <v>727</v>
      </c>
      <c r="M623" s="102">
        <v>10</v>
      </c>
    </row>
    <row r="624" spans="12:13" x14ac:dyDescent="0.25">
      <c r="L624" s="102" t="s">
        <v>728</v>
      </c>
      <c r="M624" s="102">
        <v>10</v>
      </c>
    </row>
    <row r="625" spans="12:13" x14ac:dyDescent="0.25">
      <c r="L625" s="102" t="s">
        <v>729</v>
      </c>
      <c r="M625" s="102">
        <v>10</v>
      </c>
    </row>
    <row r="626" spans="12:13" x14ac:dyDescent="0.25">
      <c r="L626" s="102" t="s">
        <v>163</v>
      </c>
      <c r="M626" s="102">
        <v>7</v>
      </c>
    </row>
    <row r="627" spans="12:13" x14ac:dyDescent="0.25">
      <c r="L627" s="102" t="s">
        <v>730</v>
      </c>
      <c r="M627" s="102">
        <v>7</v>
      </c>
    </row>
    <row r="628" spans="12:13" x14ac:dyDescent="0.25">
      <c r="L628" s="102" t="s">
        <v>731</v>
      </c>
      <c r="M628" s="102">
        <v>7</v>
      </c>
    </row>
    <row r="629" spans="12:13" x14ac:dyDescent="0.25">
      <c r="L629" s="102" t="s">
        <v>164</v>
      </c>
      <c r="M629" s="102">
        <v>7</v>
      </c>
    </row>
    <row r="630" spans="12:13" x14ac:dyDescent="0.25">
      <c r="L630" s="102" t="s">
        <v>165</v>
      </c>
      <c r="M630" s="102">
        <v>7</v>
      </c>
    </row>
    <row r="631" spans="12:13" x14ac:dyDescent="0.25">
      <c r="L631" s="102" t="s">
        <v>732</v>
      </c>
      <c r="M631" s="102">
        <v>7</v>
      </c>
    </row>
    <row r="632" spans="12:13" x14ac:dyDescent="0.25">
      <c r="L632" s="102" t="s">
        <v>733</v>
      </c>
      <c r="M632" s="102">
        <v>7</v>
      </c>
    </row>
    <row r="633" spans="12:13" x14ac:dyDescent="0.25">
      <c r="L633" s="102" t="s">
        <v>734</v>
      </c>
      <c r="M633" s="102">
        <v>7</v>
      </c>
    </row>
    <row r="634" spans="12:13" x14ac:dyDescent="0.25">
      <c r="L634" s="102" t="s">
        <v>735</v>
      </c>
      <c r="M634" s="102">
        <v>7</v>
      </c>
    </row>
    <row r="635" spans="12:13" x14ac:dyDescent="0.25">
      <c r="L635" s="102" t="s">
        <v>114</v>
      </c>
      <c r="M635" s="102">
        <v>7</v>
      </c>
    </row>
    <row r="636" spans="12:13" x14ac:dyDescent="0.25">
      <c r="L636" s="102" t="s">
        <v>736</v>
      </c>
      <c r="M636" s="102">
        <v>7</v>
      </c>
    </row>
    <row r="637" spans="12:13" x14ac:dyDescent="0.25">
      <c r="L637" s="102" t="s">
        <v>737</v>
      </c>
      <c r="M637" s="102">
        <v>10</v>
      </c>
    </row>
    <row r="638" spans="12:13" x14ac:dyDescent="0.25">
      <c r="L638" s="102" t="s">
        <v>738</v>
      </c>
      <c r="M638" s="102">
        <v>10</v>
      </c>
    </row>
    <row r="639" spans="12:13" x14ac:dyDescent="0.25">
      <c r="L639" s="102" t="s">
        <v>739</v>
      </c>
      <c r="M639" s="102">
        <v>10</v>
      </c>
    </row>
    <row r="640" spans="12:13" x14ac:dyDescent="0.25">
      <c r="L640" s="102" t="s">
        <v>143</v>
      </c>
      <c r="M640" s="102">
        <v>10</v>
      </c>
    </row>
    <row r="641" spans="12:13" x14ac:dyDescent="0.25">
      <c r="L641" s="102" t="s">
        <v>740</v>
      </c>
      <c r="M641" s="102">
        <v>10</v>
      </c>
    </row>
    <row r="642" spans="12:13" x14ac:dyDescent="0.25">
      <c r="L642" s="102" t="s">
        <v>741</v>
      </c>
      <c r="M642" s="102">
        <v>10</v>
      </c>
    </row>
    <row r="643" spans="12:13" x14ac:dyDescent="0.25">
      <c r="L643" s="102" t="s">
        <v>742</v>
      </c>
      <c r="M643" s="102">
        <v>10</v>
      </c>
    </row>
    <row r="644" spans="12:13" x14ac:dyDescent="0.25">
      <c r="L644" s="102" t="s">
        <v>743</v>
      </c>
      <c r="M644" s="102">
        <v>10</v>
      </c>
    </row>
    <row r="645" spans="12:13" x14ac:dyDescent="0.25">
      <c r="L645" s="102" t="s">
        <v>744</v>
      </c>
      <c r="M645" s="102">
        <v>10</v>
      </c>
    </row>
    <row r="646" spans="12:13" x14ac:dyDescent="0.25">
      <c r="L646" s="102" t="s">
        <v>115</v>
      </c>
      <c r="M646" s="102">
        <v>10</v>
      </c>
    </row>
    <row r="647" spans="12:13" x14ac:dyDescent="0.25">
      <c r="L647" s="102" t="s">
        <v>745</v>
      </c>
      <c r="M647" s="102">
        <v>10</v>
      </c>
    </row>
    <row r="648" spans="12:13" x14ac:dyDescent="0.25">
      <c r="L648" s="102" t="s">
        <v>746</v>
      </c>
      <c r="M648" s="102">
        <v>10</v>
      </c>
    </row>
    <row r="649" spans="12:13" x14ac:dyDescent="0.25">
      <c r="L649" s="102" t="s">
        <v>144</v>
      </c>
      <c r="M649" s="102">
        <v>10</v>
      </c>
    </row>
    <row r="650" spans="12:13" x14ac:dyDescent="0.25">
      <c r="L650" s="102" t="s">
        <v>747</v>
      </c>
      <c r="M650" s="102">
        <v>10</v>
      </c>
    </row>
    <row r="651" spans="12:13" x14ac:dyDescent="0.25">
      <c r="L651" s="102" t="s">
        <v>748</v>
      </c>
      <c r="M651" s="102">
        <v>10</v>
      </c>
    </row>
    <row r="652" spans="12:13" x14ac:dyDescent="0.25">
      <c r="L652" s="102" t="s">
        <v>749</v>
      </c>
      <c r="M652" s="102">
        <v>7</v>
      </c>
    </row>
    <row r="653" spans="12:13" x14ac:dyDescent="0.25">
      <c r="L653" s="102" t="s">
        <v>166</v>
      </c>
      <c r="M653" s="102">
        <v>7</v>
      </c>
    </row>
    <row r="654" spans="12:13" x14ac:dyDescent="0.25">
      <c r="L654" s="102" t="s">
        <v>750</v>
      </c>
      <c r="M654" s="102">
        <v>7</v>
      </c>
    </row>
    <row r="655" spans="12:13" x14ac:dyDescent="0.25">
      <c r="L655" s="102" t="s">
        <v>751</v>
      </c>
      <c r="M655" s="102">
        <v>7</v>
      </c>
    </row>
    <row r="656" spans="12:13" x14ac:dyDescent="0.25">
      <c r="L656" s="102" t="s">
        <v>752</v>
      </c>
      <c r="M656" s="102">
        <v>7</v>
      </c>
    </row>
    <row r="657" spans="12:13" x14ac:dyDescent="0.25">
      <c r="L657" s="102" t="s">
        <v>753</v>
      </c>
      <c r="M657" s="102">
        <v>7</v>
      </c>
    </row>
    <row r="658" spans="12:13" x14ac:dyDescent="0.25">
      <c r="L658" s="102" t="s">
        <v>118</v>
      </c>
      <c r="M658" s="102">
        <v>7</v>
      </c>
    </row>
    <row r="659" spans="12:13" x14ac:dyDescent="0.25">
      <c r="L659" s="102" t="s">
        <v>754</v>
      </c>
      <c r="M659" s="102">
        <v>7</v>
      </c>
    </row>
    <row r="660" spans="12:13" x14ac:dyDescent="0.25">
      <c r="L660" s="102" t="s">
        <v>755</v>
      </c>
      <c r="M660" s="102">
        <v>7</v>
      </c>
    </row>
    <row r="661" spans="12:13" x14ac:dyDescent="0.25">
      <c r="L661" s="102" t="s">
        <v>756</v>
      </c>
      <c r="M661" s="102">
        <v>7</v>
      </c>
    </row>
    <row r="662" spans="12:13" x14ac:dyDescent="0.25">
      <c r="L662" s="102" t="s">
        <v>757</v>
      </c>
      <c r="M662" s="102">
        <v>7</v>
      </c>
    </row>
    <row r="663" spans="12:13" x14ac:dyDescent="0.25">
      <c r="L663" s="102" t="s">
        <v>758</v>
      </c>
      <c r="M663" s="102">
        <v>10</v>
      </c>
    </row>
    <row r="664" spans="12:13" x14ac:dyDescent="0.25">
      <c r="L664" s="102" t="s">
        <v>119</v>
      </c>
      <c r="M664" s="102">
        <v>10</v>
      </c>
    </row>
    <row r="665" spans="12:13" x14ac:dyDescent="0.25">
      <c r="L665" s="102" t="s">
        <v>759</v>
      </c>
      <c r="M665" s="102">
        <v>10</v>
      </c>
    </row>
    <row r="666" spans="12:13" x14ac:dyDescent="0.25">
      <c r="L666" s="102" t="s">
        <v>760</v>
      </c>
      <c r="M666" s="102">
        <v>10</v>
      </c>
    </row>
    <row r="667" spans="12:13" x14ac:dyDescent="0.25">
      <c r="L667" s="102" t="s">
        <v>120</v>
      </c>
      <c r="M667" s="102">
        <v>10</v>
      </c>
    </row>
    <row r="668" spans="12:13" x14ac:dyDescent="0.25">
      <c r="L668" s="102" t="s">
        <v>761</v>
      </c>
      <c r="M668" s="102">
        <v>10</v>
      </c>
    </row>
    <row r="669" spans="12:13" x14ac:dyDescent="0.25">
      <c r="L669" s="102" t="s">
        <v>762</v>
      </c>
      <c r="M669" s="102">
        <v>10</v>
      </c>
    </row>
    <row r="670" spans="12:13" x14ac:dyDescent="0.25">
      <c r="L670" s="102" t="s">
        <v>763</v>
      </c>
      <c r="M670" s="102">
        <v>10</v>
      </c>
    </row>
    <row r="671" spans="12:13" x14ac:dyDescent="0.25">
      <c r="L671" s="102" t="s">
        <v>764</v>
      </c>
      <c r="M671" s="102">
        <v>10</v>
      </c>
    </row>
    <row r="672" spans="12:13" x14ac:dyDescent="0.25">
      <c r="L672" s="102" t="s">
        <v>765</v>
      </c>
      <c r="M672" s="102">
        <v>10</v>
      </c>
    </row>
    <row r="673" spans="12:13" x14ac:dyDescent="0.25">
      <c r="L673" s="102" t="s">
        <v>766</v>
      </c>
      <c r="M673" s="102">
        <v>10</v>
      </c>
    </row>
    <row r="674" spans="12:13" x14ac:dyDescent="0.25">
      <c r="L674" s="102" t="s">
        <v>767</v>
      </c>
      <c r="M674" s="102">
        <v>10</v>
      </c>
    </row>
    <row r="675" spans="12:13" x14ac:dyDescent="0.25">
      <c r="L675" s="102" t="s">
        <v>768</v>
      </c>
      <c r="M675" s="102">
        <v>10</v>
      </c>
    </row>
    <row r="676" spans="12:13" x14ac:dyDescent="0.25">
      <c r="L676" s="102" t="s">
        <v>769</v>
      </c>
      <c r="M676" s="102">
        <v>10</v>
      </c>
    </row>
    <row r="677" spans="12:13" x14ac:dyDescent="0.25">
      <c r="L677" s="102" t="s">
        <v>770</v>
      </c>
      <c r="M677" s="102">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10</vt:i4>
      </vt:variant>
    </vt:vector>
  </HeadingPairs>
  <TitlesOfParts>
    <vt:vector size="22" baseType="lpstr">
      <vt:lpstr>Alamaze Map</vt:lpstr>
      <vt:lpstr>Turns</vt:lpstr>
      <vt:lpstr>PC Data</vt:lpstr>
      <vt:lpstr>Map Data</vt:lpstr>
      <vt:lpstr>Manual Data</vt:lpstr>
      <vt:lpstr>Inf Data</vt:lpstr>
      <vt:lpstr>Em Data</vt:lpstr>
      <vt:lpstr>Gr Data</vt:lpstr>
      <vt:lpstr>Art Data</vt:lpstr>
      <vt:lpstr>RR Data</vt:lpstr>
      <vt:lpstr>Instructions</vt:lpstr>
      <vt:lpstr>Control</vt:lpstr>
      <vt:lpstr>'Alamaze Map'!Region1</vt:lpstr>
      <vt:lpstr>'Alamaze Map'!Region10</vt:lpstr>
      <vt:lpstr>'Alamaze Map'!Region2</vt:lpstr>
      <vt:lpstr>'Alamaze Map'!Region3</vt:lpstr>
      <vt:lpstr>'Alamaze Map'!Region4</vt:lpstr>
      <vt:lpstr>'Alamaze Map'!Region5</vt:lpstr>
      <vt:lpstr>'Alamaze Map'!Region6</vt:lpstr>
      <vt:lpstr>'Alamaze Map'!Region7</vt:lpstr>
      <vt:lpstr>'Alamaze Map'!Region8</vt:lpstr>
      <vt:lpstr>'Alamaze Map'!Region9</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Owner</dc:creator>
  <cp:lastModifiedBy>Owner</cp:lastModifiedBy>
  <dcterms:created xsi:type="dcterms:W3CDTF">2014-12-18T02:12:30Z</dcterms:created>
  <dcterms:modified xsi:type="dcterms:W3CDTF">2015-04-06T03:05:01Z</dcterms:modified>
</cp:coreProperties>
</file>