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_pintos\Desktop\2 Trimestre TI\"/>
    </mc:Choice>
  </mc:AlternateContent>
  <bookViews>
    <workbookView xWindow="0" yWindow="0" windowWidth="20490" windowHeight="7620" activeTab="4"/>
  </bookViews>
  <sheets>
    <sheet name="1)" sheetId="1" r:id="rId1"/>
    <sheet name="2)" sheetId="2" r:id="rId2"/>
    <sheet name="3)" sheetId="3" r:id="rId3"/>
    <sheet name="4)" sheetId="4" r:id="rId4"/>
    <sheet name="5)" sheetId="5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E3" i="5" s="1"/>
  <c r="F10" i="4"/>
  <c r="F9" i="4"/>
  <c r="F8" i="4"/>
  <c r="F7" i="4"/>
  <c r="F6" i="4"/>
  <c r="F5" i="4"/>
  <c r="E5" i="4"/>
  <c r="E6" i="4"/>
  <c r="E7" i="4"/>
  <c r="E8" i="4"/>
  <c r="E9" i="4"/>
  <c r="E10" i="4"/>
  <c r="E4" i="4"/>
  <c r="F4" i="4" s="1"/>
  <c r="I4" i="3"/>
  <c r="I5" i="3"/>
  <c r="I6" i="3"/>
  <c r="I7" i="3"/>
  <c r="I8" i="3"/>
  <c r="I9" i="3"/>
  <c r="I10" i="3"/>
  <c r="I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D18" i="2"/>
  <c r="E18" i="2"/>
  <c r="F18" i="2"/>
  <c r="G18" i="2"/>
  <c r="H18" i="2"/>
  <c r="C18" i="2"/>
  <c r="D16" i="2"/>
  <c r="E16" i="2"/>
  <c r="F16" i="2"/>
  <c r="G16" i="2"/>
  <c r="H16" i="2"/>
  <c r="C16" i="2"/>
  <c r="E22" i="1"/>
  <c r="F22" i="1"/>
  <c r="D22" i="1"/>
  <c r="G2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D10" i="1"/>
  <c r="E10" i="1"/>
  <c r="F10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D20" i="1"/>
  <c r="E20" i="1"/>
  <c r="F20" i="1"/>
</calcChain>
</file>

<file path=xl/sharedStrings.xml><?xml version="1.0" encoding="utf-8"?>
<sst xmlns="http://schemas.openxmlformats.org/spreadsheetml/2006/main" count="96" uniqueCount="84">
  <si>
    <t>Porca</t>
  </si>
  <si>
    <t>Parafuso</t>
  </si>
  <si>
    <t>Arruela</t>
  </si>
  <si>
    <t>Prego</t>
  </si>
  <si>
    <t>Alicate</t>
  </si>
  <si>
    <t>Martelo</t>
  </si>
  <si>
    <t>Código</t>
  </si>
  <si>
    <t>Produto</t>
  </si>
  <si>
    <t>Jan</t>
  </si>
  <si>
    <t>Fev</t>
  </si>
  <si>
    <t>Mar</t>
  </si>
  <si>
    <t xml:space="preserve">Total 1°Trim. </t>
  </si>
  <si>
    <t>Máximo</t>
  </si>
  <si>
    <t>Mínimo</t>
  </si>
  <si>
    <t>Média</t>
  </si>
  <si>
    <t>Totais</t>
  </si>
  <si>
    <t>Abr</t>
  </si>
  <si>
    <t>Mai</t>
  </si>
  <si>
    <t>Jun</t>
  </si>
  <si>
    <t>Total 2° Trim.</t>
  </si>
  <si>
    <t>Empresa Nacional S.A.</t>
  </si>
  <si>
    <t>Total do Semestre</t>
  </si>
  <si>
    <t>CONTAS A PAGAR</t>
  </si>
  <si>
    <t>SÁLARIO</t>
  </si>
  <si>
    <t>JANEIRO</t>
  </si>
  <si>
    <t>FEVEREIRO</t>
  </si>
  <si>
    <t>MARÇO</t>
  </si>
  <si>
    <t>ABRIL</t>
  </si>
  <si>
    <t>MAIO</t>
  </si>
  <si>
    <t>JUNHO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</si>
  <si>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</si>
  <si>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</si>
  <si>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</si>
  <si>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</si>
  <si>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</si>
  <si>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</si>
  <si>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</si>
  <si>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</si>
  <si>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</si>
  <si>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</si>
  <si>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</si>
  <si>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N°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</si>
  <si>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</si>
  <si>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</si>
  <si>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</si>
  <si>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</si>
  <si>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</si>
  <si>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</si>
  <si>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</si>
  <si>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</si>
  <si>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</si>
  <si>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</si>
  <si>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</si>
  <si>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</si>
  <si>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</si>
  <si>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</si>
  <si>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Paula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</si>
  <si>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</si>
  <si>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</si>
  <si>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</si>
  <si>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</si>
  <si>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</si>
  <si>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</si>
  <si>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</si>
  <si>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</si>
  <si>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</si>
  <si>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</si>
  <si>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</si>
  <si>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</si>
  <si>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Valor Dólar</t>
  </si>
  <si>
    <t>Nome</t>
  </si>
  <si>
    <t>Salário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</si>
  <si>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</si>
  <si>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</si>
  <si>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</si>
  <si>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</si>
  <si>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</si>
  <si>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</si>
  <si>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</si>
  <si>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</si>
  <si>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</si>
  <si>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Carlos Roberto</t>
  </si>
  <si>
    <t>Até 1000</t>
  </si>
  <si>
    <t>Maior que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</si>
</sst>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7" formatCode="_-[$R$-416]\ * #,##0.00_-;\-[$R$-416]\ * #,##0.00_-;_-[$R$-416]\ * &quot;-&quot;??_-;_-@_-"/>
    <numFmt numFmtId="168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164" fontId="0" fillId="0" borderId="1" xfId="1" applyNumberFormat="1" applyFont="1" applyBorder="1"/>
    <xf numFmtId="44" fontId="0" fillId="0" borderId="0" xfId="1" applyFont="1"/>
    <xf numFmtId="43" fontId="0" fillId="0" borderId="0" xfId="1" applyNumberFormat="1" applyFont="1" applyBorder="1"/>
    <xf numFmtId="43" fontId="0" fillId="0" borderId="5" xfId="1" applyNumberFormat="1" applyFont="1" applyBorder="1"/>
    <xf numFmtId="43" fontId="0" fillId="0" borderId="0" xfId="0" applyNumberFormat="1" applyBorder="1"/>
    <xf numFmtId="43" fontId="0" fillId="0" borderId="5" xfId="0" applyNumberFormat="1" applyBorder="1"/>
    <xf numFmtId="43" fontId="0" fillId="0" borderId="1" xfId="1" applyNumberFormat="1" applyFont="1" applyBorder="1"/>
    <xf numFmtId="43" fontId="0" fillId="0" borderId="0" xfId="0" applyNumberFormat="1"/>
    <xf numFmtId="43" fontId="0" fillId="0" borderId="3" xfId="0" applyNumberFormat="1" applyBorder="1"/>
    <xf numFmtId="43" fontId="0" fillId="0" borderId="6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3" fontId="0" fillId="0" borderId="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3" fontId="0" fillId="0" borderId="16" xfId="0" applyNumberFormat="1" applyBorder="1"/>
    <xf numFmtId="0" fontId="0" fillId="0" borderId="17" xfId="0" applyBorder="1"/>
    <xf numFmtId="0" fontId="0" fillId="0" borderId="18" xfId="0" applyBorder="1"/>
    <xf numFmtId="43" fontId="0" fillId="0" borderId="18" xfId="0" applyNumberFormat="1" applyBorder="1"/>
    <xf numFmtId="43" fontId="0" fillId="0" borderId="19" xfId="0" applyNumberFormat="1" applyBorder="1"/>
    <xf numFmtId="0" fontId="0" fillId="0" borderId="20" xfId="0" applyBorder="1"/>
    <xf numFmtId="0" fontId="0" fillId="0" borderId="21" xfId="0" applyBorder="1"/>
    <xf numFmtId="43" fontId="0" fillId="0" borderId="21" xfId="0" applyNumberFormat="1" applyBorder="1"/>
    <xf numFmtId="43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0" xfId="1" applyNumberFormat="1" applyFont="1" applyBorder="1"/>
    <xf numFmtId="164" fontId="0" fillId="0" borderId="0" xfId="0" applyNumberFormat="1" applyBorder="1"/>
    <xf numFmtId="0" fontId="0" fillId="0" borderId="11" xfId="0" applyBorder="1"/>
    <xf numFmtId="0" fontId="0" fillId="0" borderId="10" xfId="0" applyBorder="1"/>
    <xf numFmtId="0" fontId="0" fillId="0" borderId="11" xfId="0" applyBorder="1" applyAlignment="1"/>
    <xf numFmtId="0" fontId="0" fillId="0" borderId="10" xfId="0" applyBorder="1" applyAlignment="1"/>
    <xf numFmtId="44" fontId="0" fillId="0" borderId="1" xfId="0" applyNumberFormat="1" applyBorder="1"/>
    <xf numFmtId="44" fontId="0" fillId="0" borderId="16" xfId="0" applyNumberFormat="1" applyBorder="1"/>
    <xf numFmtId="0" fontId="0" fillId="0" borderId="26" xfId="0" applyBorder="1"/>
    <xf numFmtId="44" fontId="0" fillId="0" borderId="27" xfId="0" applyNumberFormat="1" applyBorder="1"/>
    <xf numFmtId="44" fontId="0" fillId="0" borderId="28" xfId="0" applyNumberFormat="1" applyBorder="1"/>
    <xf numFmtId="0" fontId="0" fillId="0" borderId="22" xfId="0" applyBorder="1"/>
    <xf numFmtId="0" fontId="0" fillId="0" borderId="29" xfId="0" applyBorder="1"/>
    <xf numFmtId="44" fontId="0" fillId="0" borderId="18" xfId="0" applyNumberFormat="1" applyBorder="1"/>
    <xf numFmtId="44" fontId="0" fillId="0" borderId="19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10" fontId="0" fillId="0" borderId="1" xfId="2" applyNumberFormat="1" applyFont="1" applyBorder="1"/>
    <xf numFmtId="10" fontId="0" fillId="0" borderId="1" xfId="0" applyNumberFormat="1" applyBorder="1"/>
    <xf numFmtId="10" fontId="0" fillId="0" borderId="18" xfId="2" applyNumberFormat="1" applyFont="1" applyBorder="1"/>
    <xf numFmtId="10" fontId="0" fillId="0" borderId="18" xfId="0" applyNumberFormat="1" applyBorder="1"/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9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B23" sqref="B23"/>
    </sheetView>
  </sheetViews>
  <sheetFormatPr defaultRowHeight="15" x14ac:dyDescent="0.25"/>
  <cols>
    <col min="2" max="2" width="29" bestFit="1" customWidth="1"/>
    <col min="4" max="4" width="11.5703125" bestFit="1" customWidth="1"/>
    <col min="5" max="5" width="10.5703125" bestFit="1" customWidth="1"/>
    <col min="6" max="6" width="11.7109375" bestFit="1" customWidth="1"/>
    <col min="7" max="7" width="12.5703125" bestFit="1" customWidth="1"/>
    <col min="8" max="10" width="10.5703125" bestFit="1" customWidth="1"/>
  </cols>
  <sheetData>
    <row r="1" spans="1:10" ht="21.75" thickBot="1" x14ac:dyDescent="0.4">
      <c r="A1" s="1"/>
      <c r="B1" s="10" t="s">
        <v>20</v>
      </c>
    </row>
    <row r="2" spans="1:10" ht="15.75" thickBot="1" x14ac:dyDescent="0.3">
      <c r="B2" s="7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9" t="s">
        <v>14</v>
      </c>
    </row>
    <row r="3" spans="1:10" x14ac:dyDescent="0.25">
      <c r="B3" s="4">
        <v>1</v>
      </c>
      <c r="C3" s="2" t="s">
        <v>0</v>
      </c>
      <c r="D3" s="13">
        <v>4500</v>
      </c>
      <c r="E3" s="15">
        <v>5040</v>
      </c>
      <c r="F3" s="15">
        <v>5696</v>
      </c>
      <c r="G3" s="13">
        <f>SUM(D3:F3)</f>
        <v>15236</v>
      </c>
      <c r="H3" s="13">
        <f>MAX(D3:F3)</f>
        <v>5696</v>
      </c>
      <c r="I3" s="13">
        <f>MIN(D3:F3)</f>
        <v>4500</v>
      </c>
      <c r="J3" s="19">
        <f>AVERAGE(D3:F3)</f>
        <v>5078.666666666667</v>
      </c>
    </row>
    <row r="4" spans="1:10" x14ac:dyDescent="0.25">
      <c r="B4" s="4">
        <v>2</v>
      </c>
      <c r="C4" s="2" t="s">
        <v>1</v>
      </c>
      <c r="D4" s="13">
        <v>6250</v>
      </c>
      <c r="E4" s="15">
        <v>7000</v>
      </c>
      <c r="F4" s="15">
        <v>7910</v>
      </c>
      <c r="G4" s="13">
        <f>SUM(D4:F4)</f>
        <v>21160</v>
      </c>
      <c r="H4" s="13">
        <f>MAX(D4:F4)</f>
        <v>7910</v>
      </c>
      <c r="I4" s="13">
        <f>MIN(D4:F4)</f>
        <v>6250</v>
      </c>
      <c r="J4" s="19">
        <f>AVERAGE(D4:F4)</f>
        <v>7053.333333333333</v>
      </c>
    </row>
    <row r="5" spans="1:10" x14ac:dyDescent="0.25">
      <c r="B5" s="4">
        <v>3</v>
      </c>
      <c r="C5" s="2" t="s">
        <v>2</v>
      </c>
      <c r="D5" s="13">
        <v>3300</v>
      </c>
      <c r="E5" s="15">
        <v>3696</v>
      </c>
      <c r="F5" s="15">
        <v>4176</v>
      </c>
      <c r="G5" s="13">
        <f>SUM(D5:F5)</f>
        <v>11172</v>
      </c>
      <c r="H5" s="13">
        <f>MAX(D5:F5)</f>
        <v>4176</v>
      </c>
      <c r="I5" s="13">
        <f>MIN(D5:F5)</f>
        <v>3300</v>
      </c>
      <c r="J5" s="19">
        <f>AVERAGE(D5:F5)</f>
        <v>3724</v>
      </c>
    </row>
    <row r="6" spans="1:10" x14ac:dyDescent="0.25">
      <c r="B6" s="4">
        <v>4</v>
      </c>
      <c r="C6" s="2" t="s">
        <v>3</v>
      </c>
      <c r="D6" s="13">
        <v>8000</v>
      </c>
      <c r="E6" s="15">
        <v>8690</v>
      </c>
      <c r="F6" s="15">
        <v>10125</v>
      </c>
      <c r="G6" s="13">
        <f>SUM(D6:F6)</f>
        <v>26815</v>
      </c>
      <c r="H6" s="13">
        <f>MAX(D6:F6)</f>
        <v>10125</v>
      </c>
      <c r="I6" s="13">
        <f>MIN(D6:F6)</f>
        <v>8000</v>
      </c>
      <c r="J6" s="19">
        <f>AVERAGE(D6:F6)</f>
        <v>8938.3333333333339</v>
      </c>
    </row>
    <row r="7" spans="1:10" x14ac:dyDescent="0.25">
      <c r="B7" s="4">
        <v>5</v>
      </c>
      <c r="C7" s="2" t="s">
        <v>4</v>
      </c>
      <c r="D7" s="13">
        <v>4557</v>
      </c>
      <c r="E7" s="15">
        <v>5101</v>
      </c>
      <c r="F7" s="15">
        <v>5676</v>
      </c>
      <c r="G7" s="13">
        <f>SUM(D7:F7)</f>
        <v>15334</v>
      </c>
      <c r="H7" s="13">
        <f>MAX(D7:F7)</f>
        <v>5676</v>
      </c>
      <c r="I7" s="13">
        <f>MIN(D7:F7)</f>
        <v>4557</v>
      </c>
      <c r="J7" s="19">
        <f>AVERAGE(D7:F7)</f>
        <v>5111.333333333333</v>
      </c>
    </row>
    <row r="8" spans="1:10" ht="15.75" thickBot="1" x14ac:dyDescent="0.3">
      <c r="B8" s="5">
        <v>6</v>
      </c>
      <c r="C8" s="6" t="s">
        <v>5</v>
      </c>
      <c r="D8" s="14">
        <v>3260</v>
      </c>
      <c r="E8" s="16">
        <v>3640</v>
      </c>
      <c r="F8" s="16">
        <v>4113</v>
      </c>
      <c r="G8" s="14">
        <f>SUM(D8:F8)</f>
        <v>11013</v>
      </c>
      <c r="H8" s="14">
        <f>MAX(D8:F8)</f>
        <v>4113</v>
      </c>
      <c r="I8" s="14">
        <f>MIN(D8:F8)</f>
        <v>3260</v>
      </c>
      <c r="J8" s="20">
        <f>AVERAGE(D8:F8)</f>
        <v>3671</v>
      </c>
    </row>
    <row r="9" spans="1:10" x14ac:dyDescent="0.25">
      <c r="G9" s="12"/>
    </row>
    <row r="10" spans="1:10" x14ac:dyDescent="0.25">
      <c r="B10" s="21" t="s">
        <v>15</v>
      </c>
      <c r="C10" s="22"/>
      <c r="D10" s="17">
        <f>SUM(D3:D8)</f>
        <v>29867</v>
      </c>
      <c r="E10" s="17">
        <f>SUM(E3:E8)</f>
        <v>33167</v>
      </c>
      <c r="F10" s="11">
        <f>SUM(F3:F8)</f>
        <v>37696</v>
      </c>
      <c r="G10" s="13"/>
      <c r="H10" s="40"/>
      <c r="I10" s="40"/>
      <c r="J10" s="41"/>
    </row>
    <row r="11" spans="1:10" ht="15.75" thickBot="1" x14ac:dyDescent="0.3">
      <c r="D11" s="18"/>
      <c r="E11" s="18"/>
    </row>
    <row r="12" spans="1:10" ht="15.75" thickBot="1" x14ac:dyDescent="0.3">
      <c r="B12" s="37" t="s">
        <v>6</v>
      </c>
      <c r="C12" s="38" t="s">
        <v>7</v>
      </c>
      <c r="D12" s="38" t="s">
        <v>16</v>
      </c>
      <c r="E12" s="38" t="s">
        <v>17</v>
      </c>
      <c r="F12" s="38" t="s">
        <v>18</v>
      </c>
      <c r="G12" s="38" t="s">
        <v>19</v>
      </c>
      <c r="H12" s="38" t="s">
        <v>12</v>
      </c>
      <c r="I12" s="38" t="s">
        <v>13</v>
      </c>
      <c r="J12" s="39" t="s">
        <v>14</v>
      </c>
    </row>
    <row r="13" spans="1:10" x14ac:dyDescent="0.25">
      <c r="B13" s="33">
        <v>1</v>
      </c>
      <c r="C13" s="34" t="s">
        <v>0</v>
      </c>
      <c r="D13" s="35">
        <v>6265</v>
      </c>
      <c r="E13" s="35">
        <v>6954</v>
      </c>
      <c r="F13" s="35">
        <v>7858</v>
      </c>
      <c r="G13" s="35">
        <f>SUM(D13:F13)</f>
        <v>21077</v>
      </c>
      <c r="H13" s="35">
        <f>SUM(D13:F13)</f>
        <v>21077</v>
      </c>
      <c r="I13" s="35">
        <f>MIN(D13:F13)</f>
        <v>6265</v>
      </c>
      <c r="J13" s="36">
        <f>AVERAGE(D13:F13)</f>
        <v>7025.666666666667</v>
      </c>
    </row>
    <row r="14" spans="1:10" x14ac:dyDescent="0.25">
      <c r="B14" s="27">
        <v>2</v>
      </c>
      <c r="C14" s="3" t="s">
        <v>1</v>
      </c>
      <c r="D14" s="23">
        <v>8701</v>
      </c>
      <c r="E14" s="23">
        <v>9658</v>
      </c>
      <c r="F14" s="23">
        <v>10197</v>
      </c>
      <c r="G14" s="23">
        <f>SUM(D14:F14)</f>
        <v>28556</v>
      </c>
      <c r="H14" s="23">
        <f>SUM(D14:F14)</f>
        <v>28556</v>
      </c>
      <c r="I14" s="23">
        <f>MIN(D14:F14)</f>
        <v>8701</v>
      </c>
      <c r="J14" s="28">
        <f>AVERAGE(D14:F14)</f>
        <v>9518.6666666666661</v>
      </c>
    </row>
    <row r="15" spans="1:10" x14ac:dyDescent="0.25">
      <c r="B15" s="27">
        <v>3</v>
      </c>
      <c r="C15" s="3" t="s">
        <v>2</v>
      </c>
      <c r="D15" s="23">
        <v>4569</v>
      </c>
      <c r="E15" s="23">
        <v>5099</v>
      </c>
      <c r="F15" s="23">
        <v>5769</v>
      </c>
      <c r="G15" s="23">
        <f>SUM(D15:F15)</f>
        <v>15437</v>
      </c>
      <c r="H15" s="23">
        <f>SUM(D15:F15)</f>
        <v>15437</v>
      </c>
      <c r="I15" s="23">
        <f>MIN(D15:F15)</f>
        <v>4569</v>
      </c>
      <c r="J15" s="28">
        <f>AVERAGE(D15:F15)</f>
        <v>5145.666666666667</v>
      </c>
    </row>
    <row r="16" spans="1:10" x14ac:dyDescent="0.25">
      <c r="B16" s="27">
        <v>4</v>
      </c>
      <c r="C16" s="3" t="s">
        <v>3</v>
      </c>
      <c r="D16" s="23">
        <v>12341</v>
      </c>
      <c r="E16" s="23">
        <v>12365</v>
      </c>
      <c r="F16" s="23">
        <v>13969</v>
      </c>
      <c r="G16" s="23">
        <f>SUM(D16:F16)</f>
        <v>38675</v>
      </c>
      <c r="H16" s="23">
        <f>SUM(D16:F16)</f>
        <v>38675</v>
      </c>
      <c r="I16" s="23">
        <f>MIN(D16:F16)</f>
        <v>12341</v>
      </c>
      <c r="J16" s="28">
        <f>AVERAGE(D16:F16)</f>
        <v>12891.666666666666</v>
      </c>
    </row>
    <row r="17" spans="2:10" x14ac:dyDescent="0.25">
      <c r="B17" s="27">
        <v>5</v>
      </c>
      <c r="C17" s="3" t="s">
        <v>4</v>
      </c>
      <c r="D17" s="23">
        <v>6344</v>
      </c>
      <c r="E17" s="23">
        <v>7042</v>
      </c>
      <c r="F17" s="23">
        <v>7957</v>
      </c>
      <c r="G17" s="23">
        <f>SUM(D17:F17)</f>
        <v>21343</v>
      </c>
      <c r="H17" s="23">
        <f>SUM(D17:F17)</f>
        <v>21343</v>
      </c>
      <c r="I17" s="23">
        <f>MIN(D17:F17)</f>
        <v>6344</v>
      </c>
      <c r="J17" s="28">
        <f>AVERAGE(D17:F17)</f>
        <v>7114.333333333333</v>
      </c>
    </row>
    <row r="18" spans="2:10" ht="15.75" thickBot="1" x14ac:dyDescent="0.3">
      <c r="B18" s="29">
        <v>6</v>
      </c>
      <c r="C18" s="30" t="s">
        <v>5</v>
      </c>
      <c r="D18" s="31">
        <v>4525</v>
      </c>
      <c r="E18" s="31">
        <v>5022</v>
      </c>
      <c r="F18" s="31">
        <v>5671</v>
      </c>
      <c r="G18" s="31">
        <f>SUM(D18:F18)</f>
        <v>15218</v>
      </c>
      <c r="H18" s="31">
        <f>SUM(D18:F18)</f>
        <v>15218</v>
      </c>
      <c r="I18" s="31">
        <f>MIN(D18:F18)</f>
        <v>4525</v>
      </c>
      <c r="J18" s="32">
        <f>AVERAGE(D18:F18)</f>
        <v>5072.666666666667</v>
      </c>
    </row>
    <row r="20" spans="2:10" x14ac:dyDescent="0.25">
      <c r="B20" s="45" t="s">
        <v>15</v>
      </c>
      <c r="C20" s="44"/>
      <c r="D20" s="23">
        <f>SUM(D13:D18)</f>
        <v>42745</v>
      </c>
      <c r="E20" s="23">
        <f>SUM(E13:E18)</f>
        <v>46140</v>
      </c>
      <c r="F20" s="23">
        <f>SUM(F13:F18)</f>
        <v>51421</v>
      </c>
      <c r="G20" s="15"/>
      <c r="H20" s="15"/>
      <c r="I20" s="15"/>
      <c r="J20" s="15"/>
    </row>
    <row r="22" spans="2:10" x14ac:dyDescent="0.25">
      <c r="B22" s="43" t="s">
        <v>21</v>
      </c>
      <c r="C22" s="42"/>
      <c r="D22" s="23">
        <f>SUM(D10,D20)</f>
        <v>72612</v>
      </c>
      <c r="E22" s="23">
        <f t="shared" ref="E22:F22" si="0">SUM(E10,E20)</f>
        <v>79307</v>
      </c>
      <c r="F22" s="23">
        <f t="shared" si="0"/>
        <v>89117</v>
      </c>
      <c r="G22" s="23">
        <f>SUM(G13:G18, G3:G8)</f>
        <v>241036</v>
      </c>
    </row>
  </sheetData>
  <mergeCells count="1">
    <mergeCell ref="B10:C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G18" sqref="G18"/>
    </sheetView>
  </sheetViews>
  <sheetFormatPr defaultRowHeight="15" x14ac:dyDescent="0.25"/>
  <cols>
    <col min="2" max="2" width="17.28515625" bestFit="1" customWidth="1"/>
    <col min="3" max="3" width="10.5703125" bestFit="1" customWidth="1"/>
    <col min="4" max="4" width="13.42578125" bestFit="1" customWidth="1"/>
    <col min="5" max="5" width="16.7109375" bestFit="1" customWidth="1"/>
    <col min="6" max="6" width="12.5703125" customWidth="1"/>
    <col min="7" max="7" width="12.42578125" customWidth="1"/>
    <col min="8" max="8" width="13.42578125" bestFit="1" customWidth="1"/>
    <col min="9" max="9" width="13.7109375" customWidth="1"/>
    <col min="10" max="10" width="12.7109375" bestFit="1" customWidth="1"/>
  </cols>
  <sheetData>
    <row r="1" spans="2:8" ht="15.75" thickBot="1" x14ac:dyDescent="0.3">
      <c r="B1" s="7"/>
      <c r="C1" s="8"/>
      <c r="D1" s="8"/>
      <c r="E1" s="8" t="s">
        <v>22</v>
      </c>
      <c r="F1" s="8"/>
      <c r="G1" s="8"/>
      <c r="H1" s="9"/>
    </row>
    <row r="2" spans="2:8" ht="15.75" thickBot="1" x14ac:dyDescent="0.3"/>
    <row r="3" spans="2:8" x14ac:dyDescent="0.25">
      <c r="B3" s="24"/>
      <c r="C3" s="25" t="s">
        <v>24</v>
      </c>
      <c r="D3" s="25" t="s">
        <v>25</v>
      </c>
      <c r="E3" s="25" t="s">
        <v>26</v>
      </c>
      <c r="F3" s="25" t="s">
        <v>27</v>
      </c>
      <c r="G3" s="25" t="s">
        <v>28</v>
      </c>
      <c r="H3" s="26" t="s">
        <v>29</v>
      </c>
    </row>
    <row r="4" spans="2:8" x14ac:dyDescent="0.25">
      <c r="B4" s="48" t="s">
        <v>23</v>
      </c>
      <c r="C4" s="49">
        <v>500</v>
      </c>
      <c r="D4" s="49">
        <v>750</v>
      </c>
      <c r="E4" s="49">
        <v>800</v>
      </c>
      <c r="F4" s="49">
        <v>700</v>
      </c>
      <c r="G4" s="49">
        <v>654</v>
      </c>
      <c r="H4" s="50">
        <v>700</v>
      </c>
    </row>
    <row r="5" spans="2:8" ht="15.75" thickBot="1" x14ac:dyDescent="0.3">
      <c r="B5" s="52"/>
      <c r="C5" s="52"/>
      <c r="D5" s="52"/>
      <c r="E5" s="52"/>
      <c r="F5" s="52"/>
      <c r="G5" s="52"/>
      <c r="H5" s="52"/>
    </row>
    <row r="6" spans="2:8" x14ac:dyDescent="0.25">
      <c r="B6" s="33" t="s">
        <v>30</v>
      </c>
      <c r="C6" s="34"/>
      <c r="D6" s="34"/>
      <c r="E6" s="34"/>
      <c r="F6" s="34"/>
      <c r="G6" s="34"/>
      <c r="H6" s="51"/>
    </row>
    <row r="7" spans="2:8" x14ac:dyDescent="0.25">
      <c r="B7" s="27" t="s">
        <v>31</v>
      </c>
      <c r="C7" s="46">
        <v>10</v>
      </c>
      <c r="D7" s="46">
        <v>15</v>
      </c>
      <c r="E7" s="46">
        <v>15</v>
      </c>
      <c r="F7" s="46">
        <v>12</v>
      </c>
      <c r="G7" s="46">
        <v>12</v>
      </c>
      <c r="H7" s="47">
        <v>11</v>
      </c>
    </row>
    <row r="8" spans="2:8" x14ac:dyDescent="0.25">
      <c r="B8" s="27" t="s">
        <v>32</v>
      </c>
      <c r="C8" s="46">
        <v>50</v>
      </c>
      <c r="D8" s="46">
        <v>60</v>
      </c>
      <c r="E8" s="46">
        <v>54</v>
      </c>
      <c r="F8" s="46">
        <v>55</v>
      </c>
      <c r="G8" s="46">
        <v>54</v>
      </c>
      <c r="H8" s="47">
        <v>56</v>
      </c>
    </row>
    <row r="9" spans="2:8" x14ac:dyDescent="0.25">
      <c r="B9" s="27" t="s">
        <v>33</v>
      </c>
      <c r="C9" s="46">
        <v>300</v>
      </c>
      <c r="D9" s="46">
        <v>250</v>
      </c>
      <c r="E9" s="46">
        <v>300</v>
      </c>
      <c r="F9" s="46">
        <v>300</v>
      </c>
      <c r="G9" s="46">
        <v>200</v>
      </c>
      <c r="H9" s="47">
        <v>200</v>
      </c>
    </row>
    <row r="10" spans="2:8" x14ac:dyDescent="0.25">
      <c r="B10" s="27" t="s">
        <v>34</v>
      </c>
      <c r="C10" s="46">
        <v>40</v>
      </c>
      <c r="D10" s="46">
        <v>40</v>
      </c>
      <c r="E10" s="46">
        <v>40</v>
      </c>
      <c r="F10" s="46">
        <v>40</v>
      </c>
      <c r="G10" s="46">
        <v>40</v>
      </c>
      <c r="H10" s="47">
        <v>40</v>
      </c>
    </row>
    <row r="11" spans="2:8" x14ac:dyDescent="0.25">
      <c r="B11" s="27" t="s">
        <v>35</v>
      </c>
      <c r="C11" s="46">
        <v>10</v>
      </c>
      <c r="D11" s="46">
        <v>15</v>
      </c>
      <c r="E11" s="46">
        <v>14</v>
      </c>
      <c r="F11" s="46">
        <v>15</v>
      </c>
      <c r="G11" s="46">
        <v>20</v>
      </c>
      <c r="H11" s="47">
        <v>31</v>
      </c>
    </row>
    <row r="12" spans="2:8" x14ac:dyDescent="0.25">
      <c r="B12" s="27" t="s">
        <v>36</v>
      </c>
      <c r="C12" s="46">
        <v>120</v>
      </c>
      <c r="D12" s="46">
        <v>150</v>
      </c>
      <c r="E12" s="46">
        <v>130</v>
      </c>
      <c r="F12" s="46">
        <v>200</v>
      </c>
      <c r="G12" s="46">
        <v>150</v>
      </c>
      <c r="H12" s="47">
        <v>190</v>
      </c>
    </row>
    <row r="13" spans="2:8" x14ac:dyDescent="0.25">
      <c r="B13" s="27" t="s">
        <v>37</v>
      </c>
      <c r="C13" s="46">
        <v>50</v>
      </c>
      <c r="D13" s="46">
        <v>60</v>
      </c>
      <c r="E13" s="46">
        <v>65</v>
      </c>
      <c r="F13" s="46">
        <v>70</v>
      </c>
      <c r="G13" s="46">
        <v>65</v>
      </c>
      <c r="H13" s="47">
        <v>85</v>
      </c>
    </row>
    <row r="14" spans="2:8" ht="15.75" thickBot="1" x14ac:dyDescent="0.3">
      <c r="B14" s="29" t="s">
        <v>38</v>
      </c>
      <c r="C14" s="53">
        <v>145</v>
      </c>
      <c r="D14" s="53">
        <v>145</v>
      </c>
      <c r="E14" s="53">
        <v>145</v>
      </c>
      <c r="F14" s="53">
        <v>145</v>
      </c>
      <c r="G14" s="53">
        <v>100</v>
      </c>
      <c r="H14" s="54">
        <v>145</v>
      </c>
    </row>
    <row r="15" spans="2:8" ht="15.75" thickBot="1" x14ac:dyDescent="0.3"/>
    <row r="16" spans="2:8" ht="15.75" thickBot="1" x14ac:dyDescent="0.3">
      <c r="B16" s="7" t="s">
        <v>39</v>
      </c>
      <c r="C16" s="55">
        <f>SUM(C7:C14)</f>
        <v>725</v>
      </c>
      <c r="D16" s="55">
        <f t="shared" ref="D16:H16" si="0">SUM(D7:D14)</f>
        <v>735</v>
      </c>
      <c r="E16" s="55">
        <f t="shared" si="0"/>
        <v>763</v>
      </c>
      <c r="F16" s="55">
        <f t="shared" si="0"/>
        <v>837</v>
      </c>
      <c r="G16" s="55">
        <f t="shared" si="0"/>
        <v>641</v>
      </c>
      <c r="H16" s="56">
        <f t="shared" si="0"/>
        <v>758</v>
      </c>
    </row>
    <row r="17" spans="2:8" ht="15.75" thickBot="1" x14ac:dyDescent="0.3"/>
    <row r="18" spans="2:8" ht="15.75" thickBot="1" x14ac:dyDescent="0.3">
      <c r="B18" s="7" t="s">
        <v>40</v>
      </c>
      <c r="C18" s="55">
        <f>C4-C16</f>
        <v>-225</v>
      </c>
      <c r="D18" s="55">
        <f t="shared" ref="D18:H18" si="1">D4-D16</f>
        <v>15</v>
      </c>
      <c r="E18" s="55">
        <f t="shared" si="1"/>
        <v>37</v>
      </c>
      <c r="F18" s="55">
        <f t="shared" si="1"/>
        <v>-137</v>
      </c>
      <c r="G18" s="55">
        <f t="shared" si="1"/>
        <v>13</v>
      </c>
      <c r="H18" s="56">
        <f t="shared" si="1"/>
        <v>-58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D13" sqref="D13"/>
    </sheetView>
  </sheetViews>
  <sheetFormatPr defaultRowHeight="15" x14ac:dyDescent="0.25"/>
  <cols>
    <col min="2" max="2" width="3.85546875" customWidth="1"/>
    <col min="3" max="3" width="9.85546875" bestFit="1" customWidth="1"/>
    <col min="4" max="4" width="10.7109375" customWidth="1"/>
    <col min="5" max="5" width="7.140625" bestFit="1" customWidth="1"/>
    <col min="6" max="6" width="14.28515625" bestFit="1" customWidth="1"/>
    <col min="7" max="7" width="9.5703125" bestFit="1" customWidth="1"/>
    <col min="8" max="8" width="16.85546875" bestFit="1" customWidth="1"/>
    <col min="9" max="9" width="16.5703125" bestFit="1" customWidth="1"/>
  </cols>
  <sheetData>
    <row r="1" spans="2:9" ht="15.75" thickBot="1" x14ac:dyDescent="0.3"/>
    <row r="2" spans="2:9" x14ac:dyDescent="0.25">
      <c r="B2" s="24" t="s">
        <v>41</v>
      </c>
      <c r="C2" s="25" t="s">
        <v>42</v>
      </c>
      <c r="D2" s="25" t="s">
        <v>43</v>
      </c>
      <c r="E2" s="25" t="s">
        <v>44</v>
      </c>
      <c r="F2" s="25" t="s">
        <v>45</v>
      </c>
      <c r="G2" s="25" t="s">
        <v>46</v>
      </c>
      <c r="H2" s="25" t="s">
        <v>47</v>
      </c>
      <c r="I2" s="26" t="s">
        <v>48</v>
      </c>
    </row>
    <row r="3" spans="2:9" x14ac:dyDescent="0.25">
      <c r="B3" s="27">
        <v>1</v>
      </c>
      <c r="C3" s="3" t="s">
        <v>49</v>
      </c>
      <c r="D3" s="46">
        <v>853</v>
      </c>
      <c r="E3" s="57">
        <v>0.1</v>
      </c>
      <c r="F3" s="58">
        <v>0.09</v>
      </c>
      <c r="G3" s="46">
        <f>D3*E3</f>
        <v>85.300000000000011</v>
      </c>
      <c r="H3" s="46">
        <f>D3*F3</f>
        <v>76.77</v>
      </c>
      <c r="I3" s="47">
        <f>D3+H3-G3</f>
        <v>844.47</v>
      </c>
    </row>
    <row r="4" spans="2:9" x14ac:dyDescent="0.25">
      <c r="B4" s="27">
        <v>2</v>
      </c>
      <c r="C4" s="3" t="s">
        <v>50</v>
      </c>
      <c r="D4" s="46">
        <v>951</v>
      </c>
      <c r="E4" s="57">
        <v>9.9900000000000003E-2</v>
      </c>
      <c r="F4" s="58">
        <v>0.08</v>
      </c>
      <c r="G4" s="46">
        <f t="shared" ref="G4:G10" si="0">D4*E4</f>
        <v>95.004900000000006</v>
      </c>
      <c r="H4" s="46">
        <f t="shared" ref="H4:H10" si="1">D4*F4</f>
        <v>76.08</v>
      </c>
      <c r="I4" s="47">
        <f t="shared" ref="I4:I10" si="2">D4+H4-G4</f>
        <v>932.07509999999991</v>
      </c>
    </row>
    <row r="5" spans="2:9" x14ac:dyDescent="0.25">
      <c r="B5" s="27">
        <v>3</v>
      </c>
      <c r="C5" s="3" t="s">
        <v>51</v>
      </c>
      <c r="D5" s="46">
        <v>456</v>
      </c>
      <c r="E5" s="57">
        <v>8.6400000000000005E-2</v>
      </c>
      <c r="F5" s="58">
        <v>0.06</v>
      </c>
      <c r="G5" s="46">
        <f t="shared" si="0"/>
        <v>39.398400000000002</v>
      </c>
      <c r="H5" s="46">
        <f t="shared" si="1"/>
        <v>27.36</v>
      </c>
      <c r="I5" s="47">
        <f t="shared" si="2"/>
        <v>443.96160000000003</v>
      </c>
    </row>
    <row r="6" spans="2:9" x14ac:dyDescent="0.25">
      <c r="B6" s="27">
        <v>4</v>
      </c>
      <c r="C6" s="3" t="s">
        <v>52</v>
      </c>
      <c r="D6" s="46">
        <v>500</v>
      </c>
      <c r="E6" s="57">
        <v>8.5000000000000006E-2</v>
      </c>
      <c r="F6" s="58">
        <v>0.06</v>
      </c>
      <c r="G6" s="46">
        <f t="shared" si="0"/>
        <v>42.5</v>
      </c>
      <c r="H6" s="46">
        <f t="shared" si="1"/>
        <v>30</v>
      </c>
      <c r="I6" s="47">
        <f t="shared" si="2"/>
        <v>487.5</v>
      </c>
    </row>
    <row r="7" spans="2:9" x14ac:dyDescent="0.25">
      <c r="B7" s="27">
        <v>5</v>
      </c>
      <c r="C7" s="3" t="s">
        <v>53</v>
      </c>
      <c r="D7" s="46">
        <v>850</v>
      </c>
      <c r="E7" s="57">
        <v>8.9899999999999994E-2</v>
      </c>
      <c r="F7" s="58">
        <v>7.0000000000000007E-2</v>
      </c>
      <c r="G7" s="46">
        <f t="shared" si="0"/>
        <v>76.414999999999992</v>
      </c>
      <c r="H7" s="46">
        <f t="shared" si="1"/>
        <v>59.500000000000007</v>
      </c>
      <c r="I7" s="47">
        <f t="shared" si="2"/>
        <v>833.08500000000004</v>
      </c>
    </row>
    <row r="8" spans="2:9" x14ac:dyDescent="0.25">
      <c r="B8" s="27">
        <v>6</v>
      </c>
      <c r="C8" s="3" t="s">
        <v>54</v>
      </c>
      <c r="D8" s="46">
        <v>459</v>
      </c>
      <c r="E8" s="57">
        <v>6.25E-2</v>
      </c>
      <c r="F8" s="58">
        <v>0.05</v>
      </c>
      <c r="G8" s="46">
        <f t="shared" si="0"/>
        <v>28.6875</v>
      </c>
      <c r="H8" s="46">
        <f t="shared" si="1"/>
        <v>22.950000000000003</v>
      </c>
      <c r="I8" s="47">
        <f t="shared" si="2"/>
        <v>453.26249999999999</v>
      </c>
    </row>
    <row r="9" spans="2:9" x14ac:dyDescent="0.25">
      <c r="B9" s="27">
        <v>7</v>
      </c>
      <c r="C9" s="3" t="s">
        <v>55</v>
      </c>
      <c r="D9" s="46">
        <v>478</v>
      </c>
      <c r="E9" s="57">
        <v>7.1199999999999999E-2</v>
      </c>
      <c r="F9" s="58">
        <v>0.05</v>
      </c>
      <c r="G9" s="46">
        <f t="shared" si="0"/>
        <v>34.0336</v>
      </c>
      <c r="H9" s="46">
        <f t="shared" si="1"/>
        <v>23.900000000000002</v>
      </c>
      <c r="I9" s="47">
        <f t="shared" si="2"/>
        <v>467.8664</v>
      </c>
    </row>
    <row r="10" spans="2:9" ht="15.75" thickBot="1" x14ac:dyDescent="0.3">
      <c r="B10" s="29">
        <v>8</v>
      </c>
      <c r="C10" s="30" t="s">
        <v>56</v>
      </c>
      <c r="D10" s="53">
        <v>658</v>
      </c>
      <c r="E10" s="59">
        <v>5.9900000000000002E-2</v>
      </c>
      <c r="F10" s="60">
        <v>0.04</v>
      </c>
      <c r="G10" s="53">
        <f t="shared" si="0"/>
        <v>39.414200000000001</v>
      </c>
      <c r="H10" s="53">
        <f t="shared" si="1"/>
        <v>26.32</v>
      </c>
      <c r="I10" s="54">
        <f t="shared" si="2"/>
        <v>644.9058</v>
      </c>
    </row>
    <row r="13" spans="2:9" x14ac:dyDescent="0.25">
      <c r="D13" s="6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I8" sqref="I8"/>
    </sheetView>
  </sheetViews>
  <sheetFormatPr defaultRowHeight="15" x14ac:dyDescent="0.25"/>
  <cols>
    <col min="2" max="2" width="16.42578125" bestFit="1" customWidth="1"/>
    <col min="4" max="4" width="10.7109375" bestFit="1" customWidth="1"/>
    <col min="5" max="5" width="12.140625" bestFit="1" customWidth="1"/>
    <col min="6" max="6" width="10.28515625" bestFit="1" customWidth="1"/>
  </cols>
  <sheetData>
    <row r="1" spans="2:6" x14ac:dyDescent="0.25">
      <c r="B1" t="s">
        <v>69</v>
      </c>
      <c r="C1" s="62">
        <v>2.94</v>
      </c>
    </row>
    <row r="3" spans="2:6" x14ac:dyDescent="0.25">
      <c r="B3" t="s">
        <v>57</v>
      </c>
      <c r="C3" t="s">
        <v>58</v>
      </c>
      <c r="D3" t="s">
        <v>59</v>
      </c>
      <c r="E3" t="s">
        <v>60</v>
      </c>
      <c r="F3" t="s">
        <v>61</v>
      </c>
    </row>
    <row r="4" spans="2:6" x14ac:dyDescent="0.25">
      <c r="B4" t="s">
        <v>62</v>
      </c>
      <c r="C4">
        <v>500</v>
      </c>
      <c r="D4" s="62">
        <v>0.15</v>
      </c>
      <c r="E4" s="62">
        <f>C4*D4</f>
        <v>75</v>
      </c>
      <c r="F4" s="63">
        <f>E4/C1</f>
        <v>25.510204081632654</v>
      </c>
    </row>
    <row r="5" spans="2:6" x14ac:dyDescent="0.25">
      <c r="B5" t="s">
        <v>63</v>
      </c>
      <c r="C5">
        <v>750</v>
      </c>
      <c r="D5" s="62">
        <v>0.15</v>
      </c>
      <c r="E5" s="62">
        <f t="shared" ref="E5:E10" si="0">C5*D5</f>
        <v>112.5</v>
      </c>
      <c r="F5" s="63">
        <f>E5/C1</f>
        <v>38.265306122448983</v>
      </c>
    </row>
    <row r="6" spans="2:6" x14ac:dyDescent="0.25">
      <c r="B6" t="s">
        <v>64</v>
      </c>
      <c r="C6">
        <v>250</v>
      </c>
      <c r="D6" s="62">
        <v>10</v>
      </c>
      <c r="E6" s="62">
        <f t="shared" si="0"/>
        <v>2500</v>
      </c>
      <c r="F6" s="63">
        <f>E6/C1</f>
        <v>850.34013605442181</v>
      </c>
    </row>
    <row r="7" spans="2:6" x14ac:dyDescent="0.25">
      <c r="B7" t="s">
        <v>65</v>
      </c>
      <c r="C7">
        <v>310</v>
      </c>
      <c r="D7" s="62">
        <v>0.5</v>
      </c>
      <c r="E7" s="62">
        <f t="shared" si="0"/>
        <v>155</v>
      </c>
      <c r="F7" s="63">
        <f>E7/C1</f>
        <v>52.721088435374149</v>
      </c>
    </row>
    <row r="8" spans="2:6" x14ac:dyDescent="0.25">
      <c r="B8" t="s">
        <v>66</v>
      </c>
      <c r="C8">
        <v>500</v>
      </c>
      <c r="D8" s="62">
        <v>0.1</v>
      </c>
      <c r="E8" s="62">
        <f t="shared" si="0"/>
        <v>50</v>
      </c>
      <c r="F8" s="63">
        <f>E8/C1</f>
        <v>17.006802721088437</v>
      </c>
    </row>
    <row r="9" spans="2:6" x14ac:dyDescent="0.25">
      <c r="B9" t="s">
        <v>67</v>
      </c>
      <c r="C9">
        <v>1500</v>
      </c>
      <c r="D9" s="62">
        <v>2.5</v>
      </c>
      <c r="E9" s="62">
        <f t="shared" si="0"/>
        <v>3750</v>
      </c>
      <c r="F9" s="63">
        <f>E9/C1</f>
        <v>1275.5102040816328</v>
      </c>
    </row>
    <row r="10" spans="2:6" x14ac:dyDescent="0.25">
      <c r="B10" t="s">
        <v>68</v>
      </c>
      <c r="C10">
        <v>190</v>
      </c>
      <c r="D10" s="62">
        <v>6</v>
      </c>
      <c r="E10" s="62">
        <f t="shared" si="0"/>
        <v>1140</v>
      </c>
      <c r="F10" s="63">
        <f>E10/C1</f>
        <v>387.75510204081633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topLeftCell="B1" workbookViewId="0">
      <selection activeCell="D4" sqref="D4"/>
    </sheetView>
  </sheetViews>
  <sheetFormatPr defaultRowHeight="15" x14ac:dyDescent="0.25"/>
  <cols>
    <col min="2" max="2" width="19" bestFit="1" customWidth="1"/>
    <col min="3" max="3" width="12.140625" bestFit="1" customWidth="1"/>
    <col min="5" max="5" width="12.140625" bestFit="1" customWidth="1"/>
  </cols>
  <sheetData>
    <row r="2" spans="2:5" x14ac:dyDescent="0.25">
      <c r="B2" t="s">
        <v>70</v>
      </c>
      <c r="C2" t="s">
        <v>71</v>
      </c>
      <c r="D2" t="s">
        <v>72</v>
      </c>
      <c r="E2" t="s">
        <v>73</v>
      </c>
    </row>
    <row r="3" spans="2:5" x14ac:dyDescent="0.25">
      <c r="B3" t="s">
        <v>74</v>
      </c>
      <c r="C3" s="62">
        <v>900</v>
      </c>
      <c r="D3">
        <f>IF(C3&lt;=1000,C3*C12, C3*C13)</f>
        <v>360</v>
      </c>
      <c r="E3" s="62">
        <f>SUM(C3:D3)</f>
        <v>1260</v>
      </c>
    </row>
    <row r="4" spans="2:5" x14ac:dyDescent="0.25">
      <c r="B4" t="s">
        <v>75</v>
      </c>
      <c r="C4" s="62">
        <v>1200</v>
      </c>
    </row>
    <row r="5" spans="2:5" x14ac:dyDescent="0.25">
      <c r="B5" t="s">
        <v>76</v>
      </c>
      <c r="C5" s="62">
        <v>1500</v>
      </c>
    </row>
    <row r="6" spans="2:5" x14ac:dyDescent="0.25">
      <c r="B6" t="s">
        <v>77</v>
      </c>
      <c r="C6" s="62">
        <v>2000</v>
      </c>
    </row>
    <row r="7" spans="2:5" x14ac:dyDescent="0.25">
      <c r="B7" t="s">
        <v>78</v>
      </c>
      <c r="C7" s="62">
        <v>1400</v>
      </c>
    </row>
    <row r="8" spans="2:5" x14ac:dyDescent="0.25">
      <c r="B8" t="s">
        <v>79</v>
      </c>
      <c r="C8" s="62">
        <v>990</v>
      </c>
    </row>
    <row r="9" spans="2:5" x14ac:dyDescent="0.25">
      <c r="B9" t="s">
        <v>80</v>
      </c>
      <c r="C9" s="62">
        <v>854</v>
      </c>
    </row>
    <row r="10" spans="2:5" x14ac:dyDescent="0.25">
      <c r="B10" t="s">
        <v>81</v>
      </c>
      <c r="C10" s="62">
        <v>1100</v>
      </c>
    </row>
    <row r="12" spans="2:5" x14ac:dyDescent="0.25">
      <c r="B12" t="s">
        <v>82</v>
      </c>
      <c r="C12" s="64">
        <v>0.4</v>
      </c>
    </row>
    <row r="13" spans="2:5" x14ac:dyDescent="0.25">
      <c r="B13" t="s">
        <v>83</v>
      </c>
      <c r="C13" s="64">
        <v>0.3</v>
      </c>
    </row>
  </sheetData>
  <conditionalFormatting sqref="D3:D10">
    <cfRule type="cellIs" priority="1" operator="lessThanOrEqual">
      <formula>1000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1)</vt:lpstr>
      <vt:lpstr>2)</vt:lpstr>
      <vt:lpstr>3)</vt:lpstr>
      <vt:lpstr>4)</vt:lpstr>
      <vt:lpstr>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HENRY MOREL PINTOS</dc:creator>
  <cp:lastModifiedBy>DAVI HENRY MOREL PINTOS</cp:lastModifiedBy>
  <dcterms:created xsi:type="dcterms:W3CDTF">2023-08-14T10:45:54Z</dcterms:created>
  <dcterms:modified xsi:type="dcterms:W3CDTF">2023-08-14T12:52:44Z</dcterms:modified>
</cp:coreProperties>
</file>