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WO\grupa 4\"/>
    </mc:Choice>
  </mc:AlternateContent>
  <bookViews>
    <workbookView xWindow="0" yWindow="0" windowWidth="23040" windowHeight="9528" activeTab="3"/>
  </bookViews>
  <sheets>
    <sheet name="Projekt" sheetId="7" r:id="rId1"/>
    <sheet name="Epiki" sheetId="3" r:id="rId2"/>
    <sheet name="Backlog" sheetId="1" r:id="rId3"/>
    <sheet name="Sprint" sheetId="8" r:id="rId4"/>
    <sheet name="Sprint 2" sheetId="15" r:id="rId5"/>
    <sheet name="Sprint 3" sheetId="11" r:id="rId6"/>
    <sheet name="DAILY" sheetId="9" r:id="rId7"/>
    <sheet name="Raport" sheetId="6" r:id="rId8"/>
    <sheet name="Raport_obliczenia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2" i="6"/>
  <c r="T12" i="14"/>
  <c r="T13" i="14"/>
  <c r="T14" i="14" s="1"/>
  <c r="O4" i="14"/>
  <c r="O5" i="14" s="1"/>
  <c r="J5" i="14"/>
  <c r="J6" i="14" s="1"/>
  <c r="J4" i="14"/>
  <c r="D1" i="14" l="1"/>
  <c r="D2" i="14" s="1"/>
  <c r="D3" i="14" s="1"/>
  <c r="D4" i="14" s="1"/>
  <c r="D5" i="14" s="1"/>
  <c r="D6" i="14" s="1"/>
  <c r="D7" i="14" s="1"/>
  <c r="D8" i="14" s="1"/>
  <c r="D9" i="14" s="1"/>
  <c r="D10" i="14" s="1"/>
  <c r="D11" i="14" l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N2" i="14" s="1"/>
  <c r="F1" i="14"/>
  <c r="I3" i="14" s="1"/>
  <c r="I4" i="14" s="1"/>
  <c r="I5" i="14" s="1"/>
  <c r="I6" i="14" s="1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D22" i="14"/>
  <c r="D23" i="14" s="1"/>
  <c r="D24" i="14" s="1"/>
  <c r="D25" i="14" s="1"/>
  <c r="D26" i="14" s="1"/>
  <c r="D27" i="14" s="1"/>
  <c r="D28" i="14" s="1"/>
  <c r="D29" i="14" s="1"/>
  <c r="D30" i="14" s="1"/>
  <c r="D31" i="14" s="1"/>
  <c r="D32" i="14" s="1"/>
  <c r="D33" i="14" s="1"/>
  <c r="D34" i="14" s="1"/>
  <c r="D35" i="14" s="1"/>
  <c r="F2" i="14"/>
  <c r="S2" i="14" l="1"/>
  <c r="F3" i="14"/>
  <c r="O2" i="14"/>
  <c r="N3" i="14"/>
  <c r="N4" i="14" s="1"/>
  <c r="N5" i="14" s="1"/>
  <c r="N6" i="14" s="1"/>
  <c r="N7" i="14" s="1"/>
  <c r="N8" i="14" s="1"/>
  <c r="T2" i="14" l="1"/>
  <c r="T3" i="14" s="1"/>
  <c r="T4" i="14" s="1"/>
  <c r="T5" i="14" s="1"/>
  <c r="T6" i="14" s="1"/>
  <c r="T7" i="14" s="1"/>
  <c r="T8" i="14" s="1"/>
  <c r="T9" i="14" s="1"/>
  <c r="T10" i="14" s="1"/>
  <c r="T11" i="14" s="1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</calcChain>
</file>

<file path=xl/sharedStrings.xml><?xml version="1.0" encoding="utf-8"?>
<sst xmlns="http://schemas.openxmlformats.org/spreadsheetml/2006/main" count="621" uniqueCount="190">
  <si>
    <t>Data rozpoczęcia</t>
  </si>
  <si>
    <t>Data zakończenia</t>
  </si>
  <si>
    <t>id zadania</t>
  </si>
  <si>
    <t>id epiki</t>
  </si>
  <si>
    <t>Story pointsy</t>
  </si>
  <si>
    <t>Sprint</t>
  </si>
  <si>
    <t>Nazwa</t>
  </si>
  <si>
    <t>Tytuł</t>
  </si>
  <si>
    <t>Szczegółowy opis</t>
  </si>
  <si>
    <t>Osoba odpowiedzialna</t>
  </si>
  <si>
    <t>Zakończono</t>
  </si>
  <si>
    <t>Status</t>
  </si>
  <si>
    <t>Do zrobienia</t>
  </si>
  <si>
    <t>W trakcie implementacji</t>
  </si>
  <si>
    <t>Blokowany (koniecznie podaj ID backlog item, który blokuje)</t>
  </si>
  <si>
    <t>ID</t>
  </si>
  <si>
    <t>Opis</t>
  </si>
  <si>
    <t>Rodzaj zadania</t>
  </si>
  <si>
    <t>Dewelopment</t>
  </si>
  <si>
    <t>E3</t>
  </si>
  <si>
    <t>Z2</t>
  </si>
  <si>
    <t>Zależy od zadania</t>
  </si>
  <si>
    <t>Planowano</t>
  </si>
  <si>
    <t>Zostało</t>
  </si>
  <si>
    <t>Zrobiono do testów</t>
  </si>
  <si>
    <t>Wynik testu</t>
  </si>
  <si>
    <t>W trakcie testów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</si>
  <si>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</si>
  <si>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</si>
  <si>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</si>
  <si>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</si>
  <si>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</si>
  <si>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</si>
  <si>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</si>
  <si>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</si>
  <si>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</si>
  <si>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Nazwisko testera</t>
  </si>
  <si>
    <t>Nr indeksu</t>
  </si>
  <si>
    <t>Imię</t>
  </si>
  <si>
    <t>Nazwisko</t>
  </si>
  <si>
    <t>Rola</t>
  </si>
  <si>
    <t>Product Owner</t>
  </si>
  <si>
    <t>Scrum Master</t>
  </si>
  <si>
    <t>Deweloper</t>
  </si>
  <si>
    <t>Tester</t>
  </si>
  <si>
    <t>Członkowie zespołu</t>
  </si>
  <si>
    <t>Konfiguracja</t>
  </si>
  <si>
    <t>Projektowanie interfejsu użytkownika</t>
  </si>
  <si>
    <t>moduł arytmetyzny</t>
  </si>
  <si>
    <t>moduł naukowy</t>
  </si>
  <si>
    <t xml:space="preserve">moduł geometryczny </t>
  </si>
  <si>
    <t>dodawani, dejmowanie itd.</t>
  </si>
  <si>
    <t>potęgi, pierwiastki itd.</t>
  </si>
  <si>
    <t>pola, obwody, objętość it.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</si>
  <si>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</si>
  <si>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</si>
  <si>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</si>
  <si>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</si>
  <si>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</si>
  <si>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</si>
  <si>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</si>
  <si>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</si>
  <si>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</si>
  <si>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</si>
  <si>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</si>
  <si>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</si>
  <si>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 xml:space="preserve">Marcel </t>
  </si>
  <si>
    <t>Marecki</t>
  </si>
  <si>
    <t>Piotr</t>
  </si>
  <si>
    <t>Kosowski</t>
  </si>
  <si>
    <t>Mieczysław</t>
  </si>
  <si>
    <t>Matusiak</t>
  </si>
  <si>
    <t xml:space="preserve">Beniamin </t>
  </si>
  <si>
    <t>Domański</t>
  </si>
  <si>
    <t>Norbert</t>
  </si>
  <si>
    <t>Cieślarczyk</t>
  </si>
  <si>
    <t>SCRUMkulator</t>
  </si>
  <si>
    <t>E1</t>
  </si>
  <si>
    <t>E2</t>
  </si>
  <si>
    <t>Utworzenie szablonu projektu</t>
  </si>
  <si>
    <t>Z1</t>
  </si>
  <si>
    <t xml:space="preserve">Opracowanie kalkulatora do podstawowych działań, przedstawionychi w zakładce "Epiki". Zespół czteroosobowy w składzie SCRUM Master, Product Owner, Tester i dwóch Developerów w czasie spotkań o częstotliwości dwa razy w tygodniu, ustali realizowaną funkcjonalność w czasie tygodniowego sprintu. Każde spotkanie będzie regularnie rejestrowane, posłuży za podstawę do konfontacji ustalonych kwestii z faktycznie wykonaną funkcjonalnością. Ustalenia ze spotkań będą zapisywane w zakładce "DAILY" a zadania do wykonania w poszczególnych sprintach w zakładce "Backlog". Każdy Sprint zostanie udokumentowany w osobnej zakładce, w zakresie zadań, ich rodzaju i bieżacego statusu, daty rozpoczęcia, i zakończenia sprintu.Podstawową do wystawienia końcowej oceny będzie całościowa dokumentacja z dotychczas wykonanej pracy, test opracowanych funkcjonalności i wszelkie zapisy z "daily" spotkań. </t>
  </si>
  <si>
    <t>Z15</t>
  </si>
  <si>
    <t>Z16</t>
  </si>
  <si>
    <t>Z17</t>
  </si>
  <si>
    <t>Z18</t>
  </si>
  <si>
    <t>Z19</t>
  </si>
  <si>
    <t>Z20</t>
  </si>
  <si>
    <t>Z21</t>
  </si>
  <si>
    <t>Funkcja dodawania</t>
  </si>
  <si>
    <t xml:space="preserve">Test funkcjonalności dodawania </t>
  </si>
  <si>
    <t>Funkcja odejmowania</t>
  </si>
  <si>
    <t>Test funkcjonalności odejmowania</t>
  </si>
  <si>
    <t>Funkcja potęgowania</t>
  </si>
  <si>
    <t>Test funkcji potęgowania</t>
  </si>
  <si>
    <t>Funkcja pierwiastkowania</t>
  </si>
  <si>
    <t>Test funkcji pierwiastkowania</t>
  </si>
  <si>
    <t>Ogólny test funkcjonalności naukowej</t>
  </si>
  <si>
    <t>Ogólny test funkcjonalności arytmetycznej</t>
  </si>
  <si>
    <t>Funkcja mnożenia</t>
  </si>
  <si>
    <t>Test funkcjonalności mnożenia</t>
  </si>
  <si>
    <t>Funkcja dzielenia</t>
  </si>
  <si>
    <t>Test funkcjonalności dzielenia</t>
  </si>
  <si>
    <t>Addition</t>
  </si>
  <si>
    <t>Substraction</t>
  </si>
  <si>
    <t xml:space="preserve">Multipling </t>
  </si>
  <si>
    <t>Division</t>
  </si>
  <si>
    <t>Arithmetic laboratory</t>
  </si>
  <si>
    <t>Escalating</t>
  </si>
  <si>
    <t>Extraction of a root</t>
  </si>
  <si>
    <t>Scientific laboratory</t>
  </si>
  <si>
    <t>Surface area</t>
  </si>
  <si>
    <t>Extractofar-test</t>
  </si>
  <si>
    <t>Escal-test</t>
  </si>
  <si>
    <t>Div-test</t>
  </si>
  <si>
    <t>Multi-test</t>
  </si>
  <si>
    <t>Add-test</t>
  </si>
  <si>
    <t>Sub-test</t>
  </si>
  <si>
    <t>Circuit area</t>
  </si>
  <si>
    <t>Beginning</t>
  </si>
  <si>
    <t>Zadanie</t>
  </si>
  <si>
    <t>Dzień sprintu, w którym zakończono</t>
  </si>
  <si>
    <t>Dzień sprintu, w którym przetestowano</t>
  </si>
  <si>
    <t>Tester II</t>
  </si>
  <si>
    <t xml:space="preserve">Spalono </t>
  </si>
  <si>
    <t>Funkcjonalność w pełni zrealizowana</t>
  </si>
  <si>
    <t xml:space="preserve"> Należy poszerzyć zapis kodu o przypadki wyjątkowe oraz waunki wykonywania mnożenia. W momencie mnożenia przez 0 użytkownik powinien być poinformowany (w formie wyskakującej informacji) o błedze w wykonywanym działaniu. Dodatkowo należy uwzględnić wykonywanie działa mnożenia na liczbach ujemnych ( pamietając o fakcie że dwie liczby ujemne dają dodatnią).</t>
  </si>
  <si>
    <t>Podstawa kodu jest zapisana w sposób poprawny. Dodaj informację o "braku możliwości dzielenia przez 0"  w momencie gdy użytkownik dokona takiego obliczenia oraz ponownie rozpatrz działanie f. dzielenia na liczbach ujemnych (analogicznie do mnożenia)</t>
  </si>
  <si>
    <t>Zaimplementuj informację o tym, że potęgowanie dowolnego składnika przez 0 daje zawsze 1. Uwzględnij liczby ujemne w liczbie potęgowanej jak i potędze.</t>
  </si>
  <si>
    <t xml:space="preserve">Uwzględnij wykonywanie tej funkcji na wartościach ujemnych oraz informuj użytkownika o braku możności pierwiastkowania liczby 0. </t>
  </si>
  <si>
    <t>Test</t>
  </si>
  <si>
    <t>t</t>
  </si>
  <si>
    <t>Test funkcjonalności obliczania obwodu trójkąta</t>
  </si>
  <si>
    <t>Test funkcjonalności obliczania obwodu koła</t>
  </si>
  <si>
    <t>Test funkcjonalności obliczania obwodu prostokąta</t>
  </si>
  <si>
    <t>Z22</t>
  </si>
  <si>
    <t>Z23</t>
  </si>
  <si>
    <t>Z24</t>
  </si>
  <si>
    <t>Z25</t>
  </si>
  <si>
    <t>Z26</t>
  </si>
  <si>
    <t>Z27</t>
  </si>
  <si>
    <t>Z28</t>
  </si>
  <si>
    <t>Testowanie</t>
  </si>
  <si>
    <t>Obliczanie obwodu trójkąta</t>
  </si>
  <si>
    <t>Obliczanie obwodu koła</t>
  </si>
  <si>
    <t>Obliczanie obwdou prostokąta</t>
  </si>
  <si>
    <t>Z29</t>
  </si>
  <si>
    <t>Obliczanie pola trójkąta</t>
  </si>
  <si>
    <t>Test funkcjonalności obliczania pola trójkąta</t>
  </si>
  <si>
    <t>Obliczanie pola koła</t>
  </si>
  <si>
    <t>Test funkcjonalności obliczania pola koła</t>
  </si>
  <si>
    <t>Obliczanie pola prostokąta</t>
  </si>
  <si>
    <t>Test funkcjonalności obliczania pola prostokąta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</si>
  <si>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</si>
  <si>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</si>
  <si>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</si>
  <si>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</si>
  <si>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</si>
  <si>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</si>
  <si>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</si>
  <si>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</si>
  <si>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</si>
  <si>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</si>
  <si>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</si>
  <si>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</si>
  <si>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</si>
  <si>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</si>
  <si>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</si>
  <si>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</si>
  <si>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</si>
  <si>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Volume area</t>
  </si>
  <si>
    <t>Obliczanie objętości trójkąta</t>
  </si>
  <si>
    <t>Test funkcjonalności obliczania objętości trójkąta</t>
  </si>
  <si>
    <t>Obliczanie objętości koła</t>
  </si>
  <si>
    <t>Test funkcjonalności obliczania objętości koła</t>
  </si>
  <si>
    <t>Obliczanie objętości prostokąta</t>
  </si>
  <si>
    <t xml:space="preserve">Testy zakończone pomyślnie </t>
  </si>
  <si>
    <t>Z47</t>
  </si>
  <si>
    <t>11-11-2018</t>
  </si>
  <si>
    <t>12-11-2018</t>
  </si>
  <si>
    <t>Sprint 1</t>
  </si>
  <si>
    <t>Sprint 2</t>
  </si>
  <si>
    <t>Sprint 3</t>
  </si>
  <si>
    <t>SPRINT 1</t>
  </si>
  <si>
    <t>SPRINT 3</t>
  </si>
  <si>
    <t>SPRINT 2</t>
  </si>
  <si>
    <t>Brak pełnej funkcjonalności</t>
  </si>
  <si>
    <t>Opis błędu</t>
  </si>
  <si>
    <t>Bug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</si>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</sst>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3" borderId="2" xfId="0" applyNumberFormat="1" applyFon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6" borderId="0" xfId="0" applyFont="1" applyFill="1"/>
    <xf numFmtId="0" fontId="2" fillId="8" borderId="0" xfId="0" applyFont="1" applyFill="1"/>
    <xf numFmtId="0" fontId="2" fillId="7" borderId="0" xfId="0" applyFont="1" applyFill="1"/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  <xf numFmtId="14" fontId="0" fillId="3" borderId="2" xfId="0" applyNumberFormat="1" applyFont="1" applyFill="1" applyBorder="1" applyAlignment="1">
      <alignment horizontal="center"/>
    </xf>
    <xf numFmtId="14" fontId="0" fillId="4" borderId="2" xfId="0" applyNumberFormat="1" applyFont="1" applyFill="1" applyBorder="1" applyAlignment="1">
      <alignment horizontal="center"/>
    </xf>
    <xf numFmtId="14" fontId="0" fillId="9" borderId="2" xfId="0" applyNumberFormat="1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 wrapText="1"/>
    </xf>
    <xf numFmtId="14" fontId="0" fillId="4" borderId="2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1</a:t>
            </a:r>
          </a:p>
        </c:rich>
      </c:tx>
      <c:layout>
        <c:manualLayout>
          <c:xMode val="edge"/>
          <c:yMode val="edge"/>
          <c:x val="0.393687445319335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Raport_obliczenia!$H$2:$H$17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Raport_obliczenia!$I$2:$I$16</c:f>
              <c:numCache>
                <c:formatCode>General</c:formatCode>
                <c:ptCount val="15"/>
                <c:pt idx="0">
                  <c:v>35</c:v>
                </c:pt>
                <c:pt idx="1">
                  <c:v>32.5</c:v>
                </c:pt>
                <c:pt idx="2">
                  <c:v>30</c:v>
                </c:pt>
                <c:pt idx="3">
                  <c:v>27.5</c:v>
                </c:pt>
                <c:pt idx="4">
                  <c:v>25</c:v>
                </c:pt>
                <c:pt idx="5">
                  <c:v>22.5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Raport_obliczenia!$H$2:$H$17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Raport_obliczenia!$J$2:$J$16</c:f>
              <c:numCache>
                <c:formatCode>General</c:formatCode>
                <c:ptCount val="15"/>
                <c:pt idx="0">
                  <c:v>35</c:v>
                </c:pt>
                <c:pt idx="1">
                  <c:v>35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18583824"/>
        <c:axId val="-414389872"/>
      </c:lineChart>
      <c:catAx>
        <c:axId val="-7185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9872"/>
        <c:crosses val="autoZero"/>
        <c:auto val="1"/>
        <c:lblAlgn val="ctr"/>
        <c:lblOffset val="100"/>
        <c:noMultiLvlLbl val="0"/>
      </c:catAx>
      <c:valAx>
        <c:axId val="-4143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1858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Raport_obliczenia!$N$2:$N$9</c:f>
              <c:numCache>
                <c:formatCode>General</c:formatCode>
                <c:ptCount val="8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  <c:pt idx="3">
                  <c:v>26.285714285714292</c:v>
                </c:pt>
                <c:pt idx="4">
                  <c:v>19.714285714285722</c:v>
                </c:pt>
                <c:pt idx="5">
                  <c:v>13.142857142857151</c:v>
                </c:pt>
                <c:pt idx="6">
                  <c:v>6.5714285714285801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Raport_obliczenia!$O$2:$O$9</c:f>
              <c:numCache>
                <c:formatCode>General</c:formatCode>
                <c:ptCount val="8"/>
                <c:pt idx="0">
                  <c:v>66</c:v>
                </c:pt>
                <c:pt idx="1">
                  <c:v>66</c:v>
                </c:pt>
                <c:pt idx="2">
                  <c:v>43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382800"/>
        <c:axId val="-414386064"/>
      </c:lineChart>
      <c:catAx>
        <c:axId val="-41438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6064"/>
        <c:crosses val="autoZero"/>
        <c:auto val="1"/>
        <c:lblAlgn val="ctr"/>
        <c:lblOffset val="100"/>
        <c:noMultiLvlLbl val="0"/>
      </c:catAx>
      <c:valAx>
        <c:axId val="-4143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2800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Raport_obliczenia!$S$2:$S$16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Raport_obliczenia!$T$2:$T$16</c:f>
              <c:numCache>
                <c:formatCode>General</c:formatCode>
                <c:ptCount val="15"/>
                <c:pt idx="0">
                  <c:v>76</c:v>
                </c:pt>
                <c:pt idx="1">
                  <c:v>71</c:v>
                </c:pt>
                <c:pt idx="2">
                  <c:v>68</c:v>
                </c:pt>
                <c:pt idx="3">
                  <c:v>63</c:v>
                </c:pt>
                <c:pt idx="4">
                  <c:v>60</c:v>
                </c:pt>
                <c:pt idx="5">
                  <c:v>57</c:v>
                </c:pt>
                <c:pt idx="6">
                  <c:v>54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14</c:v>
                </c:pt>
                <c:pt idx="11">
                  <c:v>9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376816"/>
        <c:axId val="-414383344"/>
      </c:lineChart>
      <c:catAx>
        <c:axId val="-414376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3344"/>
        <c:crosses val="autoZero"/>
        <c:auto val="1"/>
        <c:lblAlgn val="ctr"/>
        <c:lblOffset val="100"/>
        <c:noMultiLvlLbl val="0"/>
      </c:catAx>
      <c:valAx>
        <c:axId val="-4143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7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 1</a:t>
            </a:r>
          </a:p>
        </c:rich>
      </c:tx>
      <c:layout>
        <c:manualLayout>
          <c:xMode val="edge"/>
          <c:yMode val="edge"/>
          <c:x val="0.3936874453193350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Raport_obliczenia!$H$2:$H$17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Raport_obliczenia!$I$2:$I$16</c:f>
              <c:numCache>
                <c:formatCode>General</c:formatCode>
                <c:ptCount val="15"/>
                <c:pt idx="0">
                  <c:v>35</c:v>
                </c:pt>
                <c:pt idx="1">
                  <c:v>32.5</c:v>
                </c:pt>
                <c:pt idx="2">
                  <c:v>30</c:v>
                </c:pt>
                <c:pt idx="3">
                  <c:v>27.5</c:v>
                </c:pt>
                <c:pt idx="4">
                  <c:v>25</c:v>
                </c:pt>
                <c:pt idx="5">
                  <c:v>22.5</c:v>
                </c:pt>
                <c:pt idx="6">
                  <c:v>20</c:v>
                </c:pt>
                <c:pt idx="7">
                  <c:v>17.5</c:v>
                </c:pt>
                <c:pt idx="8">
                  <c:v>15</c:v>
                </c:pt>
                <c:pt idx="9">
                  <c:v>12.5</c:v>
                </c:pt>
                <c:pt idx="10">
                  <c:v>10</c:v>
                </c:pt>
                <c:pt idx="11">
                  <c:v>7.5</c:v>
                </c:pt>
                <c:pt idx="12">
                  <c:v>5</c:v>
                </c:pt>
                <c:pt idx="13">
                  <c:v>2.5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Raport_obliczenia!$H$2:$H$17</c:f>
              <c:numCache>
                <c:formatCode>General</c:formatCode>
                <c:ptCount val="16"/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Raport_obliczenia!$J$2:$J$16</c:f>
              <c:numCache>
                <c:formatCode>General</c:formatCode>
                <c:ptCount val="15"/>
                <c:pt idx="0">
                  <c:v>35</c:v>
                </c:pt>
                <c:pt idx="1">
                  <c:v>35</c:v>
                </c:pt>
                <c:pt idx="2">
                  <c:v>32</c:v>
                </c:pt>
                <c:pt idx="3">
                  <c:v>25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391504"/>
        <c:axId val="-414387696"/>
      </c:lineChart>
      <c:catAx>
        <c:axId val="-4143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7696"/>
        <c:crosses val="autoZero"/>
        <c:auto val="1"/>
        <c:lblAlgn val="ctr"/>
        <c:lblOffset val="100"/>
        <c:noMultiLvlLbl val="0"/>
      </c:catAx>
      <c:valAx>
        <c:axId val="-4143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Raport_obliczenia!$N$2:$N$9</c:f>
              <c:numCache>
                <c:formatCode>General</c:formatCode>
                <c:ptCount val="8"/>
                <c:pt idx="0">
                  <c:v>46</c:v>
                </c:pt>
                <c:pt idx="1">
                  <c:v>39.428571428571431</c:v>
                </c:pt>
                <c:pt idx="2">
                  <c:v>32.857142857142861</c:v>
                </c:pt>
                <c:pt idx="3">
                  <c:v>26.285714285714292</c:v>
                </c:pt>
                <c:pt idx="4">
                  <c:v>19.714285714285722</c:v>
                </c:pt>
                <c:pt idx="5">
                  <c:v>13.142857142857151</c:v>
                </c:pt>
                <c:pt idx="6">
                  <c:v>6.5714285714285801</c:v>
                </c:pt>
                <c:pt idx="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Raport_obliczenia!$O$2:$O$9</c:f>
              <c:numCache>
                <c:formatCode>General</c:formatCode>
                <c:ptCount val="8"/>
                <c:pt idx="0">
                  <c:v>66</c:v>
                </c:pt>
                <c:pt idx="1">
                  <c:v>66</c:v>
                </c:pt>
                <c:pt idx="2">
                  <c:v>43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390960"/>
        <c:axId val="-414377360"/>
      </c:lineChart>
      <c:catAx>
        <c:axId val="-414390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77360"/>
        <c:crosses val="autoZero"/>
        <c:auto val="1"/>
        <c:lblAlgn val="ctr"/>
        <c:lblOffset val="100"/>
        <c:noMultiLvlLbl val="0"/>
      </c:catAx>
      <c:valAx>
        <c:axId val="-4143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90960"/>
        <c:crosses val="autoZero"/>
        <c:crossBetween val="between"/>
        <c:majorUnit val="10"/>
        <c:minorUnit val="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Sprint</a:t>
            </a:r>
            <a:r>
              <a:rPr lang="pl-PL" baseline="0"/>
              <a:t> 3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Droga do sukcesu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Raport_obliczenia!$S$2:$S$16</c:f>
              <c:numCache>
                <c:formatCode>General</c:formatCode>
                <c:ptCount val="15"/>
                <c:pt idx="0">
                  <c:v>54</c:v>
                </c:pt>
                <c:pt idx="1">
                  <c:v>50.142857142857146</c:v>
                </c:pt>
                <c:pt idx="2">
                  <c:v>46.285714285714292</c:v>
                </c:pt>
                <c:pt idx="3">
                  <c:v>42.428571428571438</c:v>
                </c:pt>
                <c:pt idx="4">
                  <c:v>38.571428571428584</c:v>
                </c:pt>
                <c:pt idx="5">
                  <c:v>34.71428571428573</c:v>
                </c:pt>
                <c:pt idx="6">
                  <c:v>30.857142857142872</c:v>
                </c:pt>
                <c:pt idx="7">
                  <c:v>27.000000000000014</c:v>
                </c:pt>
                <c:pt idx="8">
                  <c:v>23.142857142857157</c:v>
                </c:pt>
                <c:pt idx="9">
                  <c:v>19.285714285714299</c:v>
                </c:pt>
                <c:pt idx="10">
                  <c:v>15.428571428571441</c:v>
                </c:pt>
                <c:pt idx="11">
                  <c:v>11.571428571428584</c:v>
                </c:pt>
                <c:pt idx="12">
                  <c:v>7.714285714285726</c:v>
                </c:pt>
                <c:pt idx="13">
                  <c:v>3.8571428571428688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Pozostała praca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Raport_obliczenia!$T$2:$T$16</c:f>
              <c:numCache>
                <c:formatCode>General</c:formatCode>
                <c:ptCount val="15"/>
                <c:pt idx="0">
                  <c:v>76</c:v>
                </c:pt>
                <c:pt idx="1">
                  <c:v>71</c:v>
                </c:pt>
                <c:pt idx="2">
                  <c:v>68</c:v>
                </c:pt>
                <c:pt idx="3">
                  <c:v>63</c:v>
                </c:pt>
                <c:pt idx="4">
                  <c:v>60</c:v>
                </c:pt>
                <c:pt idx="5">
                  <c:v>57</c:v>
                </c:pt>
                <c:pt idx="6">
                  <c:v>54</c:v>
                </c:pt>
                <c:pt idx="7">
                  <c:v>49</c:v>
                </c:pt>
                <c:pt idx="8">
                  <c:v>27</c:v>
                </c:pt>
                <c:pt idx="9">
                  <c:v>22</c:v>
                </c:pt>
                <c:pt idx="10">
                  <c:v>14</c:v>
                </c:pt>
                <c:pt idx="11">
                  <c:v>9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14378448"/>
        <c:axId val="-414383888"/>
      </c:lineChart>
      <c:catAx>
        <c:axId val="-41437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83888"/>
        <c:crosses val="autoZero"/>
        <c:auto val="1"/>
        <c:lblAlgn val="ctr"/>
        <c:lblOffset val="100"/>
        <c:noMultiLvlLbl val="0"/>
      </c:catAx>
      <c:valAx>
        <c:axId val="-4143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1437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312420</xdr:colOff>
      <xdr:row>15</xdr:row>
      <xdr:rowOff>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129540</xdr:colOff>
      <xdr:row>0</xdr:row>
      <xdr:rowOff>0</xdr:rowOff>
    </xdr:from>
    <xdr:to>
      <xdr:col>20</xdr:col>
      <xdr:colOff>434340</xdr:colOff>
      <xdr:row>15</xdr:row>
      <xdr:rowOff>0</xdr:rowOff>
    </xdr:to>
    <xdr:graphicFrame macro="">
      <xdr:nvGraphicFramePr>
        <xdr:cNvPr id="10" name="Wykres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358140</xdr:colOff>
      <xdr:row>14</xdr:row>
      <xdr:rowOff>167640</xdr:rowOff>
    </xdr:from>
    <xdr:to>
      <xdr:col>16</xdr:col>
      <xdr:colOff>53340</xdr:colOff>
      <xdr:row>29</xdr:row>
      <xdr:rowOff>167640</xdr:rowOff>
    </xdr:to>
    <xdr:graphicFrame macro="">
      <xdr:nvGraphicFramePr>
        <xdr:cNvPr id="11" name="Wykres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18</xdr:row>
      <xdr:rowOff>38100</xdr:rowOff>
    </xdr:from>
    <xdr:to>
      <xdr:col>12</xdr:col>
      <xdr:colOff>441960</xdr:colOff>
      <xdr:row>33</xdr:row>
      <xdr:rowOff>38100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541020</xdr:colOff>
      <xdr:row>18</xdr:row>
      <xdr:rowOff>53340</xdr:rowOff>
    </xdr:from>
    <xdr:to>
      <xdr:col>20</xdr:col>
      <xdr:colOff>236220</xdr:colOff>
      <xdr:row>33</xdr:row>
      <xdr:rowOff>53340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502920</xdr:colOff>
      <xdr:row>18</xdr:row>
      <xdr:rowOff>91440</xdr:rowOff>
    </xdr:from>
    <xdr:to>
      <xdr:col>28</xdr:col>
      <xdr:colOff>198120</xdr:colOff>
      <xdr:row>33</xdr:row>
      <xdr:rowOff>91440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ela4" displayName="Tabela4" ref="A1:L21" totalsRowShown="0">
  <tableColumns count="12">
    <tableColumn id="1" name="ID"/>
    <tableColumn id="2" name="Nazwa"/>
    <tableColumn id="3" name="Opis"/>
    <tableColumn id="4" name="Kolumna1"/>
    <tableColumn id="5" name="Kolumna2"/>
    <tableColumn id="6" name="Kolumna3"/>
    <tableColumn id="7" name="Kolumna4"/>
    <tableColumn id="8" name="Kolumna5"/>
    <tableColumn id="9" name="Kolumna6"/>
    <tableColumn id="10" name="Kolumna7"/>
    <tableColumn id="11" name="Kolumna8"/>
    <tableColumn id="12" name="Kolumna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I52" totalsRowShown="0">
  <tableColumns count="9">
    <tableColumn id="1" name="id zadania"/>
    <tableColumn id="2" name="id epiki"/>
    <tableColumn id="3" name="Tytuł"/>
    <tableColumn id="4" name="Szczegółowy opis"/>
    <tableColumn id="5" name="Zależy od zadania"/>
    <tableColumn id="6" name="Story pointsy"/>
    <tableColumn id="7" name="Rodzaj zadania"/>
    <tableColumn id="8" name="Sprint"/>
    <tableColumn id="9" name="Zakończon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H15" sqref="H15"/>
    </sheetView>
  </sheetViews>
  <sheetFormatPr defaultRowHeight="14.4" x14ac:dyDescent="0.3"/>
  <cols>
    <col min="1" max="1" width="10.88671875" customWidth="1"/>
    <col min="2" max="2" width="10.33203125" customWidth="1"/>
    <col min="3" max="3" width="10.109375" customWidth="1"/>
    <col min="4" max="4" width="13.33203125" customWidth="1"/>
    <col min="6" max="6" width="8.6640625" customWidth="1"/>
  </cols>
  <sheetData>
    <row r="1" spans="1:15" ht="20.100000000000001" customHeight="1" x14ac:dyDescent="0.3">
      <c r="A1" s="43" t="s">
        <v>76</v>
      </c>
      <c r="B1" s="43"/>
      <c r="C1" s="43"/>
      <c r="D1" s="43"/>
      <c r="F1" s="44" t="s">
        <v>81</v>
      </c>
      <c r="G1" s="44"/>
      <c r="H1" s="44"/>
      <c r="I1" s="44"/>
      <c r="J1" s="44"/>
      <c r="K1" s="44"/>
      <c r="L1" s="44"/>
      <c r="M1" s="44"/>
      <c r="N1" s="44"/>
    </row>
    <row r="2" spans="1:15" ht="16.95" customHeight="1" x14ac:dyDescent="0.3">
      <c r="A2" s="42" t="s">
        <v>45</v>
      </c>
      <c r="B2" s="42"/>
      <c r="C2" s="42"/>
      <c r="D2" s="42"/>
      <c r="F2" s="44"/>
      <c r="G2" s="44"/>
      <c r="H2" s="44"/>
      <c r="I2" s="44"/>
      <c r="J2" s="44"/>
      <c r="K2" s="44"/>
      <c r="L2" s="44"/>
      <c r="M2" s="44"/>
      <c r="N2" s="44"/>
      <c r="O2" s="3"/>
    </row>
    <row r="3" spans="1:15" ht="18.45" customHeight="1" x14ac:dyDescent="0.3">
      <c r="A3" s="2" t="s">
        <v>37</v>
      </c>
      <c r="B3" s="2" t="s">
        <v>38</v>
      </c>
      <c r="C3" s="2" t="s">
        <v>39</v>
      </c>
      <c r="D3" s="2" t="s">
        <v>40</v>
      </c>
      <c r="F3" s="44"/>
      <c r="G3" s="44"/>
      <c r="H3" s="44"/>
      <c r="I3" s="44"/>
      <c r="J3" s="44"/>
      <c r="K3" s="44"/>
      <c r="L3" s="44"/>
      <c r="M3" s="44"/>
      <c r="N3" s="44"/>
      <c r="O3" s="3"/>
    </row>
    <row r="4" spans="1:15" ht="18.899999999999999" customHeight="1" x14ac:dyDescent="0.3">
      <c r="B4" t="s">
        <v>68</v>
      </c>
      <c r="C4" t="s">
        <v>69</v>
      </c>
      <c r="D4" t="s">
        <v>42</v>
      </c>
      <c r="F4" s="44"/>
      <c r="G4" s="44"/>
      <c r="H4" s="44"/>
      <c r="I4" s="44"/>
      <c r="J4" s="44"/>
      <c r="K4" s="44"/>
      <c r="L4" s="44"/>
      <c r="M4" s="44"/>
      <c r="N4" s="44"/>
      <c r="O4" s="3"/>
    </row>
    <row r="5" spans="1:15" ht="19.350000000000001" customHeight="1" x14ac:dyDescent="0.3">
      <c r="B5" t="s">
        <v>66</v>
      </c>
      <c r="C5" t="s">
        <v>67</v>
      </c>
      <c r="D5" t="s">
        <v>41</v>
      </c>
      <c r="F5" s="44"/>
      <c r="G5" s="44"/>
      <c r="H5" s="44"/>
      <c r="I5" s="44"/>
      <c r="J5" s="44"/>
      <c r="K5" s="44"/>
      <c r="L5" s="44"/>
      <c r="M5" s="44"/>
      <c r="N5" s="44"/>
      <c r="O5" s="3"/>
    </row>
    <row r="6" spans="1:15" ht="17.7" customHeight="1" x14ac:dyDescent="0.3">
      <c r="B6" t="s">
        <v>70</v>
      </c>
      <c r="C6" t="s">
        <v>71</v>
      </c>
      <c r="D6" t="s">
        <v>43</v>
      </c>
      <c r="F6" s="44"/>
      <c r="G6" s="44"/>
      <c r="H6" s="44"/>
      <c r="I6" s="44"/>
      <c r="J6" s="44"/>
      <c r="K6" s="44"/>
      <c r="L6" s="44"/>
      <c r="M6" s="44"/>
      <c r="N6" s="44"/>
      <c r="O6" s="3"/>
    </row>
    <row r="7" spans="1:15" ht="18.899999999999999" customHeight="1" x14ac:dyDescent="0.3">
      <c r="B7" t="s">
        <v>72</v>
      </c>
      <c r="C7" t="s">
        <v>73</v>
      </c>
      <c r="D7" t="s">
        <v>44</v>
      </c>
      <c r="F7" s="44"/>
      <c r="G7" s="44"/>
      <c r="H7" s="44"/>
      <c r="I7" s="44"/>
      <c r="J7" s="44"/>
      <c r="K7" s="44"/>
      <c r="L7" s="44"/>
      <c r="M7" s="44"/>
      <c r="N7" s="44"/>
      <c r="O7" s="3"/>
    </row>
    <row r="8" spans="1:15" ht="17.100000000000001" customHeight="1" x14ac:dyDescent="0.3">
      <c r="B8" t="s">
        <v>74</v>
      </c>
      <c r="C8" t="s">
        <v>75</v>
      </c>
      <c r="D8" t="s">
        <v>123</v>
      </c>
      <c r="F8" s="44"/>
      <c r="G8" s="44"/>
      <c r="H8" s="44"/>
      <c r="I8" s="44"/>
      <c r="J8" s="44"/>
      <c r="K8" s="44"/>
      <c r="L8" s="44"/>
      <c r="M8" s="44"/>
      <c r="N8" s="44"/>
      <c r="O8" s="3"/>
    </row>
    <row r="11" spans="1:15" ht="14.7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4.7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mergeCells count="3">
    <mergeCell ref="A2:D2"/>
    <mergeCell ref="A1:D1"/>
    <mergeCell ref="F1:N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R23" sqref="R23"/>
    </sheetView>
  </sheetViews>
  <sheetFormatPr defaultRowHeight="14.4" x14ac:dyDescent="0.3"/>
  <cols>
    <col min="1" max="1" width="4.88671875" customWidth="1"/>
    <col min="2" max="2" width="18.6640625" customWidth="1"/>
    <col min="3" max="3" width="23.33203125" customWidth="1"/>
    <col min="4" max="12" width="11" hidden="1" customWidth="1"/>
  </cols>
  <sheetData>
    <row r="1" spans="1:12" x14ac:dyDescent="0.3">
      <c r="A1" t="s">
        <v>15</v>
      </c>
      <c r="B1" t="s">
        <v>6</v>
      </c>
      <c r="C1" t="s">
        <v>16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 t="s">
        <v>77</v>
      </c>
      <c r="B2" t="s">
        <v>48</v>
      </c>
      <c r="C2" t="s">
        <v>51</v>
      </c>
    </row>
    <row r="3" spans="1:12" x14ac:dyDescent="0.3">
      <c r="A3" t="s">
        <v>78</v>
      </c>
      <c r="B3" t="s">
        <v>49</v>
      </c>
      <c r="C3" t="s">
        <v>52</v>
      </c>
    </row>
    <row r="4" spans="1:12" x14ac:dyDescent="0.3">
      <c r="A4" t="s">
        <v>19</v>
      </c>
      <c r="B4" t="s">
        <v>50</v>
      </c>
      <c r="C4" t="s">
        <v>53</v>
      </c>
    </row>
    <row r="5" spans="1:12" hidden="1" x14ac:dyDescent="0.3"/>
    <row r="6" spans="1:12" hidden="1" x14ac:dyDescent="0.3"/>
    <row r="7" spans="1:12" hidden="1" x14ac:dyDescent="0.3"/>
    <row r="8" spans="1:12" hidden="1" x14ac:dyDescent="0.3"/>
    <row r="9" spans="1:12" hidden="1" x14ac:dyDescent="0.3"/>
    <row r="10" spans="1:12" hidden="1" x14ac:dyDescent="0.3"/>
    <row r="11" spans="1:12" hidden="1" x14ac:dyDescent="0.3"/>
    <row r="12" spans="1:12" hidden="1" x14ac:dyDescent="0.3"/>
    <row r="13" spans="1:12" hidden="1" x14ac:dyDescent="0.3"/>
    <row r="14" spans="1:12" hidden="1" x14ac:dyDescent="0.3"/>
    <row r="15" spans="1:12" hidden="1" x14ac:dyDescent="0.3"/>
    <row r="16" spans="1:12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M8" sqref="M8"/>
    </sheetView>
  </sheetViews>
  <sheetFormatPr defaultRowHeight="14.4" x14ac:dyDescent="0.3"/>
  <cols>
    <col min="1" max="1" width="11.109375" customWidth="1"/>
    <col min="2" max="2" width="9.109375" customWidth="1"/>
    <col min="3" max="3" width="18.6640625" customWidth="1"/>
    <col min="4" max="4" width="29.109375" customWidth="1"/>
    <col min="5" max="5" width="16.5546875" customWidth="1"/>
    <col min="6" max="6" width="13.5546875" customWidth="1"/>
    <col min="7" max="7" width="20.5546875" customWidth="1"/>
    <col min="9" max="9" width="12.6640625" customWidth="1"/>
  </cols>
  <sheetData>
    <row r="1" spans="1:12" x14ac:dyDescent="0.3">
      <c r="A1" t="s">
        <v>2</v>
      </c>
      <c r="B1" t="s">
        <v>3</v>
      </c>
      <c r="C1" t="s">
        <v>7</v>
      </c>
      <c r="D1" t="s">
        <v>8</v>
      </c>
      <c r="E1" t="s">
        <v>21</v>
      </c>
      <c r="F1" t="s">
        <v>4</v>
      </c>
      <c r="G1" t="s">
        <v>17</v>
      </c>
      <c r="H1" t="s">
        <v>5</v>
      </c>
      <c r="I1" t="s">
        <v>10</v>
      </c>
    </row>
    <row r="2" spans="1:12" x14ac:dyDescent="0.3">
      <c r="A2" s="5" t="s">
        <v>80</v>
      </c>
      <c r="B2" s="5"/>
      <c r="C2" s="4" t="s">
        <v>119</v>
      </c>
      <c r="D2" s="5" t="s">
        <v>79</v>
      </c>
      <c r="E2" s="5"/>
      <c r="F2" s="5">
        <v>1</v>
      </c>
      <c r="G2" s="4" t="s">
        <v>18</v>
      </c>
      <c r="H2" s="5">
        <v>1</v>
      </c>
      <c r="I2" s="5" t="s">
        <v>131</v>
      </c>
    </row>
    <row r="3" spans="1:12" x14ac:dyDescent="0.3">
      <c r="A3" s="4" t="s">
        <v>20</v>
      </c>
      <c r="B3" s="4" t="s">
        <v>77</v>
      </c>
      <c r="C3" s="4" t="s">
        <v>103</v>
      </c>
      <c r="D3" s="4" t="s">
        <v>89</v>
      </c>
      <c r="E3" s="4"/>
      <c r="F3" s="4">
        <v>2</v>
      </c>
      <c r="G3" s="4" t="s">
        <v>46</v>
      </c>
      <c r="H3" s="5">
        <v>1</v>
      </c>
      <c r="I3" s="5" t="s">
        <v>131</v>
      </c>
    </row>
    <row r="4" spans="1:12" s="1" customFormat="1" ht="30" customHeight="1" x14ac:dyDescent="0.3">
      <c r="A4" s="5" t="s">
        <v>54</v>
      </c>
      <c r="B4" s="4" t="s">
        <v>77</v>
      </c>
      <c r="C4" s="4" t="s">
        <v>116</v>
      </c>
      <c r="D4" s="4" t="s">
        <v>90</v>
      </c>
      <c r="E4" s="4"/>
      <c r="F4" s="4">
        <v>5</v>
      </c>
      <c r="G4" s="4" t="s">
        <v>142</v>
      </c>
      <c r="H4" s="5">
        <v>1</v>
      </c>
      <c r="I4" s="5" t="s">
        <v>131</v>
      </c>
      <c r="K4"/>
      <c r="L4"/>
    </row>
    <row r="5" spans="1:12" s="1" customFormat="1" ht="20.100000000000001" customHeight="1" x14ac:dyDescent="0.3">
      <c r="A5" s="4" t="s">
        <v>55</v>
      </c>
      <c r="B5" s="4" t="s">
        <v>77</v>
      </c>
      <c r="C5" s="4" t="s">
        <v>104</v>
      </c>
      <c r="D5" s="4" t="s">
        <v>91</v>
      </c>
      <c r="E5" s="4"/>
      <c r="F5" s="4">
        <v>2</v>
      </c>
      <c r="G5" s="4" t="s">
        <v>46</v>
      </c>
      <c r="H5" s="5">
        <v>1</v>
      </c>
      <c r="I5" s="5" t="s">
        <v>131</v>
      </c>
      <c r="K5"/>
      <c r="L5"/>
    </row>
    <row r="6" spans="1:12" s="1" customFormat="1" ht="28.8" x14ac:dyDescent="0.3">
      <c r="A6" s="5" t="s">
        <v>56</v>
      </c>
      <c r="B6" s="4" t="s">
        <v>77</v>
      </c>
      <c r="C6" s="4" t="s">
        <v>117</v>
      </c>
      <c r="D6" s="4" t="s">
        <v>92</v>
      </c>
      <c r="E6" s="4"/>
      <c r="F6" s="4">
        <v>5</v>
      </c>
      <c r="G6" s="4" t="s">
        <v>142</v>
      </c>
      <c r="H6" s="5">
        <v>1</v>
      </c>
      <c r="I6" s="5" t="s">
        <v>131</v>
      </c>
      <c r="K6"/>
      <c r="L6"/>
    </row>
    <row r="7" spans="1:12" s="1" customFormat="1" ht="29.7" customHeight="1" x14ac:dyDescent="0.3">
      <c r="A7" s="4" t="s">
        <v>57</v>
      </c>
      <c r="B7" s="4" t="s">
        <v>77</v>
      </c>
      <c r="C7" s="4" t="s">
        <v>105</v>
      </c>
      <c r="D7" s="4" t="s">
        <v>99</v>
      </c>
      <c r="E7" s="4"/>
      <c r="F7" s="4">
        <v>2</v>
      </c>
      <c r="G7" s="4" t="s">
        <v>46</v>
      </c>
      <c r="H7" s="5">
        <v>1</v>
      </c>
      <c r="I7" s="5" t="s">
        <v>131</v>
      </c>
      <c r="J7"/>
      <c r="K7"/>
      <c r="L7"/>
    </row>
    <row r="8" spans="1:12" s="1" customFormat="1" x14ac:dyDescent="0.3">
      <c r="A8" s="5" t="s">
        <v>58</v>
      </c>
      <c r="B8" s="4" t="s">
        <v>77</v>
      </c>
      <c r="C8" s="4" t="s">
        <v>115</v>
      </c>
      <c r="D8" s="4" t="s">
        <v>100</v>
      </c>
      <c r="E8" s="4"/>
      <c r="F8" s="4">
        <v>3</v>
      </c>
      <c r="G8" s="4" t="s">
        <v>142</v>
      </c>
      <c r="H8" s="5">
        <v>1</v>
      </c>
      <c r="I8" s="5" t="s">
        <v>131</v>
      </c>
      <c r="J8"/>
      <c r="K8"/>
      <c r="L8"/>
    </row>
    <row r="9" spans="1:12" s="1" customFormat="1" x14ac:dyDescent="0.3">
      <c r="A9" s="5" t="s">
        <v>59</v>
      </c>
      <c r="B9" s="4" t="s">
        <v>77</v>
      </c>
      <c r="C9" s="4" t="s">
        <v>189</v>
      </c>
      <c r="D9" s="4" t="s">
        <v>186</v>
      </c>
      <c r="E9" s="4"/>
      <c r="F9" s="4">
        <v>2</v>
      </c>
      <c r="G9" s="4" t="s">
        <v>188</v>
      </c>
      <c r="H9" s="5">
        <v>1</v>
      </c>
      <c r="I9" s="5" t="s">
        <v>131</v>
      </c>
      <c r="J9"/>
      <c r="K9"/>
      <c r="L9"/>
    </row>
    <row r="10" spans="1:12" s="1" customFormat="1" ht="17.7" customHeight="1" x14ac:dyDescent="0.3">
      <c r="A10" s="4" t="s">
        <v>60</v>
      </c>
      <c r="B10" s="4" t="s">
        <v>77</v>
      </c>
      <c r="C10" s="4" t="s">
        <v>106</v>
      </c>
      <c r="D10" s="4" t="s">
        <v>101</v>
      </c>
      <c r="E10" s="4"/>
      <c r="F10" s="4">
        <v>3</v>
      </c>
      <c r="G10" s="4" t="s">
        <v>46</v>
      </c>
      <c r="H10" s="5">
        <v>1</v>
      </c>
      <c r="I10" s="5" t="s">
        <v>131</v>
      </c>
      <c r="J10"/>
      <c r="K10"/>
      <c r="L10"/>
    </row>
    <row r="11" spans="1:12" s="1" customFormat="1" ht="27.9" customHeight="1" x14ac:dyDescent="0.3">
      <c r="A11" s="5" t="s">
        <v>61</v>
      </c>
      <c r="B11" s="4" t="s">
        <v>77</v>
      </c>
      <c r="C11" s="4" t="s">
        <v>114</v>
      </c>
      <c r="D11" s="4" t="s">
        <v>102</v>
      </c>
      <c r="E11" s="4"/>
      <c r="F11" s="4">
        <v>3</v>
      </c>
      <c r="G11" s="4" t="s">
        <v>130</v>
      </c>
      <c r="H11" s="5">
        <v>1</v>
      </c>
      <c r="I11" s="5" t="s">
        <v>131</v>
      </c>
      <c r="J11"/>
      <c r="K11"/>
      <c r="L11"/>
    </row>
    <row r="12" spans="1:12" s="1" customFormat="1" ht="27.9" customHeight="1" x14ac:dyDescent="0.3">
      <c r="A12" s="5" t="s">
        <v>62</v>
      </c>
      <c r="B12" s="4" t="s">
        <v>77</v>
      </c>
      <c r="C12" s="4" t="s">
        <v>189</v>
      </c>
      <c r="D12" s="4" t="s">
        <v>186</v>
      </c>
      <c r="E12" s="4"/>
      <c r="F12" s="4">
        <v>2</v>
      </c>
      <c r="G12" s="4" t="s">
        <v>188</v>
      </c>
      <c r="H12" s="5">
        <v>1</v>
      </c>
      <c r="I12" s="5" t="s">
        <v>131</v>
      </c>
      <c r="J12"/>
      <c r="K12"/>
      <c r="L12"/>
    </row>
    <row r="13" spans="1:12" s="1" customFormat="1" ht="28.8" x14ac:dyDescent="0.3">
      <c r="A13" s="4" t="s">
        <v>63</v>
      </c>
      <c r="B13" s="4" t="s">
        <v>77</v>
      </c>
      <c r="C13" s="4" t="s">
        <v>107</v>
      </c>
      <c r="D13" s="4" t="s">
        <v>98</v>
      </c>
      <c r="E13" s="4"/>
      <c r="F13" s="4">
        <v>5</v>
      </c>
      <c r="G13" s="4" t="s">
        <v>47</v>
      </c>
      <c r="H13" s="5">
        <v>1</v>
      </c>
      <c r="I13" s="5" t="s">
        <v>131</v>
      </c>
      <c r="J13"/>
      <c r="K13"/>
      <c r="L13"/>
    </row>
    <row r="14" spans="1:12" s="1" customFormat="1" ht="21" customHeight="1" x14ac:dyDescent="0.3">
      <c r="A14" s="5" t="s">
        <v>64</v>
      </c>
      <c r="B14" s="4" t="s">
        <v>78</v>
      </c>
      <c r="C14" s="4" t="s">
        <v>108</v>
      </c>
      <c r="D14" s="4" t="s">
        <v>93</v>
      </c>
      <c r="E14" s="4"/>
      <c r="F14" s="4">
        <v>3</v>
      </c>
      <c r="G14" s="4" t="s">
        <v>46</v>
      </c>
      <c r="H14" s="4">
        <v>2</v>
      </c>
      <c r="I14" s="5" t="s">
        <v>131</v>
      </c>
      <c r="K14"/>
      <c r="L14"/>
    </row>
    <row r="15" spans="1:12" s="1" customFormat="1" ht="22.95" customHeight="1" x14ac:dyDescent="0.3">
      <c r="A15" s="4" t="s">
        <v>65</v>
      </c>
      <c r="B15" s="4" t="s">
        <v>78</v>
      </c>
      <c r="C15" s="4" t="s">
        <v>113</v>
      </c>
      <c r="D15" s="4" t="s">
        <v>94</v>
      </c>
      <c r="E15" s="4"/>
      <c r="F15" s="4">
        <v>3</v>
      </c>
      <c r="G15" s="4" t="s">
        <v>142</v>
      </c>
      <c r="H15" s="4">
        <v>2</v>
      </c>
      <c r="I15" s="5" t="s">
        <v>131</v>
      </c>
      <c r="K15"/>
      <c r="L15"/>
    </row>
    <row r="16" spans="1:12" s="1" customFormat="1" ht="22.95" customHeight="1" x14ac:dyDescent="0.3">
      <c r="A16" s="4" t="s">
        <v>82</v>
      </c>
      <c r="B16" s="4" t="s">
        <v>78</v>
      </c>
      <c r="C16" s="4" t="s">
        <v>189</v>
      </c>
      <c r="D16" s="4" t="s">
        <v>186</v>
      </c>
      <c r="E16" s="4"/>
      <c r="F16" s="4">
        <v>2</v>
      </c>
      <c r="G16" s="4" t="s">
        <v>188</v>
      </c>
      <c r="H16" s="4">
        <v>1</v>
      </c>
      <c r="I16" s="5" t="s">
        <v>131</v>
      </c>
      <c r="K16"/>
      <c r="L16"/>
    </row>
    <row r="17" spans="1:12" s="1" customFormat="1" ht="27" customHeight="1" x14ac:dyDescent="0.3">
      <c r="A17" s="5" t="s">
        <v>83</v>
      </c>
      <c r="B17" s="4" t="s">
        <v>78</v>
      </c>
      <c r="C17" s="4" t="s">
        <v>109</v>
      </c>
      <c r="D17" s="4" t="s">
        <v>95</v>
      </c>
      <c r="E17" s="4"/>
      <c r="F17" s="4">
        <v>3</v>
      </c>
      <c r="G17" s="4" t="s">
        <v>46</v>
      </c>
      <c r="H17" s="4">
        <v>2</v>
      </c>
      <c r="I17" s="5" t="s">
        <v>131</v>
      </c>
      <c r="K17"/>
      <c r="L17"/>
    </row>
    <row r="18" spans="1:12" s="1" customFormat="1" x14ac:dyDescent="0.3">
      <c r="A18" s="4" t="s">
        <v>84</v>
      </c>
      <c r="B18" s="4" t="s">
        <v>78</v>
      </c>
      <c r="C18" s="4" t="s">
        <v>112</v>
      </c>
      <c r="D18" s="4" t="s">
        <v>96</v>
      </c>
      <c r="E18" s="4"/>
      <c r="F18" s="4">
        <v>5</v>
      </c>
      <c r="G18" s="4" t="s">
        <v>142</v>
      </c>
      <c r="H18" s="4">
        <v>2</v>
      </c>
      <c r="I18" s="5" t="s">
        <v>131</v>
      </c>
      <c r="K18"/>
      <c r="L18"/>
    </row>
    <row r="19" spans="1:12" s="1" customFormat="1" x14ac:dyDescent="0.3">
      <c r="A19" s="4" t="s">
        <v>85</v>
      </c>
      <c r="B19" s="4" t="s">
        <v>78</v>
      </c>
      <c r="C19" s="4" t="s">
        <v>189</v>
      </c>
      <c r="D19" s="4" t="s">
        <v>186</v>
      </c>
      <c r="E19" s="4"/>
      <c r="F19" s="4">
        <v>3</v>
      </c>
      <c r="G19" s="4" t="s">
        <v>188</v>
      </c>
      <c r="H19" s="4">
        <v>2</v>
      </c>
      <c r="I19" s="5" t="s">
        <v>131</v>
      </c>
      <c r="K19"/>
      <c r="L19"/>
    </row>
    <row r="20" spans="1:12" s="1" customFormat="1" ht="28.8" x14ac:dyDescent="0.3">
      <c r="A20" s="5" t="s">
        <v>86</v>
      </c>
      <c r="B20" s="4" t="s">
        <v>78</v>
      </c>
      <c r="C20" s="4" t="s">
        <v>110</v>
      </c>
      <c r="D20" s="4" t="s">
        <v>97</v>
      </c>
      <c r="E20" s="4"/>
      <c r="F20" s="4">
        <v>5</v>
      </c>
      <c r="G20" s="4" t="s">
        <v>47</v>
      </c>
      <c r="H20" s="4">
        <v>2</v>
      </c>
      <c r="I20" s="5" t="s">
        <v>131</v>
      </c>
      <c r="K20"/>
      <c r="L20"/>
    </row>
    <row r="21" spans="1:12" s="1" customFormat="1" x14ac:dyDescent="0.3">
      <c r="A21" s="4" t="s">
        <v>87</v>
      </c>
      <c r="B21" s="4" t="s">
        <v>19</v>
      </c>
      <c r="C21" s="4" t="s">
        <v>118</v>
      </c>
      <c r="D21" s="4" t="s">
        <v>143</v>
      </c>
      <c r="E21" s="4"/>
      <c r="F21" s="5">
        <v>5</v>
      </c>
      <c r="G21" s="4" t="s">
        <v>46</v>
      </c>
      <c r="H21" s="4">
        <v>2</v>
      </c>
      <c r="I21" s="5" t="s">
        <v>131</v>
      </c>
      <c r="K21"/>
      <c r="L21"/>
    </row>
    <row r="22" spans="1:12" s="1" customFormat="1" ht="28.8" x14ac:dyDescent="0.3">
      <c r="A22" s="4" t="s">
        <v>88</v>
      </c>
      <c r="B22" s="4" t="s">
        <v>19</v>
      </c>
      <c r="C22" s="4" t="s">
        <v>118</v>
      </c>
      <c r="D22" s="4" t="s">
        <v>132</v>
      </c>
      <c r="E22" s="4"/>
      <c r="F22" s="5">
        <v>3</v>
      </c>
      <c r="G22" s="4" t="s">
        <v>142</v>
      </c>
      <c r="H22" s="4">
        <v>2</v>
      </c>
      <c r="I22" s="5" t="s">
        <v>131</v>
      </c>
      <c r="K22"/>
      <c r="L22"/>
    </row>
    <row r="23" spans="1:12" s="1" customFormat="1" x14ac:dyDescent="0.3">
      <c r="A23" s="4" t="s">
        <v>135</v>
      </c>
      <c r="B23" s="4" t="s">
        <v>19</v>
      </c>
      <c r="C23" s="4" t="s">
        <v>118</v>
      </c>
      <c r="D23" s="4" t="s">
        <v>144</v>
      </c>
      <c r="E23" s="4"/>
      <c r="F23" s="5">
        <v>5</v>
      </c>
      <c r="G23" s="4" t="s">
        <v>46</v>
      </c>
      <c r="H23" s="4">
        <v>2</v>
      </c>
      <c r="I23" s="5" t="s">
        <v>131</v>
      </c>
      <c r="K23"/>
      <c r="L23"/>
    </row>
    <row r="24" spans="1:12" s="1" customFormat="1" ht="28.8" x14ac:dyDescent="0.3">
      <c r="A24" s="4" t="s">
        <v>136</v>
      </c>
      <c r="B24" s="4" t="s">
        <v>19</v>
      </c>
      <c r="C24" s="4" t="s">
        <v>118</v>
      </c>
      <c r="D24" s="4" t="s">
        <v>133</v>
      </c>
      <c r="E24" s="4"/>
      <c r="F24" s="5">
        <v>3</v>
      </c>
      <c r="G24" s="4" t="s">
        <v>142</v>
      </c>
      <c r="H24" s="4">
        <v>2</v>
      </c>
      <c r="I24" s="5" t="s">
        <v>131</v>
      </c>
      <c r="K24"/>
      <c r="L24"/>
    </row>
    <row r="25" spans="1:12" s="1" customFormat="1" x14ac:dyDescent="0.3">
      <c r="A25" s="4" t="s">
        <v>137</v>
      </c>
      <c r="B25" s="4" t="s">
        <v>19</v>
      </c>
      <c r="C25" s="4" t="s">
        <v>118</v>
      </c>
      <c r="D25" s="4" t="s">
        <v>145</v>
      </c>
      <c r="E25" s="4"/>
      <c r="F25" s="5">
        <v>3</v>
      </c>
      <c r="G25" s="4" t="s">
        <v>46</v>
      </c>
      <c r="H25" s="4">
        <v>2</v>
      </c>
      <c r="I25" s="5" t="s">
        <v>131</v>
      </c>
      <c r="K25"/>
      <c r="L25"/>
    </row>
    <row r="26" spans="1:12" s="1" customFormat="1" ht="28.8" x14ac:dyDescent="0.3">
      <c r="A26" s="4" t="s">
        <v>138</v>
      </c>
      <c r="B26" s="4" t="s">
        <v>19</v>
      </c>
      <c r="C26" s="4" t="s">
        <v>118</v>
      </c>
      <c r="D26" s="4" t="s">
        <v>134</v>
      </c>
      <c r="E26" s="4"/>
      <c r="F26" s="5">
        <v>3</v>
      </c>
      <c r="G26" s="4" t="s">
        <v>142</v>
      </c>
      <c r="H26" s="4">
        <v>2</v>
      </c>
      <c r="I26" s="5" t="s">
        <v>131</v>
      </c>
      <c r="K26"/>
      <c r="L26"/>
    </row>
    <row r="27" spans="1:12" s="1" customFormat="1" ht="28.8" x14ac:dyDescent="0.3">
      <c r="A27" s="4" t="s">
        <v>139</v>
      </c>
      <c r="B27" s="4" t="s">
        <v>19</v>
      </c>
      <c r="C27" s="4" t="s">
        <v>110</v>
      </c>
      <c r="D27" s="4" t="s">
        <v>97</v>
      </c>
      <c r="E27" s="4"/>
      <c r="F27" s="4">
        <v>5</v>
      </c>
      <c r="G27" s="4" t="s">
        <v>47</v>
      </c>
      <c r="H27" s="4">
        <v>3</v>
      </c>
      <c r="I27" s="5" t="s">
        <v>131</v>
      </c>
    </row>
    <row r="28" spans="1:12" s="1" customFormat="1" x14ac:dyDescent="0.3">
      <c r="A28" s="4" t="s">
        <v>140</v>
      </c>
      <c r="B28" s="4" t="s">
        <v>19</v>
      </c>
      <c r="C28" s="4" t="s">
        <v>111</v>
      </c>
      <c r="D28" s="4" t="s">
        <v>147</v>
      </c>
      <c r="E28" s="4"/>
      <c r="F28" s="5">
        <v>5</v>
      </c>
      <c r="G28" s="4" t="s">
        <v>46</v>
      </c>
      <c r="H28" s="4">
        <v>3</v>
      </c>
      <c r="I28" s="5" t="s">
        <v>131</v>
      </c>
    </row>
    <row r="29" spans="1:12" s="1" customFormat="1" ht="28.8" x14ac:dyDescent="0.3">
      <c r="A29" s="4" t="s">
        <v>141</v>
      </c>
      <c r="B29" s="4" t="s">
        <v>19</v>
      </c>
      <c r="C29" s="4" t="s">
        <v>111</v>
      </c>
      <c r="D29" s="4" t="s">
        <v>148</v>
      </c>
      <c r="E29" s="4"/>
      <c r="F29" s="5">
        <v>3</v>
      </c>
      <c r="G29" s="4" t="s">
        <v>142</v>
      </c>
      <c r="H29" s="4">
        <v>3</v>
      </c>
      <c r="I29" s="5" t="s">
        <v>131</v>
      </c>
    </row>
    <row r="30" spans="1:12" s="1" customFormat="1" x14ac:dyDescent="0.3">
      <c r="A30" s="4" t="s">
        <v>146</v>
      </c>
      <c r="B30" s="4" t="s">
        <v>19</v>
      </c>
      <c r="C30" s="4" t="s">
        <v>111</v>
      </c>
      <c r="D30" s="4" t="s">
        <v>149</v>
      </c>
      <c r="E30" s="4"/>
      <c r="F30" s="5">
        <v>5</v>
      </c>
      <c r="G30" s="4" t="s">
        <v>46</v>
      </c>
      <c r="H30" s="4">
        <v>3</v>
      </c>
      <c r="I30" s="5" t="s">
        <v>131</v>
      </c>
    </row>
    <row r="31" spans="1:12" s="1" customFormat="1" ht="28.8" x14ac:dyDescent="0.3">
      <c r="A31" s="4" t="s">
        <v>153</v>
      </c>
      <c r="B31" s="4" t="s">
        <v>19</v>
      </c>
      <c r="C31" s="4" t="s">
        <v>111</v>
      </c>
      <c r="D31" s="4" t="s">
        <v>150</v>
      </c>
      <c r="E31" s="4"/>
      <c r="F31" s="5">
        <v>3</v>
      </c>
      <c r="G31" s="4" t="s">
        <v>142</v>
      </c>
      <c r="H31" s="4">
        <v>3</v>
      </c>
      <c r="I31" s="5" t="s">
        <v>131</v>
      </c>
    </row>
    <row r="32" spans="1:12" s="1" customFormat="1" x14ac:dyDescent="0.3">
      <c r="A32" s="4" t="s">
        <v>154</v>
      </c>
      <c r="B32" s="4" t="s">
        <v>19</v>
      </c>
      <c r="C32" s="4" t="s">
        <v>111</v>
      </c>
      <c r="D32" s="4" t="s">
        <v>151</v>
      </c>
      <c r="E32" s="4"/>
      <c r="F32" s="5">
        <v>3</v>
      </c>
      <c r="G32" s="4" t="s">
        <v>46</v>
      </c>
      <c r="H32" s="4">
        <v>3</v>
      </c>
      <c r="I32" s="5" t="s">
        <v>131</v>
      </c>
    </row>
    <row r="33" spans="1:9" s="1" customFormat="1" ht="28.8" x14ac:dyDescent="0.3">
      <c r="A33" s="4" t="s">
        <v>155</v>
      </c>
      <c r="B33" s="4" t="s">
        <v>19</v>
      </c>
      <c r="C33" s="4" t="s">
        <v>111</v>
      </c>
      <c r="D33" s="4" t="s">
        <v>152</v>
      </c>
      <c r="E33" s="4"/>
      <c r="F33" s="5">
        <v>3</v>
      </c>
      <c r="G33" s="4" t="s">
        <v>142</v>
      </c>
      <c r="H33" s="4">
        <v>3</v>
      </c>
      <c r="I33" s="5" t="s">
        <v>131</v>
      </c>
    </row>
    <row r="34" spans="1:9" s="1" customFormat="1" ht="28.8" x14ac:dyDescent="0.3">
      <c r="A34" s="4" t="s">
        <v>156</v>
      </c>
      <c r="B34" s="4" t="s">
        <v>19</v>
      </c>
      <c r="C34" s="4" t="s">
        <v>110</v>
      </c>
      <c r="D34" s="4" t="s">
        <v>97</v>
      </c>
      <c r="E34" s="4"/>
      <c r="F34" s="4">
        <v>5</v>
      </c>
      <c r="G34" s="4" t="s">
        <v>47</v>
      </c>
      <c r="H34" s="4">
        <v>3</v>
      </c>
      <c r="I34" s="5" t="s">
        <v>131</v>
      </c>
    </row>
    <row r="35" spans="1:9" s="1" customFormat="1" x14ac:dyDescent="0.3">
      <c r="A35" s="4" t="s">
        <v>157</v>
      </c>
      <c r="B35" s="4" t="s">
        <v>19</v>
      </c>
      <c r="C35" s="4" t="s">
        <v>170</v>
      </c>
      <c r="D35" s="4" t="s">
        <v>171</v>
      </c>
      <c r="E35" s="4"/>
      <c r="F35" s="5">
        <v>5</v>
      </c>
      <c r="G35" s="4" t="s">
        <v>46</v>
      </c>
      <c r="H35" s="4">
        <v>3</v>
      </c>
      <c r="I35" s="5" t="s">
        <v>131</v>
      </c>
    </row>
    <row r="36" spans="1:9" s="1" customFormat="1" ht="28.8" x14ac:dyDescent="0.3">
      <c r="A36" s="4" t="s">
        <v>158</v>
      </c>
      <c r="B36" s="4" t="s">
        <v>19</v>
      </c>
      <c r="C36" s="4" t="s">
        <v>170</v>
      </c>
      <c r="D36" s="4" t="s">
        <v>172</v>
      </c>
      <c r="E36" s="4"/>
      <c r="F36" s="5">
        <v>3</v>
      </c>
      <c r="G36" s="4" t="s">
        <v>142</v>
      </c>
      <c r="H36" s="4">
        <v>3</v>
      </c>
      <c r="I36" s="5" t="s">
        <v>131</v>
      </c>
    </row>
    <row r="37" spans="1:9" s="1" customFormat="1" x14ac:dyDescent="0.3">
      <c r="A37" s="4" t="s">
        <v>159</v>
      </c>
      <c r="B37" s="4" t="s">
        <v>19</v>
      </c>
      <c r="C37" s="4" t="s">
        <v>170</v>
      </c>
      <c r="D37" s="4" t="s">
        <v>173</v>
      </c>
      <c r="E37" s="4"/>
      <c r="F37" s="5">
        <v>5</v>
      </c>
      <c r="G37" s="4" t="s">
        <v>46</v>
      </c>
      <c r="H37" s="4">
        <v>3</v>
      </c>
      <c r="I37" s="5" t="s">
        <v>131</v>
      </c>
    </row>
    <row r="38" spans="1:9" ht="28.8" x14ac:dyDescent="0.3">
      <c r="A38" s="4" t="s">
        <v>160</v>
      </c>
      <c r="B38" s="4" t="s">
        <v>19</v>
      </c>
      <c r="C38" s="4" t="s">
        <v>170</v>
      </c>
      <c r="D38" s="4" t="s">
        <v>174</v>
      </c>
      <c r="E38" s="4"/>
      <c r="F38" s="5">
        <v>3</v>
      </c>
      <c r="G38" s="4" t="s">
        <v>142</v>
      </c>
      <c r="H38" s="4">
        <v>3</v>
      </c>
      <c r="I38" s="5" t="s">
        <v>131</v>
      </c>
    </row>
    <row r="39" spans="1:9" x14ac:dyDescent="0.3">
      <c r="A39" s="4" t="s">
        <v>161</v>
      </c>
      <c r="B39" s="4" t="s">
        <v>19</v>
      </c>
      <c r="C39" s="4" t="s">
        <v>170</v>
      </c>
      <c r="D39" s="4" t="s">
        <v>175</v>
      </c>
      <c r="E39" s="4"/>
      <c r="F39" s="5">
        <v>3</v>
      </c>
      <c r="G39" s="4" t="s">
        <v>46</v>
      </c>
      <c r="H39" s="4">
        <v>3</v>
      </c>
      <c r="I39" s="5" t="s">
        <v>131</v>
      </c>
    </row>
    <row r="40" spans="1:9" ht="28.8" x14ac:dyDescent="0.3">
      <c r="A40" s="4" t="s">
        <v>162</v>
      </c>
      <c r="B40" s="4" t="s">
        <v>19</v>
      </c>
      <c r="C40" s="4" t="s">
        <v>110</v>
      </c>
      <c r="D40" s="4" t="s">
        <v>97</v>
      </c>
      <c r="E40" s="4"/>
      <c r="F40" s="4">
        <v>5</v>
      </c>
      <c r="G40" s="4" t="s">
        <v>47</v>
      </c>
      <c r="H40" s="4">
        <v>3</v>
      </c>
      <c r="I40" s="5" t="s">
        <v>131</v>
      </c>
    </row>
    <row r="41" spans="1:9" hidden="1" x14ac:dyDescent="0.3">
      <c r="A41" s="4" t="s">
        <v>163</v>
      </c>
      <c r="E41" s="5"/>
      <c r="F41" s="5">
        <v>5</v>
      </c>
      <c r="G41" s="5"/>
    </row>
    <row r="42" spans="1:9" hidden="1" x14ac:dyDescent="0.3">
      <c r="A42" s="4" t="s">
        <v>164</v>
      </c>
      <c r="E42" s="5"/>
      <c r="F42" s="5"/>
      <c r="G42" s="5"/>
    </row>
    <row r="43" spans="1:9" hidden="1" x14ac:dyDescent="0.3">
      <c r="A43" s="4" t="s">
        <v>165</v>
      </c>
      <c r="E43" s="5"/>
      <c r="F43" s="5"/>
      <c r="G43" s="5"/>
    </row>
    <row r="44" spans="1:9" hidden="1" x14ac:dyDescent="0.3">
      <c r="A44" s="4" t="s">
        <v>166</v>
      </c>
      <c r="E44" s="5"/>
      <c r="F44" s="5"/>
      <c r="G44" s="5"/>
    </row>
    <row r="45" spans="1:9" hidden="1" x14ac:dyDescent="0.3">
      <c r="A45" s="4" t="s">
        <v>167</v>
      </c>
      <c r="E45" s="5"/>
      <c r="F45" s="5"/>
      <c r="G45" s="5"/>
    </row>
    <row r="46" spans="1:9" hidden="1" x14ac:dyDescent="0.3">
      <c r="A46" s="4" t="s">
        <v>168</v>
      </c>
      <c r="E46" s="5"/>
      <c r="F46" s="5"/>
      <c r="G46" s="5"/>
    </row>
    <row r="47" spans="1:9" hidden="1" x14ac:dyDescent="0.3">
      <c r="A47" s="4" t="s">
        <v>169</v>
      </c>
    </row>
    <row r="48" spans="1:9" hidden="1" x14ac:dyDescent="0.3">
      <c r="A48" s="4" t="s">
        <v>166</v>
      </c>
    </row>
    <row r="49" spans="1:1" hidden="1" x14ac:dyDescent="0.3">
      <c r="A49" s="4" t="s">
        <v>167</v>
      </c>
    </row>
    <row r="50" spans="1:1" hidden="1" x14ac:dyDescent="0.3">
      <c r="A50" s="4" t="s">
        <v>168</v>
      </c>
    </row>
    <row r="51" spans="1:1" hidden="1" x14ac:dyDescent="0.3">
      <c r="A51" s="4" t="s">
        <v>169</v>
      </c>
    </row>
    <row r="52" spans="1:1" hidden="1" x14ac:dyDescent="0.3">
      <c r="A52" s="4" t="s">
        <v>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75" zoomScaleNormal="75" workbookViewId="0">
      <selection activeCell="J9" sqref="J9"/>
    </sheetView>
  </sheetViews>
  <sheetFormatPr defaultRowHeight="14.4" x14ac:dyDescent="0.3"/>
  <cols>
    <col min="1" max="1" width="7.33203125" customWidth="1"/>
    <col min="2" max="2" width="11.6640625" customWidth="1"/>
    <col min="3" max="3" width="13.6640625" customWidth="1"/>
    <col min="4" max="4" width="14.109375" customWidth="1"/>
    <col min="5" max="5" width="23" bestFit="1" customWidth="1"/>
    <col min="6" max="6" width="15.33203125" customWidth="1"/>
    <col min="7" max="7" width="18.33203125" customWidth="1"/>
    <col min="8" max="8" width="13.44140625" customWidth="1"/>
    <col min="9" max="9" width="49.6640625" customWidth="1"/>
    <col min="10" max="10" width="19.88671875" customWidth="1"/>
    <col min="27" max="27" width="50.6640625" bestFit="1" customWidth="1"/>
  </cols>
  <sheetData>
    <row r="1" spans="1:10" ht="43.8" thickBot="1" x14ac:dyDescent="0.35">
      <c r="A1" s="6" t="s">
        <v>5</v>
      </c>
      <c r="B1" s="6" t="s">
        <v>120</v>
      </c>
      <c r="C1" s="6" t="s">
        <v>0</v>
      </c>
      <c r="D1" s="6" t="s">
        <v>1</v>
      </c>
      <c r="E1" s="6" t="s">
        <v>11</v>
      </c>
      <c r="F1" s="6" t="s">
        <v>9</v>
      </c>
      <c r="G1" s="6" t="s">
        <v>121</v>
      </c>
      <c r="H1" s="6" t="s">
        <v>36</v>
      </c>
      <c r="I1" s="6" t="s">
        <v>25</v>
      </c>
      <c r="J1" s="6" t="s">
        <v>122</v>
      </c>
    </row>
    <row r="2" spans="1:10" ht="15" thickTop="1" x14ac:dyDescent="0.3">
      <c r="A2" s="45">
        <v>1</v>
      </c>
      <c r="B2" s="24" t="s">
        <v>80</v>
      </c>
      <c r="C2" s="46">
        <v>43401</v>
      </c>
      <c r="D2" s="46">
        <v>43401</v>
      </c>
      <c r="E2" s="24" t="s">
        <v>10</v>
      </c>
      <c r="F2" s="24" t="s">
        <v>67</v>
      </c>
      <c r="G2" s="24">
        <v>2</v>
      </c>
      <c r="H2" s="24"/>
      <c r="I2" s="24"/>
      <c r="J2" s="24"/>
    </row>
    <row r="3" spans="1:10" x14ac:dyDescent="0.3">
      <c r="A3" s="47">
        <v>1</v>
      </c>
      <c r="B3" s="25" t="s">
        <v>20</v>
      </c>
      <c r="C3" s="48">
        <v>43401</v>
      </c>
      <c r="D3" s="48">
        <v>43401</v>
      </c>
      <c r="E3" s="25" t="s">
        <v>10</v>
      </c>
      <c r="F3" s="25" t="s">
        <v>75</v>
      </c>
      <c r="G3" s="25">
        <v>2</v>
      </c>
      <c r="H3" s="25"/>
      <c r="I3" s="25"/>
      <c r="J3" s="25"/>
    </row>
    <row r="4" spans="1:10" x14ac:dyDescent="0.3">
      <c r="A4" s="45">
        <v>1</v>
      </c>
      <c r="B4" s="24" t="s">
        <v>54</v>
      </c>
      <c r="C4" s="46">
        <v>43402</v>
      </c>
      <c r="D4" s="46">
        <v>43402</v>
      </c>
      <c r="E4" s="24" t="s">
        <v>10</v>
      </c>
      <c r="F4" s="24" t="s">
        <v>75</v>
      </c>
      <c r="G4" s="24">
        <v>3</v>
      </c>
      <c r="H4" s="24" t="s">
        <v>73</v>
      </c>
      <c r="I4" s="24" t="s">
        <v>125</v>
      </c>
      <c r="J4" s="24">
        <v>3</v>
      </c>
    </row>
    <row r="5" spans="1:10" x14ac:dyDescent="0.3">
      <c r="A5" s="47">
        <v>1</v>
      </c>
      <c r="B5" s="25" t="s">
        <v>55</v>
      </c>
      <c r="C5" s="48">
        <v>43402</v>
      </c>
      <c r="D5" s="48">
        <v>43402</v>
      </c>
      <c r="E5" s="25" t="s">
        <v>10</v>
      </c>
      <c r="F5" s="25" t="s">
        <v>75</v>
      </c>
      <c r="G5" s="25">
        <v>3</v>
      </c>
      <c r="H5" s="25"/>
      <c r="I5" s="25"/>
      <c r="J5" s="25"/>
    </row>
    <row r="6" spans="1:10" x14ac:dyDescent="0.3">
      <c r="A6" s="45">
        <v>1</v>
      </c>
      <c r="B6" s="24" t="s">
        <v>56</v>
      </c>
      <c r="C6" s="46">
        <v>43403</v>
      </c>
      <c r="D6" s="46">
        <v>43403</v>
      </c>
      <c r="E6" s="24" t="s">
        <v>10</v>
      </c>
      <c r="F6" s="24" t="s">
        <v>75</v>
      </c>
      <c r="G6" s="24">
        <v>4</v>
      </c>
      <c r="H6" s="24" t="s">
        <v>73</v>
      </c>
      <c r="I6" s="24" t="s">
        <v>125</v>
      </c>
      <c r="J6" s="24">
        <v>4</v>
      </c>
    </row>
    <row r="7" spans="1:10" x14ac:dyDescent="0.3">
      <c r="A7" s="47">
        <v>1</v>
      </c>
      <c r="B7" s="25" t="s">
        <v>57</v>
      </c>
      <c r="C7" s="48">
        <v>43405</v>
      </c>
      <c r="D7" s="48">
        <v>43405</v>
      </c>
      <c r="E7" s="25" t="s">
        <v>24</v>
      </c>
      <c r="F7" s="25" t="s">
        <v>75</v>
      </c>
      <c r="G7" s="25">
        <v>6</v>
      </c>
      <c r="H7" s="25"/>
      <c r="I7" s="25"/>
      <c r="J7" s="25"/>
    </row>
    <row r="8" spans="1:10" ht="43.2" x14ac:dyDescent="0.3">
      <c r="A8" s="45">
        <v>1</v>
      </c>
      <c r="B8" s="24" t="s">
        <v>58</v>
      </c>
      <c r="C8" s="46">
        <v>43405</v>
      </c>
      <c r="D8" s="46">
        <v>43405</v>
      </c>
      <c r="E8" s="24" t="s">
        <v>14</v>
      </c>
      <c r="F8" s="24" t="s">
        <v>75</v>
      </c>
      <c r="G8" s="24">
        <v>6</v>
      </c>
      <c r="H8" s="24" t="s">
        <v>73</v>
      </c>
      <c r="I8" s="24" t="s">
        <v>186</v>
      </c>
      <c r="J8" s="24">
        <v>6</v>
      </c>
    </row>
    <row r="9" spans="1:10" ht="100.8" x14ac:dyDescent="0.3">
      <c r="A9" s="47">
        <v>1</v>
      </c>
      <c r="B9" s="25" t="s">
        <v>59</v>
      </c>
      <c r="C9" s="48">
        <v>43405</v>
      </c>
      <c r="D9" s="48">
        <v>43405</v>
      </c>
      <c r="E9" s="25" t="s">
        <v>187</v>
      </c>
      <c r="F9" s="25" t="s">
        <v>71</v>
      </c>
      <c r="G9" s="25">
        <v>6</v>
      </c>
      <c r="H9" s="25" t="s">
        <v>73</v>
      </c>
      <c r="I9" s="25" t="s">
        <v>126</v>
      </c>
      <c r="J9" s="25"/>
    </row>
    <row r="10" spans="1:10" x14ac:dyDescent="0.3">
      <c r="A10" s="45">
        <v>1</v>
      </c>
      <c r="B10" s="24" t="s">
        <v>60</v>
      </c>
      <c r="C10" s="46">
        <v>43406</v>
      </c>
      <c r="D10" s="46">
        <v>43406</v>
      </c>
      <c r="E10" s="24" t="s">
        <v>24</v>
      </c>
      <c r="F10" s="24" t="s">
        <v>71</v>
      </c>
      <c r="G10" s="24">
        <v>7</v>
      </c>
      <c r="H10" s="24"/>
      <c r="I10" s="31"/>
      <c r="J10" s="24"/>
    </row>
    <row r="11" spans="1:10" ht="43.2" x14ac:dyDescent="0.3">
      <c r="A11" s="47">
        <v>1</v>
      </c>
      <c r="B11" s="25" t="s">
        <v>61</v>
      </c>
      <c r="C11" s="48">
        <v>43407</v>
      </c>
      <c r="D11" s="48">
        <v>43407</v>
      </c>
      <c r="E11" s="25" t="s">
        <v>14</v>
      </c>
      <c r="F11" s="25" t="s">
        <v>71</v>
      </c>
      <c r="G11" s="25">
        <v>8</v>
      </c>
      <c r="H11" s="25" t="s">
        <v>73</v>
      </c>
      <c r="I11" s="25" t="s">
        <v>186</v>
      </c>
      <c r="J11" s="25">
        <v>8</v>
      </c>
    </row>
    <row r="12" spans="1:10" ht="72" x14ac:dyDescent="0.3">
      <c r="A12" s="45">
        <v>1</v>
      </c>
      <c r="B12" s="24" t="s">
        <v>62</v>
      </c>
      <c r="C12" s="46">
        <v>43407</v>
      </c>
      <c r="D12" s="46">
        <v>43407</v>
      </c>
      <c r="E12" s="24" t="s">
        <v>187</v>
      </c>
      <c r="F12" s="24" t="s">
        <v>71</v>
      </c>
      <c r="G12" s="24">
        <v>8</v>
      </c>
      <c r="H12" s="24" t="s">
        <v>73</v>
      </c>
      <c r="I12" s="24" t="s">
        <v>127</v>
      </c>
      <c r="J12" s="24"/>
    </row>
    <row r="13" spans="1:10" x14ac:dyDescent="0.3">
      <c r="A13" s="47">
        <v>1</v>
      </c>
      <c r="B13" s="25" t="s">
        <v>63</v>
      </c>
      <c r="C13" s="48"/>
      <c r="D13" s="48"/>
      <c r="E13" s="25" t="s">
        <v>12</v>
      </c>
      <c r="F13" s="25" t="s">
        <v>71</v>
      </c>
      <c r="G13" s="25"/>
      <c r="H13" s="25" t="s">
        <v>73</v>
      </c>
      <c r="I13" s="26"/>
      <c r="J13" s="25"/>
    </row>
    <row r="14" spans="1:10" x14ac:dyDescent="0.3">
      <c r="A14" s="45">
        <v>1</v>
      </c>
      <c r="B14" s="24" t="s">
        <v>64</v>
      </c>
      <c r="C14" s="46">
        <v>43407</v>
      </c>
      <c r="D14" s="46">
        <v>43408</v>
      </c>
      <c r="E14" s="24" t="s">
        <v>24</v>
      </c>
      <c r="F14" s="24" t="s">
        <v>71</v>
      </c>
      <c r="G14" s="24">
        <v>9</v>
      </c>
      <c r="H14" s="24"/>
      <c r="I14" s="24"/>
      <c r="J14" s="24"/>
    </row>
    <row r="15" spans="1:10" ht="43.2" x14ac:dyDescent="0.3">
      <c r="A15" s="47">
        <v>1</v>
      </c>
      <c r="B15" s="25" t="s">
        <v>65</v>
      </c>
      <c r="C15" s="48">
        <v>43409</v>
      </c>
      <c r="D15" s="48">
        <v>43409</v>
      </c>
      <c r="E15" s="25" t="s">
        <v>14</v>
      </c>
      <c r="F15" s="25" t="s">
        <v>71</v>
      </c>
      <c r="G15" s="25">
        <v>10</v>
      </c>
      <c r="H15" s="25" t="s">
        <v>73</v>
      </c>
      <c r="I15" s="25" t="s">
        <v>186</v>
      </c>
      <c r="J15" s="25">
        <v>10</v>
      </c>
    </row>
    <row r="16" spans="1:10" ht="43.2" x14ac:dyDescent="0.3">
      <c r="A16" s="45">
        <v>1</v>
      </c>
      <c r="B16" s="24" t="s">
        <v>82</v>
      </c>
      <c r="C16" s="46">
        <v>43409</v>
      </c>
      <c r="D16" s="46">
        <v>43409</v>
      </c>
      <c r="E16" s="24" t="s">
        <v>187</v>
      </c>
      <c r="F16" s="24" t="s">
        <v>71</v>
      </c>
      <c r="G16" s="24">
        <v>10</v>
      </c>
      <c r="H16" s="24" t="s">
        <v>73</v>
      </c>
      <c r="I16" s="24" t="s">
        <v>128</v>
      </c>
      <c r="J16" s="24"/>
    </row>
    <row r="17" spans="1:10" x14ac:dyDescent="0.3">
      <c r="A17" s="47">
        <v>1</v>
      </c>
      <c r="B17" s="25" t="s">
        <v>83</v>
      </c>
      <c r="C17" s="48">
        <v>43408</v>
      </c>
      <c r="D17" s="48">
        <v>43410</v>
      </c>
      <c r="E17" s="25" t="s">
        <v>24</v>
      </c>
      <c r="F17" s="25" t="s">
        <v>71</v>
      </c>
      <c r="G17" s="25">
        <v>11</v>
      </c>
      <c r="H17" s="25"/>
      <c r="I17" s="25"/>
      <c r="J17" s="25"/>
    </row>
    <row r="18" spans="1:10" ht="43.2" x14ac:dyDescent="0.3">
      <c r="A18" s="45">
        <v>1</v>
      </c>
      <c r="B18" s="24" t="s">
        <v>84</v>
      </c>
      <c r="C18" s="46">
        <v>43411</v>
      </c>
      <c r="D18" s="46">
        <v>43411</v>
      </c>
      <c r="E18" s="24" t="s">
        <v>14</v>
      </c>
      <c r="F18" s="24" t="s">
        <v>71</v>
      </c>
      <c r="G18" s="24">
        <v>12</v>
      </c>
      <c r="H18" s="24" t="s">
        <v>73</v>
      </c>
      <c r="I18" s="24" t="s">
        <v>186</v>
      </c>
      <c r="J18" s="24">
        <v>12</v>
      </c>
    </row>
    <row r="19" spans="1:10" ht="43.2" x14ac:dyDescent="0.3">
      <c r="A19" s="47">
        <v>1</v>
      </c>
      <c r="B19" s="25" t="s">
        <v>85</v>
      </c>
      <c r="C19" s="48">
        <v>43411</v>
      </c>
      <c r="D19" s="48">
        <v>43411</v>
      </c>
      <c r="E19" s="25" t="s">
        <v>187</v>
      </c>
      <c r="F19" s="25" t="s">
        <v>71</v>
      </c>
      <c r="G19" s="25">
        <v>12</v>
      </c>
      <c r="H19" s="25" t="s">
        <v>73</v>
      </c>
      <c r="I19" s="25" t="s">
        <v>129</v>
      </c>
      <c r="J19" s="25"/>
    </row>
    <row r="20" spans="1:10" x14ac:dyDescent="0.3">
      <c r="A20" s="45">
        <v>1</v>
      </c>
      <c r="B20" s="24" t="s">
        <v>86</v>
      </c>
      <c r="C20" s="46"/>
      <c r="D20" s="46"/>
      <c r="E20" s="24" t="s">
        <v>12</v>
      </c>
      <c r="F20" s="24" t="s">
        <v>71</v>
      </c>
      <c r="G20" s="24"/>
      <c r="H20" s="24" t="s">
        <v>73</v>
      </c>
      <c r="I20" s="24"/>
      <c r="J20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na wartość" error="Nie wpisuj ręcznie, wybierz z listy.">
          <x14:formula1>
            <xm:f>Projekt!$C$4:$C$8</xm:f>
          </x14:formula1>
          <xm:sqref>F2:F20</xm:sqref>
        </x14:dataValidation>
        <x14:dataValidation type="list" allowBlank="1" showInputMessage="1" showErrorMessage="1" errorTitle="Inna wartość" error="Nie wpisuj ręcznie, wybierz z listy.">
          <x14:formula1>
            <xm:f>Projekt!$C$7:$C$8</xm:f>
          </x14:formula1>
          <xm:sqref>H2:H20</xm:sqref>
        </x14:dataValidation>
        <x14:dataValidation type="list" allowBlank="1" showInputMessage="1" showErrorMessage="1" errorTitle="Inna wartość" error="Nie wpisuj ręcznie, wybierz z listy.">
          <x14:formula1>
            <xm:f>Backlog!$A$2:$A$40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8" sqref="E8"/>
    </sheetView>
  </sheetViews>
  <sheetFormatPr defaultRowHeight="14.4" x14ac:dyDescent="0.3"/>
  <cols>
    <col min="1" max="1" width="7.33203125" customWidth="1"/>
    <col min="2" max="2" width="11.6640625" customWidth="1"/>
    <col min="3" max="3" width="13.6640625" customWidth="1"/>
    <col min="4" max="4" width="14.109375" customWidth="1"/>
    <col min="5" max="5" width="23" bestFit="1" customWidth="1"/>
    <col min="6" max="6" width="15.33203125" customWidth="1"/>
    <col min="7" max="7" width="18.33203125" customWidth="1"/>
    <col min="8" max="8" width="13.44140625" customWidth="1"/>
    <col min="9" max="9" width="49.6640625" customWidth="1"/>
    <col min="10" max="10" width="19.88671875" customWidth="1"/>
  </cols>
  <sheetData>
    <row r="1" spans="1:10" ht="43.8" thickBot="1" x14ac:dyDescent="0.35">
      <c r="A1" s="6" t="s">
        <v>5</v>
      </c>
      <c r="B1" s="6" t="s">
        <v>120</v>
      </c>
      <c r="C1" s="6" t="s">
        <v>0</v>
      </c>
      <c r="D1" s="6" t="s">
        <v>1</v>
      </c>
      <c r="E1" s="6" t="s">
        <v>11</v>
      </c>
      <c r="F1" s="6" t="s">
        <v>9</v>
      </c>
      <c r="G1" s="6" t="s">
        <v>121</v>
      </c>
      <c r="H1" s="6" t="s">
        <v>36</v>
      </c>
      <c r="I1" s="6" t="s">
        <v>25</v>
      </c>
      <c r="J1" s="6" t="s">
        <v>122</v>
      </c>
    </row>
    <row r="2" spans="1:10" ht="15" thickTop="1" x14ac:dyDescent="0.3">
      <c r="A2" s="10">
        <v>2</v>
      </c>
      <c r="B2" s="11" t="s">
        <v>57</v>
      </c>
      <c r="C2" s="17" t="s">
        <v>178</v>
      </c>
      <c r="D2" s="11" t="s">
        <v>178</v>
      </c>
      <c r="E2" s="11" t="s">
        <v>10</v>
      </c>
      <c r="F2" s="11" t="s">
        <v>75</v>
      </c>
      <c r="G2" s="11">
        <v>2</v>
      </c>
      <c r="H2" s="11" t="s">
        <v>73</v>
      </c>
      <c r="I2" s="11" t="s">
        <v>125</v>
      </c>
      <c r="J2" s="11">
        <v>2</v>
      </c>
    </row>
    <row r="3" spans="1:10" x14ac:dyDescent="0.3">
      <c r="A3" s="12">
        <v>2</v>
      </c>
      <c r="B3" s="13" t="s">
        <v>58</v>
      </c>
      <c r="C3" s="13" t="s">
        <v>178</v>
      </c>
      <c r="D3" s="13" t="s">
        <v>178</v>
      </c>
      <c r="E3" s="13" t="s">
        <v>10</v>
      </c>
      <c r="F3" s="13" t="s">
        <v>75</v>
      </c>
      <c r="G3" s="13">
        <v>2</v>
      </c>
      <c r="H3" s="13" t="s">
        <v>73</v>
      </c>
      <c r="I3" s="13" t="s">
        <v>125</v>
      </c>
      <c r="J3" s="13">
        <v>2</v>
      </c>
    </row>
    <row r="4" spans="1:10" x14ac:dyDescent="0.3">
      <c r="A4" s="10">
        <v>2</v>
      </c>
      <c r="B4" s="11" t="s">
        <v>59</v>
      </c>
      <c r="C4" s="11" t="s">
        <v>178</v>
      </c>
      <c r="D4" s="11" t="s">
        <v>178</v>
      </c>
      <c r="E4" s="11" t="s">
        <v>10</v>
      </c>
      <c r="F4" s="11" t="s">
        <v>71</v>
      </c>
      <c r="G4" s="11">
        <v>2</v>
      </c>
      <c r="H4" s="11"/>
      <c r="I4" s="11"/>
      <c r="J4" s="11"/>
    </row>
    <row r="5" spans="1:10" x14ac:dyDescent="0.3">
      <c r="A5" s="12">
        <v>2</v>
      </c>
      <c r="B5" s="13" t="s">
        <v>60</v>
      </c>
      <c r="C5" s="13" t="s">
        <v>178</v>
      </c>
      <c r="D5" s="13" t="s">
        <v>178</v>
      </c>
      <c r="E5" s="13" t="s">
        <v>10</v>
      </c>
      <c r="F5" s="13" t="s">
        <v>71</v>
      </c>
      <c r="G5" s="13">
        <v>2</v>
      </c>
      <c r="H5" s="13" t="s">
        <v>73</v>
      </c>
      <c r="I5" s="13" t="s">
        <v>125</v>
      </c>
      <c r="J5" s="13">
        <v>2</v>
      </c>
    </row>
    <row r="6" spans="1:10" x14ac:dyDescent="0.3">
      <c r="A6" s="10">
        <v>2</v>
      </c>
      <c r="B6" s="11" t="s">
        <v>61</v>
      </c>
      <c r="C6" s="11" t="s">
        <v>178</v>
      </c>
      <c r="D6" s="11" t="s">
        <v>178</v>
      </c>
      <c r="E6" s="11" t="s">
        <v>10</v>
      </c>
      <c r="F6" s="11" t="s">
        <v>71</v>
      </c>
      <c r="G6" s="11">
        <v>2</v>
      </c>
      <c r="H6" s="11" t="s">
        <v>73</v>
      </c>
      <c r="I6" s="11" t="s">
        <v>176</v>
      </c>
      <c r="J6" s="11"/>
    </row>
    <row r="7" spans="1:10" x14ac:dyDescent="0.3">
      <c r="A7" s="12">
        <v>2</v>
      </c>
      <c r="B7" s="13" t="s">
        <v>62</v>
      </c>
      <c r="C7" s="13" t="s">
        <v>178</v>
      </c>
      <c r="D7" s="13" t="s">
        <v>178</v>
      </c>
      <c r="E7" s="13" t="s">
        <v>10</v>
      </c>
      <c r="F7" s="13" t="s">
        <v>75</v>
      </c>
      <c r="G7" s="13">
        <v>2</v>
      </c>
      <c r="H7" s="13"/>
      <c r="I7" s="13"/>
      <c r="J7" s="13"/>
    </row>
    <row r="8" spans="1:10" x14ac:dyDescent="0.3">
      <c r="A8" s="10">
        <v>2</v>
      </c>
      <c r="B8" s="11" t="s">
        <v>63</v>
      </c>
      <c r="C8" s="11" t="s">
        <v>179</v>
      </c>
      <c r="D8" s="11" t="s">
        <v>179</v>
      </c>
      <c r="E8" s="11" t="s">
        <v>10</v>
      </c>
      <c r="F8" s="11" t="s">
        <v>71</v>
      </c>
      <c r="G8" s="11">
        <v>3</v>
      </c>
      <c r="H8" s="11" t="s">
        <v>73</v>
      </c>
      <c r="I8" s="24" t="s">
        <v>125</v>
      </c>
      <c r="J8" s="11">
        <v>3</v>
      </c>
    </row>
    <row r="9" spans="1:10" x14ac:dyDescent="0.3">
      <c r="A9" s="12">
        <v>2</v>
      </c>
      <c r="B9" s="13" t="s">
        <v>64</v>
      </c>
      <c r="C9" s="13" t="s">
        <v>179</v>
      </c>
      <c r="D9" s="13" t="s">
        <v>179</v>
      </c>
      <c r="E9" s="13" t="s">
        <v>10</v>
      </c>
      <c r="F9" s="13" t="s">
        <v>71</v>
      </c>
      <c r="G9" s="13">
        <v>3</v>
      </c>
      <c r="H9" s="13"/>
      <c r="I9" s="13"/>
      <c r="J9" s="13"/>
    </row>
    <row r="10" spans="1:10" x14ac:dyDescent="0.3">
      <c r="A10" s="10">
        <v>2</v>
      </c>
      <c r="B10" s="11" t="s">
        <v>65</v>
      </c>
      <c r="C10" s="11" t="s">
        <v>179</v>
      </c>
      <c r="D10" s="11" t="s">
        <v>179</v>
      </c>
      <c r="E10" s="11" t="s">
        <v>10</v>
      </c>
      <c r="F10" s="11" t="s">
        <v>71</v>
      </c>
      <c r="G10" s="11">
        <v>3</v>
      </c>
      <c r="H10" s="11" t="s">
        <v>73</v>
      </c>
      <c r="I10" s="31" t="s">
        <v>125</v>
      </c>
      <c r="J10" s="11">
        <v>3</v>
      </c>
    </row>
    <row r="11" spans="1:10" x14ac:dyDescent="0.3">
      <c r="A11" s="12">
        <v>2</v>
      </c>
      <c r="B11" s="13" t="s">
        <v>82</v>
      </c>
      <c r="C11" s="13" t="s">
        <v>179</v>
      </c>
      <c r="D11" s="13" t="s">
        <v>179</v>
      </c>
      <c r="E11" s="13" t="s">
        <v>10</v>
      </c>
      <c r="F11" s="13" t="s">
        <v>71</v>
      </c>
      <c r="G11" s="13">
        <v>3</v>
      </c>
      <c r="H11" s="13" t="s">
        <v>73</v>
      </c>
      <c r="I11" s="13" t="s">
        <v>176</v>
      </c>
      <c r="J11" s="13">
        <v>3</v>
      </c>
    </row>
    <row r="12" spans="1:10" x14ac:dyDescent="0.3">
      <c r="A12" s="10">
        <v>2</v>
      </c>
      <c r="B12" s="11" t="s">
        <v>83</v>
      </c>
      <c r="C12" s="11"/>
      <c r="D12" s="11"/>
      <c r="E12" s="11" t="s">
        <v>12</v>
      </c>
      <c r="F12" s="11" t="s">
        <v>71</v>
      </c>
      <c r="G12" s="11"/>
      <c r="H12" s="11"/>
      <c r="I12" s="11"/>
      <c r="J12" s="11"/>
    </row>
    <row r="13" spans="1:10" x14ac:dyDescent="0.3">
      <c r="A13" s="12">
        <v>2</v>
      </c>
      <c r="B13" s="13" t="s">
        <v>84</v>
      </c>
      <c r="C13" s="13"/>
      <c r="D13" s="13"/>
      <c r="E13" s="13" t="s">
        <v>12</v>
      </c>
      <c r="F13" s="13" t="s">
        <v>71</v>
      </c>
      <c r="G13" s="13"/>
      <c r="H13" s="13"/>
      <c r="I13" s="26"/>
      <c r="J13" s="13"/>
    </row>
    <row r="14" spans="1:10" x14ac:dyDescent="0.3">
      <c r="A14" s="10">
        <v>2</v>
      </c>
      <c r="B14" s="11" t="s">
        <v>85</v>
      </c>
      <c r="C14" s="11"/>
      <c r="D14" s="11"/>
      <c r="E14" s="11" t="s">
        <v>12</v>
      </c>
      <c r="F14" s="11" t="s">
        <v>75</v>
      </c>
      <c r="G14" s="11"/>
      <c r="H14" s="11"/>
      <c r="I14" s="11"/>
      <c r="J14" s="11"/>
    </row>
    <row r="15" spans="1:10" x14ac:dyDescent="0.3">
      <c r="A15" s="12">
        <v>2</v>
      </c>
      <c r="B15" s="13" t="s">
        <v>86</v>
      </c>
      <c r="C15" s="13"/>
      <c r="D15" s="13"/>
      <c r="E15" s="13" t="s">
        <v>12</v>
      </c>
      <c r="F15" s="13" t="s">
        <v>75</v>
      </c>
      <c r="G15" s="13"/>
      <c r="H15" s="13"/>
      <c r="I15" s="25"/>
      <c r="J15" s="13"/>
    </row>
    <row r="16" spans="1:10" x14ac:dyDescent="0.3">
      <c r="A16" s="10">
        <v>2</v>
      </c>
      <c r="B16" s="11" t="s">
        <v>87</v>
      </c>
      <c r="C16" s="11"/>
      <c r="D16" s="11"/>
      <c r="E16" s="11" t="s">
        <v>12</v>
      </c>
      <c r="F16" s="11" t="s">
        <v>71</v>
      </c>
      <c r="G16" s="11"/>
      <c r="H16" s="11"/>
      <c r="I16" s="11"/>
      <c r="J16" s="11"/>
    </row>
    <row r="17" spans="1:10" x14ac:dyDescent="0.3">
      <c r="A17" s="12">
        <v>2</v>
      </c>
      <c r="B17" s="13" t="s">
        <v>88</v>
      </c>
      <c r="C17" s="13"/>
      <c r="D17" s="13"/>
      <c r="E17" s="13" t="s">
        <v>12</v>
      </c>
      <c r="F17" s="13" t="s">
        <v>71</v>
      </c>
      <c r="G17" s="13"/>
      <c r="H17" s="13"/>
      <c r="I17" s="13"/>
      <c r="J17" s="13"/>
    </row>
  </sheetData>
  <dataValidations count="2">
    <dataValidation type="list" errorStyle="information" allowBlank="1" showInputMessage="1" showErrorMessage="1" errorTitle="Inna wartość" error="Nie wpisuj ręczni, wybierz z listy." sqref="E3 E5 E7 E9 E11 E13 E15 E17">
      <formula1>$AA$1:$AA$6</formula1>
    </dataValidation>
    <dataValidation type="list" allowBlank="1" showInputMessage="1" showErrorMessage="1" errorTitle="Inna wartość" error="Nie wpisuj ręcznie, wybierz  z listy." sqref="E2 E4 E6 E8 E10 E12 E14 E16">
      <formula1>$AA$1:$AA$6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na wartość" error="Nie wpisuj ręcznie, wybierz z listy.">
          <x14:formula1>
            <xm:f>Backlog!$A$2:$A$40</xm:f>
          </x14:formula1>
          <xm:sqref>B2:B17</xm:sqref>
        </x14:dataValidation>
        <x14:dataValidation type="list" allowBlank="1" showInputMessage="1" showErrorMessage="1" errorTitle="Inna wartość" error="Nie wpisuj ręcznie, wybierz z listy.">
          <x14:formula1>
            <xm:f>Projekt!$C$4:$C$8</xm:f>
          </x14:formula1>
          <xm:sqref>F2:F17</xm:sqref>
        </x14:dataValidation>
        <x14:dataValidation type="list" allowBlank="1" showInputMessage="1" showErrorMessage="1" errorTitle="Inna wartość" error="Nie wpisuj ręcznie, wybierz z listy.">
          <x14:formula1>
            <xm:f>Projekt!$C$7:$C$8</xm:f>
          </x14:formula1>
          <xm:sqref>H2:H17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zoomScaleNormal="100" workbookViewId="0">
      <selection activeCell="E2" sqref="E2"/>
    </sheetView>
  </sheetViews>
  <sheetFormatPr defaultRowHeight="14.4" x14ac:dyDescent="0.3"/>
  <cols>
    <col min="1" max="1" width="7.33203125" customWidth="1"/>
    <col min="2" max="2" width="11.6640625" customWidth="1"/>
    <col min="3" max="3" width="13.6640625" customWidth="1"/>
    <col min="4" max="4" width="14.109375" customWidth="1"/>
    <col min="5" max="5" width="23" bestFit="1" customWidth="1"/>
    <col min="6" max="6" width="15.33203125" customWidth="1"/>
    <col min="7" max="7" width="18.33203125" customWidth="1"/>
    <col min="8" max="8" width="13.44140625" customWidth="1"/>
    <col min="9" max="9" width="49.6640625" customWidth="1"/>
    <col min="10" max="10" width="19.88671875" customWidth="1"/>
    <col min="27" max="27" width="0" hidden="1" customWidth="1"/>
  </cols>
  <sheetData>
    <row r="1" spans="1:27" ht="39" customHeight="1" thickBot="1" x14ac:dyDescent="0.35">
      <c r="A1" s="6" t="s">
        <v>5</v>
      </c>
      <c r="B1" s="6" t="s">
        <v>120</v>
      </c>
      <c r="C1" s="6" t="s">
        <v>0</v>
      </c>
      <c r="D1" s="6" t="s">
        <v>1</v>
      </c>
      <c r="E1" s="6" t="s">
        <v>11</v>
      </c>
      <c r="F1" s="6" t="s">
        <v>9</v>
      </c>
      <c r="G1" s="6" t="s">
        <v>121</v>
      </c>
      <c r="H1" s="6" t="s">
        <v>36</v>
      </c>
      <c r="I1" s="6" t="s">
        <v>25</v>
      </c>
      <c r="J1" s="6" t="s">
        <v>122</v>
      </c>
      <c r="AA1" t="s">
        <v>12</v>
      </c>
    </row>
    <row r="2" spans="1:27" ht="15" thickTop="1" x14ac:dyDescent="0.3">
      <c r="A2" s="8">
        <v>3</v>
      </c>
      <c r="B2" s="14" t="s">
        <v>83</v>
      </c>
      <c r="C2" s="28">
        <v>43421</v>
      </c>
      <c r="D2" s="28">
        <v>43421</v>
      </c>
      <c r="E2" s="14" t="s">
        <v>24</v>
      </c>
      <c r="F2" s="14" t="s">
        <v>75</v>
      </c>
      <c r="G2" s="14">
        <v>1</v>
      </c>
      <c r="H2" s="14"/>
      <c r="I2" s="14"/>
      <c r="J2" s="14"/>
      <c r="AA2" t="s">
        <v>13</v>
      </c>
    </row>
    <row r="3" spans="1:27" x14ac:dyDescent="0.3">
      <c r="A3" s="9">
        <v>3</v>
      </c>
      <c r="B3" s="15" t="s">
        <v>84</v>
      </c>
      <c r="C3" s="29">
        <v>43421</v>
      </c>
      <c r="D3" s="29">
        <v>43422</v>
      </c>
      <c r="E3" s="15" t="s">
        <v>10</v>
      </c>
      <c r="F3" s="15" t="s">
        <v>75</v>
      </c>
      <c r="G3" s="15">
        <v>2</v>
      </c>
      <c r="H3" s="15" t="s">
        <v>73</v>
      </c>
      <c r="I3" s="13" t="s">
        <v>125</v>
      </c>
      <c r="J3" s="15">
        <v>2</v>
      </c>
      <c r="AA3" t="s">
        <v>14</v>
      </c>
    </row>
    <row r="4" spans="1:27" x14ac:dyDescent="0.3">
      <c r="A4" s="8">
        <v>3</v>
      </c>
      <c r="B4" s="14" t="s">
        <v>85</v>
      </c>
      <c r="C4" s="28">
        <v>43421</v>
      </c>
      <c r="D4" s="28">
        <v>43423</v>
      </c>
      <c r="E4" s="14" t="s">
        <v>24</v>
      </c>
      <c r="F4" s="14" t="s">
        <v>75</v>
      </c>
      <c r="G4" s="14">
        <v>3</v>
      </c>
      <c r="H4" s="14"/>
      <c r="I4" s="14"/>
      <c r="J4" s="14"/>
      <c r="AA4" t="s">
        <v>24</v>
      </c>
    </row>
    <row r="5" spans="1:27" x14ac:dyDescent="0.3">
      <c r="A5" s="9">
        <v>3</v>
      </c>
      <c r="B5" s="15" t="s">
        <v>86</v>
      </c>
      <c r="C5" s="29">
        <v>43424</v>
      </c>
      <c r="D5" s="29">
        <v>43424</v>
      </c>
      <c r="E5" s="15" t="s">
        <v>10</v>
      </c>
      <c r="F5" s="15" t="s">
        <v>75</v>
      </c>
      <c r="G5" s="15">
        <v>4</v>
      </c>
      <c r="H5" s="15" t="s">
        <v>73</v>
      </c>
      <c r="I5" s="13" t="s">
        <v>125</v>
      </c>
      <c r="J5" s="15">
        <v>4</v>
      </c>
      <c r="AA5" t="s">
        <v>26</v>
      </c>
    </row>
    <row r="6" spans="1:27" x14ac:dyDescent="0.3">
      <c r="A6" s="8">
        <v>3</v>
      </c>
      <c r="B6" s="14" t="s">
        <v>87</v>
      </c>
      <c r="C6" s="30">
        <v>43425</v>
      </c>
      <c r="D6" s="30">
        <v>43425</v>
      </c>
      <c r="E6" s="14" t="s">
        <v>24</v>
      </c>
      <c r="F6" s="14" t="s">
        <v>71</v>
      </c>
      <c r="G6" s="14">
        <v>5</v>
      </c>
      <c r="H6" s="14"/>
      <c r="I6" s="14"/>
      <c r="J6" s="14"/>
      <c r="AA6" t="s">
        <v>10</v>
      </c>
    </row>
    <row r="7" spans="1:27" x14ac:dyDescent="0.3">
      <c r="A7" s="9">
        <v>3</v>
      </c>
      <c r="B7" s="15" t="s">
        <v>88</v>
      </c>
      <c r="C7" s="29">
        <v>43426</v>
      </c>
      <c r="D7" s="29">
        <v>43426</v>
      </c>
      <c r="E7" s="15" t="s">
        <v>10</v>
      </c>
      <c r="F7" s="15" t="s">
        <v>71</v>
      </c>
      <c r="G7" s="15">
        <v>6</v>
      </c>
      <c r="H7" s="15" t="s">
        <v>75</v>
      </c>
      <c r="I7" s="13" t="s">
        <v>125</v>
      </c>
      <c r="J7" s="15">
        <v>6</v>
      </c>
    </row>
    <row r="8" spans="1:27" x14ac:dyDescent="0.3">
      <c r="A8" s="8">
        <v>3</v>
      </c>
      <c r="B8" s="14" t="s">
        <v>135</v>
      </c>
      <c r="C8" s="30">
        <v>43426</v>
      </c>
      <c r="D8" s="30">
        <v>43427</v>
      </c>
      <c r="E8" s="14" t="s">
        <v>10</v>
      </c>
      <c r="F8" s="14" t="s">
        <v>71</v>
      </c>
      <c r="G8" s="14">
        <v>7</v>
      </c>
      <c r="H8" s="14" t="s">
        <v>73</v>
      </c>
      <c r="I8" s="11" t="s">
        <v>176</v>
      </c>
      <c r="J8" s="14">
        <v>7</v>
      </c>
    </row>
    <row r="9" spans="1:27" x14ac:dyDescent="0.3">
      <c r="A9" s="9">
        <v>3</v>
      </c>
      <c r="B9" s="15" t="s">
        <v>136</v>
      </c>
      <c r="C9" s="29">
        <v>43426</v>
      </c>
      <c r="D9" s="29">
        <v>43428</v>
      </c>
      <c r="E9" s="15" t="s">
        <v>24</v>
      </c>
      <c r="F9" s="15" t="s">
        <v>71</v>
      </c>
      <c r="G9" s="15">
        <v>8</v>
      </c>
      <c r="H9" s="15"/>
      <c r="I9" s="15"/>
      <c r="J9" s="15"/>
    </row>
    <row r="10" spans="1:27" x14ac:dyDescent="0.3">
      <c r="A10" s="8">
        <v>3</v>
      </c>
      <c r="B10" s="14" t="s">
        <v>137</v>
      </c>
      <c r="C10" s="28">
        <v>43428</v>
      </c>
      <c r="D10" s="28">
        <v>43428</v>
      </c>
      <c r="E10" s="14" t="s">
        <v>10</v>
      </c>
      <c r="F10" s="14" t="s">
        <v>71</v>
      </c>
      <c r="G10" s="14">
        <v>8</v>
      </c>
      <c r="H10" s="14" t="s">
        <v>73</v>
      </c>
      <c r="I10" s="32" t="s">
        <v>125</v>
      </c>
      <c r="J10" s="14">
        <v>8</v>
      </c>
    </row>
    <row r="11" spans="1:27" x14ac:dyDescent="0.3">
      <c r="A11" s="9">
        <v>3</v>
      </c>
      <c r="B11" s="15" t="s">
        <v>138</v>
      </c>
      <c r="C11" s="29">
        <v>43427</v>
      </c>
      <c r="D11" s="29">
        <v>43428</v>
      </c>
      <c r="E11" s="15" t="s">
        <v>24</v>
      </c>
      <c r="F11" s="15" t="s">
        <v>71</v>
      </c>
      <c r="G11" s="15">
        <v>8</v>
      </c>
      <c r="H11" s="15"/>
      <c r="I11" s="15"/>
      <c r="J11" s="15"/>
    </row>
    <row r="12" spans="1:27" x14ac:dyDescent="0.3">
      <c r="A12" s="8">
        <v>3</v>
      </c>
      <c r="B12" s="14" t="s">
        <v>139</v>
      </c>
      <c r="C12" s="28">
        <v>43428</v>
      </c>
      <c r="D12" s="28">
        <v>43428</v>
      </c>
      <c r="E12" s="14" t="s">
        <v>10</v>
      </c>
      <c r="F12" s="14" t="s">
        <v>71</v>
      </c>
      <c r="G12" s="14">
        <v>8</v>
      </c>
      <c r="H12" s="14" t="s">
        <v>73</v>
      </c>
      <c r="I12" s="32" t="s">
        <v>125</v>
      </c>
      <c r="J12" s="14">
        <v>8</v>
      </c>
    </row>
    <row r="13" spans="1:27" x14ac:dyDescent="0.3">
      <c r="A13" s="9">
        <v>3</v>
      </c>
      <c r="B13" s="15" t="s">
        <v>140</v>
      </c>
      <c r="C13" s="29">
        <v>43428</v>
      </c>
      <c r="D13" s="29">
        <v>43428</v>
      </c>
      <c r="E13" s="15" t="s">
        <v>24</v>
      </c>
      <c r="F13" s="15" t="s">
        <v>71</v>
      </c>
      <c r="G13" s="15">
        <v>8</v>
      </c>
      <c r="H13" s="15"/>
      <c r="I13" s="27"/>
      <c r="J13" s="15"/>
    </row>
    <row r="14" spans="1:27" x14ac:dyDescent="0.3">
      <c r="A14" s="8">
        <v>3</v>
      </c>
      <c r="B14" s="14" t="s">
        <v>141</v>
      </c>
      <c r="C14" s="28">
        <v>43428</v>
      </c>
      <c r="D14" s="28">
        <v>43428</v>
      </c>
      <c r="E14" s="14" t="s">
        <v>10</v>
      </c>
      <c r="F14" s="14" t="s">
        <v>71</v>
      </c>
      <c r="G14" s="14">
        <v>8</v>
      </c>
      <c r="H14" s="14" t="s">
        <v>75</v>
      </c>
      <c r="I14" s="31" t="s">
        <v>125</v>
      </c>
      <c r="J14" s="14">
        <v>8</v>
      </c>
    </row>
    <row r="15" spans="1:27" x14ac:dyDescent="0.3">
      <c r="A15" s="9">
        <v>3</v>
      </c>
      <c r="B15" s="15" t="s">
        <v>146</v>
      </c>
      <c r="C15" s="29">
        <v>43428</v>
      </c>
      <c r="D15" s="29">
        <v>43429</v>
      </c>
      <c r="E15" s="15" t="s">
        <v>10</v>
      </c>
      <c r="F15" s="15" t="s">
        <v>71</v>
      </c>
      <c r="G15" s="15">
        <v>9</v>
      </c>
      <c r="H15" s="15" t="s">
        <v>73</v>
      </c>
      <c r="I15" s="13" t="s">
        <v>176</v>
      </c>
      <c r="J15" s="15">
        <v>9</v>
      </c>
    </row>
    <row r="16" spans="1:27" x14ac:dyDescent="0.3">
      <c r="A16" s="8">
        <v>3</v>
      </c>
      <c r="B16" s="14" t="s">
        <v>153</v>
      </c>
      <c r="C16" s="28">
        <v>43428</v>
      </c>
      <c r="D16" s="28">
        <v>43430</v>
      </c>
      <c r="E16" s="14" t="s">
        <v>24</v>
      </c>
      <c r="F16" s="14" t="s">
        <v>71</v>
      </c>
      <c r="G16" s="14">
        <v>10</v>
      </c>
      <c r="H16" s="14"/>
      <c r="I16" s="14"/>
      <c r="J16" s="14"/>
    </row>
    <row r="17" spans="1:10" x14ac:dyDescent="0.3">
      <c r="A17" s="9">
        <v>3</v>
      </c>
      <c r="B17" s="15" t="s">
        <v>154</v>
      </c>
      <c r="C17" s="29">
        <v>43429</v>
      </c>
      <c r="D17" s="29">
        <v>43430</v>
      </c>
      <c r="E17" s="15" t="s">
        <v>10</v>
      </c>
      <c r="F17" s="15" t="s">
        <v>71</v>
      </c>
      <c r="G17" s="15">
        <v>10</v>
      </c>
      <c r="H17" s="15" t="s">
        <v>73</v>
      </c>
      <c r="I17" s="13" t="s">
        <v>125</v>
      </c>
      <c r="J17" s="15">
        <v>10</v>
      </c>
    </row>
    <row r="18" spans="1:10" x14ac:dyDescent="0.3">
      <c r="A18" s="8">
        <v>3</v>
      </c>
      <c r="B18" s="14" t="s">
        <v>155</v>
      </c>
      <c r="C18" s="30">
        <v>43430</v>
      </c>
      <c r="D18" s="30">
        <v>43431</v>
      </c>
      <c r="E18" s="14" t="s">
        <v>24</v>
      </c>
      <c r="F18" s="14" t="s">
        <v>71</v>
      </c>
      <c r="G18" s="14">
        <v>11</v>
      </c>
      <c r="H18" s="14"/>
      <c r="I18" s="14"/>
      <c r="J18" s="14"/>
    </row>
    <row r="19" spans="1:10" x14ac:dyDescent="0.3">
      <c r="A19" s="9">
        <v>3</v>
      </c>
      <c r="B19" s="15" t="s">
        <v>156</v>
      </c>
      <c r="C19" s="29">
        <v>43431</v>
      </c>
      <c r="D19" s="29">
        <v>43432</v>
      </c>
      <c r="E19" s="15" t="s">
        <v>10</v>
      </c>
      <c r="F19" s="15" t="s">
        <v>71</v>
      </c>
      <c r="G19" s="15">
        <v>12</v>
      </c>
      <c r="H19" s="15" t="s">
        <v>73</v>
      </c>
      <c r="I19" s="13" t="s">
        <v>125</v>
      </c>
      <c r="J19" s="15">
        <v>12</v>
      </c>
    </row>
    <row r="20" spans="1:10" x14ac:dyDescent="0.3">
      <c r="A20" s="8">
        <v>3</v>
      </c>
      <c r="B20" s="14" t="s">
        <v>157</v>
      </c>
      <c r="C20" s="30">
        <v>43430</v>
      </c>
      <c r="D20" s="30">
        <v>43432</v>
      </c>
      <c r="E20" s="14" t="s">
        <v>24</v>
      </c>
      <c r="F20" s="14" t="s">
        <v>71</v>
      </c>
      <c r="G20" s="14">
        <v>12</v>
      </c>
      <c r="H20" s="14"/>
      <c r="I20" s="14"/>
      <c r="J20" s="14"/>
    </row>
    <row r="21" spans="1:10" x14ac:dyDescent="0.3">
      <c r="A21" s="9">
        <v>3</v>
      </c>
      <c r="B21" s="15" t="s">
        <v>158</v>
      </c>
      <c r="C21" s="29">
        <v>43433</v>
      </c>
      <c r="D21" s="29">
        <v>43433</v>
      </c>
      <c r="E21" s="15" t="s">
        <v>10</v>
      </c>
      <c r="F21" s="15" t="s">
        <v>71</v>
      </c>
      <c r="G21" s="15">
        <v>13</v>
      </c>
      <c r="H21" s="15" t="s">
        <v>73</v>
      </c>
      <c r="I21" s="13" t="s">
        <v>125</v>
      </c>
      <c r="J21" s="15">
        <v>13</v>
      </c>
    </row>
  </sheetData>
  <dataValidations count="2">
    <dataValidation type="list" allowBlank="1" showInputMessage="1" showErrorMessage="1" errorTitle="Inna wartość" error="Nie wpisuj ręcznie, wybierz  z listy." sqref="E2 E18 E4 E8 E20 E10 E12 E6 E16 E14">
      <formula1>$AA$1:$AA$6</formula1>
    </dataValidation>
    <dataValidation type="list" errorStyle="information" allowBlank="1" showInputMessage="1" showErrorMessage="1" errorTitle="Inna wartość" error="Nie wpisuj ręczni, wybierz z listy." sqref="E3 E13 E5 E9 E15 E11 E19 E21 E7 E17">
      <formula1>$AA$1:$AA$6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Inna wartość" error="Nie wpisuj ręcznie, wybierz z listy.">
          <x14:formula1>
            <xm:f>Projekt!$C$7:$C$8</xm:f>
          </x14:formula1>
          <xm:sqref>H2:H21</xm:sqref>
        </x14:dataValidation>
        <x14:dataValidation type="list" allowBlank="1" showInputMessage="1" showErrorMessage="1" errorTitle="Inna wartość" error="Nie wpisuj ręcznie, wybierz z listy.">
          <x14:formula1>
            <xm:f>Projekt!$C$4:$C$8</xm:f>
          </x14:formula1>
          <xm:sqref>F2:F21</xm:sqref>
        </x14:dataValidation>
        <x14:dataValidation type="list" allowBlank="1" showInputMessage="1" showErrorMessage="1" errorTitle="Inna wartość" error="Nie wpisuj ręcznie, wybierz z listy.">
          <x14:formula1>
            <xm:f>Backlog!$A$2:$A$40</xm:f>
          </x14:formula1>
          <xm:sqref>B2:B21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8" sqref="D8"/>
    </sheetView>
  </sheetViews>
  <sheetFormatPr defaultRowHeight="14.4" x14ac:dyDescent="0.3"/>
  <cols>
    <col min="1" max="1" width="9.88671875" customWidth="1"/>
    <col min="2" max="2" width="11.109375" customWidth="1"/>
    <col min="3" max="3" width="10.5546875" customWidth="1"/>
    <col min="4" max="4" width="10.6640625" customWidth="1"/>
    <col min="5" max="5" width="10.88671875" customWidth="1"/>
    <col min="6" max="6" width="10.44140625" customWidth="1"/>
    <col min="7" max="7" width="10.88671875" customWidth="1"/>
    <col min="8" max="8" width="11.33203125" customWidth="1"/>
  </cols>
  <sheetData>
    <row r="1" spans="1:8" x14ac:dyDescent="0.3">
      <c r="A1" s="16">
        <v>43404</v>
      </c>
      <c r="B1" s="16">
        <v>43406</v>
      </c>
      <c r="C1" s="16">
        <v>43411</v>
      </c>
      <c r="D1" s="16">
        <v>43413</v>
      </c>
      <c r="E1" s="16">
        <v>43418</v>
      </c>
      <c r="F1" s="16">
        <v>43420</v>
      </c>
      <c r="G1" s="16">
        <v>43425</v>
      </c>
      <c r="H1" s="16">
        <v>43427</v>
      </c>
    </row>
    <row r="2" spans="1:8" x14ac:dyDescent="0.3">
      <c r="A2" s="7"/>
    </row>
    <row r="3" spans="1:8" x14ac:dyDescent="0.3">
      <c r="A3" s="7"/>
    </row>
    <row r="4" spans="1:8" x14ac:dyDescent="0.3">
      <c r="A4" s="7"/>
    </row>
    <row r="5" spans="1:8" x14ac:dyDescent="0.3">
      <c r="A5" s="7"/>
    </row>
    <row r="6" spans="1:8" x14ac:dyDescent="0.3">
      <c r="A6" s="7"/>
    </row>
    <row r="7" spans="1:8" x14ac:dyDescent="0.3">
      <c r="A7" s="7"/>
    </row>
    <row r="8" spans="1:8" x14ac:dyDescent="0.3">
      <c r="A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4.4" x14ac:dyDescent="0.3"/>
  <cols>
    <col min="1" max="1" width="7.88671875" customWidth="1"/>
    <col min="2" max="2" width="10.109375" bestFit="1" customWidth="1"/>
    <col min="3" max="3" width="8" bestFit="1" customWidth="1"/>
    <col min="4" max="4" width="7" bestFit="1" customWidth="1"/>
  </cols>
  <sheetData>
    <row r="1" spans="1:4" x14ac:dyDescent="0.3">
      <c r="A1" s="34" t="s">
        <v>5</v>
      </c>
      <c r="B1" s="35" t="s">
        <v>22</v>
      </c>
      <c r="C1" s="35" t="s">
        <v>124</v>
      </c>
      <c r="D1" s="36" t="s">
        <v>23</v>
      </c>
    </row>
    <row r="2" spans="1:4" x14ac:dyDescent="0.3">
      <c r="A2" s="37">
        <v>1</v>
      </c>
      <c r="B2" s="33">
        <v>35</v>
      </c>
      <c r="C2" s="33">
        <f>B2-D2</f>
        <v>15</v>
      </c>
      <c r="D2" s="38">
        <v>20</v>
      </c>
    </row>
    <row r="3" spans="1:4" x14ac:dyDescent="0.3">
      <c r="A3" s="37">
        <v>2</v>
      </c>
      <c r="B3" s="33">
        <v>66</v>
      </c>
      <c r="C3" s="33">
        <f>B3-D3</f>
        <v>44</v>
      </c>
      <c r="D3" s="38">
        <v>22</v>
      </c>
    </row>
    <row r="4" spans="1:4" ht="15" thickBot="1" x14ac:dyDescent="0.35">
      <c r="A4" s="39">
        <v>3</v>
      </c>
      <c r="B4" s="40">
        <v>76</v>
      </c>
      <c r="C4" s="40">
        <v>76</v>
      </c>
      <c r="D4" s="41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activeCell="B1" sqref="B1:C18"/>
    </sheetView>
  </sheetViews>
  <sheetFormatPr defaultRowHeight="14.4" x14ac:dyDescent="0.3"/>
  <cols>
    <col min="8" max="8" width="9.88671875" bestFit="1" customWidth="1"/>
  </cols>
  <sheetData>
    <row r="1" spans="1:20" x14ac:dyDescent="0.3">
      <c r="A1" s="18">
        <v>1</v>
      </c>
      <c r="B1" s="18" t="s">
        <v>80</v>
      </c>
      <c r="C1">
        <v>1</v>
      </c>
      <c r="D1">
        <f>C1</f>
        <v>1</v>
      </c>
      <c r="E1" s="21" t="s">
        <v>180</v>
      </c>
      <c r="F1">
        <f>D10/14</f>
        <v>2.5</v>
      </c>
      <c r="H1" t="s">
        <v>183</v>
      </c>
      <c r="M1" t="s">
        <v>185</v>
      </c>
      <c r="R1" t="s">
        <v>184</v>
      </c>
    </row>
    <row r="2" spans="1:20" x14ac:dyDescent="0.3">
      <c r="A2" s="18">
        <v>1</v>
      </c>
      <c r="B2" s="18" t="s">
        <v>20</v>
      </c>
      <c r="C2">
        <v>2</v>
      </c>
      <c r="D2">
        <f>D1+C2</f>
        <v>3</v>
      </c>
      <c r="E2" s="22" t="s">
        <v>181</v>
      </c>
      <c r="F2">
        <f>(D21-D10)/7</f>
        <v>6.5714285714285712</v>
      </c>
      <c r="I2">
        <v>35</v>
      </c>
      <c r="J2">
        <v>35</v>
      </c>
      <c r="N2">
        <f>D21-D10</f>
        <v>46</v>
      </c>
      <c r="O2">
        <f>N2+J16</f>
        <v>66</v>
      </c>
      <c r="S2">
        <f>D35-D21</f>
        <v>54</v>
      </c>
      <c r="T2">
        <f>S2+O9</f>
        <v>76</v>
      </c>
    </row>
    <row r="3" spans="1:20" x14ac:dyDescent="0.3">
      <c r="A3" s="18">
        <v>1</v>
      </c>
      <c r="B3" s="18" t="s">
        <v>54</v>
      </c>
      <c r="C3">
        <v>5</v>
      </c>
      <c r="D3">
        <f t="shared" ref="D3:D35" si="0">D2+C3</f>
        <v>8</v>
      </c>
      <c r="E3" s="23" t="s">
        <v>182</v>
      </c>
      <c r="F3">
        <f>(D35-D21)/14</f>
        <v>3.8571428571428572</v>
      </c>
      <c r="H3">
        <v>1</v>
      </c>
      <c r="I3">
        <f>I2-$F$1</f>
        <v>32.5</v>
      </c>
      <c r="J3">
        <v>35</v>
      </c>
      <c r="M3">
        <v>1</v>
      </c>
      <c r="N3">
        <f>N2-$F$2</f>
        <v>39.428571428571431</v>
      </c>
      <c r="O3">
        <v>66</v>
      </c>
      <c r="R3">
        <v>1</v>
      </c>
      <c r="S3">
        <f>S2-$F$3</f>
        <v>50.142857142857146</v>
      </c>
      <c r="T3">
        <f t="shared" ref="T3:T9" si="1">T2-C16</f>
        <v>71</v>
      </c>
    </row>
    <row r="4" spans="1:20" x14ac:dyDescent="0.3">
      <c r="A4" s="18">
        <v>1</v>
      </c>
      <c r="B4" s="18" t="s">
        <v>55</v>
      </c>
      <c r="C4">
        <v>2</v>
      </c>
      <c r="D4">
        <f t="shared" si="0"/>
        <v>10</v>
      </c>
      <c r="H4">
        <v>2</v>
      </c>
      <c r="I4">
        <f t="shared" ref="I4:I16" si="2">I3-$F$1</f>
        <v>30</v>
      </c>
      <c r="J4">
        <f>J3-3</f>
        <v>32</v>
      </c>
      <c r="M4">
        <v>2</v>
      </c>
      <c r="N4">
        <f t="shared" ref="N4:N8" si="3">N3-$F$2</f>
        <v>32.857142857142861</v>
      </c>
      <c r="O4">
        <f>O3-23</f>
        <v>43</v>
      </c>
      <c r="R4">
        <v>2</v>
      </c>
      <c r="S4">
        <f t="shared" ref="S4:S15" si="4">S3-$F$3</f>
        <v>46.285714285714292</v>
      </c>
      <c r="T4">
        <f t="shared" si="1"/>
        <v>68</v>
      </c>
    </row>
    <row r="5" spans="1:20" x14ac:dyDescent="0.3">
      <c r="A5" s="18">
        <v>1</v>
      </c>
      <c r="B5" s="18" t="s">
        <v>56</v>
      </c>
      <c r="C5">
        <v>5</v>
      </c>
      <c r="D5" s="18">
        <f t="shared" si="0"/>
        <v>15</v>
      </c>
      <c r="H5">
        <v>3</v>
      </c>
      <c r="I5">
        <f t="shared" si="2"/>
        <v>27.5</v>
      </c>
      <c r="J5">
        <f>J4-7</f>
        <v>25</v>
      </c>
      <c r="M5">
        <v>3</v>
      </c>
      <c r="N5">
        <f t="shared" si="3"/>
        <v>26.285714285714292</v>
      </c>
      <c r="O5">
        <f>O4-21</f>
        <v>22</v>
      </c>
      <c r="R5">
        <v>3</v>
      </c>
      <c r="S5">
        <f t="shared" si="4"/>
        <v>42.428571428571438</v>
      </c>
      <c r="T5">
        <f t="shared" si="1"/>
        <v>63</v>
      </c>
    </row>
    <row r="6" spans="1:20" x14ac:dyDescent="0.3">
      <c r="A6" s="18">
        <v>1</v>
      </c>
      <c r="B6" s="20" t="s">
        <v>57</v>
      </c>
      <c r="C6">
        <v>2</v>
      </c>
      <c r="D6">
        <f t="shared" si="0"/>
        <v>17</v>
      </c>
      <c r="H6">
        <v>4</v>
      </c>
      <c r="I6">
        <f t="shared" si="2"/>
        <v>25</v>
      </c>
      <c r="J6">
        <f>J5-5</f>
        <v>20</v>
      </c>
      <c r="M6">
        <v>4</v>
      </c>
      <c r="N6">
        <f t="shared" si="3"/>
        <v>19.714285714285722</v>
      </c>
      <c r="O6">
        <v>22</v>
      </c>
      <c r="R6">
        <v>4</v>
      </c>
      <c r="S6">
        <f t="shared" si="4"/>
        <v>38.571428571428584</v>
      </c>
      <c r="T6">
        <f t="shared" si="1"/>
        <v>60</v>
      </c>
    </row>
    <row r="7" spans="1:20" x14ac:dyDescent="0.3">
      <c r="A7" s="18">
        <v>1</v>
      </c>
      <c r="B7" s="20" t="s">
        <v>58</v>
      </c>
      <c r="C7">
        <v>5</v>
      </c>
      <c r="D7">
        <f t="shared" si="0"/>
        <v>22</v>
      </c>
      <c r="H7">
        <v>5</v>
      </c>
      <c r="I7">
        <f t="shared" si="2"/>
        <v>22.5</v>
      </c>
      <c r="J7">
        <v>20</v>
      </c>
      <c r="M7">
        <v>5</v>
      </c>
      <c r="N7">
        <f t="shared" si="3"/>
        <v>13.142857142857151</v>
      </c>
      <c r="O7">
        <v>22</v>
      </c>
      <c r="R7">
        <v>5</v>
      </c>
      <c r="S7">
        <f t="shared" si="4"/>
        <v>34.71428571428573</v>
      </c>
      <c r="T7">
        <f t="shared" si="1"/>
        <v>57</v>
      </c>
    </row>
    <row r="8" spans="1:20" x14ac:dyDescent="0.3">
      <c r="A8" s="18">
        <v>1</v>
      </c>
      <c r="B8" s="20" t="s">
        <v>59</v>
      </c>
      <c r="C8">
        <v>3</v>
      </c>
      <c r="D8">
        <f t="shared" si="0"/>
        <v>25</v>
      </c>
      <c r="H8">
        <v>6</v>
      </c>
      <c r="I8">
        <f t="shared" si="2"/>
        <v>20</v>
      </c>
      <c r="J8">
        <v>20</v>
      </c>
      <c r="M8">
        <v>6</v>
      </c>
      <c r="N8">
        <f t="shared" si="3"/>
        <v>6.5714285714285801</v>
      </c>
      <c r="O8">
        <v>22</v>
      </c>
      <c r="R8">
        <v>6</v>
      </c>
      <c r="S8">
        <f t="shared" si="4"/>
        <v>30.857142857142872</v>
      </c>
      <c r="T8">
        <f t="shared" si="1"/>
        <v>54</v>
      </c>
    </row>
    <row r="9" spans="1:20" x14ac:dyDescent="0.3">
      <c r="A9" s="18">
        <v>1</v>
      </c>
      <c r="B9" s="20" t="s">
        <v>60</v>
      </c>
      <c r="C9">
        <v>5</v>
      </c>
      <c r="D9">
        <f t="shared" si="0"/>
        <v>30</v>
      </c>
      <c r="H9">
        <v>7</v>
      </c>
      <c r="I9">
        <f t="shared" si="2"/>
        <v>17.5</v>
      </c>
      <c r="J9">
        <v>20</v>
      </c>
      <c r="M9">
        <v>7</v>
      </c>
      <c r="N9">
        <v>0</v>
      </c>
      <c r="O9">
        <v>22</v>
      </c>
      <c r="R9">
        <v>7</v>
      </c>
      <c r="S9">
        <f t="shared" si="4"/>
        <v>27.000000000000014</v>
      </c>
      <c r="T9">
        <f t="shared" si="1"/>
        <v>49</v>
      </c>
    </row>
    <row r="10" spans="1:20" x14ac:dyDescent="0.3">
      <c r="A10" s="18">
        <v>1</v>
      </c>
      <c r="B10" s="20" t="s">
        <v>61</v>
      </c>
      <c r="C10">
        <v>5</v>
      </c>
      <c r="D10" s="18">
        <f t="shared" si="0"/>
        <v>35</v>
      </c>
      <c r="H10">
        <v>8</v>
      </c>
      <c r="I10">
        <f t="shared" si="2"/>
        <v>15</v>
      </c>
      <c r="J10">
        <v>20</v>
      </c>
      <c r="R10">
        <v>8</v>
      </c>
      <c r="S10">
        <f t="shared" si="4"/>
        <v>23.142857142857157</v>
      </c>
      <c r="T10">
        <f>T9-22</f>
        <v>27</v>
      </c>
    </row>
    <row r="11" spans="1:20" x14ac:dyDescent="0.3">
      <c r="A11" s="20">
        <v>2</v>
      </c>
      <c r="B11" s="20" t="s">
        <v>62</v>
      </c>
      <c r="C11">
        <v>3</v>
      </c>
      <c r="D11">
        <f t="shared" si="0"/>
        <v>38</v>
      </c>
      <c r="H11">
        <v>9</v>
      </c>
      <c r="I11">
        <f t="shared" si="2"/>
        <v>12.5</v>
      </c>
      <c r="J11">
        <v>20</v>
      </c>
      <c r="R11">
        <v>9</v>
      </c>
      <c r="S11">
        <f t="shared" si="4"/>
        <v>19.285714285714299</v>
      </c>
      <c r="T11">
        <f>T10-5</f>
        <v>22</v>
      </c>
    </row>
    <row r="12" spans="1:20" x14ac:dyDescent="0.3">
      <c r="A12" s="20">
        <v>2</v>
      </c>
      <c r="B12" s="20" t="s">
        <v>63</v>
      </c>
      <c r="C12">
        <v>5</v>
      </c>
      <c r="D12">
        <f t="shared" si="0"/>
        <v>43</v>
      </c>
      <c r="H12">
        <v>10</v>
      </c>
      <c r="I12">
        <f t="shared" si="2"/>
        <v>10</v>
      </c>
      <c r="J12">
        <v>20</v>
      </c>
      <c r="R12">
        <v>10</v>
      </c>
      <c r="S12">
        <f t="shared" si="4"/>
        <v>15.428571428571441</v>
      </c>
      <c r="T12">
        <f>22-8</f>
        <v>14</v>
      </c>
    </row>
    <row r="13" spans="1:20" x14ac:dyDescent="0.3">
      <c r="A13" s="20">
        <v>2</v>
      </c>
      <c r="B13" s="20" t="s">
        <v>64</v>
      </c>
      <c r="C13">
        <v>3</v>
      </c>
      <c r="D13">
        <f t="shared" si="0"/>
        <v>46</v>
      </c>
      <c r="H13">
        <v>11</v>
      </c>
      <c r="I13">
        <f t="shared" si="2"/>
        <v>7.5</v>
      </c>
      <c r="J13">
        <v>20</v>
      </c>
      <c r="R13">
        <v>11</v>
      </c>
      <c r="S13">
        <f t="shared" si="4"/>
        <v>11.571428571428584</v>
      </c>
      <c r="T13">
        <f>T12-5</f>
        <v>9</v>
      </c>
    </row>
    <row r="14" spans="1:20" x14ac:dyDescent="0.3">
      <c r="A14" s="20">
        <v>2</v>
      </c>
      <c r="B14" s="20" t="s">
        <v>65</v>
      </c>
      <c r="C14">
        <v>8</v>
      </c>
      <c r="D14">
        <f t="shared" si="0"/>
        <v>54</v>
      </c>
      <c r="H14">
        <v>12</v>
      </c>
      <c r="I14">
        <f t="shared" si="2"/>
        <v>5</v>
      </c>
      <c r="J14">
        <v>20</v>
      </c>
      <c r="R14">
        <v>12</v>
      </c>
      <c r="S14">
        <f t="shared" si="4"/>
        <v>7.714285714285726</v>
      </c>
      <c r="T14">
        <f>T13-6</f>
        <v>3</v>
      </c>
    </row>
    <row r="15" spans="1:20" x14ac:dyDescent="0.3">
      <c r="A15" s="20">
        <v>2</v>
      </c>
      <c r="B15" s="20" t="s">
        <v>82</v>
      </c>
      <c r="C15">
        <v>5</v>
      </c>
      <c r="D15" s="20">
        <f t="shared" si="0"/>
        <v>59</v>
      </c>
      <c r="H15">
        <v>13</v>
      </c>
      <c r="I15">
        <f t="shared" si="2"/>
        <v>2.5</v>
      </c>
      <c r="J15">
        <v>20</v>
      </c>
      <c r="R15">
        <v>13</v>
      </c>
      <c r="S15">
        <f t="shared" si="4"/>
        <v>3.8571428571428688</v>
      </c>
      <c r="T15">
        <v>0</v>
      </c>
    </row>
    <row r="16" spans="1:20" x14ac:dyDescent="0.3">
      <c r="A16" s="20">
        <v>2</v>
      </c>
      <c r="B16" s="19" t="s">
        <v>83</v>
      </c>
      <c r="C16">
        <v>5</v>
      </c>
      <c r="D16">
        <f t="shared" si="0"/>
        <v>64</v>
      </c>
      <c r="H16">
        <v>14</v>
      </c>
      <c r="I16">
        <f t="shared" si="2"/>
        <v>0</v>
      </c>
      <c r="J16">
        <v>20</v>
      </c>
      <c r="R16">
        <v>14</v>
      </c>
      <c r="S16">
        <v>0</v>
      </c>
      <c r="T16">
        <v>0</v>
      </c>
    </row>
    <row r="17" spans="1:4" x14ac:dyDescent="0.3">
      <c r="A17" s="20">
        <v>2</v>
      </c>
      <c r="B17" s="19" t="s">
        <v>84</v>
      </c>
      <c r="C17">
        <v>3</v>
      </c>
      <c r="D17">
        <f t="shared" si="0"/>
        <v>67</v>
      </c>
    </row>
    <row r="18" spans="1:4" x14ac:dyDescent="0.3">
      <c r="A18" s="20">
        <v>2</v>
      </c>
      <c r="B18" s="19" t="s">
        <v>85</v>
      </c>
      <c r="C18">
        <v>5</v>
      </c>
      <c r="D18">
        <f t="shared" si="0"/>
        <v>72</v>
      </c>
    </row>
    <row r="19" spans="1:4" x14ac:dyDescent="0.3">
      <c r="A19" s="20">
        <v>2</v>
      </c>
      <c r="B19" s="19" t="s">
        <v>86</v>
      </c>
      <c r="C19">
        <v>3</v>
      </c>
      <c r="D19">
        <f t="shared" si="0"/>
        <v>75</v>
      </c>
    </row>
    <row r="20" spans="1:4" x14ac:dyDescent="0.3">
      <c r="A20" s="20">
        <v>2</v>
      </c>
      <c r="B20" s="19" t="s">
        <v>87</v>
      </c>
      <c r="C20">
        <v>3</v>
      </c>
      <c r="D20">
        <f t="shared" si="0"/>
        <v>78</v>
      </c>
    </row>
    <row r="21" spans="1:4" x14ac:dyDescent="0.3">
      <c r="A21" s="20">
        <v>2</v>
      </c>
      <c r="B21" s="19" t="s">
        <v>88</v>
      </c>
      <c r="C21">
        <v>3</v>
      </c>
      <c r="D21" s="20">
        <f t="shared" si="0"/>
        <v>81</v>
      </c>
    </row>
    <row r="22" spans="1:4" x14ac:dyDescent="0.3">
      <c r="A22" s="19">
        <v>3</v>
      </c>
      <c r="B22" s="19" t="s">
        <v>135</v>
      </c>
      <c r="C22">
        <v>5</v>
      </c>
      <c r="D22">
        <f t="shared" si="0"/>
        <v>86</v>
      </c>
    </row>
    <row r="23" spans="1:4" x14ac:dyDescent="0.3">
      <c r="A23" s="19">
        <v>3</v>
      </c>
      <c r="B23" s="19" t="s">
        <v>136</v>
      </c>
      <c r="C23">
        <v>5</v>
      </c>
      <c r="D23">
        <f t="shared" si="0"/>
        <v>91</v>
      </c>
    </row>
    <row r="24" spans="1:4" x14ac:dyDescent="0.3">
      <c r="A24" s="19">
        <v>3</v>
      </c>
      <c r="B24" s="19" t="s">
        <v>137</v>
      </c>
      <c r="C24">
        <v>3</v>
      </c>
      <c r="D24">
        <f t="shared" si="0"/>
        <v>94</v>
      </c>
    </row>
    <row r="25" spans="1:4" x14ac:dyDescent="0.3">
      <c r="A25" s="19">
        <v>3</v>
      </c>
      <c r="B25" s="19" t="s">
        <v>138</v>
      </c>
      <c r="C25">
        <v>5</v>
      </c>
      <c r="D25">
        <f t="shared" si="0"/>
        <v>99</v>
      </c>
    </row>
    <row r="26" spans="1:4" x14ac:dyDescent="0.3">
      <c r="A26" s="19">
        <v>3</v>
      </c>
      <c r="B26" s="19" t="s">
        <v>139</v>
      </c>
      <c r="C26">
        <v>3</v>
      </c>
      <c r="D26">
        <f t="shared" si="0"/>
        <v>102</v>
      </c>
    </row>
    <row r="27" spans="1:4" x14ac:dyDescent="0.3">
      <c r="A27" s="19">
        <v>3</v>
      </c>
      <c r="B27" s="19" t="s">
        <v>140</v>
      </c>
      <c r="C27">
        <v>3</v>
      </c>
      <c r="D27">
        <f t="shared" si="0"/>
        <v>105</v>
      </c>
    </row>
    <row r="28" spans="1:4" x14ac:dyDescent="0.3">
      <c r="A28" s="19">
        <v>3</v>
      </c>
      <c r="B28" s="19" t="s">
        <v>141</v>
      </c>
      <c r="C28">
        <v>3</v>
      </c>
      <c r="D28">
        <f t="shared" si="0"/>
        <v>108</v>
      </c>
    </row>
    <row r="29" spans="1:4" x14ac:dyDescent="0.3">
      <c r="A29" s="19">
        <v>3</v>
      </c>
      <c r="B29" s="19" t="s">
        <v>146</v>
      </c>
      <c r="C29">
        <v>5</v>
      </c>
      <c r="D29">
        <f t="shared" si="0"/>
        <v>113</v>
      </c>
    </row>
    <row r="30" spans="1:4" x14ac:dyDescent="0.3">
      <c r="A30" s="19">
        <v>3</v>
      </c>
      <c r="B30" s="19" t="s">
        <v>153</v>
      </c>
      <c r="C30">
        <v>5</v>
      </c>
      <c r="D30">
        <f t="shared" si="0"/>
        <v>118</v>
      </c>
    </row>
    <row r="31" spans="1:4" x14ac:dyDescent="0.3">
      <c r="A31" s="19">
        <v>3</v>
      </c>
      <c r="B31" s="19" t="s">
        <v>154</v>
      </c>
      <c r="C31">
        <v>3</v>
      </c>
      <c r="D31">
        <f t="shared" si="0"/>
        <v>121</v>
      </c>
    </row>
    <row r="32" spans="1:4" x14ac:dyDescent="0.3">
      <c r="A32" s="19">
        <v>3</v>
      </c>
      <c r="B32" s="19" t="s">
        <v>155</v>
      </c>
      <c r="C32">
        <v>5</v>
      </c>
      <c r="D32">
        <f t="shared" si="0"/>
        <v>126</v>
      </c>
    </row>
    <row r="33" spans="1:4" x14ac:dyDescent="0.3">
      <c r="A33" s="19">
        <v>3</v>
      </c>
      <c r="B33" s="19" t="s">
        <v>156</v>
      </c>
      <c r="C33">
        <v>3</v>
      </c>
      <c r="D33">
        <f t="shared" si="0"/>
        <v>129</v>
      </c>
    </row>
    <row r="34" spans="1:4" x14ac:dyDescent="0.3">
      <c r="A34" s="19">
        <v>3</v>
      </c>
      <c r="B34" s="19" t="s">
        <v>157</v>
      </c>
      <c r="C34">
        <v>3</v>
      </c>
      <c r="D34">
        <f t="shared" si="0"/>
        <v>132</v>
      </c>
    </row>
    <row r="35" spans="1:4" x14ac:dyDescent="0.3">
      <c r="A35" s="19">
        <v>3</v>
      </c>
      <c r="B35" s="19" t="s">
        <v>158</v>
      </c>
      <c r="C35">
        <v>3</v>
      </c>
      <c r="D35">
        <f t="shared" si="0"/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Projekt</vt:lpstr>
      <vt:lpstr>Epiki</vt:lpstr>
      <vt:lpstr>Backlog</vt:lpstr>
      <vt:lpstr>Sprint</vt:lpstr>
      <vt:lpstr>Sprint 2</vt:lpstr>
      <vt:lpstr>Sprint 3</vt:lpstr>
      <vt:lpstr>DAILY</vt:lpstr>
      <vt:lpstr>Raport</vt:lpstr>
      <vt:lpstr>Raport_obliczenia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</dc:creator>
  <cp:lastModifiedBy>PC-MASTER</cp:lastModifiedBy>
  <dcterms:created xsi:type="dcterms:W3CDTF">2018-10-03T15:34:11Z</dcterms:created>
  <dcterms:modified xsi:type="dcterms:W3CDTF">2018-11-26T18:54:34Z</dcterms:modified>
</cp:coreProperties>
</file>