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wh\Documents\PythonScripts\GIS\Project with Dr Vikram\openctd-ifoodis\dreamspace-underwater-glider\"/>
    </mc:Choice>
  </mc:AlternateContent>
  <xr:revisionPtr revIDLastSave="0" documentId="13_ncr:1_{249454BA-7C13-488F-A341-6DE1F4237465}" xr6:coauthVersionLast="47" xr6:coauthVersionMax="47" xr10:uidLastSave="{00000000-0000-0000-0000-000000000000}"/>
  <bookViews>
    <workbookView xWindow="-110" yWindow="-110" windowWidth="25820" windowHeight="13900" activeTab="2" xr2:uid="{A5C4CC74-1BF1-455F-A22F-94127E95DFBD}"/>
  </bookViews>
  <sheets>
    <sheet name="Components_old" sheetId="1" r:id="rId1"/>
    <sheet name="Components" sheetId="3" r:id="rId2"/>
    <sheet name="Files" sheetId="2" r:id="rId3"/>
  </sheets>
  <definedNames>
    <definedName name="_xlnm.Print_Titles" localSheetId="1">Components!$1:$2</definedName>
    <definedName name="_xlnm.Print_Titles" localSheetId="2">Files!$1:$1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3" l="1"/>
  <c r="F57" i="3"/>
  <c r="F56" i="3"/>
  <c r="F55" i="3"/>
  <c r="F49" i="3"/>
  <c r="F45" i="3"/>
  <c r="F40" i="3"/>
  <c r="F38" i="3"/>
  <c r="F31" i="3"/>
  <c r="F11" i="3"/>
  <c r="F10" i="3"/>
  <c r="F9" i="3"/>
  <c r="F8" i="3"/>
  <c r="F7" i="3"/>
  <c r="F6" i="3"/>
  <c r="E11" i="1"/>
  <c r="E10" i="1"/>
  <c r="E9" i="1"/>
  <c r="E8" i="1"/>
  <c r="E7" i="1"/>
  <c r="E6" i="1"/>
  <c r="E62" i="1"/>
  <c r="E57" i="1"/>
  <c r="E56" i="1"/>
  <c r="E55" i="1"/>
  <c r="E49" i="1"/>
  <c r="E45" i="1"/>
  <c r="E40" i="1" l="1"/>
  <c r="E38" i="1"/>
  <c r="E31" i="1"/>
</calcChain>
</file>

<file path=xl/sharedStrings.xml><?xml version="1.0" encoding="utf-8"?>
<sst xmlns="http://schemas.openxmlformats.org/spreadsheetml/2006/main" count="667" uniqueCount="370">
  <si>
    <t>QUANTITY</t>
  </si>
  <si>
    <t>×</t>
  </si>
  <si>
    <t>Printed parts</t>
  </si>
  <si>
    <t>NOTE: The electrical components are supplied with a UK farnell code in the component description, so you can identify them and f</t>
  </si>
  <si>
    <t>M3 nuts (includes 4 spare)</t>
  </si>
  <si>
    <t>10mm M3 bolts (includes 10 spare)</t>
  </si>
  <si>
    <t>16mm M3 bolts (includes 11 spare)</t>
  </si>
  <si>
    <t>20mm M3 bolt (includes 4 spare)</t>
  </si>
  <si>
    <t>25mm M3 bolt (includes 2 spare)</t>
  </si>
  <si>
    <t>M4 nuts (includes 15 spare)</t>
  </si>
  <si>
    <t>16mm M4 bolts (includes 8 spare)</t>
  </si>
  <si>
    <t>25mm M4 bolts (includes 2 spare)</t>
  </si>
  <si>
    <t>30mm M4 bolts (includes 6 spare)</t>
  </si>
  <si>
    <t>M8 nut</t>
  </si>
  <si>
    <t>40mm M8 bolt</t>
  </si>
  <si>
    <t>Blue Robotics 4" tubing 1000mm: The main tubing</t>
  </si>
  <si>
    <t>MPU6050: Gyroscope/accelerometer</t>
  </si>
  <si>
    <t>A4988 Stepper motor driver: Stepper motor drivers</t>
  </si>
  <si>
    <t>18650 Protected cells: Litium-ion batteries</t>
  </si>
  <si>
    <t>C/D Battery contact spring: Battery contact springs for the lithium-ion batteries</t>
  </si>
  <si>
    <t>LRB-2.5T-M4: Solderless crimp terminals to connect to the battery</t>
  </si>
  <si>
    <t>Micro lever switch: Endstops</t>
  </si>
  <si>
    <t>2mm stainless steel plate (400x140mm): Used for the wings</t>
  </si>
  <si>
    <t>300mm Acme screw: Used for pitch/buoyancy motor</t>
  </si>
  <si>
    <t>Acme nut: Used for pitch/buoyancy motor</t>
  </si>
  <si>
    <t>316 Stainless steel hosetail (barb fitting), 10mm diam: Used to connect the syringes to the endplate</t>
  </si>
  <si>
    <t>10mm aluminium tubing (1 meter lengths): Used in general assembly</t>
  </si>
  <si>
    <t>9mm reinforced PVC tubing (1m): used to connect the syringes to the exterior</t>
  </si>
  <si>
    <t>Blue Robotics Fathom-S Tether Interface Board Set: Serial communication boards</t>
  </si>
  <si>
    <t>Blue Robotics Fathom ROV Tether (25m recommended): Used to test the glider/communicate/charge</t>
  </si>
  <si>
    <t>Blue Robotics Enclosure Vent and Plug: Used to equalise pressure when putting the glider together</t>
  </si>
  <si>
    <t>Blue Robotics Aluminum End Cap (4" Series): Endplate pieces</t>
  </si>
  <si>
    <t>Blue Robotics O-Ring Flange (4" Series): Endcap pieces</t>
  </si>
  <si>
    <t>Blue Robotics Bar30 High-Resolution 300m Depth/Pressure Sensor: Used for depth sensing</t>
  </si>
  <si>
    <t>Blue Robotics Switch: On/Off switch for the glider</t>
  </si>
  <si>
    <t>Silicone grease: Used to coat the o-rings to ensure the glider is watertight</t>
  </si>
  <si>
    <t>Marine epoxy: Used to fix the barbs to the endplate</t>
  </si>
  <si>
    <t>16mm Pogo pins (P75-B1) (20 includes 10 spare): Used to electrically connect the front and back of the glider</t>
  </si>
  <si>
    <t>Small zip ties (many): Used to fasten linear bearings</t>
  </si>
  <si>
    <t>Arduino: Used for burning the bootloader</t>
  </si>
  <si>
    <t>6 pin ICSP cable: Used for burning the bootloader</t>
  </si>
  <si>
    <t>NEMA 17 32mm Stepper motor: Stepper motors for the planetary gearbox and the buoyancy engine</t>
  </si>
  <si>
    <t>27mm metal hole saw: Not technically a part, but : Used to drill the hole for the underwater connector</t>
  </si>
  <si>
    <t>Pogo connector male PCB: Download from the "Files" section</t>
  </si>
  <si>
    <t>Pogo connector female PCB: Download from the "Files" section</t>
  </si>
  <si>
    <t>Control board PCB: Download from the "Files" section</t>
  </si>
  <si>
    <t>PX0733 - Bulgin buccaneer standard series, dust cap: 314390</t>
  </si>
  <si>
    <t>PX0728/P - Bulgin buccaneer standard series, 9 pins, cable mount plug: 469683</t>
  </si>
  <si>
    <t>12237 – Bulgin buccaneer standard series, strain relief: 469713</t>
  </si>
  <si>
    <t>PX0727/S - Bulgin buccaneer standard series, 9 pins, panel mount receptacle: 314419</t>
  </si>
  <si>
    <t>DF13-4P-1.25DSA – DF13 male header, 4 pins: 1324879</t>
  </si>
  <si>
    <t>NEMA 17 60mm Stepper motor: Stepper motor for the mass assembly carriage</t>
  </si>
  <si>
    <t>22-27-2041 or 22-29-2041 – 0.1” Male header, 4 contacts: 9731164</t>
  </si>
  <si>
    <t>22-27-2021 or 22-29-2021 – 0.1” Male header, 2 contacts: 9731148</t>
  </si>
  <si>
    <t>22-27-2081 or 22-29-2081 – 0.1” Male header, 8 contacts: 9731180</t>
  </si>
  <si>
    <t>22-01-2025 – 0.1” Female header, 2 contacts: 143126</t>
  </si>
  <si>
    <t>22-01-2045 – 0.1” Female header, 4 contacts: 143128</t>
  </si>
  <si>
    <t>22-01-2085 – 0.1” Female header, 8 contacts: 143130</t>
  </si>
  <si>
    <t>08-50-0113 – Crimp contact for motor/endstop headers (includes 16 spare): 2063734</t>
  </si>
  <si>
    <t>0603 SMD resistor 10kohm: 9238603</t>
  </si>
  <si>
    <t>DF13-6P-1.25DSA – DF13 male header, 6 pins: 2427590</t>
  </si>
  <si>
    <t>LM8UU: Linear bearings for mass assembly</t>
  </si>
  <si>
    <t>3.5mm Screw terminal block, 2 pins, through hole: 2478586</t>
  </si>
  <si>
    <t>16MHz Crystal, through hole, 11.5mm x 5mm: 1842217</t>
  </si>
  <si>
    <t>0603 SMD ceramic capacitor 22pF: 1759057</t>
  </si>
  <si>
    <t>0.1” male header, through hole, 12 contacts, 2 rows: 1593443</t>
  </si>
  <si>
    <t>ATMEGA2560 16MHz TQFP: 1288330</t>
  </si>
  <si>
    <t>0.1” male header, through hole, 6 contacts, 2 rows: 1248132</t>
  </si>
  <si>
    <t>Crimp contact for communication headers (includes 18 spare): 1097978</t>
  </si>
  <si>
    <t>2 contact female header for communication: 1211646</t>
  </si>
  <si>
    <t>4 contact female header for communication: 1211644</t>
  </si>
  <si>
    <t>8 core 24AWG ribbon wire: 1301023</t>
  </si>
  <si>
    <t>8mm chromed smooth rod 1000mm: Stainless steel smooth rod Used for movement</t>
  </si>
  <si>
    <t>Terumo Catheter Tip Syringes 50ml Syringe: Buoyancy engine syringes (Other brands may work, but dimensions will vary)</t>
  </si>
  <si>
    <t>608ZZ Bearings: To keep the mass assembly rotating smoothly</t>
  </si>
  <si>
    <t>GNU GENERAL PUBLIC LICENSE V3.pdf</t>
  </si>
  <si>
    <t>This project uses the GPL v3 license for all software related to the glider.</t>
  </si>
  <si>
    <t>Adobe Portable Document Format - 78.20 kB - 10/21/2017 at 10:31</t>
  </si>
  <si>
    <t>Download</t>
  </si>
  <si>
    <t>demo.ino</t>
  </si>
  <si>
    <t>Arduino demo program for gliding forwards by descending and ascending</t>
  </si>
  <si>
    <t>ino - 2.79 kB - 10/14/2017 at 23:02</t>
  </si>
  <si>
    <t>Calibration.ino</t>
  </si>
  <si>
    <t>Arduino calibration program for calibrating the buoyancy trim of the glider</t>
  </si>
  <si>
    <t>ino - 2.51 kB - 10/14/2017 at 23:02</t>
  </si>
  <si>
    <t>End_caps.pdf</t>
  </si>
  <si>
    <t>Endcap drilling guide</t>
  </si>
  <si>
    <t>Adobe Portable Document Format - 5.63 kB - 10/10/2017 at 22:58</t>
  </si>
  <si>
    <t>Planetary_gearbox.scad</t>
  </si>
  <si>
    <t>scad - 8.97 kB - 10/14/2017 at 22:30</t>
  </si>
  <si>
    <t>Control_board_v0.2.1_Gerber_RS274X.zip</t>
  </si>
  <si>
    <t>Zip folder containing gerber RS274X files for the control board PCB (generated using OSHpark's "OSHPark 2layer Eagle7.2.cam" cam job)</t>
  </si>
  <si>
    <t>x-zip-compressed - 147.84 kB - 10/15/2017 at 08:40</t>
  </si>
  <si>
    <t>Buoyancy_engine_connector_female_Gerber_RS274X.zip</t>
  </si>
  <si>
    <t>Zip folder containing gerber RS274X files for the female pogo connector PCB (generated using OSHpark's "OSHPark 2layer Eagle7.2.cam" cam job)</t>
  </si>
  <si>
    <t>x-zip-compressed - 10.68 kB - 10/15/2017 at 08:42</t>
  </si>
  <si>
    <t>Buoyancy_engine_connector_male_Gerber_RS274X.zip</t>
  </si>
  <si>
    <t>Zip folder containing gerber RS274X files for the male pogo connector PCB (generated using OSHpark's "OSHPark 2layer Eagle7.2.cam" cam job)</t>
  </si>
  <si>
    <t>x-zip-compressed - 11.54 kB - 10/15/2017 at 08:45</t>
  </si>
  <si>
    <t>Control_board_v0.2.1_Gerber_RS274X_eagle.zip</t>
  </si>
  <si>
    <t>Zip folder containing gerber RS274X files for the control board PCB (generated using Eagle's "gerb274x" cam job)</t>
  </si>
  <si>
    <t>x-zip-compressed - 143.67 kB - 10/15/2017 at 09:54</t>
  </si>
  <si>
    <t>Buoyancy_engine_connector_female_Gerber_RS274X_eagle.zip</t>
  </si>
  <si>
    <t>Zip folder containing gerber RS274X files for the female pogo connector PCB (generated using Eagle's "gerb274x" cam job)</t>
  </si>
  <si>
    <t>x-zip-compressed - 9.05 kB - 10/15/2017 at 09:53</t>
  </si>
  <si>
    <t>Buoyancy_engine_connector_male_Gerber_RS274X_eagle.zip</t>
  </si>
  <si>
    <t>Zip folder containing gerber RS274X files for the male pogo connector PCB (generated using Eagle's "gerb274x" cam job)</t>
  </si>
  <si>
    <t>x-zip-compressed - 10.02 kB - 10/15/2017 at 09:49</t>
  </si>
  <si>
    <t>Control_board_v0.2.1_drill_files.zip</t>
  </si>
  <si>
    <t>Drill files for the control board PCB generated using Eagle's "Excellon" cam job. There are two files "DRI" (Drill Station Info File) and "DRD" (NC Drill File).</t>
  </si>
  <si>
    <t>x-zip-compressed - 1.38 kB - 10/15/2017 at 09:59</t>
  </si>
  <si>
    <t>Buoyancy_engine_connector_female_drill_files.zip</t>
  </si>
  <si>
    <t>Drill files for the female pogo connector PCB generated using Eagle's "Excellon" cam job. There are two files "DRI" (Drill Station Info File) and "DRD" (NC Drill File).</t>
  </si>
  <si>
    <t>x-zip-compressed - 842.00 bytes - 10/15/2017 at 10:01</t>
  </si>
  <si>
    <t>Buoyancy_engine_connector_male_drill_files.zip</t>
  </si>
  <si>
    <t>Drill files for the male pogo connector PCB generated using Eagle's "Excellon" cam job. There are two files "DRI" (Drill Station Info File) and "DRD" (NC Drill File).</t>
  </si>
  <si>
    <t>x-zip-compressed - 856.00 bytes - 10/15/2017 at 10:08</t>
  </si>
  <si>
    <t>Control_board_v0.2.1.brd</t>
  </si>
  <si>
    <t>brd - 257.94 kB - 10/14/2017 at 22:31</t>
  </si>
  <si>
    <t>Buoyancy_engine_connector_female.brd</t>
  </si>
  <si>
    <t>brd - 24.67 kB - 10/14/2017 at 22:30</t>
  </si>
  <si>
    <t>Buoyancy_engine_connector_male.brd</t>
  </si>
  <si>
    <t>brd - 23.04 kB - 10/14/2017 at 22:30</t>
  </si>
  <si>
    <t>Control_board_v0.2.1.sch</t>
  </si>
  <si>
    <t>sch - 568.98 kB - 10/14/2017 at 22:31</t>
  </si>
  <si>
    <t>Buoyancy_engine_connector_female.sch</t>
  </si>
  <si>
    <t>sch - 28.09 kB - 10/14/2017 at 22:30</t>
  </si>
  <si>
    <t>Buoyancy_engine_connector_male.sch</t>
  </si>
  <si>
    <t>sch - 24.03 kB - 10/14/2017 at 22:30</t>
  </si>
  <si>
    <t>Planetary_gearbox.stl</t>
  </si>
  <si>
    <t>Standard Tesselated Geometry - 2.55 MB - 10/14/2017 at 22:31</t>
  </si>
  <si>
    <t>Printed_parts - Tail_endcap_shroud.stl</t>
  </si>
  <si>
    <t>Standard Tesselated Geometry - 3.73 MB - 10/14/2017 at 22:31</t>
  </si>
  <si>
    <t>Printed_parts - Wing_mount.stl</t>
  </si>
  <si>
    <t>Print 2</t>
  </si>
  <si>
    <t>Standard Tesselated Geometry - 981.33 kB - 10/14/2017 at 22:31</t>
  </si>
  <si>
    <t>Printed_parts - Pogo_header_slider_mount.stl</t>
  </si>
  <si>
    <t>Standard Tesselated Geometry - 2.99 MB - 10/14/2017 at 22:31</t>
  </si>
  <si>
    <t>Printed_parts - Nosecone.stl</t>
  </si>
  <si>
    <t>Standard Tesselated Geometry - 7.17 MB - 10/14/2017 at 22:31</t>
  </si>
  <si>
    <t>Printed_parts - Syringe_plunger_back.stl</t>
  </si>
  <si>
    <t>Standard Tesselated Geometry - 838.56 kB - 10/14/2017 at 22:30</t>
  </si>
  <si>
    <t>Printed_parts - Syringe_plunger_front.stl</t>
  </si>
  <si>
    <t>Standard Tesselated Geometry - 574.50 kB - 10/14/2017 at 22:30</t>
  </si>
  <si>
    <t>Printed_parts - Syringe_clamp_front.stl</t>
  </si>
  <si>
    <t>Standard Tesselated Geometry - 904.38 kB - 10/14/2017 at 22:29</t>
  </si>
  <si>
    <t>Printed_parts - Syringe_clamp_back.stl</t>
  </si>
  <si>
    <t>Standard Tesselated Geometry - 904.77 kB - 10/14/2017 at 22:29</t>
  </si>
  <si>
    <t>Printed_parts - Engine_endstop.stl</t>
  </si>
  <si>
    <t>Standard Tesselated Geometry - 67.66 kB - 10/14/2017 at 22:29</t>
  </si>
  <si>
    <t>Printed_parts - Buoyancy_engine_motor_mount.stl</t>
  </si>
  <si>
    <t>Standard Tesselated Geometry - 2.44 MB - 10/14/2017 at 22:29</t>
  </si>
  <si>
    <t>Printed_parts - Pogo_header_front_mount.stl</t>
  </si>
  <si>
    <t>Standard Tesselated Geometry - 1.45 MB - 10/14/2017 at 22:29</t>
  </si>
  <si>
    <t>Printed_parts - Roll_motor_mount.stl</t>
  </si>
  <si>
    <t>Standard Tesselated Geometry - 889.24 kB - 10/14/2017 at 22:29</t>
  </si>
  <si>
    <t>Printed_parts - Engine_end_connector.stl</t>
  </si>
  <si>
    <t>Standard Tesselated Geometry - 1.15 MB - 10/14/2017 at 22:29</t>
  </si>
  <si>
    <t>Printed_parts - Fathom-S_mounting_bracket.stl</t>
  </si>
  <si>
    <t>Standard Tesselated Geometry - 446.27 kB - 10/14/2017 at 22:28</t>
  </si>
  <si>
    <t>Printed_parts - Exterior_bar_mount.stl</t>
  </si>
  <si>
    <t>Standard Tesselated Geometry - 306.33 kB - 10/14/2017 at 22:28</t>
  </si>
  <si>
    <t>Printed_parts - Engine_endcap_mount.stl</t>
  </si>
  <si>
    <t>Standard Tesselated Geometry - 598.91 kB - 10/14/2017 at 22:28</t>
  </si>
  <si>
    <t>Printed_parts - Pitch_motor_mount.stl</t>
  </si>
  <si>
    <t>Standard Tesselated Geometry - 1.87 MB - 10/14/2017 at 22:28</t>
  </si>
  <si>
    <t>Printed_parts - Circuit_rack_endcap_mount.stl</t>
  </si>
  <si>
    <t>Standard Tesselated Geometry - 977.04 kB - 10/14/2017 at 22:28</t>
  </si>
  <si>
    <t>Printed_parts - Engine_bearing_fastener.stl</t>
  </si>
  <si>
    <t>Standard Tesselated Geometry - 185.24 kB - 10/14/2017 at 22:28</t>
  </si>
  <si>
    <t>Printed_parts - Battery_mount_acme.stl</t>
  </si>
  <si>
    <t>Standard Tesselated Geometry - 1.15 MB - 10/14/2017 at 22:27</t>
  </si>
  <si>
    <t>Printed_parts - Pixhawk_mounting_plate.stl</t>
  </si>
  <si>
    <t>Standard Tesselated Geometry - 132.99 kB - 10/14/2017 at 22:27</t>
  </si>
  <si>
    <t>Printed_parts - Circuit_rack_end.stl</t>
  </si>
  <si>
    <t>Standard Tesselated Geometry - 541.68 kB - 10/14/2017 at 22:27</t>
  </si>
  <si>
    <t>Printed_parts - Pogo_header_back_mount.stl</t>
  </si>
  <si>
    <t>Standard Tesselated Geometry - 166.49 kB - 10/14/2017 at 22:27</t>
  </si>
  <si>
    <t>Printed_parts - Buoyancy_engine_bearing_plate.stl</t>
  </si>
  <si>
    <t>Standard Tesselated Geometry - 1.13 MB - 10/14/2017 at 22:26</t>
  </si>
  <si>
    <t>Printed_parts - Cable_chain_nut_holder.stl</t>
  </si>
  <si>
    <t>Standard Tesselated Geometry - 59.65 kB - 10/14/2017 at 22:26</t>
  </si>
  <si>
    <t>Printed_parts - Pitch_motor_back_plate.stl</t>
  </si>
  <si>
    <t>Standard Tesselated Geometry - 797.15 kB - 10/14/2017 at 22:26</t>
  </si>
  <si>
    <t>Printed_parts - Acme_motor_connector.stl</t>
  </si>
  <si>
    <t>Standard Tesselated Geometry - 782.41 kB - 10/14/2017 at 22:26</t>
  </si>
  <si>
    <t>Printed_parts - Battery_rods_cover.stl</t>
  </si>
  <si>
    <t>Standard Tesselated Geometry - 292.07 kB - 10/14/2017 at 22:26</t>
  </si>
  <si>
    <t>Printed_parts - Battery_mount_bearings.stl</t>
  </si>
  <si>
    <t>Standard Tesselated Geometry - 1.25 MB - 10/14/2017 at 22:26</t>
  </si>
  <si>
    <t>Printed_parts - GPS_mounting_plate.stl</t>
  </si>
  <si>
    <t>Standard Tesselated Geometry - 95.20 kB - 10/14/2017 at 22:26</t>
  </si>
  <si>
    <t>Printed_parts - Battery_mount_connector.stl</t>
  </si>
  <si>
    <t>Standard Tesselated Geometry - 199.69 kB - 10/14/2017 at 22:26</t>
  </si>
  <si>
    <t>Printed_parts - Acme_bearing_front.stl</t>
  </si>
  <si>
    <t>Standard Tesselated Geometry - 272.35 kB - 10/14/2017 at 22:25</t>
  </si>
  <si>
    <t>Printed_parts - Acme_bearing_back.stl</t>
  </si>
  <si>
    <t>Standard Tesselated Geometry - 205.55 kB - 10/14/2017 at 22:25</t>
  </si>
  <si>
    <t>OSUG: Open-Source Underwater Glider Components </t>
  </si>
  <si>
    <t>OSUG: Open-Source Underwater Glider Files</t>
  </si>
  <si>
    <t>COMPONENT_NAME</t>
  </si>
  <si>
    <t>https://amzn.eu/d/4f7AIye</t>
  </si>
  <si>
    <t>https://amzn.eu/d/cFBuVKx</t>
  </si>
  <si>
    <t>https://www.conrad.de/de/p/samsung-nr18650-25r-spezial-akku-18650-hochstromfaehig-hochtemperaturfaehig-flat-top-li-ion-3-6-v-2500-mah-1431335.html?hk=SEM&amp;+Haushalt=&amp;+Haushalt=&amp;B2C+Experience=&amp;ef_id=d2293d5206e818836aaa5810540118b3%3AG%3As&amp;s_kwcid=AL%21222%2110%2173117804044873%214576717172559192&amp;msclkid=d2293d5206e818836aaa5810540118b3&amp;utm_source=bing&amp;utm_medium=cpc&amp;utm_campaign=Kfz%2C+Hobby+%26+Haushalt&amp;utm_term=4576717172559192&amp;utm_content=Kfz%2C+Hobby+%26+Haushalt</t>
  </si>
  <si>
    <t>https://de.farnell.com/jst-japan-solderless-terminals/lrb-2-5t-m4/crimpklemme-ring-m4-lrb-ausf-auf/dp/7356579</t>
  </si>
  <si>
    <t>https://amzn.eu/d/6sbUuDh</t>
  </si>
  <si>
    <t>https://amzn.eu/d/cQW1RBU</t>
  </si>
  <si>
    <t>https://amzn.eu/d/cuJ93V9</t>
  </si>
  <si>
    <t>https://amzn.eu/d/9ejFYP4</t>
  </si>
  <si>
    <t>https://amzn.eu/d/6BUYA8y</t>
  </si>
  <si>
    <t>Link</t>
  </si>
  <si>
    <t>Cost (Euro)</t>
  </si>
  <si>
    <t>https://amzn.eu/d/ivDjU1T</t>
  </si>
  <si>
    <t>https://amzn.eu/d/1KjlZTs</t>
  </si>
  <si>
    <t>https://amzn.eu/d/5HI9lmn</t>
  </si>
  <si>
    <t>https://bluerov-solutions.com/produkt/fathom-rov-tether-rov-ready/</t>
  </si>
  <si>
    <t>https://eu.robotshop.com/products/fathom-x-tether-interface-board-set</t>
  </si>
  <si>
    <t>Comment</t>
  </si>
  <si>
    <t>https://bluerov-solutions.com/produkt/bluerov2-enclosure-only-2/</t>
  </si>
  <si>
    <t>https://eu.robotshop.com/products/bluerov2-enclosure-pre-wired-electronics</t>
  </si>
  <si>
    <t>https://eu.robotshop.com/products/wetlink-penetrator-95mm-high-compression</t>
  </si>
  <si>
    <t>https://bluerov-solutions.com/produkt/aluminum-end-cap-4-series/</t>
  </si>
  <si>
    <t>https://imachines.gr/bluerobotics/store/o-ring-flange-4-series/</t>
  </si>
  <si>
    <t>https://bluerov-solutions.com/produkt/bar30-high-resolution-300m-depth-pressure-sensor/</t>
  </si>
  <si>
    <t>https://eu.robotshop.com/products/bluerobotics-switch-5a</t>
  </si>
  <si>
    <t>https://eu.robotshop.com/products/griffon-silicone-grease-15-g</t>
  </si>
  <si>
    <t>https://amzn.eu/d/buewJ44</t>
  </si>
  <si>
    <t>34mm</t>
  </si>
  <si>
    <t>https://amzn.eu/d/g02A6Dd</t>
  </si>
  <si>
    <t>https://buyzero.de/en/products/pogo-pins-needle-head-10-pack-p75-b1</t>
  </si>
  <si>
    <t>https://de.farnell.com/en-DE/bulgin/px0733/sealing-cap-for-px0847-connector/dp/314390</t>
  </si>
  <si>
    <t>https://www.digikey.de/en/products/detail/bulgin/PX0728-P/1625877?s=N4IgTCBcDaIAoA0AMB2MAOA9HEBdAvkA</t>
  </si>
  <si>
    <t>https://de.rs-online.com/web/p/industrie-automation-steckverbinder/0452114?cm_mmc=DE-CJAFF-_-digipart.com-_-RS+Components+DE+Product+Feed&amp;cjevent=13da8e5f7a0711ee820b00d80a18b8fb</t>
  </si>
  <si>
    <t>https://amzn.eu/d/dftG4B2</t>
  </si>
  <si>
    <t>NEMA17 Stepper Motor 60mm - CR-3D Stepper Motor for Z-Axis (cr3d.de)</t>
  </si>
  <si>
    <t>https://de.farnell.com/molex/22-27-2041/stiftleiste-4pos-1-reihe-2-54mm/dp/9731164</t>
  </si>
  <si>
    <t>https://de.farnell.com/molex/22-27-2021/stiftleiste-2pos-1-reihe-2-54mm/dp/9731148</t>
  </si>
  <si>
    <t>https://de.farnell.com/en-DE/molex/22-27-2081/stiftleiste-8pos-1-reihe-2-54mm/dp/9731180</t>
  </si>
  <si>
    <t>https://www.mouser.de/ProductDetail/Molex/22-01-2025?qs=mrPiglD9aYKHxZkM06vJ3A%3D%3D</t>
  </si>
  <si>
    <t>?</t>
  </si>
  <si>
    <t>22-01-2045 Molex, Connector Housing, KK 254 6471, Receptacle | Farnell EN</t>
  </si>
  <si>
    <t>https://www.mouser.de/ProductDetail/Molex/22-01-2085?qs=P7cO%252B%252BFDLzR5XBen9XcmMw%3D%3D</t>
  </si>
  <si>
    <t>https://www.reichelt.de/de/de/molex-crimpkontakt-kk-buchse-molex-8500106-p185676.html?PROVID=2788&amp;gclid=Cj0KCQjwtJKqBhCaARIsAN_yS_nkjy650nn7UkCBk7-z5s7HatS8z2Q2nN-O5u2yL3JyEU6OptDldWIaAlASEALw_wcB&amp;&amp;r=1</t>
  </si>
  <si>
    <t>https://amzn.eu/d/clM5XFs</t>
  </si>
  <si>
    <t>https://de.farnell.com/en-DE/hirose-hrs/df13-6p-1-25dsa/stiftleiste-6-pos-1-reihe-1-25mm/dp/2427590</t>
  </si>
  <si>
    <t>https://amzn.eu/d/d1P6G5q</t>
  </si>
  <si>
    <t>https://ie.rs-online.com/web/p/pcb-terminal-blocks/8971332</t>
  </si>
  <si>
    <t>https://uk.farnell.com/abracon/abl-16-384mhz-b2/crystal-16-384m-18pf-cl-hc49-4h/dp/1611776</t>
  </si>
  <si>
    <t>https://www.mouser.de/ProductDetail/KEMET/C0603C220J4GACAUTO?qs=MyNHzdoqoQJm2JGkEmcT9Q%3D%3D</t>
  </si>
  <si>
    <t>https://www.digikey.de/de/products/detail/molex/0010897120/3068090?utm_adgroup=&amp;utm_source=google&amp;utm_medium=cpc&amp;utm_campaign=PMax%20Shopping_Supplier&amp;utm_term=&amp;productid=3068090&amp;utm_content=&amp;utm_id=go_cmp-20189582800_adg-_ad-__dev-c_ext-_prd-3068090_sig-Cj0KCQjwtJKqBhCaARIsAN_yS_mvRknPTwRJ1wfLPXMSJKFdJSW_3XJzRJUHsLJ5xkQzlbLgd5sAQvYaAgtcEALw_wcB&amp;gad_source=1&amp;gclid=Cj0KCQjwtJKqBhCaARIsAN_yS_mvRknPTwRJ1wfLPXMSJKFdJSW_3XJzRJUHsLJ5xkQzlbLgd5sAQvYaAgtcEALw_wcB</t>
  </si>
  <si>
    <t>https://www.reichelt.de/8-bit-atmega-avr-mikrocontroller-256-kb-16-mhz-tqfp-100-atmega-2560-16au-p68178.html?utm_source=affiliate&amp;utm_medium=awin.de&amp;PROVID=2690&amp;awc=14954_1698997147_791d7d13f8721b454c1a6334bd6b1c2e</t>
  </si>
  <si>
    <t>https://www.digikey.de/de/products/detail/w%C3%BCrth-elektronik/61300621121/4846835?utm_adgroup=&amp;utm_source=google&amp;utm_medium=cpc&amp;utm_campaign=PMax:%20Smart%20Shopping_Product_Zombie%20SKUs&amp;utm_term=&amp;productid=4846835&amp;utm_content=&amp;utm_id=go_cmp-18521752285_adg-_ad-__dev-c_ext-_prd-4846835_sig-Cj0KCQjwtJKqBhCaARIsAN_yS_mrM5-g1nlW3NNTrvIVIBlH3nG5YqhOKegSzPpa4y9v-6-hgCJ7iCwaAkfKEALw_wcB&amp;gad_source=1&amp;gclid=Cj0KCQjwtJKqBhCaARIsAN_yS_mrM5-g1nlW3NNTrvIVIBlH3nG5YqhOKegSzPpa4y9v-6-hgCJ7iCwaAkfKEALw_wcB</t>
  </si>
  <si>
    <t>https://www.mouser.de/ProductDetail/Molex/214524-1000?qs=By6Nw2ByBD1H8xR7rSUduw%3D%3D&amp;mgh=1&amp;vip=1&amp;gad_source=1&amp;gclid=Cj0KCQjwtJKqBhCaARIsAN_yS_kn3DRbU9iycCp_hBqSk8CE0AQtiKnPZa4Wbkcqh5FRF1qw4rq4fRMaAjPlEALw_wcB</t>
  </si>
  <si>
    <t>https://www.reichelt.de/buchsenleiste-2-54mm-1x2-gerade-bkl-10120944-p266669.html?PROVID=2788&amp;gclid=Cj0KCQjwtJKqBhCaARIsAN_yS_k_BTtDYy5aPjaUYQu7f0MOC6l_5cD1HTpIdZ24faXlX3XroHD35_IaAvZSEALw_wcB</t>
  </si>
  <si>
    <t>MPE 094-1-004: Socket headers 2.54 mm, 1X04, straight at reichelt elektronik</t>
  </si>
  <si>
    <t>PP002607 Pro Power, Ribbon Cable, Per Metre, Unscreened | Farnell DE</t>
  </si>
  <si>
    <t>https://amzn.eu/d/g17CVUe</t>
  </si>
  <si>
    <t>https://amzn.eu/d/27D9vxR</t>
  </si>
  <si>
    <t>https://amzn.eu/d/dre8li2</t>
  </si>
  <si>
    <t>https://amzn.eu/d/dgLoKjU</t>
  </si>
  <si>
    <t>https://amzn.eu/d/jf7r86X</t>
  </si>
  <si>
    <t>https://amzn.eu/d/am2hH7E</t>
  </si>
  <si>
    <t>https://amzn.eu/d/5Kwv7OE</t>
  </si>
  <si>
    <t>https://amzn.eu/d/5lJnBYs</t>
  </si>
  <si>
    <t>https://amzn.eu/d/i1oYVFf</t>
  </si>
  <si>
    <t>Nuts and Bolts</t>
  </si>
  <si>
    <t>Same as 67</t>
  </si>
  <si>
    <t>https://amzn.eu/d/i0Xi3Pb</t>
  </si>
  <si>
    <t>https://amzn.eu/d/13qqiyh</t>
  </si>
  <si>
    <t>https://exp-tech.de/products/olimex-icsp-cable-6pin-mini</t>
  </si>
  <si>
    <t>https://amzn.eu/d/bGaUe4F</t>
  </si>
  <si>
    <t>5 instead of 6</t>
  </si>
  <si>
    <t>https://amzn.eu/d/j0UYU3z</t>
  </si>
  <si>
    <t>_</t>
  </si>
  <si>
    <t>Blue Robotics 4" tubing 1000mm</t>
  </si>
  <si>
    <t xml:space="preserve"> The main tubing</t>
  </si>
  <si>
    <t>MPU6050</t>
  </si>
  <si>
    <t xml:space="preserve"> Gyroscope/accelerometer</t>
  </si>
  <si>
    <t>A4988 Stepper motor driver</t>
  </si>
  <si>
    <t xml:space="preserve"> Stepper motor drivers</t>
  </si>
  <si>
    <t>18650 Protected cells</t>
  </si>
  <si>
    <t xml:space="preserve"> Litium-ion batteries</t>
  </si>
  <si>
    <t>C/D Battery contact spring</t>
  </si>
  <si>
    <t xml:space="preserve"> Battery contact springs for the lithium-ion batteries</t>
  </si>
  <si>
    <t>LRB-2.5T-M4</t>
  </si>
  <si>
    <t xml:space="preserve"> Solderless crimp terminals to connect to the battery</t>
  </si>
  <si>
    <t>Micro lever switch</t>
  </si>
  <si>
    <t xml:space="preserve"> Endstops</t>
  </si>
  <si>
    <t>2mm stainless steel plate (400x140mm)</t>
  </si>
  <si>
    <t xml:space="preserve"> Used for the wings</t>
  </si>
  <si>
    <t>300mm Acme screw</t>
  </si>
  <si>
    <t xml:space="preserve"> Used for pitch/buoyancy motor</t>
  </si>
  <si>
    <t>Acme nut</t>
  </si>
  <si>
    <t>316 Stainless steel hosetail (barb fitting), 10mm diam</t>
  </si>
  <si>
    <t xml:space="preserve"> Used to connect the syringes to the endplate</t>
  </si>
  <si>
    <t>10mm aluminium tubing (1 meter lengths)</t>
  </si>
  <si>
    <t xml:space="preserve"> Used in general assembly</t>
  </si>
  <si>
    <t>9mm reinforced PVC tubing (1m)</t>
  </si>
  <si>
    <t xml:space="preserve"> used to connect the syringes to the exterior</t>
  </si>
  <si>
    <t>Blue Robotics Fathom-S Tether Interface Board Set</t>
  </si>
  <si>
    <t xml:space="preserve"> Serial communication boards</t>
  </si>
  <si>
    <t>Blue Robotics Fathom ROV Tether (25m recommended)</t>
  </si>
  <si>
    <t xml:space="preserve"> Used to test the glider/communicate/charge</t>
  </si>
  <si>
    <t>Blue Robotics Enclosure Vent and Plug</t>
  </si>
  <si>
    <t xml:space="preserve"> Used to equalise pressure when putting the glider together</t>
  </si>
  <si>
    <t>Blue Robotics Aluminum End Cap (4" Series)</t>
  </si>
  <si>
    <t xml:space="preserve"> Endplate pieces</t>
  </si>
  <si>
    <t>Blue Robotics O-Ring Flange (4" Series)</t>
  </si>
  <si>
    <t xml:space="preserve"> Endcap pieces</t>
  </si>
  <si>
    <t>Blue Robotics Bar30 High-Resolution 300m Depth/Pressure Sensor</t>
  </si>
  <si>
    <t xml:space="preserve"> Used for depth sensing</t>
  </si>
  <si>
    <t>Blue Robotics Switch</t>
  </si>
  <si>
    <t xml:space="preserve"> On/Off switch for the glider</t>
  </si>
  <si>
    <t>Silicone grease</t>
  </si>
  <si>
    <t xml:space="preserve"> Used to coat the o-rings to ensure the glider is watertight</t>
  </si>
  <si>
    <t>Marine epoxy</t>
  </si>
  <si>
    <t xml:space="preserve"> Used to fix the barbs to the endplate</t>
  </si>
  <si>
    <t>NEMA 17 32mm Stepper motor</t>
  </si>
  <si>
    <t xml:space="preserve"> Stepper motors for the planetary gearbox and the buoyancy engine</t>
  </si>
  <si>
    <t>27mm metal hole saw</t>
  </si>
  <si>
    <t xml:space="preserve"> Not technically a part, but </t>
  </si>
  <si>
    <t>Pogo connector male PCB</t>
  </si>
  <si>
    <t xml:space="preserve"> Download from the "Files" section</t>
  </si>
  <si>
    <t>Pogo connector female PCB</t>
  </si>
  <si>
    <t>Control board PCB</t>
  </si>
  <si>
    <t>16mm Pogo pins (P75-B1) (20 includes 10 spare)</t>
  </si>
  <si>
    <t xml:space="preserve"> Used to electrically connect the front and back of the glider</t>
  </si>
  <si>
    <t>PX0733 - Bulgin buccaneer standard series, dust cap</t>
  </si>
  <si>
    <t>PX0728/P - Bulgin buccaneer standard series, 9 pins, cable mount plug</t>
  </si>
  <si>
    <t>12237 – Bulgin buccaneer standard series, strain relief</t>
  </si>
  <si>
    <t>PX0727/S - Bulgin buccaneer standard series, 9 pins, panel mount receptacle</t>
  </si>
  <si>
    <t>DF13-4P-1.25DSA – DF13 male header, 4 pins</t>
  </si>
  <si>
    <t>NEMA 17 60mm Stepper motor</t>
  </si>
  <si>
    <t xml:space="preserve"> Stepper motor for the mass assembly carriage</t>
  </si>
  <si>
    <t>22-27-2041 or 22-29-2041 – 0.1” Male header, 4 contacts</t>
  </si>
  <si>
    <t>NOTE</t>
  </si>
  <si>
    <t xml:space="preserve"> The electrical components are supplied with a UK farnell code in the component description, so you can identify them and f</t>
  </si>
  <si>
    <t>22-27-2021 or 22-29-2021 – 0.1” Male header, 2 contacts</t>
  </si>
  <si>
    <t>22-27-2081 or 22-29-2081 – 0.1” Male header, 8 contacts</t>
  </si>
  <si>
    <t>22-01-2025 – 0.1” Female header, 2 contacts</t>
  </si>
  <si>
    <t>22-01-2045 – 0.1” Female header, 4 contacts</t>
  </si>
  <si>
    <t>22-01-2085 – 0.1” Female header, 8 contacts</t>
  </si>
  <si>
    <t>08-50-0113 – Crimp contact for motor/endstop headers (includes 16 spare)</t>
  </si>
  <si>
    <t>0603 SMD resistor 10kohm</t>
  </si>
  <si>
    <t>DF13-6P-1.25DSA – DF13 male header, 6 pins</t>
  </si>
  <si>
    <t>LM8UU</t>
  </si>
  <si>
    <t xml:space="preserve"> Linear bearings for mass assembly</t>
  </si>
  <si>
    <t>3.5mm Screw terminal block, 2 pins, through hole</t>
  </si>
  <si>
    <t>16MHz Crystal, through hole, 11.5mm x 5mm</t>
  </si>
  <si>
    <t>0603 SMD ceramic capacitor 22pF</t>
  </si>
  <si>
    <t>0.1” male header, through hole, 12 contacts, 2 rows</t>
  </si>
  <si>
    <t>ATMEGA2560 16MHz TQFP</t>
  </si>
  <si>
    <t>0.1” male header, through hole, 6 contacts, 2 rows</t>
  </si>
  <si>
    <t>Crimp contact for communication headers (includes 18 spare)</t>
  </si>
  <si>
    <t>2 contact female header for communication</t>
  </si>
  <si>
    <t>4 contact female header for communication</t>
  </si>
  <si>
    <t>8 core 24AWG ribbon wire</t>
  </si>
  <si>
    <t>Small zip ties (many)</t>
  </si>
  <si>
    <t xml:space="preserve"> Used to fasten linear bearings</t>
  </si>
  <si>
    <t>8mm chromed smooth rod 1000mm</t>
  </si>
  <si>
    <t xml:space="preserve"> Stainless steel smooth rod Used for movement</t>
  </si>
  <si>
    <t>Arduino</t>
  </si>
  <si>
    <t xml:space="preserve"> Used for burning the bootloader</t>
  </si>
  <si>
    <t>6 pin ICSP cable</t>
  </si>
  <si>
    <t>Terumo Catheter Tip Syringes 50ml Syringe</t>
  </si>
  <si>
    <t xml:space="preserve"> Buoyancy engine syringes (Other brands may work, but dimensions will vary)</t>
  </si>
  <si>
    <t>608ZZ Bearings</t>
  </si>
  <si>
    <t xml:space="preserve"> To keep the mass assembly rotating smoothly</t>
  </si>
  <si>
    <t>Description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</si>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</sst>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272727"/>
      </left>
      <right style="medium">
        <color rgb="FF272727"/>
      </right>
      <top style="medium">
        <color rgb="FF272727"/>
      </top>
      <bottom/>
      <diagonal/>
    </border>
    <border>
      <left style="medium">
        <color rgb="FF272727"/>
      </left>
      <right style="medium">
        <color rgb="FF272727"/>
      </right>
      <top/>
      <bottom/>
      <diagonal/>
    </border>
    <border>
      <left style="medium">
        <color rgb="FF272727"/>
      </left>
      <right style="medium">
        <color rgb="FF272727"/>
      </right>
      <top/>
      <bottom style="medium">
        <color rgb="FF272727"/>
      </bottom>
      <diagonal/>
    </border>
    <border>
      <left/>
      <right/>
      <top/>
      <bottom style="medium">
        <color rgb="FF2727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2" borderId="1" xfId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2" borderId="0" xfId="0" applyFont="1" applyFill="1"/>
    <xf numFmtId="0" fontId="1" fillId="0" borderId="0" xfId="1"/>
    <xf numFmtId="0" fontId="1" fillId="0" borderId="0" xfId="1" applyAlignment="1">
      <alignment horizontal="center" vertical="center" wrapText="1"/>
    </xf>
    <xf numFmtId="0" fontId="1" fillId="2" borderId="1" xfId="1" applyFill="1" applyBorder="1" applyAlignment="1">
      <alignment horizontal="center" vertical="top" wrapText="1"/>
    </xf>
    <xf numFmtId="0" fontId="1" fillId="2" borderId="2" xfId="1" applyFill="1" applyBorder="1" applyAlignment="1">
      <alignment horizontal="center" vertical="top" wrapText="1"/>
    </xf>
    <xf numFmtId="0" fontId="1" fillId="2" borderId="3" xfId="1" applyFill="1" applyBorder="1" applyAlignment="1">
      <alignment horizontal="center" vertical="top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vertical="justify"/>
    </xf>
    <xf numFmtId="0" fontId="0" fillId="0" borderId="0" xfId="0" applyAlignment="1">
      <alignment vertical="justify"/>
    </xf>
    <xf numFmtId="0" fontId="1" fillId="0" borderId="5" xfId="1" applyBorder="1" applyAlignment="1">
      <alignment vertical="justify"/>
    </xf>
    <xf numFmtId="0" fontId="5" fillId="0" borderId="5" xfId="0" applyFont="1" applyBorder="1" applyAlignment="1">
      <alignment vertical="justify"/>
    </xf>
    <xf numFmtId="2" fontId="6" fillId="0" borderId="5" xfId="0" applyNumberFormat="1" applyFont="1" applyBorder="1" applyAlignment="1">
      <alignment vertical="justify"/>
    </xf>
    <xf numFmtId="2" fontId="0" fillId="0" borderId="5" xfId="0" applyNumberFormat="1" applyBorder="1" applyAlignment="1">
      <alignment vertical="justify"/>
    </xf>
    <xf numFmtId="2" fontId="0" fillId="0" borderId="0" xfId="0" applyNumberFormat="1" applyAlignment="1">
      <alignment vertical="justify"/>
    </xf>
    <xf numFmtId="0" fontId="7" fillId="0" borderId="6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robotshop.com/products/bluerobotics-switch-5a" TargetMode="External"/><Relationship Id="rId18" Type="http://schemas.openxmlformats.org/officeDocument/2006/relationships/hyperlink" Target="https://www.digikey.de/en/products/detail/bulgin/PX0728-P/1625877?s=N4IgTCBcDaIAoA0AMB2MAOA9HEBdAvkA" TargetMode="External"/><Relationship Id="rId26" Type="http://schemas.openxmlformats.org/officeDocument/2006/relationships/hyperlink" Target="https://de.farnell.com/molex/22-01-2045/buchsenleiste-4pos-1-reihe-2-54mm/dp/143128" TargetMode="External"/><Relationship Id="rId39" Type="http://schemas.openxmlformats.org/officeDocument/2006/relationships/hyperlink" Target="https://www.reichelt.de/buchsenleisten-2-54-mm-1x04-gerade-mpe-094-1-004-p119913.html?PROVID=2788&amp;gclid=Cj0KCQjwtJKqBhCaARIsAN_yS_kOJc7Y1WSPJGi43bfg84GpYyO4L-qzhfKAMQPtJSPVw_WmWPCmlbwaAmEEEALw_wcB" TargetMode="External"/><Relationship Id="rId21" Type="http://schemas.openxmlformats.org/officeDocument/2006/relationships/hyperlink" Target="https://www.cr3d.de/produkt/nema17-schrittmotor-60mm/" TargetMode="External"/><Relationship Id="rId34" Type="http://schemas.openxmlformats.org/officeDocument/2006/relationships/hyperlink" Target="https://www.digikey.de/de/products/detail/molex/0010897120/3068090?utm_adgroup=&amp;utm_source=google&amp;utm_medium=cpc&amp;utm_campaign=PMax%20Shopping_Supplier&amp;utm_term=&amp;productid=3068090&amp;utm_content=&amp;utm_id=go_cmp-20189582800_adg-_ad-__dev-c_ext-_prd-3068090_sig-Cj0KCQjwtJKqBhCaARIsAN_yS_mvRknPTwRJ1wfLPXMSJKFdJSW_3XJzRJUHsLJ5xkQzlbLgd5sAQvYaAgtcEALw_wcB&amp;gad_source=1&amp;gclid=Cj0KCQjwtJKqBhCaARIsAN_yS_mvRknPTwRJ1wfLPXMSJKFdJSW_3XJzRJUHsLJ5xkQzlbLgd5sAQvYaAgtcEALw_wcB" TargetMode="External"/><Relationship Id="rId42" Type="http://schemas.openxmlformats.org/officeDocument/2006/relationships/hyperlink" Target="https://amzn.eu/d/27D9vxR" TargetMode="External"/><Relationship Id="rId47" Type="http://schemas.openxmlformats.org/officeDocument/2006/relationships/hyperlink" Target="https://amzn.eu/d/am2hH7E" TargetMode="External"/><Relationship Id="rId50" Type="http://schemas.openxmlformats.org/officeDocument/2006/relationships/hyperlink" Target="https://amzn.eu/d/i1oYVFf" TargetMode="External"/><Relationship Id="rId55" Type="http://schemas.openxmlformats.org/officeDocument/2006/relationships/hyperlink" Target="https://amzn.eu/d/bGaUe4F" TargetMode="External"/><Relationship Id="rId7" Type="http://schemas.openxmlformats.org/officeDocument/2006/relationships/hyperlink" Target="https://bluerov-solutions.com/produkt/bluerov2-enclosure-only-2/" TargetMode="External"/><Relationship Id="rId2" Type="http://schemas.openxmlformats.org/officeDocument/2006/relationships/hyperlink" Target="https://www.conrad.de/de/p/samsung-nr18650-25r-spezial-akku-18650-hochstromfaehig-hochtemperaturfaehig-flat-top-li-ion-3-6-v-2500-mah-1431335.html?hk=SEM&amp;+Haushalt=&amp;+Haushalt=&amp;B2C+Experience=&amp;ef_id=d2293d5206e818836aaa5810540118b3%3AG%3As&amp;s_kwcid=AL%21222%2110%2173117804044873%214576717172559192&amp;msclkid=d2293d5206e818836aaa5810540118b3&amp;utm_source=bing&amp;utm_medium=cpc&amp;utm_campaign=Kfz%2C+Hobby+%26+Haushalt&amp;utm_term=4576717172559192&amp;utm_content=Kfz%2C+Hobby+%26+Haushalt" TargetMode="External"/><Relationship Id="rId16" Type="http://schemas.openxmlformats.org/officeDocument/2006/relationships/hyperlink" Target="https://buyzero.de/en/products/pogo-pins-needle-head-10-pack-p75-b1" TargetMode="External"/><Relationship Id="rId29" Type="http://schemas.openxmlformats.org/officeDocument/2006/relationships/hyperlink" Target="https://amzn.eu/d/clM5XFs" TargetMode="External"/><Relationship Id="rId11" Type="http://schemas.openxmlformats.org/officeDocument/2006/relationships/hyperlink" Target="https://imachines.gr/bluerobotics/store/o-ring-flange-4-series/" TargetMode="External"/><Relationship Id="rId24" Type="http://schemas.openxmlformats.org/officeDocument/2006/relationships/hyperlink" Target="https://de.farnell.com/en-DE/molex/22-27-2081/stiftleiste-8pos-1-reihe-2-54mm/dp/9731180" TargetMode="External"/><Relationship Id="rId32" Type="http://schemas.openxmlformats.org/officeDocument/2006/relationships/hyperlink" Target="https://uk.farnell.com/abracon/abl-16-384mhz-b2/crystal-16-384m-18pf-cl-hc49-4h/dp/1611776" TargetMode="External"/><Relationship Id="rId37" Type="http://schemas.openxmlformats.org/officeDocument/2006/relationships/hyperlink" Target="https://www.mouser.de/ProductDetail/Molex/214524-1000?qs=By6Nw2ByBD1H8xR7rSUduw%3D%3D&amp;mgh=1&amp;vip=1&amp;gad_source=1&amp;gclid=Cj0KCQjwtJKqBhCaARIsAN_yS_kn3DRbU9iycCp_hBqSk8CE0AQtiKnPZa4Wbkcqh5FRF1qw4rq4fRMaAjPlEALw_wcB" TargetMode="External"/><Relationship Id="rId40" Type="http://schemas.openxmlformats.org/officeDocument/2006/relationships/hyperlink" Target="https://de.farnell.com/en-DE/pro-power/pp002607/ribbon-cable-8cond-24awg-per-m/dp/3050573" TargetMode="External"/><Relationship Id="rId45" Type="http://schemas.openxmlformats.org/officeDocument/2006/relationships/hyperlink" Target="https://amzn.eu/d/dre8li2" TargetMode="External"/><Relationship Id="rId53" Type="http://schemas.openxmlformats.org/officeDocument/2006/relationships/hyperlink" Target="https://amzn.eu/d/13qqiyh" TargetMode="External"/><Relationship Id="rId5" Type="http://schemas.openxmlformats.org/officeDocument/2006/relationships/hyperlink" Target="https://eu.robotshop.com/products/fathom-x-tether-interface-board-set" TargetMode="External"/><Relationship Id="rId10" Type="http://schemas.openxmlformats.org/officeDocument/2006/relationships/hyperlink" Target="https://bluerov-solutions.com/produkt/aluminum-end-cap-4-series/" TargetMode="External"/><Relationship Id="rId19" Type="http://schemas.openxmlformats.org/officeDocument/2006/relationships/hyperlink" Target="https://de.rs-online.com/web/p/industrie-automation-steckverbinder/0452114?cm_mmc=DE-CJAFF-_-digipart.com-_-RS+Components+DE+Product+Feed&amp;cjevent=13da8e5f7a0711ee820b00d80a18b8fb" TargetMode="External"/><Relationship Id="rId31" Type="http://schemas.openxmlformats.org/officeDocument/2006/relationships/hyperlink" Target="https://ie.rs-online.com/web/p/pcb-terminal-blocks/8971332" TargetMode="External"/><Relationship Id="rId44" Type="http://schemas.openxmlformats.org/officeDocument/2006/relationships/hyperlink" Target="https://amzn.eu/d/dgLoKjU" TargetMode="External"/><Relationship Id="rId52" Type="http://schemas.openxmlformats.org/officeDocument/2006/relationships/hyperlink" Target="https://amzn.eu/d/i0Xi3Pb" TargetMode="External"/><Relationship Id="rId4" Type="http://schemas.openxmlformats.org/officeDocument/2006/relationships/hyperlink" Target="https://amzn.eu/d/1KjlZTs" TargetMode="External"/><Relationship Id="rId9" Type="http://schemas.openxmlformats.org/officeDocument/2006/relationships/hyperlink" Target="https://eu.robotshop.com/products/wetlink-penetrator-95mm-high-compression" TargetMode="External"/><Relationship Id="rId14" Type="http://schemas.openxmlformats.org/officeDocument/2006/relationships/hyperlink" Target="https://eu.robotshop.com/products/griffon-silicone-grease-15-g" TargetMode="External"/><Relationship Id="rId22" Type="http://schemas.openxmlformats.org/officeDocument/2006/relationships/hyperlink" Target="https://de.farnell.com/molex/22-27-2041/stiftleiste-4pos-1-reihe-2-54mm/dp/9731164" TargetMode="External"/><Relationship Id="rId27" Type="http://schemas.openxmlformats.org/officeDocument/2006/relationships/hyperlink" Target="https://www.mouser.de/ProductDetail/Molex/22-01-2085?qs=P7cO%252B%252BFDLzR5XBen9XcmMw%3D%3D" TargetMode="External"/><Relationship Id="rId30" Type="http://schemas.openxmlformats.org/officeDocument/2006/relationships/hyperlink" Target="https://de.farnell.com/en-DE/hirose-hrs/df13-6p-1-25dsa/stiftleiste-6-pos-1-reihe-1-25mm/dp/2427590" TargetMode="External"/><Relationship Id="rId35" Type="http://schemas.openxmlformats.org/officeDocument/2006/relationships/hyperlink" Target="https://www.reichelt.de/8-bit-atmega-avr-mikrocontroller-256-kb-16-mhz-tqfp-100-atmega-2560-16au-p68178.html?utm_source=affiliate&amp;utm_medium=awin.de&amp;PROVID=2690&amp;awc=14954_1698997147_791d7d13f8721b454c1a6334bd6b1c2e" TargetMode="External"/><Relationship Id="rId43" Type="http://schemas.openxmlformats.org/officeDocument/2006/relationships/hyperlink" Target="https://amzn.eu/d/dre8li2" TargetMode="External"/><Relationship Id="rId48" Type="http://schemas.openxmlformats.org/officeDocument/2006/relationships/hyperlink" Target="https://amzn.eu/d/5Kwv7OE" TargetMode="External"/><Relationship Id="rId56" Type="http://schemas.openxmlformats.org/officeDocument/2006/relationships/hyperlink" Target="https://amzn.eu/d/j0UYU3z" TargetMode="External"/><Relationship Id="rId8" Type="http://schemas.openxmlformats.org/officeDocument/2006/relationships/hyperlink" Target="https://eu.robotshop.com/products/bluerov2-enclosure-pre-wired-electronics" TargetMode="External"/><Relationship Id="rId51" Type="http://schemas.openxmlformats.org/officeDocument/2006/relationships/hyperlink" Target="https://amzn.eu/d/i1oYVFf" TargetMode="External"/><Relationship Id="rId3" Type="http://schemas.openxmlformats.org/officeDocument/2006/relationships/hyperlink" Target="https://de.farnell.com/jst-japan-solderless-terminals/lrb-2-5t-m4/crimpklemme-ring-m4-lrb-ausf-auf/dp/7356579" TargetMode="External"/><Relationship Id="rId12" Type="http://schemas.openxmlformats.org/officeDocument/2006/relationships/hyperlink" Target="https://bluerov-solutions.com/produkt/bar30-high-resolution-300m-depth-pressure-sensor/" TargetMode="External"/><Relationship Id="rId17" Type="http://schemas.openxmlformats.org/officeDocument/2006/relationships/hyperlink" Target="https://de.farnell.com/en-DE/bulgin/px0733/sealing-cap-for-px0847-connector/dp/314390" TargetMode="External"/><Relationship Id="rId25" Type="http://schemas.openxmlformats.org/officeDocument/2006/relationships/hyperlink" Target="https://www.mouser.de/ProductDetail/Molex/22-01-2025?qs=mrPiglD9aYKHxZkM06vJ3A%3D%3D" TargetMode="External"/><Relationship Id="rId33" Type="http://schemas.openxmlformats.org/officeDocument/2006/relationships/hyperlink" Target="https://www.mouser.de/ProductDetail/KEMET/C0603C220J4GACAUTO?qs=MyNHzdoqoQJm2JGkEmcT9Q%3D%3D" TargetMode="External"/><Relationship Id="rId38" Type="http://schemas.openxmlformats.org/officeDocument/2006/relationships/hyperlink" Target="https://www.reichelt.de/buchsenleiste-2-54mm-1x2-gerade-bkl-10120944-p266669.html?PROVID=2788&amp;gclid=Cj0KCQjwtJKqBhCaARIsAN_yS_k_BTtDYy5aPjaUYQu7f0MOC6l_5cD1HTpIdZ24faXlX3XroHD35_IaAvZSEALw_wcB" TargetMode="External"/><Relationship Id="rId46" Type="http://schemas.openxmlformats.org/officeDocument/2006/relationships/hyperlink" Target="https://amzn.eu/d/dre8li2" TargetMode="External"/><Relationship Id="rId20" Type="http://schemas.openxmlformats.org/officeDocument/2006/relationships/hyperlink" Target="https://amzn.eu/d/dftG4B2" TargetMode="External"/><Relationship Id="rId41" Type="http://schemas.openxmlformats.org/officeDocument/2006/relationships/hyperlink" Target="https://amzn.eu/d/g17CVUe" TargetMode="External"/><Relationship Id="rId54" Type="http://schemas.openxmlformats.org/officeDocument/2006/relationships/hyperlink" Target="https://exp-tech.de/products/olimex-icsp-cable-6pin-mini" TargetMode="External"/><Relationship Id="rId1" Type="http://schemas.openxmlformats.org/officeDocument/2006/relationships/hyperlink" Target="https://hackaday.io/project/20458/components" TargetMode="External"/><Relationship Id="rId6" Type="http://schemas.openxmlformats.org/officeDocument/2006/relationships/hyperlink" Target="https://bluerov-solutions.com/produkt/fathom-rov-tether-rov-ready/" TargetMode="External"/><Relationship Id="rId15" Type="http://schemas.openxmlformats.org/officeDocument/2006/relationships/hyperlink" Target="https://amzn.eu/d/buewJ44" TargetMode="External"/><Relationship Id="rId23" Type="http://schemas.openxmlformats.org/officeDocument/2006/relationships/hyperlink" Target="https://de.farnell.com/molex/22-27-2021/stiftleiste-2pos-1-reihe-2-54mm/dp/9731148" TargetMode="External"/><Relationship Id="rId28" Type="http://schemas.openxmlformats.org/officeDocument/2006/relationships/hyperlink" Target="https://www.reichelt.de/de/de/molex-crimpkontakt-kk-buchse-molex-8500106-p185676.html?PROVID=2788&amp;gclid=Cj0KCQjwtJKqBhCaARIsAN_yS_nkjy650nn7UkCBk7-z5s7HatS8z2Q2nN-O5u2yL3JyEU6OptDldWIaAlASEALw_wcB&amp;&amp;r=1" TargetMode="External"/><Relationship Id="rId36" Type="http://schemas.openxmlformats.org/officeDocument/2006/relationships/hyperlink" Target="https://www.digikey.de/de/products/detail/w%C3%BCrth-elektronik/61300621121/4846835?utm_adgroup=&amp;utm_source=google&amp;utm_medium=cpc&amp;utm_campaign=PMax:%20Smart%20Shopping_Product_Zombie%20SKUs&amp;utm_term=&amp;productid=4846835&amp;utm_content=&amp;utm_id=go_cmp-18521752285_adg-_ad-__dev-c_ext-_prd-4846835_sig-Cj0KCQjwtJKqBhCaARIsAN_yS_mrM5-g1nlW3NNTrvIVIBlH3nG5YqhOKegSzPpa4y9v-6-hgCJ7iCwaAkfKEALw_wcB&amp;gad_source=1&amp;gclid=Cj0KCQjwtJKqBhCaARIsAN_yS_mrM5-g1nlW3NNTrvIVIBlH3nG5YqhOKegSzPpa4y9v-6-hgCJ7iCwaAkfKEALw_wcB" TargetMode="External"/><Relationship Id="rId49" Type="http://schemas.openxmlformats.org/officeDocument/2006/relationships/hyperlink" Target="https://amzn.eu/d/5lJnBY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robotshop.com/products/griffon-silicone-grease-15-g" TargetMode="External"/><Relationship Id="rId18" Type="http://schemas.openxmlformats.org/officeDocument/2006/relationships/hyperlink" Target="https://de.rs-online.com/web/p/industrie-automation-steckverbinder/0452114?cm_mmc=DE-CJAFF-_-digipart.com-_-RS+Components+DE+Product+Feed&amp;cjevent=13da8e5f7a0711ee820b00d80a18b8fb" TargetMode="External"/><Relationship Id="rId26" Type="http://schemas.openxmlformats.org/officeDocument/2006/relationships/hyperlink" Target="https://www.mouser.de/ProductDetail/Molex/22-01-2085?qs=P7cO%252B%252BFDLzR5XBen9XcmMw%3D%3D" TargetMode="External"/><Relationship Id="rId39" Type="http://schemas.openxmlformats.org/officeDocument/2006/relationships/hyperlink" Target="https://de.farnell.com/en-DE/pro-power/pp002607/ribbon-cable-8cond-24awg-per-m/dp/3050573" TargetMode="External"/><Relationship Id="rId21" Type="http://schemas.openxmlformats.org/officeDocument/2006/relationships/hyperlink" Target="https://de.farnell.com/molex/22-27-2041/stiftleiste-4pos-1-reihe-2-54mm/dp/9731164" TargetMode="External"/><Relationship Id="rId34" Type="http://schemas.openxmlformats.org/officeDocument/2006/relationships/hyperlink" Target="https://www.reichelt.de/8-bit-atmega-avr-mikrocontroller-256-kb-16-mhz-tqfp-100-atmega-2560-16au-p68178.html?utm_source=affiliate&amp;utm_medium=awin.de&amp;PROVID=2690&amp;awc=14954_1698997147_791d7d13f8721b454c1a6334bd6b1c2e" TargetMode="External"/><Relationship Id="rId42" Type="http://schemas.openxmlformats.org/officeDocument/2006/relationships/hyperlink" Target="https://amzn.eu/d/dre8li2" TargetMode="External"/><Relationship Id="rId47" Type="http://schemas.openxmlformats.org/officeDocument/2006/relationships/hyperlink" Target="https://amzn.eu/d/5Kwv7OE" TargetMode="External"/><Relationship Id="rId50" Type="http://schemas.openxmlformats.org/officeDocument/2006/relationships/hyperlink" Target="https://amzn.eu/d/i1oYVFf" TargetMode="External"/><Relationship Id="rId55" Type="http://schemas.openxmlformats.org/officeDocument/2006/relationships/hyperlink" Target="https://amzn.eu/d/j0UYU3z" TargetMode="External"/><Relationship Id="rId7" Type="http://schemas.openxmlformats.org/officeDocument/2006/relationships/hyperlink" Target="https://bluerov-solutions.com/produkt/fathom-rov-tether-rov-ready/" TargetMode="External"/><Relationship Id="rId2" Type="http://schemas.openxmlformats.org/officeDocument/2006/relationships/hyperlink" Target="https://eu.robotshop.com/products/bluerov2-enclosure-pre-wired-electronics" TargetMode="External"/><Relationship Id="rId16" Type="http://schemas.openxmlformats.org/officeDocument/2006/relationships/hyperlink" Target="https://de.farnell.com/en-DE/bulgin/px0733/sealing-cap-for-px0847-connector/dp/314390" TargetMode="External"/><Relationship Id="rId29" Type="http://schemas.openxmlformats.org/officeDocument/2006/relationships/hyperlink" Target="https://de.farnell.com/en-DE/hirose-hrs/df13-6p-1-25dsa/stiftleiste-6-pos-1-reihe-1-25mm/dp/2427590" TargetMode="External"/><Relationship Id="rId11" Type="http://schemas.openxmlformats.org/officeDocument/2006/relationships/hyperlink" Target="https://bluerov-solutions.com/produkt/bar30-high-resolution-300m-depth-pressure-sensor/" TargetMode="External"/><Relationship Id="rId24" Type="http://schemas.openxmlformats.org/officeDocument/2006/relationships/hyperlink" Target="https://www.mouser.de/ProductDetail/Molex/22-01-2025?qs=mrPiglD9aYKHxZkM06vJ3A%3D%3D" TargetMode="External"/><Relationship Id="rId32" Type="http://schemas.openxmlformats.org/officeDocument/2006/relationships/hyperlink" Target="https://www.mouser.de/ProductDetail/KEMET/C0603C220J4GACAUTO?qs=MyNHzdoqoQJm2JGkEmcT9Q%3D%3D" TargetMode="External"/><Relationship Id="rId37" Type="http://schemas.openxmlformats.org/officeDocument/2006/relationships/hyperlink" Target="https://www.reichelt.de/buchsenleiste-2-54mm-1x2-gerade-bkl-10120944-p266669.html?PROVID=2788&amp;gclid=Cj0KCQjwtJKqBhCaARIsAN_yS_k_BTtDYy5aPjaUYQu7f0MOC6l_5cD1HTpIdZ24faXlX3XroHD35_IaAvZSEALw_wcB" TargetMode="External"/><Relationship Id="rId40" Type="http://schemas.openxmlformats.org/officeDocument/2006/relationships/hyperlink" Target="https://amzn.eu/d/g17CVUe" TargetMode="External"/><Relationship Id="rId45" Type="http://schemas.openxmlformats.org/officeDocument/2006/relationships/hyperlink" Target="https://amzn.eu/d/dre8li2" TargetMode="External"/><Relationship Id="rId53" Type="http://schemas.openxmlformats.org/officeDocument/2006/relationships/hyperlink" Target="https://exp-tech.de/products/olimex-icsp-cable-6pin-mini" TargetMode="External"/><Relationship Id="rId5" Type="http://schemas.openxmlformats.org/officeDocument/2006/relationships/hyperlink" Target="https://amzn.eu/d/1KjlZTs" TargetMode="External"/><Relationship Id="rId19" Type="http://schemas.openxmlformats.org/officeDocument/2006/relationships/hyperlink" Target="https://amzn.eu/d/dftG4B2" TargetMode="External"/><Relationship Id="rId4" Type="http://schemas.openxmlformats.org/officeDocument/2006/relationships/hyperlink" Target="https://de.farnell.com/jst-japan-solderless-terminals/lrb-2-5t-m4/crimpklemme-ring-m4-lrb-ausf-auf/dp/7356579" TargetMode="External"/><Relationship Id="rId9" Type="http://schemas.openxmlformats.org/officeDocument/2006/relationships/hyperlink" Target="https://bluerov-solutions.com/produkt/aluminum-end-cap-4-series/" TargetMode="External"/><Relationship Id="rId14" Type="http://schemas.openxmlformats.org/officeDocument/2006/relationships/hyperlink" Target="https://amzn.eu/d/buewJ44" TargetMode="External"/><Relationship Id="rId22" Type="http://schemas.openxmlformats.org/officeDocument/2006/relationships/hyperlink" Target="https://de.farnell.com/molex/22-27-2021/stiftleiste-2pos-1-reihe-2-54mm/dp/9731148" TargetMode="External"/><Relationship Id="rId27" Type="http://schemas.openxmlformats.org/officeDocument/2006/relationships/hyperlink" Target="https://www.reichelt.de/de/de/molex-crimpkontakt-kk-buchse-molex-8500106-p185676.html?PROVID=2788&amp;gclid=Cj0KCQjwtJKqBhCaARIsAN_yS_nkjy650nn7UkCBk7-z5s7HatS8z2Q2nN-O5u2yL3JyEU6OptDldWIaAlASEALw_wcB&amp;&amp;r=1" TargetMode="External"/><Relationship Id="rId30" Type="http://schemas.openxmlformats.org/officeDocument/2006/relationships/hyperlink" Target="https://ie.rs-online.com/web/p/pcb-terminal-blocks/8971332" TargetMode="External"/><Relationship Id="rId35" Type="http://schemas.openxmlformats.org/officeDocument/2006/relationships/hyperlink" Target="https://www.digikey.de/de/products/detail/w%C3%BCrth-elektronik/61300621121/4846835?utm_adgroup=&amp;utm_source=google&amp;utm_medium=cpc&amp;utm_campaign=PMax:%20Smart%20Shopping_Product_Zombie%20SKUs&amp;utm_term=&amp;productid=4846835&amp;utm_content=&amp;utm_id=go_cmp-18521752285_adg-_ad-__dev-c_ext-_prd-4846835_sig-Cj0KCQjwtJKqBhCaARIsAN_yS_mrM5-g1nlW3NNTrvIVIBlH3nG5YqhOKegSzPpa4y9v-6-hgCJ7iCwaAkfKEALw_wcB&amp;gad_source=1&amp;gclid=Cj0KCQjwtJKqBhCaARIsAN_yS_mrM5-g1nlW3NNTrvIVIBlH3nG5YqhOKegSzPpa4y9v-6-hgCJ7iCwaAkfKEALw_wcB" TargetMode="External"/><Relationship Id="rId43" Type="http://schemas.openxmlformats.org/officeDocument/2006/relationships/hyperlink" Target="https://amzn.eu/d/dgLoKjU" TargetMode="External"/><Relationship Id="rId48" Type="http://schemas.openxmlformats.org/officeDocument/2006/relationships/hyperlink" Target="https://amzn.eu/d/5lJnBYs" TargetMode="External"/><Relationship Id="rId56" Type="http://schemas.openxmlformats.org/officeDocument/2006/relationships/hyperlink" Target="https://hackaday.io/project/20458/components" TargetMode="External"/><Relationship Id="rId8" Type="http://schemas.openxmlformats.org/officeDocument/2006/relationships/hyperlink" Target="https://eu.robotshop.com/products/wetlink-penetrator-95mm-high-compression" TargetMode="External"/><Relationship Id="rId51" Type="http://schemas.openxmlformats.org/officeDocument/2006/relationships/hyperlink" Target="https://amzn.eu/d/i0Xi3Pb" TargetMode="External"/><Relationship Id="rId3" Type="http://schemas.openxmlformats.org/officeDocument/2006/relationships/hyperlink" Target="https://www.conrad.de/de/p/samsung-nr18650-25r-spezial-akku-18650-hochstromfaehig-hochtemperaturfaehig-flat-top-li-ion-3-6-v-2500-mah-1431335.html?hk=SEM&amp;+Haushalt=&amp;+Haushalt=&amp;B2C+Experience=&amp;ef_id=d2293d5206e818836aaa5810540118b3%3AG%3As&amp;s_kwcid=AL%21222%2110%2173117804044873%214576717172559192&amp;msclkid=d2293d5206e818836aaa5810540118b3&amp;utm_source=bing&amp;utm_medium=cpc&amp;utm_campaign=Kfz%2C+Hobby+%26+Haushalt&amp;utm_term=4576717172559192&amp;utm_content=Kfz%2C+Hobby+%26+Haushalt" TargetMode="External"/><Relationship Id="rId12" Type="http://schemas.openxmlformats.org/officeDocument/2006/relationships/hyperlink" Target="https://eu.robotshop.com/products/bluerobotics-switch-5a" TargetMode="External"/><Relationship Id="rId17" Type="http://schemas.openxmlformats.org/officeDocument/2006/relationships/hyperlink" Target="https://www.digikey.de/en/products/detail/bulgin/PX0728-P/1625877?s=N4IgTCBcDaIAoA0AMB2MAOA9HEBdAvkA" TargetMode="External"/><Relationship Id="rId25" Type="http://schemas.openxmlformats.org/officeDocument/2006/relationships/hyperlink" Target="https://de.farnell.com/molex/22-01-2045/buchsenleiste-4pos-1-reihe-2-54mm/dp/143128" TargetMode="External"/><Relationship Id="rId33" Type="http://schemas.openxmlformats.org/officeDocument/2006/relationships/hyperlink" Target="https://www.digikey.de/de/products/detail/molex/0010897120/3068090?utm_adgroup=&amp;utm_source=google&amp;utm_medium=cpc&amp;utm_campaign=PMax%20Shopping_Supplier&amp;utm_term=&amp;productid=3068090&amp;utm_content=&amp;utm_id=go_cmp-20189582800_adg-_ad-__dev-c_ext-_prd-3068090_sig-Cj0KCQjwtJKqBhCaARIsAN_yS_mvRknPTwRJ1wfLPXMSJKFdJSW_3XJzRJUHsLJ5xkQzlbLgd5sAQvYaAgtcEALw_wcB&amp;gad_source=1&amp;gclid=Cj0KCQjwtJKqBhCaARIsAN_yS_mvRknPTwRJ1wfLPXMSJKFdJSW_3XJzRJUHsLJ5xkQzlbLgd5sAQvYaAgtcEALw_wcB" TargetMode="External"/><Relationship Id="rId38" Type="http://schemas.openxmlformats.org/officeDocument/2006/relationships/hyperlink" Target="https://www.reichelt.de/buchsenleisten-2-54-mm-1x04-gerade-mpe-094-1-004-p119913.html?PROVID=2788&amp;gclid=Cj0KCQjwtJKqBhCaARIsAN_yS_kOJc7Y1WSPJGi43bfg84GpYyO4L-qzhfKAMQPtJSPVw_WmWPCmlbwaAmEEEALw_wcB" TargetMode="External"/><Relationship Id="rId46" Type="http://schemas.openxmlformats.org/officeDocument/2006/relationships/hyperlink" Target="https://amzn.eu/d/am2hH7E" TargetMode="External"/><Relationship Id="rId20" Type="http://schemas.openxmlformats.org/officeDocument/2006/relationships/hyperlink" Target="https://www.cr3d.de/produkt/nema17-schrittmotor-60mm/" TargetMode="External"/><Relationship Id="rId41" Type="http://schemas.openxmlformats.org/officeDocument/2006/relationships/hyperlink" Target="https://amzn.eu/d/27D9vxR" TargetMode="External"/><Relationship Id="rId54" Type="http://schemas.openxmlformats.org/officeDocument/2006/relationships/hyperlink" Target="https://amzn.eu/d/bGaUe4F" TargetMode="External"/><Relationship Id="rId1" Type="http://schemas.openxmlformats.org/officeDocument/2006/relationships/hyperlink" Target="https://bluerov-solutions.com/produkt/bluerov2-enclosure-only-2/" TargetMode="External"/><Relationship Id="rId6" Type="http://schemas.openxmlformats.org/officeDocument/2006/relationships/hyperlink" Target="https://eu.robotshop.com/products/fathom-x-tether-interface-board-set" TargetMode="External"/><Relationship Id="rId15" Type="http://schemas.openxmlformats.org/officeDocument/2006/relationships/hyperlink" Target="https://buyzero.de/en/products/pogo-pins-needle-head-10-pack-p75-b1" TargetMode="External"/><Relationship Id="rId23" Type="http://schemas.openxmlformats.org/officeDocument/2006/relationships/hyperlink" Target="https://de.farnell.com/en-DE/molex/22-27-2081/stiftleiste-8pos-1-reihe-2-54mm/dp/9731180" TargetMode="External"/><Relationship Id="rId28" Type="http://schemas.openxmlformats.org/officeDocument/2006/relationships/hyperlink" Target="https://amzn.eu/d/clM5XFs" TargetMode="External"/><Relationship Id="rId36" Type="http://schemas.openxmlformats.org/officeDocument/2006/relationships/hyperlink" Target="https://www.mouser.de/ProductDetail/Molex/214524-1000?qs=By6Nw2ByBD1H8xR7rSUduw%3D%3D&amp;mgh=1&amp;vip=1&amp;gad_source=1&amp;gclid=Cj0KCQjwtJKqBhCaARIsAN_yS_kn3DRbU9iycCp_hBqSk8CE0AQtiKnPZa4Wbkcqh5FRF1qw4rq4fRMaAjPlEALw_wcB" TargetMode="External"/><Relationship Id="rId49" Type="http://schemas.openxmlformats.org/officeDocument/2006/relationships/hyperlink" Target="https://amzn.eu/d/i1oYVFf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imachines.gr/bluerobotics/store/o-ring-flange-4-series/" TargetMode="External"/><Relationship Id="rId31" Type="http://schemas.openxmlformats.org/officeDocument/2006/relationships/hyperlink" Target="https://uk.farnell.com/abracon/abl-16-384mhz-b2/crystal-16-384m-18pf-cl-hc49-4h/dp/1611776" TargetMode="External"/><Relationship Id="rId44" Type="http://schemas.openxmlformats.org/officeDocument/2006/relationships/hyperlink" Target="https://amzn.eu/d/dre8li2" TargetMode="External"/><Relationship Id="rId52" Type="http://schemas.openxmlformats.org/officeDocument/2006/relationships/hyperlink" Target="https://amzn.eu/d/13qqiyh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cdn.hackaday.io/files/20458875275072/Buoyancy_engine_connector_male_Gerber_RS274X_eagle.zip" TargetMode="External"/><Relationship Id="rId21" Type="http://schemas.openxmlformats.org/officeDocument/2006/relationships/hyperlink" Target="https://cdn.hackaday.io/files/20458875275072/Control_board_v0.2.1_Gerber_RS274X_eagle.zip" TargetMode="External"/><Relationship Id="rId42" Type="http://schemas.openxmlformats.org/officeDocument/2006/relationships/hyperlink" Target="https://cdn.hackaday.io/files/20458875275072/Buoyancy_engine_connector_female.sch" TargetMode="External"/><Relationship Id="rId47" Type="http://schemas.openxmlformats.org/officeDocument/2006/relationships/hyperlink" Target="https://cdn.hackaday.io/files/20458875275072/Printed_parts%20-%20Tail_endcap_shroud.stl" TargetMode="External"/><Relationship Id="rId63" Type="http://schemas.openxmlformats.org/officeDocument/2006/relationships/hyperlink" Target="https://cdn.hackaday.io/files/20458875275072/Printed_parts%20-%20Engine_endstop.stl" TargetMode="External"/><Relationship Id="rId68" Type="http://schemas.openxmlformats.org/officeDocument/2006/relationships/hyperlink" Target="https://cdn.hackaday.io/files/20458875275072/Printed_parts%20-%20Pogo_header_front_mount.stl" TargetMode="External"/><Relationship Id="rId84" Type="http://schemas.openxmlformats.org/officeDocument/2006/relationships/hyperlink" Target="https://cdn.hackaday.io/files/20458875275072/Printed_parts%20-%20Engine_bearing_fastener.stl" TargetMode="External"/><Relationship Id="rId89" Type="http://schemas.openxmlformats.org/officeDocument/2006/relationships/hyperlink" Target="https://cdn.hackaday.io/files/20458875275072/Printed_parts%20-%20Circuit_rack_end.stl" TargetMode="External"/><Relationship Id="rId112" Type="http://schemas.openxmlformats.org/officeDocument/2006/relationships/hyperlink" Target="https://cdn.hackaday.io/files/20458875275072/Printed_parts%20-%20Acme_bearing_back.stl" TargetMode="External"/><Relationship Id="rId16" Type="http://schemas.openxmlformats.org/officeDocument/2006/relationships/hyperlink" Target="http://eagle7.2.cam/" TargetMode="External"/><Relationship Id="rId107" Type="http://schemas.openxmlformats.org/officeDocument/2006/relationships/hyperlink" Target="https://cdn.hackaday.io/files/20458875275072/Printed_parts%20-%20Battery_mount_connector.stl" TargetMode="External"/><Relationship Id="rId11" Type="http://schemas.openxmlformats.org/officeDocument/2006/relationships/hyperlink" Target="https://cdn.hackaday.io/files/20458875275072/Planetary_gearbox.scad" TargetMode="External"/><Relationship Id="rId32" Type="http://schemas.openxmlformats.org/officeDocument/2006/relationships/hyperlink" Target="https://cdn.hackaday.io/files/20458875275072/Buoyancy_engine_connector_male_drill_files.zip" TargetMode="External"/><Relationship Id="rId37" Type="http://schemas.openxmlformats.org/officeDocument/2006/relationships/hyperlink" Target="https://cdn.hackaday.io/files/20458875275072/Buoyancy_engine_connector_male.brd" TargetMode="External"/><Relationship Id="rId53" Type="http://schemas.openxmlformats.org/officeDocument/2006/relationships/hyperlink" Target="https://cdn.hackaday.io/files/20458875275072/Printed_parts%20-%20Nosecone.stl" TargetMode="External"/><Relationship Id="rId58" Type="http://schemas.openxmlformats.org/officeDocument/2006/relationships/hyperlink" Target="https://cdn.hackaday.io/files/20458875275072/Printed_parts%20-%20Syringe_plunger_front.stl" TargetMode="External"/><Relationship Id="rId74" Type="http://schemas.openxmlformats.org/officeDocument/2006/relationships/hyperlink" Target="https://cdn.hackaday.io/files/20458875275072/Printed_parts%20-%20Fathom-S_mounting_bracket.stl" TargetMode="External"/><Relationship Id="rId79" Type="http://schemas.openxmlformats.org/officeDocument/2006/relationships/hyperlink" Target="https://cdn.hackaday.io/files/20458875275072/Printed_parts%20-%20Pitch_motor_mount.stl" TargetMode="External"/><Relationship Id="rId102" Type="http://schemas.openxmlformats.org/officeDocument/2006/relationships/hyperlink" Target="https://cdn.hackaday.io/files/20458875275072/Printed_parts%20-%20Battery_rods_cover.stl" TargetMode="External"/><Relationship Id="rId5" Type="http://schemas.openxmlformats.org/officeDocument/2006/relationships/hyperlink" Target="https://cdn.hackaday.io/files/20458875275072/demo.ino" TargetMode="External"/><Relationship Id="rId90" Type="http://schemas.openxmlformats.org/officeDocument/2006/relationships/hyperlink" Target="https://cdn.hackaday.io/files/20458875275072/Printed_parts%20-%20Circuit_rack_end.stl" TargetMode="External"/><Relationship Id="rId95" Type="http://schemas.openxmlformats.org/officeDocument/2006/relationships/hyperlink" Target="https://cdn.hackaday.io/files/20458875275072/Printed_parts%20-%20Cable_chain_nut_holder.stl" TargetMode="External"/><Relationship Id="rId22" Type="http://schemas.openxmlformats.org/officeDocument/2006/relationships/hyperlink" Target="https://cdn.hackaday.io/files/20458875275072/Control_board_v0.2.1_Gerber_RS274X_eagle.zip" TargetMode="External"/><Relationship Id="rId27" Type="http://schemas.openxmlformats.org/officeDocument/2006/relationships/hyperlink" Target="https://cdn.hackaday.io/files/20458875275072/Control_board_v0.2.1_drill_files.zip" TargetMode="External"/><Relationship Id="rId43" Type="http://schemas.openxmlformats.org/officeDocument/2006/relationships/hyperlink" Target="https://cdn.hackaday.io/files/20458875275072/Buoyancy_engine_connector_male.sch" TargetMode="External"/><Relationship Id="rId48" Type="http://schemas.openxmlformats.org/officeDocument/2006/relationships/hyperlink" Target="https://cdn.hackaday.io/files/20458875275072/Printed_parts%20-%20Tail_endcap_shroud.stl" TargetMode="External"/><Relationship Id="rId64" Type="http://schemas.openxmlformats.org/officeDocument/2006/relationships/hyperlink" Target="https://cdn.hackaday.io/files/20458875275072/Printed_parts%20-%20Engine_endstop.stl" TargetMode="External"/><Relationship Id="rId69" Type="http://schemas.openxmlformats.org/officeDocument/2006/relationships/hyperlink" Target="https://cdn.hackaday.io/files/20458875275072/Printed_parts%20-%20Roll_motor_mount.stl" TargetMode="External"/><Relationship Id="rId113" Type="http://schemas.openxmlformats.org/officeDocument/2006/relationships/printerSettings" Target="../printerSettings/printerSettings2.bin"/><Relationship Id="rId80" Type="http://schemas.openxmlformats.org/officeDocument/2006/relationships/hyperlink" Target="https://cdn.hackaday.io/files/20458875275072/Printed_parts%20-%20Pitch_motor_mount.stl" TargetMode="External"/><Relationship Id="rId85" Type="http://schemas.openxmlformats.org/officeDocument/2006/relationships/hyperlink" Target="https://cdn.hackaday.io/files/20458875275072/Printed_parts%20-%20Battery_mount_acme.stl" TargetMode="External"/><Relationship Id="rId12" Type="http://schemas.openxmlformats.org/officeDocument/2006/relationships/hyperlink" Target="https://cdn.hackaday.io/files/20458875275072/Control_board_v0.2.1_Gerber_RS274X.zip" TargetMode="External"/><Relationship Id="rId17" Type="http://schemas.openxmlformats.org/officeDocument/2006/relationships/hyperlink" Target="https://cdn.hackaday.io/files/20458875275072/Buoyancy_engine_connector_female_Gerber_RS274X.zip" TargetMode="External"/><Relationship Id="rId33" Type="http://schemas.openxmlformats.org/officeDocument/2006/relationships/hyperlink" Target="https://cdn.hackaday.io/files/20458875275072/Control_board_v0.2.1.brd" TargetMode="External"/><Relationship Id="rId38" Type="http://schemas.openxmlformats.org/officeDocument/2006/relationships/hyperlink" Target="https://cdn.hackaday.io/files/20458875275072/Buoyancy_engine_connector_male.brd" TargetMode="External"/><Relationship Id="rId59" Type="http://schemas.openxmlformats.org/officeDocument/2006/relationships/hyperlink" Target="https://cdn.hackaday.io/files/20458875275072/Printed_parts%20-%20Syringe_clamp_front.stl" TargetMode="External"/><Relationship Id="rId103" Type="http://schemas.openxmlformats.org/officeDocument/2006/relationships/hyperlink" Target="https://cdn.hackaday.io/files/20458875275072/Printed_parts%20-%20Battery_mount_bearings.stl" TargetMode="External"/><Relationship Id="rId108" Type="http://schemas.openxmlformats.org/officeDocument/2006/relationships/hyperlink" Target="https://cdn.hackaday.io/files/20458875275072/Printed_parts%20-%20Battery_mount_connector.stl" TargetMode="External"/><Relationship Id="rId54" Type="http://schemas.openxmlformats.org/officeDocument/2006/relationships/hyperlink" Target="https://cdn.hackaday.io/files/20458875275072/Printed_parts%20-%20Nosecone.stl" TargetMode="External"/><Relationship Id="rId70" Type="http://schemas.openxmlformats.org/officeDocument/2006/relationships/hyperlink" Target="https://cdn.hackaday.io/files/20458875275072/Printed_parts%20-%20Roll_motor_mount.stl" TargetMode="External"/><Relationship Id="rId75" Type="http://schemas.openxmlformats.org/officeDocument/2006/relationships/hyperlink" Target="https://cdn.hackaday.io/files/20458875275072/Printed_parts%20-%20Exterior_bar_mount.stl" TargetMode="External"/><Relationship Id="rId91" Type="http://schemas.openxmlformats.org/officeDocument/2006/relationships/hyperlink" Target="https://cdn.hackaday.io/files/20458875275072/Printed_parts%20-%20Pogo_header_back_mount.stl" TargetMode="External"/><Relationship Id="rId96" Type="http://schemas.openxmlformats.org/officeDocument/2006/relationships/hyperlink" Target="https://cdn.hackaday.io/files/20458875275072/Printed_parts%20-%20Cable_chain_nut_holder.stl" TargetMode="External"/><Relationship Id="rId1" Type="http://schemas.openxmlformats.org/officeDocument/2006/relationships/hyperlink" Target="https://hackaday.io/project/20458/files" TargetMode="External"/><Relationship Id="rId6" Type="http://schemas.openxmlformats.org/officeDocument/2006/relationships/hyperlink" Target="https://cdn.hackaday.io/files/20458875275072/Calibration.ino" TargetMode="External"/><Relationship Id="rId15" Type="http://schemas.openxmlformats.org/officeDocument/2006/relationships/hyperlink" Target="https://cdn.hackaday.io/files/20458875275072/Buoyancy_engine_connector_female_Gerber_RS274X.zip" TargetMode="External"/><Relationship Id="rId23" Type="http://schemas.openxmlformats.org/officeDocument/2006/relationships/hyperlink" Target="https://cdn.hackaday.io/files/20458875275072/Buoyancy_engine_connector_female_Gerber_RS274X_eagle.zip" TargetMode="External"/><Relationship Id="rId28" Type="http://schemas.openxmlformats.org/officeDocument/2006/relationships/hyperlink" Target="https://cdn.hackaday.io/files/20458875275072/Control_board_v0.2.1_drill_files.zip" TargetMode="External"/><Relationship Id="rId36" Type="http://schemas.openxmlformats.org/officeDocument/2006/relationships/hyperlink" Target="https://cdn.hackaday.io/files/20458875275072/Buoyancy_engine_connector_female.brd" TargetMode="External"/><Relationship Id="rId49" Type="http://schemas.openxmlformats.org/officeDocument/2006/relationships/hyperlink" Target="https://cdn.hackaday.io/files/20458875275072/Printed_parts%20-%20Wing_mount.stl" TargetMode="External"/><Relationship Id="rId57" Type="http://schemas.openxmlformats.org/officeDocument/2006/relationships/hyperlink" Target="https://cdn.hackaday.io/files/20458875275072/Printed_parts%20-%20Syringe_plunger_front.stl" TargetMode="External"/><Relationship Id="rId106" Type="http://schemas.openxmlformats.org/officeDocument/2006/relationships/hyperlink" Target="https://cdn.hackaday.io/files/20458875275072/Printed_parts%20-%20GPS_mounting_plate.stl" TargetMode="External"/><Relationship Id="rId10" Type="http://schemas.openxmlformats.org/officeDocument/2006/relationships/hyperlink" Target="https://cdn.hackaday.io/files/20458875275072/Planetary_gearbox.scad" TargetMode="External"/><Relationship Id="rId31" Type="http://schemas.openxmlformats.org/officeDocument/2006/relationships/hyperlink" Target="https://cdn.hackaday.io/files/20458875275072/Buoyancy_engine_connector_male_drill_files.zip" TargetMode="External"/><Relationship Id="rId44" Type="http://schemas.openxmlformats.org/officeDocument/2006/relationships/hyperlink" Target="https://cdn.hackaday.io/files/20458875275072/Buoyancy_engine_connector_male.sch" TargetMode="External"/><Relationship Id="rId52" Type="http://schemas.openxmlformats.org/officeDocument/2006/relationships/hyperlink" Target="https://cdn.hackaday.io/files/20458875275072/Printed_parts%20-%20Pogo_header_slider_mount.stl" TargetMode="External"/><Relationship Id="rId60" Type="http://schemas.openxmlformats.org/officeDocument/2006/relationships/hyperlink" Target="https://cdn.hackaday.io/files/20458875275072/Printed_parts%20-%20Syringe_clamp_front.stl" TargetMode="External"/><Relationship Id="rId65" Type="http://schemas.openxmlformats.org/officeDocument/2006/relationships/hyperlink" Target="https://cdn.hackaday.io/files/20458875275072/Printed_parts%20-%20Buoyancy_engine_motor_mount.stl" TargetMode="External"/><Relationship Id="rId73" Type="http://schemas.openxmlformats.org/officeDocument/2006/relationships/hyperlink" Target="https://cdn.hackaday.io/files/20458875275072/Printed_parts%20-%20Fathom-S_mounting_bracket.stl" TargetMode="External"/><Relationship Id="rId78" Type="http://schemas.openxmlformats.org/officeDocument/2006/relationships/hyperlink" Target="https://cdn.hackaday.io/files/20458875275072/Printed_parts%20-%20Engine_endcap_mount.stl" TargetMode="External"/><Relationship Id="rId81" Type="http://schemas.openxmlformats.org/officeDocument/2006/relationships/hyperlink" Target="https://cdn.hackaday.io/files/20458875275072/Printed_parts%20-%20Circuit_rack_endcap_mount.stl" TargetMode="External"/><Relationship Id="rId86" Type="http://schemas.openxmlformats.org/officeDocument/2006/relationships/hyperlink" Target="https://cdn.hackaday.io/files/20458875275072/Printed_parts%20-%20Battery_mount_acme.stl" TargetMode="External"/><Relationship Id="rId94" Type="http://schemas.openxmlformats.org/officeDocument/2006/relationships/hyperlink" Target="https://cdn.hackaday.io/files/20458875275072/Printed_parts%20-%20Buoyancy_engine_bearing_plate.stl" TargetMode="External"/><Relationship Id="rId99" Type="http://schemas.openxmlformats.org/officeDocument/2006/relationships/hyperlink" Target="https://cdn.hackaday.io/files/20458875275072/Printed_parts%20-%20Acme_motor_connector.stl" TargetMode="External"/><Relationship Id="rId101" Type="http://schemas.openxmlformats.org/officeDocument/2006/relationships/hyperlink" Target="https://cdn.hackaday.io/files/20458875275072/Printed_parts%20-%20Battery_rods_cover.stl" TargetMode="External"/><Relationship Id="rId4" Type="http://schemas.openxmlformats.org/officeDocument/2006/relationships/hyperlink" Target="https://cdn.hackaday.io/files/20458875275072/demo.ino" TargetMode="External"/><Relationship Id="rId9" Type="http://schemas.openxmlformats.org/officeDocument/2006/relationships/hyperlink" Target="https://cdn.hackaday.io/files/20458875275072/End_caps.pdf" TargetMode="External"/><Relationship Id="rId13" Type="http://schemas.openxmlformats.org/officeDocument/2006/relationships/hyperlink" Target="http://eagle7.2.cam/" TargetMode="External"/><Relationship Id="rId18" Type="http://schemas.openxmlformats.org/officeDocument/2006/relationships/hyperlink" Target="https://cdn.hackaday.io/files/20458875275072/Buoyancy_engine_connector_male_Gerber_RS274X.zip" TargetMode="External"/><Relationship Id="rId39" Type="http://schemas.openxmlformats.org/officeDocument/2006/relationships/hyperlink" Target="https://cdn.hackaday.io/files/20458875275072/Control_board_v0.2.1.sch" TargetMode="External"/><Relationship Id="rId109" Type="http://schemas.openxmlformats.org/officeDocument/2006/relationships/hyperlink" Target="https://cdn.hackaday.io/files/20458875275072/Printed_parts%20-%20Acme_bearing_front.stl" TargetMode="External"/><Relationship Id="rId34" Type="http://schemas.openxmlformats.org/officeDocument/2006/relationships/hyperlink" Target="https://cdn.hackaday.io/files/20458875275072/Control_board_v0.2.1.brd" TargetMode="External"/><Relationship Id="rId50" Type="http://schemas.openxmlformats.org/officeDocument/2006/relationships/hyperlink" Target="https://cdn.hackaday.io/files/20458875275072/Printed_parts%20-%20Wing_mount.stl" TargetMode="External"/><Relationship Id="rId55" Type="http://schemas.openxmlformats.org/officeDocument/2006/relationships/hyperlink" Target="https://cdn.hackaday.io/files/20458875275072/Printed_parts%20-%20Syringe_plunger_back.stl" TargetMode="External"/><Relationship Id="rId76" Type="http://schemas.openxmlformats.org/officeDocument/2006/relationships/hyperlink" Target="https://cdn.hackaday.io/files/20458875275072/Printed_parts%20-%20Exterior_bar_mount.stl" TargetMode="External"/><Relationship Id="rId97" Type="http://schemas.openxmlformats.org/officeDocument/2006/relationships/hyperlink" Target="https://cdn.hackaday.io/files/20458875275072/Printed_parts%20-%20Pitch_motor_back_plate.stl" TargetMode="External"/><Relationship Id="rId104" Type="http://schemas.openxmlformats.org/officeDocument/2006/relationships/hyperlink" Target="https://cdn.hackaday.io/files/20458875275072/Printed_parts%20-%20Battery_mount_bearings.stl" TargetMode="External"/><Relationship Id="rId7" Type="http://schemas.openxmlformats.org/officeDocument/2006/relationships/hyperlink" Target="https://cdn.hackaday.io/files/20458875275072/Calibration.ino" TargetMode="External"/><Relationship Id="rId71" Type="http://schemas.openxmlformats.org/officeDocument/2006/relationships/hyperlink" Target="https://cdn.hackaday.io/files/20458875275072/Printed_parts%20-%20Engine_end_connector.stl" TargetMode="External"/><Relationship Id="rId92" Type="http://schemas.openxmlformats.org/officeDocument/2006/relationships/hyperlink" Target="https://cdn.hackaday.io/files/20458875275072/Printed_parts%20-%20Pogo_header_back_mount.stl" TargetMode="External"/><Relationship Id="rId2" Type="http://schemas.openxmlformats.org/officeDocument/2006/relationships/hyperlink" Target="https://cdn.hackaday.io/files/20458875275072/GNU%20GENERAL%20PUBLIC%20LICENSE%20V3.pdf" TargetMode="External"/><Relationship Id="rId29" Type="http://schemas.openxmlformats.org/officeDocument/2006/relationships/hyperlink" Target="https://cdn.hackaday.io/files/20458875275072/Buoyancy_engine_connector_female_drill_files.zip" TargetMode="External"/><Relationship Id="rId24" Type="http://schemas.openxmlformats.org/officeDocument/2006/relationships/hyperlink" Target="https://cdn.hackaday.io/files/20458875275072/Buoyancy_engine_connector_female_Gerber_RS274X_eagle.zip" TargetMode="External"/><Relationship Id="rId40" Type="http://schemas.openxmlformats.org/officeDocument/2006/relationships/hyperlink" Target="https://cdn.hackaday.io/files/20458875275072/Control_board_v0.2.1.sch" TargetMode="External"/><Relationship Id="rId45" Type="http://schemas.openxmlformats.org/officeDocument/2006/relationships/hyperlink" Target="https://cdn.hackaday.io/files/20458875275072/Planetary_gearbox.stl" TargetMode="External"/><Relationship Id="rId66" Type="http://schemas.openxmlformats.org/officeDocument/2006/relationships/hyperlink" Target="https://cdn.hackaday.io/files/20458875275072/Printed_parts%20-%20Buoyancy_engine_motor_mount.stl" TargetMode="External"/><Relationship Id="rId87" Type="http://schemas.openxmlformats.org/officeDocument/2006/relationships/hyperlink" Target="https://cdn.hackaday.io/files/20458875275072/Printed_parts%20-%20Pixhawk_mounting_plate.stl" TargetMode="External"/><Relationship Id="rId110" Type="http://schemas.openxmlformats.org/officeDocument/2006/relationships/hyperlink" Target="https://cdn.hackaday.io/files/20458875275072/Printed_parts%20-%20Acme_bearing_front.stl" TargetMode="External"/><Relationship Id="rId61" Type="http://schemas.openxmlformats.org/officeDocument/2006/relationships/hyperlink" Target="https://cdn.hackaday.io/files/20458875275072/Printed_parts%20-%20Syringe_clamp_back.stl" TargetMode="External"/><Relationship Id="rId82" Type="http://schemas.openxmlformats.org/officeDocument/2006/relationships/hyperlink" Target="https://cdn.hackaday.io/files/20458875275072/Printed_parts%20-%20Circuit_rack_endcap_mount.stl" TargetMode="External"/><Relationship Id="rId19" Type="http://schemas.openxmlformats.org/officeDocument/2006/relationships/hyperlink" Target="http://eagle7.2.cam/" TargetMode="External"/><Relationship Id="rId14" Type="http://schemas.openxmlformats.org/officeDocument/2006/relationships/hyperlink" Target="https://cdn.hackaday.io/files/20458875275072/Control_board_v0.2.1_Gerber_RS274X.zip" TargetMode="External"/><Relationship Id="rId30" Type="http://schemas.openxmlformats.org/officeDocument/2006/relationships/hyperlink" Target="https://cdn.hackaday.io/files/20458875275072/Buoyancy_engine_connector_female_drill_files.zip" TargetMode="External"/><Relationship Id="rId35" Type="http://schemas.openxmlformats.org/officeDocument/2006/relationships/hyperlink" Target="https://cdn.hackaday.io/files/20458875275072/Buoyancy_engine_connector_female.brd" TargetMode="External"/><Relationship Id="rId56" Type="http://schemas.openxmlformats.org/officeDocument/2006/relationships/hyperlink" Target="https://cdn.hackaday.io/files/20458875275072/Printed_parts%20-%20Syringe_plunger_back.stl" TargetMode="External"/><Relationship Id="rId77" Type="http://schemas.openxmlformats.org/officeDocument/2006/relationships/hyperlink" Target="https://cdn.hackaday.io/files/20458875275072/Printed_parts%20-%20Engine_endcap_mount.stl" TargetMode="External"/><Relationship Id="rId100" Type="http://schemas.openxmlformats.org/officeDocument/2006/relationships/hyperlink" Target="https://cdn.hackaday.io/files/20458875275072/Printed_parts%20-%20Acme_motor_connector.stl" TargetMode="External"/><Relationship Id="rId105" Type="http://schemas.openxmlformats.org/officeDocument/2006/relationships/hyperlink" Target="https://cdn.hackaday.io/files/20458875275072/Printed_parts%20-%20GPS_mounting_plate.stl" TargetMode="External"/><Relationship Id="rId8" Type="http://schemas.openxmlformats.org/officeDocument/2006/relationships/hyperlink" Target="https://cdn.hackaday.io/files/20458875275072/End_caps.pdf" TargetMode="External"/><Relationship Id="rId51" Type="http://schemas.openxmlformats.org/officeDocument/2006/relationships/hyperlink" Target="https://cdn.hackaday.io/files/20458875275072/Printed_parts%20-%20Pogo_header_slider_mount.stl" TargetMode="External"/><Relationship Id="rId72" Type="http://schemas.openxmlformats.org/officeDocument/2006/relationships/hyperlink" Target="https://cdn.hackaday.io/files/20458875275072/Printed_parts%20-%20Engine_end_connector.stl" TargetMode="External"/><Relationship Id="rId93" Type="http://schemas.openxmlformats.org/officeDocument/2006/relationships/hyperlink" Target="https://cdn.hackaday.io/files/20458875275072/Printed_parts%20-%20Buoyancy_engine_bearing_plate.stl" TargetMode="External"/><Relationship Id="rId98" Type="http://schemas.openxmlformats.org/officeDocument/2006/relationships/hyperlink" Target="https://cdn.hackaday.io/files/20458875275072/Printed_parts%20-%20Pitch_motor_back_plate.stl" TargetMode="External"/><Relationship Id="rId3" Type="http://schemas.openxmlformats.org/officeDocument/2006/relationships/hyperlink" Target="https://cdn.hackaday.io/files/20458875275072/GNU%20GENERAL%20PUBLIC%20LICENSE%20V3.pdf" TargetMode="External"/><Relationship Id="rId25" Type="http://schemas.openxmlformats.org/officeDocument/2006/relationships/hyperlink" Target="https://cdn.hackaday.io/files/20458875275072/Buoyancy_engine_connector_male_Gerber_RS274X_eagle.zip" TargetMode="External"/><Relationship Id="rId46" Type="http://schemas.openxmlformats.org/officeDocument/2006/relationships/hyperlink" Target="https://cdn.hackaday.io/files/20458875275072/Planetary_gearbox.stl" TargetMode="External"/><Relationship Id="rId67" Type="http://schemas.openxmlformats.org/officeDocument/2006/relationships/hyperlink" Target="https://cdn.hackaday.io/files/20458875275072/Printed_parts%20-%20Pogo_header_front_mount.stl" TargetMode="External"/><Relationship Id="rId20" Type="http://schemas.openxmlformats.org/officeDocument/2006/relationships/hyperlink" Target="https://cdn.hackaday.io/files/20458875275072/Buoyancy_engine_connector_male_Gerber_RS274X.zip" TargetMode="External"/><Relationship Id="rId41" Type="http://schemas.openxmlformats.org/officeDocument/2006/relationships/hyperlink" Target="https://cdn.hackaday.io/files/20458875275072/Buoyancy_engine_connector_female.sch" TargetMode="External"/><Relationship Id="rId62" Type="http://schemas.openxmlformats.org/officeDocument/2006/relationships/hyperlink" Target="https://cdn.hackaday.io/files/20458875275072/Printed_parts%20-%20Syringe_clamp_back.stl" TargetMode="External"/><Relationship Id="rId83" Type="http://schemas.openxmlformats.org/officeDocument/2006/relationships/hyperlink" Target="https://cdn.hackaday.io/files/20458875275072/Printed_parts%20-%20Engine_bearing_fastener.stl" TargetMode="External"/><Relationship Id="rId88" Type="http://schemas.openxmlformats.org/officeDocument/2006/relationships/hyperlink" Target="https://cdn.hackaday.io/files/20458875275072/Printed_parts%20-%20Pixhawk_mounting_plate.stl" TargetMode="External"/><Relationship Id="rId111" Type="http://schemas.openxmlformats.org/officeDocument/2006/relationships/hyperlink" Target="https://cdn.hackaday.io/files/20458875275072/Printed_parts%20-%20Acme_bearing_back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7167-A8C9-447D-852B-35E3760BCE28}">
  <dimension ref="A1:F75"/>
  <sheetViews>
    <sheetView workbookViewId="0">
      <selection sqref="A1:C1"/>
    </sheetView>
  </sheetViews>
  <sheetFormatPr defaultRowHeight="14.5" x14ac:dyDescent="0.35"/>
  <cols>
    <col min="1" max="1" width="9.453125" bestFit="1" customWidth="1"/>
    <col min="2" max="2" width="1.81640625" bestFit="1" customWidth="1"/>
    <col min="3" max="3" width="86.1796875" customWidth="1"/>
    <col min="4" max="4" width="23.1796875" customWidth="1"/>
  </cols>
  <sheetData>
    <row r="1" spans="1:6" ht="19.5" customHeight="1" x14ac:dyDescent="0.35">
      <c r="A1" s="8" t="s">
        <v>198</v>
      </c>
      <c r="B1" s="8"/>
      <c r="C1" s="8"/>
    </row>
    <row r="2" spans="1:6" x14ac:dyDescent="0.35">
      <c r="A2" t="s">
        <v>0</v>
      </c>
      <c r="B2" t="s">
        <v>273</v>
      </c>
      <c r="C2" t="s">
        <v>200</v>
      </c>
      <c r="D2" t="s">
        <v>210</v>
      </c>
      <c r="E2" t="s">
        <v>211</v>
      </c>
      <c r="F2" t="s">
        <v>217</v>
      </c>
    </row>
    <row r="3" spans="1:6" x14ac:dyDescent="0.35">
      <c r="A3">
        <v>1</v>
      </c>
      <c r="B3" t="s">
        <v>1</v>
      </c>
      <c r="C3" t="s">
        <v>2</v>
      </c>
    </row>
    <row r="4" spans="1:6" x14ac:dyDescent="0.35">
      <c r="A4">
        <v>1</v>
      </c>
      <c r="B4" t="s">
        <v>1</v>
      </c>
      <c r="C4" t="s">
        <v>15</v>
      </c>
    </row>
    <row r="5" spans="1:6" x14ac:dyDescent="0.35">
      <c r="A5">
        <v>1</v>
      </c>
      <c r="B5" t="s">
        <v>1</v>
      </c>
      <c r="C5" t="s">
        <v>16</v>
      </c>
      <c r="D5" t="s">
        <v>201</v>
      </c>
      <c r="E5">
        <v>4.99</v>
      </c>
    </row>
    <row r="6" spans="1:6" x14ac:dyDescent="0.35">
      <c r="A6">
        <v>3</v>
      </c>
      <c r="B6" t="s">
        <v>1</v>
      </c>
      <c r="C6" t="s">
        <v>17</v>
      </c>
      <c r="D6" t="s">
        <v>202</v>
      </c>
      <c r="E6">
        <f>3*7.99</f>
        <v>23.97</v>
      </c>
    </row>
    <row r="7" spans="1:6" x14ac:dyDescent="0.35">
      <c r="A7">
        <v>6</v>
      </c>
      <c r="B7" t="s">
        <v>1</v>
      </c>
      <c r="C7" t="s">
        <v>18</v>
      </c>
      <c r="D7" s="7" t="s">
        <v>203</v>
      </c>
      <c r="E7">
        <f>6*8.49</f>
        <v>50.94</v>
      </c>
    </row>
    <row r="8" spans="1:6" x14ac:dyDescent="0.35">
      <c r="A8">
        <v>6</v>
      </c>
      <c r="B8" t="s">
        <v>1</v>
      </c>
      <c r="C8" t="s">
        <v>19</v>
      </c>
      <c r="D8" t="s">
        <v>205</v>
      </c>
      <c r="E8">
        <f>6*6.95</f>
        <v>41.7</v>
      </c>
    </row>
    <row r="9" spans="1:6" x14ac:dyDescent="0.35">
      <c r="A9">
        <v>6</v>
      </c>
      <c r="B9" t="s">
        <v>1</v>
      </c>
      <c r="C9" t="s">
        <v>20</v>
      </c>
      <c r="D9" s="7" t="s">
        <v>204</v>
      </c>
      <c r="E9">
        <f>6*0.054</f>
        <v>0.32400000000000001</v>
      </c>
    </row>
    <row r="10" spans="1:6" x14ac:dyDescent="0.35">
      <c r="A10">
        <v>3</v>
      </c>
      <c r="B10" t="s">
        <v>1</v>
      </c>
      <c r="C10" t="s">
        <v>21</v>
      </c>
      <c r="D10" t="s">
        <v>206</v>
      </c>
      <c r="E10">
        <f>3*4.89</f>
        <v>14.669999999999998</v>
      </c>
    </row>
    <row r="11" spans="1:6" x14ac:dyDescent="0.35">
      <c r="A11">
        <v>2</v>
      </c>
      <c r="B11" t="s">
        <v>1</v>
      </c>
      <c r="C11" t="s">
        <v>22</v>
      </c>
      <c r="D11" t="s">
        <v>207</v>
      </c>
      <c r="E11">
        <f>2*3.79</f>
        <v>7.58</v>
      </c>
    </row>
    <row r="12" spans="1:6" x14ac:dyDescent="0.35">
      <c r="A12">
        <v>2</v>
      </c>
      <c r="B12" t="s">
        <v>1</v>
      </c>
      <c r="C12" t="s">
        <v>23</v>
      </c>
      <c r="D12" t="s">
        <v>208</v>
      </c>
      <c r="E12">
        <v>3.86</v>
      </c>
    </row>
    <row r="13" spans="1:6" x14ac:dyDescent="0.35">
      <c r="A13">
        <v>2</v>
      </c>
      <c r="B13" t="s">
        <v>1</v>
      </c>
      <c r="C13" t="s">
        <v>24</v>
      </c>
      <c r="D13" t="s">
        <v>209</v>
      </c>
      <c r="E13">
        <v>5.29</v>
      </c>
    </row>
    <row r="14" spans="1:6" x14ac:dyDescent="0.35">
      <c r="A14">
        <v>6</v>
      </c>
      <c r="B14" t="s">
        <v>1</v>
      </c>
      <c r="C14" t="s">
        <v>25</v>
      </c>
      <c r="D14" t="s">
        <v>212</v>
      </c>
      <c r="E14">
        <v>12.99</v>
      </c>
    </row>
    <row r="15" spans="1:6" x14ac:dyDescent="0.35">
      <c r="A15">
        <v>1</v>
      </c>
      <c r="B15" t="s">
        <v>1</v>
      </c>
      <c r="C15" t="s">
        <v>26</v>
      </c>
      <c r="D15" s="7" t="s">
        <v>213</v>
      </c>
      <c r="E15">
        <v>4.49</v>
      </c>
    </row>
    <row r="16" spans="1:6" x14ac:dyDescent="0.35">
      <c r="A16">
        <v>1</v>
      </c>
      <c r="B16" t="s">
        <v>1</v>
      </c>
      <c r="C16" t="s">
        <v>27</v>
      </c>
      <c r="D16" t="s">
        <v>214</v>
      </c>
      <c r="E16">
        <v>11.89</v>
      </c>
    </row>
    <row r="17" spans="1:6" x14ac:dyDescent="0.35">
      <c r="A17">
        <v>1</v>
      </c>
      <c r="B17" t="s">
        <v>1</v>
      </c>
      <c r="C17" t="s">
        <v>28</v>
      </c>
      <c r="D17" s="7" t="s">
        <v>216</v>
      </c>
      <c r="E17">
        <v>281.95</v>
      </c>
    </row>
    <row r="18" spans="1:6" x14ac:dyDescent="0.35">
      <c r="A18">
        <v>1</v>
      </c>
      <c r="B18" t="s">
        <v>1</v>
      </c>
      <c r="C18" t="s">
        <v>29</v>
      </c>
      <c r="D18" s="7" t="s">
        <v>215</v>
      </c>
      <c r="E18">
        <v>272.51</v>
      </c>
      <c r="F18" s="7" t="s">
        <v>219</v>
      </c>
    </row>
    <row r="19" spans="1:6" x14ac:dyDescent="0.35">
      <c r="A19">
        <v>1</v>
      </c>
      <c r="B19" t="s">
        <v>1</v>
      </c>
      <c r="C19" t="s">
        <v>30</v>
      </c>
      <c r="D19" s="7" t="s">
        <v>220</v>
      </c>
      <c r="E19">
        <v>17.52</v>
      </c>
      <c r="F19" s="7" t="s">
        <v>218</v>
      </c>
    </row>
    <row r="20" spans="1:6" x14ac:dyDescent="0.35">
      <c r="A20">
        <v>2</v>
      </c>
      <c r="B20" t="s">
        <v>1</v>
      </c>
      <c r="C20" t="s">
        <v>31</v>
      </c>
      <c r="D20" s="7" t="s">
        <v>221</v>
      </c>
      <c r="E20">
        <v>33.32</v>
      </c>
    </row>
    <row r="21" spans="1:6" x14ac:dyDescent="0.35">
      <c r="A21">
        <v>2</v>
      </c>
      <c r="B21" t="s">
        <v>1</v>
      </c>
      <c r="C21" t="s">
        <v>32</v>
      </c>
      <c r="D21" s="7" t="s">
        <v>222</v>
      </c>
      <c r="E21">
        <v>35.75</v>
      </c>
    </row>
    <row r="22" spans="1:6" x14ac:dyDescent="0.35">
      <c r="A22">
        <v>1</v>
      </c>
      <c r="B22" t="s">
        <v>1</v>
      </c>
      <c r="C22" t="s">
        <v>33</v>
      </c>
      <c r="D22" s="7" t="s">
        <v>223</v>
      </c>
      <c r="E22">
        <v>101.15</v>
      </c>
    </row>
    <row r="23" spans="1:6" x14ac:dyDescent="0.35">
      <c r="A23">
        <v>1</v>
      </c>
      <c r="B23" t="s">
        <v>1</v>
      </c>
      <c r="C23" t="s">
        <v>34</v>
      </c>
      <c r="D23" s="7" t="s">
        <v>224</v>
      </c>
      <c r="E23">
        <v>23.5</v>
      </c>
    </row>
    <row r="24" spans="1:6" x14ac:dyDescent="0.35">
      <c r="A24">
        <v>1</v>
      </c>
      <c r="B24" t="s">
        <v>1</v>
      </c>
      <c r="C24" t="s">
        <v>35</v>
      </c>
      <c r="D24" s="7" t="s">
        <v>225</v>
      </c>
      <c r="E24">
        <v>5.65</v>
      </c>
    </row>
    <row r="25" spans="1:6" x14ac:dyDescent="0.35">
      <c r="A25">
        <v>1</v>
      </c>
      <c r="B25" t="s">
        <v>1</v>
      </c>
      <c r="C25" t="s">
        <v>36</v>
      </c>
    </row>
    <row r="26" spans="1:6" x14ac:dyDescent="0.35">
      <c r="A26">
        <v>2</v>
      </c>
      <c r="B26" t="s">
        <v>1</v>
      </c>
      <c r="C26" t="s">
        <v>41</v>
      </c>
      <c r="D26" s="7" t="s">
        <v>226</v>
      </c>
      <c r="E26">
        <v>13.99</v>
      </c>
      <c r="F26" t="s">
        <v>227</v>
      </c>
    </row>
    <row r="27" spans="1:6" x14ac:dyDescent="0.35">
      <c r="A27">
        <v>1</v>
      </c>
      <c r="B27" t="s">
        <v>1</v>
      </c>
      <c r="C27" t="s">
        <v>42</v>
      </c>
      <c r="D27" t="s">
        <v>228</v>
      </c>
      <c r="E27">
        <v>34.51</v>
      </c>
    </row>
    <row r="28" spans="1:6" x14ac:dyDescent="0.35">
      <c r="A28">
        <v>1</v>
      </c>
      <c r="B28" t="s">
        <v>1</v>
      </c>
      <c r="C28" t="s">
        <v>43</v>
      </c>
    </row>
    <row r="29" spans="1:6" x14ac:dyDescent="0.35">
      <c r="A29">
        <v>1</v>
      </c>
      <c r="B29" t="s">
        <v>1</v>
      </c>
      <c r="C29" t="s">
        <v>44</v>
      </c>
    </row>
    <row r="30" spans="1:6" x14ac:dyDescent="0.35">
      <c r="A30">
        <v>1</v>
      </c>
      <c r="B30" t="s">
        <v>1</v>
      </c>
      <c r="C30" t="s">
        <v>45</v>
      </c>
    </row>
    <row r="31" spans="1:6" x14ac:dyDescent="0.35">
      <c r="A31">
        <v>20</v>
      </c>
      <c r="B31" t="s">
        <v>1</v>
      </c>
      <c r="C31" t="s">
        <v>37</v>
      </c>
      <c r="D31" s="7" t="s">
        <v>229</v>
      </c>
      <c r="E31">
        <f>7.65*20</f>
        <v>153</v>
      </c>
    </row>
    <row r="32" spans="1:6" x14ac:dyDescent="0.35">
      <c r="A32">
        <v>1</v>
      </c>
      <c r="B32" t="s">
        <v>1</v>
      </c>
      <c r="C32" t="s">
        <v>46</v>
      </c>
      <c r="D32" s="7" t="s">
        <v>230</v>
      </c>
      <c r="E32">
        <v>2.96</v>
      </c>
    </row>
    <row r="33" spans="1:5" x14ac:dyDescent="0.35">
      <c r="A33">
        <v>2</v>
      </c>
      <c r="B33" t="s">
        <v>1</v>
      </c>
      <c r="C33" t="s">
        <v>47</v>
      </c>
      <c r="D33" s="7" t="s">
        <v>231</v>
      </c>
      <c r="E33">
        <v>23.53</v>
      </c>
    </row>
    <row r="34" spans="1:5" x14ac:dyDescent="0.35">
      <c r="A34">
        <v>1</v>
      </c>
      <c r="B34" t="s">
        <v>1</v>
      </c>
      <c r="C34" t="s">
        <v>48</v>
      </c>
    </row>
    <row r="35" spans="1:5" x14ac:dyDescent="0.35">
      <c r="A35">
        <v>1</v>
      </c>
      <c r="B35" t="s">
        <v>1</v>
      </c>
      <c r="C35" t="s">
        <v>49</v>
      </c>
      <c r="D35" s="7" t="s">
        <v>232</v>
      </c>
      <c r="E35">
        <v>25.95</v>
      </c>
    </row>
    <row r="36" spans="1:5" x14ac:dyDescent="0.35">
      <c r="A36">
        <v>2</v>
      </c>
      <c r="B36" t="s">
        <v>1</v>
      </c>
      <c r="C36" t="s">
        <v>50</v>
      </c>
      <c r="D36" s="7" t="s">
        <v>233</v>
      </c>
      <c r="E36">
        <v>11.41</v>
      </c>
    </row>
    <row r="37" spans="1:5" x14ac:dyDescent="0.35">
      <c r="A37">
        <v>1</v>
      </c>
      <c r="B37" t="s">
        <v>1</v>
      </c>
      <c r="C37" t="s">
        <v>51</v>
      </c>
      <c r="D37" s="7" t="s">
        <v>234</v>
      </c>
      <c r="E37">
        <v>21.9</v>
      </c>
    </row>
    <row r="38" spans="1:5" x14ac:dyDescent="0.35">
      <c r="A38">
        <v>3</v>
      </c>
      <c r="B38" t="s">
        <v>1</v>
      </c>
      <c r="C38" t="s">
        <v>52</v>
      </c>
      <c r="D38" s="7" t="s">
        <v>235</v>
      </c>
      <c r="E38">
        <f>0.48*3</f>
        <v>1.44</v>
      </c>
    </row>
    <row r="39" spans="1:5" x14ac:dyDescent="0.35">
      <c r="A39">
        <v>1</v>
      </c>
      <c r="B39" t="s">
        <v>1</v>
      </c>
      <c r="C39" t="s">
        <v>3</v>
      </c>
    </row>
    <row r="40" spans="1:5" x14ac:dyDescent="0.35">
      <c r="A40">
        <v>3</v>
      </c>
      <c r="B40" t="s">
        <v>1</v>
      </c>
      <c r="C40" t="s">
        <v>53</v>
      </c>
      <c r="D40" s="7" t="s">
        <v>236</v>
      </c>
      <c r="E40">
        <f>0.48*3</f>
        <v>1.44</v>
      </c>
    </row>
    <row r="41" spans="1:5" x14ac:dyDescent="0.35">
      <c r="A41">
        <v>1</v>
      </c>
      <c r="B41" t="s">
        <v>1</v>
      </c>
      <c r="C41" t="s">
        <v>54</v>
      </c>
      <c r="D41" s="7" t="s">
        <v>237</v>
      </c>
      <c r="E41">
        <v>0.88</v>
      </c>
    </row>
    <row r="42" spans="1:5" x14ac:dyDescent="0.35">
      <c r="A42">
        <v>3</v>
      </c>
      <c r="B42" t="s">
        <v>1</v>
      </c>
      <c r="C42" t="s">
        <v>55</v>
      </c>
      <c r="D42" s="7" t="s">
        <v>238</v>
      </c>
      <c r="E42" t="s">
        <v>239</v>
      </c>
    </row>
    <row r="43" spans="1:5" x14ac:dyDescent="0.35">
      <c r="A43">
        <v>3</v>
      </c>
      <c r="B43" t="s">
        <v>1</v>
      </c>
      <c r="C43" t="s">
        <v>56</v>
      </c>
      <c r="D43" s="7" t="s">
        <v>240</v>
      </c>
      <c r="E43" t="s">
        <v>239</v>
      </c>
    </row>
    <row r="44" spans="1:5" x14ac:dyDescent="0.35">
      <c r="A44">
        <v>2</v>
      </c>
      <c r="B44" t="s">
        <v>1</v>
      </c>
      <c r="C44" t="s">
        <v>57</v>
      </c>
      <c r="D44" s="7" t="s">
        <v>241</v>
      </c>
      <c r="E44" t="s">
        <v>239</v>
      </c>
    </row>
    <row r="45" spans="1:5" x14ac:dyDescent="0.35">
      <c r="A45">
        <v>50</v>
      </c>
      <c r="B45" t="s">
        <v>1</v>
      </c>
      <c r="C45" t="s">
        <v>58</v>
      </c>
      <c r="D45" s="7" t="s">
        <v>242</v>
      </c>
      <c r="E45">
        <f>50*0.15</f>
        <v>7.5</v>
      </c>
    </row>
    <row r="46" spans="1:5" x14ac:dyDescent="0.35">
      <c r="A46">
        <v>3</v>
      </c>
      <c r="B46" t="s">
        <v>1</v>
      </c>
      <c r="C46" t="s">
        <v>59</v>
      </c>
      <c r="D46" s="7" t="s">
        <v>243</v>
      </c>
      <c r="E46">
        <v>4.49</v>
      </c>
    </row>
    <row r="47" spans="1:5" x14ac:dyDescent="0.35">
      <c r="A47">
        <v>1</v>
      </c>
      <c r="B47" t="s">
        <v>1</v>
      </c>
      <c r="C47" t="s">
        <v>60</v>
      </c>
      <c r="D47" s="7" t="s">
        <v>244</v>
      </c>
      <c r="E47">
        <v>0.47</v>
      </c>
    </row>
    <row r="48" spans="1:5" x14ac:dyDescent="0.35">
      <c r="A48">
        <v>8</v>
      </c>
      <c r="B48" t="s">
        <v>1</v>
      </c>
      <c r="C48" t="s">
        <v>61</v>
      </c>
      <c r="D48" t="s">
        <v>245</v>
      </c>
      <c r="E48">
        <v>6.64</v>
      </c>
    </row>
    <row r="49" spans="1:5" x14ac:dyDescent="0.35">
      <c r="A49">
        <v>4</v>
      </c>
      <c r="B49" t="s">
        <v>1</v>
      </c>
      <c r="C49" t="s">
        <v>62</v>
      </c>
      <c r="D49" s="7" t="s">
        <v>246</v>
      </c>
      <c r="E49">
        <f>4*0.6</f>
        <v>2.4</v>
      </c>
    </row>
    <row r="50" spans="1:5" x14ac:dyDescent="0.35">
      <c r="A50">
        <v>1</v>
      </c>
      <c r="B50" t="s">
        <v>1</v>
      </c>
      <c r="C50" t="s">
        <v>63</v>
      </c>
      <c r="D50" s="7" t="s">
        <v>247</v>
      </c>
      <c r="E50">
        <v>0.2</v>
      </c>
    </row>
    <row r="51" spans="1:5" x14ac:dyDescent="0.35">
      <c r="A51">
        <v>2</v>
      </c>
      <c r="B51" t="s">
        <v>1</v>
      </c>
      <c r="C51" t="s">
        <v>64</v>
      </c>
      <c r="D51" s="7" t="s">
        <v>248</v>
      </c>
      <c r="E51">
        <v>0.44</v>
      </c>
    </row>
    <row r="52" spans="1:5" x14ac:dyDescent="0.35">
      <c r="A52">
        <v>1</v>
      </c>
      <c r="B52" t="s">
        <v>1</v>
      </c>
      <c r="C52" t="s">
        <v>65</v>
      </c>
      <c r="D52" s="7" t="s">
        <v>249</v>
      </c>
      <c r="E52">
        <v>1.92</v>
      </c>
    </row>
    <row r="53" spans="1:5" x14ac:dyDescent="0.35">
      <c r="A53">
        <v>1</v>
      </c>
      <c r="B53" t="s">
        <v>1</v>
      </c>
      <c r="C53" t="s">
        <v>66</v>
      </c>
      <c r="D53" s="7" t="s">
        <v>250</v>
      </c>
      <c r="E53">
        <v>14.7</v>
      </c>
    </row>
    <row r="54" spans="1:5" x14ac:dyDescent="0.35">
      <c r="A54">
        <v>1</v>
      </c>
      <c r="B54" t="s">
        <v>1</v>
      </c>
      <c r="C54" t="s">
        <v>67</v>
      </c>
      <c r="D54" s="7" t="s">
        <v>251</v>
      </c>
      <c r="E54">
        <v>0.54</v>
      </c>
    </row>
    <row r="55" spans="1:5" x14ac:dyDescent="0.35">
      <c r="A55">
        <v>50</v>
      </c>
      <c r="B55" t="s">
        <v>1</v>
      </c>
      <c r="C55" t="s">
        <v>68</v>
      </c>
      <c r="D55" s="7" t="s">
        <v>252</v>
      </c>
      <c r="E55">
        <f>50*0.11</f>
        <v>5.5</v>
      </c>
    </row>
    <row r="56" spans="1:5" x14ac:dyDescent="0.35">
      <c r="A56">
        <v>4</v>
      </c>
      <c r="B56" t="s">
        <v>1</v>
      </c>
      <c r="C56" t="s">
        <v>69</v>
      </c>
      <c r="D56" s="7" t="s">
        <v>253</v>
      </c>
      <c r="E56">
        <f>2*0.7</f>
        <v>1.4</v>
      </c>
    </row>
    <row r="57" spans="1:5" x14ac:dyDescent="0.35">
      <c r="A57">
        <v>2</v>
      </c>
      <c r="B57" t="s">
        <v>1</v>
      </c>
      <c r="C57" t="s">
        <v>70</v>
      </c>
      <c r="D57" s="7" t="s">
        <v>254</v>
      </c>
      <c r="E57">
        <f>4*0.21</f>
        <v>0.84</v>
      </c>
    </row>
    <row r="58" spans="1:5" x14ac:dyDescent="0.35">
      <c r="A58">
        <v>1</v>
      </c>
      <c r="B58" t="s">
        <v>1</v>
      </c>
      <c r="C58" t="s">
        <v>71</v>
      </c>
      <c r="D58" s="7" t="s">
        <v>255</v>
      </c>
      <c r="E58">
        <v>2.2200000000000002</v>
      </c>
    </row>
    <row r="59" spans="1:5" x14ac:dyDescent="0.35">
      <c r="A59">
        <v>1</v>
      </c>
      <c r="B59" t="s">
        <v>1</v>
      </c>
      <c r="C59" t="s">
        <v>38</v>
      </c>
      <c r="D59" s="7" t="s">
        <v>256</v>
      </c>
      <c r="E59">
        <v>3.49</v>
      </c>
    </row>
    <row r="60" spans="1:5" x14ac:dyDescent="0.35">
      <c r="A60">
        <v>100</v>
      </c>
      <c r="B60" t="s">
        <v>1</v>
      </c>
      <c r="C60" t="s">
        <v>4</v>
      </c>
      <c r="D60" s="7" t="s">
        <v>257</v>
      </c>
      <c r="E60">
        <v>7.14</v>
      </c>
    </row>
    <row r="61" spans="1:5" x14ac:dyDescent="0.35">
      <c r="A61">
        <v>60</v>
      </c>
      <c r="B61" t="s">
        <v>1</v>
      </c>
      <c r="C61" t="s">
        <v>5</v>
      </c>
      <c r="D61" s="7" t="s">
        <v>258</v>
      </c>
      <c r="E61">
        <v>6.31</v>
      </c>
    </row>
    <row r="62" spans="1:5" x14ac:dyDescent="0.35">
      <c r="A62">
        <v>70</v>
      </c>
      <c r="B62" t="s">
        <v>1</v>
      </c>
      <c r="C62" t="s">
        <v>6</v>
      </c>
      <c r="D62" s="7" t="s">
        <v>259</v>
      </c>
      <c r="E62">
        <f>7*5.99</f>
        <v>41.93</v>
      </c>
    </row>
    <row r="63" spans="1:5" x14ac:dyDescent="0.35">
      <c r="A63">
        <v>10</v>
      </c>
      <c r="B63" t="s">
        <v>1</v>
      </c>
      <c r="C63" t="s">
        <v>7</v>
      </c>
      <c r="D63" s="7" t="s">
        <v>258</v>
      </c>
      <c r="E63">
        <v>10.69</v>
      </c>
    </row>
    <row r="64" spans="1:5" x14ac:dyDescent="0.35">
      <c r="A64">
        <v>5</v>
      </c>
      <c r="B64" t="s">
        <v>1</v>
      </c>
      <c r="C64" t="s">
        <v>8</v>
      </c>
      <c r="D64" s="7" t="s">
        <v>258</v>
      </c>
      <c r="E64">
        <v>9.25</v>
      </c>
    </row>
    <row r="65" spans="1:6" x14ac:dyDescent="0.35">
      <c r="A65">
        <v>15</v>
      </c>
      <c r="B65" t="s">
        <v>1</v>
      </c>
      <c r="C65" t="s">
        <v>9</v>
      </c>
      <c r="D65" s="7" t="s">
        <v>263</v>
      </c>
      <c r="E65">
        <v>5.29</v>
      </c>
    </row>
    <row r="66" spans="1:6" x14ac:dyDescent="0.35">
      <c r="A66">
        <v>20</v>
      </c>
      <c r="B66" t="s">
        <v>1</v>
      </c>
      <c r="C66" t="s">
        <v>10</v>
      </c>
      <c r="D66" s="7" t="s">
        <v>262</v>
      </c>
      <c r="E66">
        <v>7.99</v>
      </c>
    </row>
    <row r="67" spans="1:6" x14ac:dyDescent="0.35">
      <c r="A67">
        <v>5</v>
      </c>
      <c r="B67" t="s">
        <v>1</v>
      </c>
      <c r="C67" t="s">
        <v>11</v>
      </c>
      <c r="D67" s="7" t="s">
        <v>261</v>
      </c>
      <c r="E67">
        <v>7.99</v>
      </c>
    </row>
    <row r="68" spans="1:6" x14ac:dyDescent="0.35">
      <c r="A68">
        <v>10</v>
      </c>
      <c r="B68" t="s">
        <v>1</v>
      </c>
      <c r="C68" t="s">
        <v>12</v>
      </c>
      <c r="D68" t="s">
        <v>260</v>
      </c>
      <c r="E68">
        <v>7.49</v>
      </c>
    </row>
    <row r="69" spans="1:6" x14ac:dyDescent="0.35">
      <c r="A69">
        <v>1</v>
      </c>
      <c r="B69" t="s">
        <v>1</v>
      </c>
      <c r="C69" t="s">
        <v>13</v>
      </c>
      <c r="D69" s="7" t="s">
        <v>264</v>
      </c>
      <c r="E69">
        <v>13.99</v>
      </c>
      <c r="F69" t="s">
        <v>265</v>
      </c>
    </row>
    <row r="70" spans="1:6" x14ac:dyDescent="0.35">
      <c r="A70">
        <v>2</v>
      </c>
      <c r="B70" t="s">
        <v>1</v>
      </c>
      <c r="C70" t="s">
        <v>72</v>
      </c>
      <c r="D70" s="7" t="s">
        <v>267</v>
      </c>
      <c r="E70">
        <v>3.49</v>
      </c>
    </row>
    <row r="71" spans="1:6" x14ac:dyDescent="0.35">
      <c r="A71">
        <v>1</v>
      </c>
      <c r="B71" t="s">
        <v>1</v>
      </c>
      <c r="C71" t="s">
        <v>14</v>
      </c>
      <c r="D71" s="7" t="s">
        <v>264</v>
      </c>
      <c r="F71" t="s">
        <v>266</v>
      </c>
    </row>
    <row r="72" spans="1:6" x14ac:dyDescent="0.35">
      <c r="A72">
        <v>1</v>
      </c>
      <c r="B72" t="s">
        <v>1</v>
      </c>
      <c r="C72" t="s">
        <v>39</v>
      </c>
      <c r="D72" s="7" t="s">
        <v>268</v>
      </c>
      <c r="E72">
        <v>16.989999999999998</v>
      </c>
    </row>
    <row r="73" spans="1:6" x14ac:dyDescent="0.35">
      <c r="A73">
        <v>1</v>
      </c>
      <c r="B73" t="s">
        <v>1</v>
      </c>
      <c r="C73" t="s">
        <v>40</v>
      </c>
      <c r="D73" s="7" t="s">
        <v>269</v>
      </c>
      <c r="E73">
        <v>1.64</v>
      </c>
    </row>
    <row r="74" spans="1:6" x14ac:dyDescent="0.35">
      <c r="A74">
        <v>6</v>
      </c>
      <c r="B74" t="s">
        <v>1</v>
      </c>
      <c r="C74" t="s">
        <v>73</v>
      </c>
      <c r="D74" s="7" t="s">
        <v>270</v>
      </c>
      <c r="E74">
        <v>9.99</v>
      </c>
      <c r="F74" t="s">
        <v>271</v>
      </c>
    </row>
    <row r="75" spans="1:6" x14ac:dyDescent="0.35">
      <c r="A75">
        <v>3</v>
      </c>
      <c r="B75" t="s">
        <v>1</v>
      </c>
      <c r="C75" t="s">
        <v>74</v>
      </c>
      <c r="D75" s="7" t="s">
        <v>272</v>
      </c>
      <c r="E75">
        <v>3.49</v>
      </c>
    </row>
  </sheetData>
  <mergeCells count="1">
    <mergeCell ref="A1:C1"/>
  </mergeCells>
  <hyperlinks>
    <hyperlink ref="A1" r:id="rId1" display="https://hackaday.io/project/20458/components" xr:uid="{6D3E6EF2-7D47-4A21-B1A8-0BE213E6051F}"/>
    <hyperlink ref="D7" r:id="rId2" display="https://www.conrad.de/de/p/samsung-nr18650-25r-spezial-akku-18650-hochstromfaehig-hochtemperaturfaehig-flat-top-li-ion-3-6-v-2500-mah-1431335.html?hk=SEM&amp;+Haushalt=&amp;+Haushalt=&amp;B2C+Experience=&amp;ef_id=d2293d5206e818836aaa5810540118b3%3AG%3As&amp;s_kwcid=AL%21222%2110%2173117804044873%214576717172559192&amp;msclkid=d2293d5206e818836aaa5810540118b3&amp;utm_source=bing&amp;utm_medium=cpc&amp;utm_campaign=Kfz%2C+Hobby+%26+Haushalt&amp;utm_term=4576717172559192&amp;utm_content=Kfz%2C+Hobby+%26+Haushalt" xr:uid="{1CB8C2CA-4A32-48A5-8816-CC38915CA48C}"/>
    <hyperlink ref="D9" r:id="rId3" xr:uid="{3BFCFC32-BCA4-4AB9-87FC-5125432E3CB1}"/>
    <hyperlink ref="D15" r:id="rId4" xr:uid="{1BBD6FBF-31AB-47C3-AC41-311D92A31EF7}"/>
    <hyperlink ref="D17" r:id="rId5" xr:uid="{7AB586E7-EABE-4B4C-B94F-403F6E87B601}"/>
    <hyperlink ref="D18" r:id="rId6" xr:uid="{E87E1F72-2039-4B0B-BEA4-D88A67C09219}"/>
    <hyperlink ref="F19" r:id="rId7" xr:uid="{41F412ED-B550-442B-8ED3-C5E3A7D985F7}"/>
    <hyperlink ref="F18" r:id="rId8" xr:uid="{890649DD-33F0-43BA-A72E-0564128AB612}"/>
    <hyperlink ref="D19" r:id="rId9" xr:uid="{B511B7D4-35C6-4F6D-9F79-7E7CA24FB200}"/>
    <hyperlink ref="D20" r:id="rId10" xr:uid="{3CC80935-401E-403F-9771-722D96C8981A}"/>
    <hyperlink ref="D21" r:id="rId11" xr:uid="{839D3187-8289-4A32-9E76-F15C331E1474}"/>
    <hyperlink ref="D22" r:id="rId12" xr:uid="{5BD25C35-DDBD-4E50-A8E1-2E43983C88F0}"/>
    <hyperlink ref="D23" r:id="rId13" xr:uid="{E6DE0877-1154-4893-9BCE-5A499E3D0767}"/>
    <hyperlink ref="D24" r:id="rId14" xr:uid="{F2932070-9667-4AB9-B3E5-4526524520A7}"/>
    <hyperlink ref="D26" r:id="rId15" xr:uid="{D4C8CF7A-9F1E-4E0C-A67F-505092867D07}"/>
    <hyperlink ref="D31" r:id="rId16" xr:uid="{6216DC7C-1217-43C9-BBE1-6514EFEB068A}"/>
    <hyperlink ref="D32" r:id="rId17" xr:uid="{23DB2756-8BC7-42E7-BAEE-37E4C92DA0D8}"/>
    <hyperlink ref="D33" r:id="rId18" xr:uid="{9CF5AF06-617A-45AB-BE5F-84D4D66C56C9}"/>
    <hyperlink ref="D35" r:id="rId19" xr:uid="{F4CD12D1-AFB1-4F79-B769-F72A6B094E42}"/>
    <hyperlink ref="D36" r:id="rId20" xr:uid="{B1FD0DB0-4E50-4E17-98CF-30881CF356A3}"/>
    <hyperlink ref="D37" r:id="rId21" display="https://www.cr3d.de/produkt/nema17-schrittmotor-60mm/" xr:uid="{2065B3CD-C1D1-4907-9830-C92F1F68BA01}"/>
    <hyperlink ref="D38" r:id="rId22" xr:uid="{4DAADAF3-6DDA-47A0-810D-F138D8385BA4}"/>
    <hyperlink ref="D40" r:id="rId23" xr:uid="{F8FFC8ED-22AF-4715-BDF2-25CA1152E2CB}"/>
    <hyperlink ref="D41" r:id="rId24" xr:uid="{DB8AED55-A866-4501-B3B0-7BA2D548C78B}"/>
    <hyperlink ref="D42" r:id="rId25" xr:uid="{CA22E7AB-DA47-4CCB-B620-22D49FF2DD48}"/>
    <hyperlink ref="D43" r:id="rId26" display="https://de.farnell.com/molex/22-01-2045/buchsenleiste-4pos-1-reihe-2-54mm/dp/143128" xr:uid="{3B411A85-8E67-4C9F-B088-F82C6E9A63DC}"/>
    <hyperlink ref="D44" r:id="rId27" xr:uid="{86BA6300-BC52-42E7-AA80-C5E28BE24BA7}"/>
    <hyperlink ref="D45" r:id="rId28" xr:uid="{627AA522-BC96-4B77-AC23-404D3F0284B6}"/>
    <hyperlink ref="D46" r:id="rId29" xr:uid="{C58678F0-B074-4E91-96E4-F79A8A6F1F72}"/>
    <hyperlink ref="D47" r:id="rId30" xr:uid="{36F62011-9216-4261-8689-2EDD789EEF84}"/>
    <hyperlink ref="D49" r:id="rId31" xr:uid="{03F96423-0E18-4C60-8C8D-1BA937F61796}"/>
    <hyperlink ref="D50" r:id="rId32" xr:uid="{24CD2C4F-5D7B-45A3-8493-D0B3319ED1D5}"/>
    <hyperlink ref="D51" r:id="rId33" xr:uid="{3BE7BB7D-3499-46AE-81FA-E0C6FBFDF646}"/>
    <hyperlink ref="D52" r:id="rId34" display="https://www.digikey.de/de/products/detail/molex/0010897120/3068090?utm_adgroup=&amp;utm_source=google&amp;utm_medium=cpc&amp;utm_campaign=PMax%20Shopping_Supplier&amp;utm_term=&amp;productid=3068090&amp;utm_content=&amp;utm_id=go_cmp-20189582800_adg-_ad-__dev-c_ext-_prd-3068090_sig-Cj0KCQjwtJKqBhCaARIsAN_yS_mvRknPTwRJ1wfLPXMSJKFdJSW_3XJzRJUHsLJ5xkQzlbLgd5sAQvYaAgtcEALw_wcB&amp;gad_source=1&amp;gclid=Cj0KCQjwtJKqBhCaARIsAN_yS_mvRknPTwRJ1wfLPXMSJKFdJSW_3XJzRJUHsLJ5xkQzlbLgd5sAQvYaAgtcEALw_wcB" xr:uid="{7BD85AE7-8EFA-44EC-8A7A-24169ED969FF}"/>
    <hyperlink ref="D53" r:id="rId35" xr:uid="{CAB687E4-4F50-401A-96FF-69A2A94414DF}"/>
    <hyperlink ref="D54" r:id="rId36" display="https://www.digikey.de/de/products/detail/w%C3%BCrth-elektronik/61300621121/4846835?utm_adgroup=&amp;utm_source=google&amp;utm_medium=cpc&amp;utm_campaign=PMax:%20Smart%20Shopping_Product_Zombie%20SKUs&amp;utm_term=&amp;productid=4846835&amp;utm_content=&amp;utm_id=go_cmp-18521752285_adg-_ad-__dev-c_ext-_prd-4846835_sig-Cj0KCQjwtJKqBhCaARIsAN_yS_mrM5-g1nlW3NNTrvIVIBlH3nG5YqhOKegSzPpa4y9v-6-hgCJ7iCwaAkfKEALw_wcB&amp;gad_source=1&amp;gclid=Cj0KCQjwtJKqBhCaARIsAN_yS_mrM5-g1nlW3NNTrvIVIBlH3nG5YqhOKegSzPpa4y9v-6-hgCJ7iCwaAkfKEALw_wcB" xr:uid="{E6A6CD14-5118-4489-98D9-CDFD2FB4364B}"/>
    <hyperlink ref="D55" r:id="rId37" xr:uid="{A1CE7C20-E7F6-4D72-AF3E-DF0D75F3148D}"/>
    <hyperlink ref="D56" r:id="rId38" xr:uid="{989E27E3-9772-420F-9A63-8B8208B0A39A}"/>
    <hyperlink ref="D57" r:id="rId39" display="https://www.reichelt.de/buchsenleisten-2-54-mm-1x04-gerade-mpe-094-1-004-p119913.html?PROVID=2788&amp;gclid=Cj0KCQjwtJKqBhCaARIsAN_yS_kOJc7Y1WSPJGi43bfg84GpYyO4L-qzhfKAMQPtJSPVw_WmWPCmlbwaAmEEEALw_wcB" xr:uid="{84ACBB3B-7592-447C-9D52-60FD64AD9B27}"/>
    <hyperlink ref="D58" r:id="rId40" display="https://de.farnell.com/en-DE/pro-power/pp002607/ribbon-cable-8cond-24awg-per-m/dp/3050573" xr:uid="{D4CB454D-CC35-42D2-89C5-45DAACA8FBE2}"/>
    <hyperlink ref="D59" r:id="rId41" xr:uid="{4A663840-E632-4FD7-855A-3F099E194452}"/>
    <hyperlink ref="D60" r:id="rId42" xr:uid="{9A33B896-1558-4223-BBB9-144CD4E586D0}"/>
    <hyperlink ref="D61" r:id="rId43" xr:uid="{FB9555BE-F5C4-4F9B-9856-5CB3EA9738E1}"/>
    <hyperlink ref="D62" r:id="rId44" xr:uid="{EC0928C6-F42B-4CAA-8E05-4B5C232B0A84}"/>
    <hyperlink ref="D63" r:id="rId45" xr:uid="{7B036C5C-08A5-484C-A762-A919CEA89BB8}"/>
    <hyperlink ref="D64" r:id="rId46" xr:uid="{C02B4E3A-7050-46E0-80F8-B83F0043D0D2}"/>
    <hyperlink ref="D67" r:id="rId47" xr:uid="{47D23870-54EE-43DF-9A5C-5151AB10164B}"/>
    <hyperlink ref="D66" r:id="rId48" xr:uid="{E2CE53F6-B391-4A24-BFED-4CD07DBECFA9}"/>
    <hyperlink ref="D65" r:id="rId49" xr:uid="{8C5F1EC2-5EE7-4C01-A696-51BD402598C5}"/>
    <hyperlink ref="D69" r:id="rId50" xr:uid="{6CF2BDC9-D53D-45FF-AB62-65680C1ED237}"/>
    <hyperlink ref="D71" r:id="rId51" xr:uid="{6951A740-5EEC-4423-8447-9861FBDDEAD7}"/>
    <hyperlink ref="D70" r:id="rId52" xr:uid="{8C159B80-A939-40C5-903B-07D4FA766B79}"/>
    <hyperlink ref="D72" r:id="rId53" xr:uid="{626419AF-81B7-4DAA-809B-14E222878434}"/>
    <hyperlink ref="D73" r:id="rId54" xr:uid="{1FF650DA-02B7-410D-A093-B0A3DACD08B8}"/>
    <hyperlink ref="D74" r:id="rId55" xr:uid="{F7621481-190C-4B88-B26A-8F20ABA849F1}"/>
    <hyperlink ref="D75" r:id="rId56" xr:uid="{82BFAFEE-8D71-4A1E-86DC-E7B6ACC577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2346-7F44-4AC1-A898-AA243FC2D12B}">
  <dimension ref="A1:G75"/>
  <sheetViews>
    <sheetView workbookViewId="0">
      <selection activeCell="L7" sqref="L7"/>
    </sheetView>
  </sheetViews>
  <sheetFormatPr defaultRowHeight="14.5" x14ac:dyDescent="0.35"/>
  <cols>
    <col min="1" max="1" width="4.1796875" style="14" customWidth="1"/>
    <col min="2" max="2" width="1.81640625" style="14" bestFit="1" customWidth="1"/>
    <col min="3" max="3" width="27.7265625" style="14" customWidth="1"/>
    <col min="4" max="4" width="23.54296875" style="14" customWidth="1"/>
    <col min="5" max="5" width="26.54296875" style="14" customWidth="1"/>
    <col min="6" max="6" width="6.26953125" style="19" customWidth="1"/>
    <col min="7" max="7" width="13.26953125" style="14" customWidth="1"/>
    <col min="8" max="16384" width="8.7265625" style="14"/>
  </cols>
  <sheetData>
    <row r="1" spans="1:7" ht="14.5" customHeight="1" x14ac:dyDescent="0.35">
      <c r="A1" s="20" t="s">
        <v>198</v>
      </c>
      <c r="B1" s="20"/>
      <c r="C1" s="20"/>
      <c r="D1" s="20"/>
      <c r="E1" s="20"/>
      <c r="F1" s="20"/>
      <c r="G1" s="20"/>
    </row>
    <row r="2" spans="1:7" ht="24" x14ac:dyDescent="0.35">
      <c r="A2" s="16" t="s">
        <v>369</v>
      </c>
      <c r="B2" s="13" t="s">
        <v>273</v>
      </c>
      <c r="C2" s="13" t="s">
        <v>200</v>
      </c>
      <c r="D2" s="13" t="s">
        <v>368</v>
      </c>
      <c r="E2" s="13" t="s">
        <v>210</v>
      </c>
      <c r="F2" s="17" t="s">
        <v>211</v>
      </c>
      <c r="G2" s="13" t="s">
        <v>217</v>
      </c>
    </row>
    <row r="3" spans="1:7" x14ac:dyDescent="0.35">
      <c r="A3" s="13">
        <v>1</v>
      </c>
      <c r="B3" s="13" t="s">
        <v>1</v>
      </c>
      <c r="C3" s="13" t="s">
        <v>2</v>
      </c>
      <c r="D3" s="13"/>
      <c r="E3" s="13"/>
      <c r="F3" s="18"/>
      <c r="G3" s="13"/>
    </row>
    <row r="4" spans="1:7" ht="29" x14ac:dyDescent="0.35">
      <c r="A4" s="13">
        <v>1</v>
      </c>
      <c r="B4" s="13" t="s">
        <v>1</v>
      </c>
      <c r="C4" s="13" t="s">
        <v>274</v>
      </c>
      <c r="D4" s="13" t="s">
        <v>275</v>
      </c>
      <c r="E4" s="13"/>
      <c r="F4" s="18"/>
      <c r="G4" s="13"/>
    </row>
    <row r="5" spans="1:7" x14ac:dyDescent="0.35">
      <c r="A5" s="13">
        <v>1</v>
      </c>
      <c r="B5" s="13" t="s">
        <v>1</v>
      </c>
      <c r="C5" s="13" t="s">
        <v>276</v>
      </c>
      <c r="D5" s="13" t="s">
        <v>277</v>
      </c>
      <c r="E5" s="13" t="s">
        <v>201</v>
      </c>
      <c r="F5" s="18">
        <v>4.99</v>
      </c>
      <c r="G5" s="13"/>
    </row>
    <row r="6" spans="1:7" x14ac:dyDescent="0.35">
      <c r="A6" s="13">
        <v>3</v>
      </c>
      <c r="B6" s="13" t="s">
        <v>1</v>
      </c>
      <c r="C6" s="13" t="s">
        <v>278</v>
      </c>
      <c r="D6" s="13" t="s">
        <v>279</v>
      </c>
      <c r="E6" s="13" t="s">
        <v>202</v>
      </c>
      <c r="F6" s="18">
        <f>3*7.99</f>
        <v>23.97</v>
      </c>
      <c r="G6" s="13"/>
    </row>
    <row r="7" spans="1:7" ht="275.5" x14ac:dyDescent="0.35">
      <c r="A7" s="13">
        <v>6</v>
      </c>
      <c r="B7" s="13" t="s">
        <v>1</v>
      </c>
      <c r="C7" s="13" t="s">
        <v>280</v>
      </c>
      <c r="D7" s="13" t="s">
        <v>281</v>
      </c>
      <c r="E7" s="15" t="s">
        <v>203</v>
      </c>
      <c r="F7" s="18">
        <f>6*8.49</f>
        <v>50.94</v>
      </c>
      <c r="G7" s="13"/>
    </row>
    <row r="8" spans="1:7" ht="29" x14ac:dyDescent="0.35">
      <c r="A8" s="13">
        <v>6</v>
      </c>
      <c r="B8" s="13" t="s">
        <v>1</v>
      </c>
      <c r="C8" s="13" t="s">
        <v>282</v>
      </c>
      <c r="D8" s="13" t="s">
        <v>283</v>
      </c>
      <c r="E8" s="13" t="s">
        <v>205</v>
      </c>
      <c r="F8" s="18">
        <f>6*6.95</f>
        <v>41.7</v>
      </c>
      <c r="G8" s="13"/>
    </row>
    <row r="9" spans="1:7" ht="58" x14ac:dyDescent="0.35">
      <c r="A9" s="13">
        <v>6</v>
      </c>
      <c r="B9" s="13" t="s">
        <v>1</v>
      </c>
      <c r="C9" s="13" t="s">
        <v>284</v>
      </c>
      <c r="D9" s="13" t="s">
        <v>285</v>
      </c>
      <c r="E9" s="15" t="s">
        <v>204</v>
      </c>
      <c r="F9" s="18">
        <f>6*0.054</f>
        <v>0.32400000000000001</v>
      </c>
      <c r="G9" s="13"/>
    </row>
    <row r="10" spans="1:7" x14ac:dyDescent="0.35">
      <c r="A10" s="13">
        <v>3</v>
      </c>
      <c r="B10" s="13" t="s">
        <v>1</v>
      </c>
      <c r="C10" s="13" t="s">
        <v>286</v>
      </c>
      <c r="D10" s="13" t="s">
        <v>287</v>
      </c>
      <c r="E10" s="13" t="s">
        <v>206</v>
      </c>
      <c r="F10" s="18">
        <f>3*4.89</f>
        <v>14.669999999999998</v>
      </c>
      <c r="G10" s="13"/>
    </row>
    <row r="11" spans="1:7" ht="29" x14ac:dyDescent="0.35">
      <c r="A11" s="13">
        <v>2</v>
      </c>
      <c r="B11" s="13" t="s">
        <v>1</v>
      </c>
      <c r="C11" s="13" t="s">
        <v>288</v>
      </c>
      <c r="D11" s="13" t="s">
        <v>289</v>
      </c>
      <c r="E11" s="13" t="s">
        <v>207</v>
      </c>
      <c r="F11" s="18">
        <f>2*3.79</f>
        <v>7.58</v>
      </c>
      <c r="G11" s="13"/>
    </row>
    <row r="12" spans="1:7" ht="29" x14ac:dyDescent="0.35">
      <c r="A12" s="13">
        <v>2</v>
      </c>
      <c r="B12" s="13" t="s">
        <v>1</v>
      </c>
      <c r="C12" s="13" t="s">
        <v>290</v>
      </c>
      <c r="D12" s="13" t="s">
        <v>291</v>
      </c>
      <c r="E12" s="13" t="s">
        <v>208</v>
      </c>
      <c r="F12" s="18">
        <v>3.86</v>
      </c>
      <c r="G12" s="13"/>
    </row>
    <row r="13" spans="1:7" ht="29" x14ac:dyDescent="0.35">
      <c r="A13" s="13">
        <v>2</v>
      </c>
      <c r="B13" s="13" t="s">
        <v>1</v>
      </c>
      <c r="C13" s="13" t="s">
        <v>292</v>
      </c>
      <c r="D13" s="13" t="s">
        <v>291</v>
      </c>
      <c r="E13" s="13" t="s">
        <v>209</v>
      </c>
      <c r="F13" s="18">
        <v>5.29</v>
      </c>
      <c r="G13" s="13"/>
    </row>
    <row r="14" spans="1:7" ht="29" x14ac:dyDescent="0.35">
      <c r="A14" s="13">
        <v>6</v>
      </c>
      <c r="B14" s="13" t="s">
        <v>1</v>
      </c>
      <c r="C14" s="13" t="s">
        <v>293</v>
      </c>
      <c r="D14" s="13" t="s">
        <v>294</v>
      </c>
      <c r="E14" s="13" t="s">
        <v>212</v>
      </c>
      <c r="F14" s="18">
        <v>12.99</v>
      </c>
      <c r="G14" s="13"/>
    </row>
    <row r="15" spans="1:7" ht="29" x14ac:dyDescent="0.35">
      <c r="A15" s="13">
        <v>1</v>
      </c>
      <c r="B15" s="13" t="s">
        <v>1</v>
      </c>
      <c r="C15" s="13" t="s">
        <v>295</v>
      </c>
      <c r="D15" s="13" t="s">
        <v>296</v>
      </c>
      <c r="E15" s="15" t="s">
        <v>213</v>
      </c>
      <c r="F15" s="18">
        <v>4.49</v>
      </c>
      <c r="G15" s="13"/>
    </row>
    <row r="16" spans="1:7" ht="29" x14ac:dyDescent="0.35">
      <c r="A16" s="13">
        <v>1</v>
      </c>
      <c r="B16" s="13" t="s">
        <v>1</v>
      </c>
      <c r="C16" s="13" t="s">
        <v>297</v>
      </c>
      <c r="D16" s="13" t="s">
        <v>298</v>
      </c>
      <c r="E16" s="13" t="s">
        <v>214</v>
      </c>
      <c r="F16" s="18">
        <v>11.89</v>
      </c>
      <c r="G16" s="13"/>
    </row>
    <row r="17" spans="1:7" ht="43.5" x14ac:dyDescent="0.35">
      <c r="A17" s="13">
        <v>1</v>
      </c>
      <c r="B17" s="13" t="s">
        <v>1</v>
      </c>
      <c r="C17" s="13" t="s">
        <v>299</v>
      </c>
      <c r="D17" s="13" t="s">
        <v>300</v>
      </c>
      <c r="E17" s="15" t="s">
        <v>216</v>
      </c>
      <c r="F17" s="18">
        <v>281.95</v>
      </c>
      <c r="G17" s="13"/>
    </row>
    <row r="18" spans="1:7" ht="87" x14ac:dyDescent="0.35">
      <c r="A18" s="13">
        <v>1</v>
      </c>
      <c r="B18" s="13" t="s">
        <v>1</v>
      </c>
      <c r="C18" s="13" t="s">
        <v>301</v>
      </c>
      <c r="D18" s="13" t="s">
        <v>302</v>
      </c>
      <c r="E18" s="15" t="s">
        <v>215</v>
      </c>
      <c r="F18" s="18">
        <v>272.51</v>
      </c>
      <c r="G18" s="15" t="s">
        <v>219</v>
      </c>
    </row>
    <row r="19" spans="1:7" ht="101.5" x14ac:dyDescent="0.35">
      <c r="A19" s="13">
        <v>1</v>
      </c>
      <c r="B19" s="13" t="s">
        <v>1</v>
      </c>
      <c r="C19" s="13" t="s">
        <v>303</v>
      </c>
      <c r="D19" s="13" t="s">
        <v>304</v>
      </c>
      <c r="E19" s="15" t="s">
        <v>220</v>
      </c>
      <c r="F19" s="18">
        <v>17.52</v>
      </c>
      <c r="G19" s="15" t="s">
        <v>218</v>
      </c>
    </row>
    <row r="20" spans="1:7" ht="43.5" x14ac:dyDescent="0.35">
      <c r="A20" s="13">
        <v>2</v>
      </c>
      <c r="B20" s="13" t="s">
        <v>1</v>
      </c>
      <c r="C20" s="13" t="s">
        <v>305</v>
      </c>
      <c r="D20" s="13" t="s">
        <v>306</v>
      </c>
      <c r="E20" s="15" t="s">
        <v>221</v>
      </c>
      <c r="F20" s="18">
        <v>33.32</v>
      </c>
      <c r="G20" s="13"/>
    </row>
    <row r="21" spans="1:7" ht="43.5" x14ac:dyDescent="0.35">
      <c r="A21" s="13">
        <v>2</v>
      </c>
      <c r="B21" s="13" t="s">
        <v>1</v>
      </c>
      <c r="C21" s="13" t="s">
        <v>307</v>
      </c>
      <c r="D21" s="13" t="s">
        <v>308</v>
      </c>
      <c r="E21" s="15" t="s">
        <v>222</v>
      </c>
      <c r="F21" s="18">
        <v>35.75</v>
      </c>
      <c r="G21" s="13"/>
    </row>
    <row r="22" spans="1:7" ht="58" x14ac:dyDescent="0.35">
      <c r="A22" s="13">
        <v>1</v>
      </c>
      <c r="B22" s="13" t="s">
        <v>1</v>
      </c>
      <c r="C22" s="13" t="s">
        <v>309</v>
      </c>
      <c r="D22" s="13" t="s">
        <v>310</v>
      </c>
      <c r="E22" s="15" t="s">
        <v>223</v>
      </c>
      <c r="F22" s="18">
        <v>101.15</v>
      </c>
      <c r="G22" s="13"/>
    </row>
    <row r="23" spans="1:7" ht="29" x14ac:dyDescent="0.35">
      <c r="A23" s="13">
        <v>1</v>
      </c>
      <c r="B23" s="13" t="s">
        <v>1</v>
      </c>
      <c r="C23" s="13" t="s">
        <v>311</v>
      </c>
      <c r="D23" s="13" t="s">
        <v>312</v>
      </c>
      <c r="E23" s="15" t="s">
        <v>224</v>
      </c>
      <c r="F23" s="18">
        <v>23.5</v>
      </c>
      <c r="G23" s="13"/>
    </row>
    <row r="24" spans="1:7" ht="43.5" x14ac:dyDescent="0.35">
      <c r="A24" s="13">
        <v>1</v>
      </c>
      <c r="B24" s="13" t="s">
        <v>1</v>
      </c>
      <c r="C24" s="13" t="s">
        <v>313</v>
      </c>
      <c r="D24" s="13" t="s">
        <v>314</v>
      </c>
      <c r="E24" s="15" t="s">
        <v>225</v>
      </c>
      <c r="F24" s="18">
        <v>5.65</v>
      </c>
      <c r="G24" s="13"/>
    </row>
    <row r="25" spans="1:7" ht="29" x14ac:dyDescent="0.35">
      <c r="A25" s="13">
        <v>1</v>
      </c>
      <c r="B25" s="13" t="s">
        <v>1</v>
      </c>
      <c r="C25" s="13" t="s">
        <v>315</v>
      </c>
      <c r="D25" s="13" t="s">
        <v>316</v>
      </c>
      <c r="E25" s="13"/>
      <c r="F25" s="18"/>
      <c r="G25" s="13"/>
    </row>
    <row r="26" spans="1:7" ht="43.5" x14ac:dyDescent="0.35">
      <c r="A26" s="13">
        <v>2</v>
      </c>
      <c r="B26" s="13" t="s">
        <v>1</v>
      </c>
      <c r="C26" s="13" t="s">
        <v>317</v>
      </c>
      <c r="D26" s="13" t="s">
        <v>318</v>
      </c>
      <c r="E26" s="15" t="s">
        <v>226</v>
      </c>
      <c r="F26" s="18">
        <v>13.99</v>
      </c>
      <c r="G26" s="13" t="s">
        <v>227</v>
      </c>
    </row>
    <row r="27" spans="1:7" x14ac:dyDescent="0.35">
      <c r="A27" s="13">
        <v>1</v>
      </c>
      <c r="B27" s="13" t="s">
        <v>1</v>
      </c>
      <c r="C27" s="13" t="s">
        <v>319</v>
      </c>
      <c r="D27" s="13" t="s">
        <v>320</v>
      </c>
      <c r="E27" s="13" t="s">
        <v>228</v>
      </c>
      <c r="F27" s="18">
        <v>34.51</v>
      </c>
      <c r="G27" s="13"/>
    </row>
    <row r="28" spans="1:7" ht="29" x14ac:dyDescent="0.35">
      <c r="A28" s="13">
        <v>1</v>
      </c>
      <c r="B28" s="13" t="s">
        <v>1</v>
      </c>
      <c r="C28" s="13" t="s">
        <v>321</v>
      </c>
      <c r="D28" s="13" t="s">
        <v>322</v>
      </c>
      <c r="E28" s="13"/>
      <c r="F28" s="18"/>
      <c r="G28" s="13"/>
    </row>
    <row r="29" spans="1:7" ht="29" x14ac:dyDescent="0.35">
      <c r="A29" s="13">
        <v>1</v>
      </c>
      <c r="B29" s="13" t="s">
        <v>1</v>
      </c>
      <c r="C29" s="13" t="s">
        <v>323</v>
      </c>
      <c r="D29" s="13" t="s">
        <v>322</v>
      </c>
      <c r="E29" s="13"/>
      <c r="F29" s="18"/>
      <c r="G29" s="13"/>
    </row>
    <row r="30" spans="1:7" ht="29" x14ac:dyDescent="0.35">
      <c r="A30" s="13">
        <v>1</v>
      </c>
      <c r="B30" s="13" t="s">
        <v>1</v>
      </c>
      <c r="C30" s="13" t="s">
        <v>324</v>
      </c>
      <c r="D30" s="13" t="s">
        <v>322</v>
      </c>
      <c r="E30" s="13"/>
      <c r="F30" s="18"/>
      <c r="G30" s="13"/>
    </row>
    <row r="31" spans="1:7" ht="43.5" x14ac:dyDescent="0.35">
      <c r="A31" s="13">
        <v>20</v>
      </c>
      <c r="B31" s="13" t="s">
        <v>1</v>
      </c>
      <c r="C31" s="13" t="s">
        <v>325</v>
      </c>
      <c r="D31" s="13" t="s">
        <v>326</v>
      </c>
      <c r="E31" s="15" t="s">
        <v>229</v>
      </c>
      <c r="F31" s="18">
        <f>7.65*20</f>
        <v>153</v>
      </c>
      <c r="G31" s="13"/>
    </row>
    <row r="32" spans="1:7" ht="58" x14ac:dyDescent="0.35">
      <c r="A32" s="13">
        <v>1</v>
      </c>
      <c r="B32" s="13" t="s">
        <v>1</v>
      </c>
      <c r="C32" s="13" t="s">
        <v>327</v>
      </c>
      <c r="D32" s="13">
        <v>314390</v>
      </c>
      <c r="E32" s="15" t="s">
        <v>230</v>
      </c>
      <c r="F32" s="18">
        <v>2.96</v>
      </c>
      <c r="G32" s="13"/>
    </row>
    <row r="33" spans="1:7" ht="58" x14ac:dyDescent="0.35">
      <c r="A33" s="13">
        <v>2</v>
      </c>
      <c r="B33" s="13" t="s">
        <v>1</v>
      </c>
      <c r="C33" s="13" t="s">
        <v>328</v>
      </c>
      <c r="D33" s="13">
        <v>469683</v>
      </c>
      <c r="E33" s="15" t="s">
        <v>231</v>
      </c>
      <c r="F33" s="18">
        <v>23.53</v>
      </c>
      <c r="G33" s="13"/>
    </row>
    <row r="34" spans="1:7" ht="29" x14ac:dyDescent="0.35">
      <c r="A34" s="13">
        <v>1</v>
      </c>
      <c r="B34" s="13" t="s">
        <v>1</v>
      </c>
      <c r="C34" s="13" t="s">
        <v>329</v>
      </c>
      <c r="D34" s="13">
        <v>469713</v>
      </c>
      <c r="E34" s="13"/>
      <c r="F34" s="18"/>
      <c r="G34" s="13"/>
    </row>
    <row r="35" spans="1:7" ht="130.5" x14ac:dyDescent="0.35">
      <c r="A35" s="13">
        <v>1</v>
      </c>
      <c r="B35" s="13" t="s">
        <v>1</v>
      </c>
      <c r="C35" s="13" t="s">
        <v>330</v>
      </c>
      <c r="D35" s="13">
        <v>314419</v>
      </c>
      <c r="E35" s="15" t="s">
        <v>232</v>
      </c>
      <c r="F35" s="18">
        <v>25.95</v>
      </c>
      <c r="G35" s="13"/>
    </row>
    <row r="36" spans="1:7" ht="29" x14ac:dyDescent="0.35">
      <c r="A36" s="13">
        <v>2</v>
      </c>
      <c r="B36" s="13" t="s">
        <v>1</v>
      </c>
      <c r="C36" s="13" t="s">
        <v>331</v>
      </c>
      <c r="D36" s="13">
        <v>1324879</v>
      </c>
      <c r="E36" s="15" t="s">
        <v>233</v>
      </c>
      <c r="F36" s="18">
        <v>11.41</v>
      </c>
      <c r="G36" s="13"/>
    </row>
    <row r="37" spans="1:7" ht="43.5" x14ac:dyDescent="0.35">
      <c r="A37" s="13">
        <v>1</v>
      </c>
      <c r="B37" s="13" t="s">
        <v>1</v>
      </c>
      <c r="C37" s="13" t="s">
        <v>332</v>
      </c>
      <c r="D37" s="13" t="s">
        <v>333</v>
      </c>
      <c r="E37" s="15" t="s">
        <v>234</v>
      </c>
      <c r="F37" s="18">
        <v>21.9</v>
      </c>
      <c r="G37" s="13"/>
    </row>
    <row r="38" spans="1:7" ht="43.5" x14ac:dyDescent="0.35">
      <c r="A38" s="13">
        <v>3</v>
      </c>
      <c r="B38" s="13" t="s">
        <v>1</v>
      </c>
      <c r="C38" s="13" t="s">
        <v>334</v>
      </c>
      <c r="D38" s="13">
        <v>9731164</v>
      </c>
      <c r="E38" s="15" t="s">
        <v>235</v>
      </c>
      <c r="F38" s="18">
        <f>0.48*3</f>
        <v>1.44</v>
      </c>
      <c r="G38" s="13"/>
    </row>
    <row r="39" spans="1:7" ht="87" x14ac:dyDescent="0.35">
      <c r="A39" s="13">
        <v>1</v>
      </c>
      <c r="B39" s="13" t="s">
        <v>1</v>
      </c>
      <c r="C39" s="13" t="s">
        <v>335</v>
      </c>
      <c r="D39" s="13" t="s">
        <v>336</v>
      </c>
      <c r="E39" s="13"/>
      <c r="F39" s="18"/>
      <c r="G39" s="13"/>
    </row>
    <row r="40" spans="1:7" ht="43.5" x14ac:dyDescent="0.35">
      <c r="A40" s="13">
        <v>3</v>
      </c>
      <c r="B40" s="13" t="s">
        <v>1</v>
      </c>
      <c r="C40" s="13" t="s">
        <v>337</v>
      </c>
      <c r="D40" s="13">
        <v>9731148</v>
      </c>
      <c r="E40" s="15" t="s">
        <v>236</v>
      </c>
      <c r="F40" s="18">
        <f>0.48*3</f>
        <v>1.44</v>
      </c>
      <c r="G40" s="13"/>
    </row>
    <row r="41" spans="1:7" ht="58" x14ac:dyDescent="0.35">
      <c r="A41" s="13">
        <v>1</v>
      </c>
      <c r="B41" s="13" t="s">
        <v>1</v>
      </c>
      <c r="C41" s="13" t="s">
        <v>338</v>
      </c>
      <c r="D41" s="13">
        <v>9731180</v>
      </c>
      <c r="E41" s="15" t="s">
        <v>237</v>
      </c>
      <c r="F41" s="18">
        <v>0.88</v>
      </c>
      <c r="G41" s="13"/>
    </row>
    <row r="42" spans="1:7" ht="58" x14ac:dyDescent="0.35">
      <c r="A42" s="13">
        <v>3</v>
      </c>
      <c r="B42" s="13" t="s">
        <v>1</v>
      </c>
      <c r="C42" s="13" t="s">
        <v>339</v>
      </c>
      <c r="D42" s="13">
        <v>143126</v>
      </c>
      <c r="E42" s="15" t="s">
        <v>238</v>
      </c>
      <c r="F42" s="18"/>
      <c r="G42" s="13"/>
    </row>
    <row r="43" spans="1:7" ht="43.5" x14ac:dyDescent="0.35">
      <c r="A43" s="13">
        <v>3</v>
      </c>
      <c r="B43" s="13" t="s">
        <v>1</v>
      </c>
      <c r="C43" s="13" t="s">
        <v>340</v>
      </c>
      <c r="D43" s="13">
        <v>143128</v>
      </c>
      <c r="E43" s="15" t="s">
        <v>240</v>
      </c>
      <c r="F43" s="18"/>
      <c r="G43" s="13"/>
    </row>
    <row r="44" spans="1:7" ht="58" x14ac:dyDescent="0.35">
      <c r="A44" s="13">
        <v>2</v>
      </c>
      <c r="B44" s="13" t="s">
        <v>1</v>
      </c>
      <c r="C44" s="13" t="s">
        <v>341</v>
      </c>
      <c r="D44" s="13">
        <v>143130</v>
      </c>
      <c r="E44" s="15" t="s">
        <v>241</v>
      </c>
      <c r="F44" s="18"/>
      <c r="G44" s="13"/>
    </row>
    <row r="45" spans="1:7" ht="130.5" x14ac:dyDescent="0.35">
      <c r="A45" s="13">
        <v>50</v>
      </c>
      <c r="B45" s="13" t="s">
        <v>1</v>
      </c>
      <c r="C45" s="13" t="s">
        <v>342</v>
      </c>
      <c r="D45" s="13">
        <v>2063734</v>
      </c>
      <c r="E45" s="15" t="s">
        <v>242</v>
      </c>
      <c r="F45" s="18">
        <f>50*0.15</f>
        <v>7.5</v>
      </c>
      <c r="G45" s="13"/>
    </row>
    <row r="46" spans="1:7" x14ac:dyDescent="0.35">
      <c r="A46" s="13">
        <v>3</v>
      </c>
      <c r="B46" s="13" t="s">
        <v>1</v>
      </c>
      <c r="C46" s="13" t="s">
        <v>343</v>
      </c>
      <c r="D46" s="13">
        <v>9238603</v>
      </c>
      <c r="E46" s="15" t="s">
        <v>243</v>
      </c>
      <c r="F46" s="18">
        <v>4.49</v>
      </c>
      <c r="G46" s="13"/>
    </row>
    <row r="47" spans="1:7" ht="58" x14ac:dyDescent="0.35">
      <c r="A47" s="13">
        <v>1</v>
      </c>
      <c r="B47" s="13" t="s">
        <v>1</v>
      </c>
      <c r="C47" s="13" t="s">
        <v>344</v>
      </c>
      <c r="D47" s="13">
        <v>2427590</v>
      </c>
      <c r="E47" s="15" t="s">
        <v>244</v>
      </c>
      <c r="F47" s="18">
        <v>0.47</v>
      </c>
      <c r="G47" s="13"/>
    </row>
    <row r="48" spans="1:7" ht="29" x14ac:dyDescent="0.35">
      <c r="A48" s="13">
        <v>8</v>
      </c>
      <c r="B48" s="13" t="s">
        <v>1</v>
      </c>
      <c r="C48" s="13" t="s">
        <v>345</v>
      </c>
      <c r="D48" s="13" t="s">
        <v>346</v>
      </c>
      <c r="E48" s="13" t="s">
        <v>245</v>
      </c>
      <c r="F48" s="18">
        <v>6.64</v>
      </c>
      <c r="G48" s="13"/>
    </row>
    <row r="49" spans="1:7" ht="43.5" x14ac:dyDescent="0.35">
      <c r="A49" s="13">
        <v>4</v>
      </c>
      <c r="B49" s="13" t="s">
        <v>1</v>
      </c>
      <c r="C49" s="13" t="s">
        <v>347</v>
      </c>
      <c r="D49" s="13">
        <v>2478586</v>
      </c>
      <c r="E49" s="15" t="s">
        <v>246</v>
      </c>
      <c r="F49" s="18">
        <f>4*0.6</f>
        <v>2.4</v>
      </c>
      <c r="G49" s="13"/>
    </row>
    <row r="50" spans="1:7" ht="58" x14ac:dyDescent="0.35">
      <c r="A50" s="13">
        <v>1</v>
      </c>
      <c r="B50" s="13" t="s">
        <v>1</v>
      </c>
      <c r="C50" s="13" t="s">
        <v>348</v>
      </c>
      <c r="D50" s="13">
        <v>1842217</v>
      </c>
      <c r="E50" s="15" t="s">
        <v>247</v>
      </c>
      <c r="F50" s="18">
        <v>0.2</v>
      </c>
      <c r="G50" s="13"/>
    </row>
    <row r="51" spans="1:7" ht="58" x14ac:dyDescent="0.35">
      <c r="A51" s="13">
        <v>2</v>
      </c>
      <c r="B51" s="13" t="s">
        <v>1</v>
      </c>
      <c r="C51" s="13" t="s">
        <v>349</v>
      </c>
      <c r="D51" s="13">
        <v>1759057</v>
      </c>
      <c r="E51" s="15" t="s">
        <v>248</v>
      </c>
      <c r="F51" s="18">
        <v>0.44</v>
      </c>
      <c r="G51" s="13"/>
    </row>
    <row r="52" spans="1:7" ht="275.5" x14ac:dyDescent="0.35">
      <c r="A52" s="13">
        <v>1</v>
      </c>
      <c r="B52" s="13" t="s">
        <v>1</v>
      </c>
      <c r="C52" s="13" t="s">
        <v>350</v>
      </c>
      <c r="D52" s="13">
        <v>1593443</v>
      </c>
      <c r="E52" s="15" t="s">
        <v>249</v>
      </c>
      <c r="F52" s="18">
        <v>1.92</v>
      </c>
      <c r="G52" s="13"/>
    </row>
    <row r="53" spans="1:7" ht="130.5" x14ac:dyDescent="0.35">
      <c r="A53" s="13">
        <v>1</v>
      </c>
      <c r="B53" s="13" t="s">
        <v>1</v>
      </c>
      <c r="C53" s="13" t="s">
        <v>351</v>
      </c>
      <c r="D53" s="13">
        <v>1288330</v>
      </c>
      <c r="E53" s="15" t="s">
        <v>250</v>
      </c>
      <c r="F53" s="18">
        <v>14.7</v>
      </c>
      <c r="G53" s="13"/>
    </row>
    <row r="54" spans="1:7" ht="319" x14ac:dyDescent="0.35">
      <c r="A54" s="13">
        <v>1</v>
      </c>
      <c r="B54" s="13" t="s">
        <v>1</v>
      </c>
      <c r="C54" s="13" t="s">
        <v>352</v>
      </c>
      <c r="D54" s="13">
        <v>1248132</v>
      </c>
      <c r="E54" s="15" t="s">
        <v>251</v>
      </c>
      <c r="F54" s="18">
        <v>0.54</v>
      </c>
      <c r="G54" s="13"/>
    </row>
    <row r="55" spans="1:7" ht="130.5" x14ac:dyDescent="0.35">
      <c r="A55" s="13">
        <v>50</v>
      </c>
      <c r="B55" s="13" t="s">
        <v>1</v>
      </c>
      <c r="C55" s="13" t="s">
        <v>353</v>
      </c>
      <c r="D55" s="13">
        <v>1097978</v>
      </c>
      <c r="E55" s="15" t="s">
        <v>252</v>
      </c>
      <c r="F55" s="18">
        <f>50*0.11</f>
        <v>5.5</v>
      </c>
      <c r="G55" s="13"/>
    </row>
    <row r="56" spans="1:7" ht="116" x14ac:dyDescent="0.35">
      <c r="A56" s="13">
        <v>4</v>
      </c>
      <c r="B56" s="13" t="s">
        <v>1</v>
      </c>
      <c r="C56" s="13" t="s">
        <v>354</v>
      </c>
      <c r="D56" s="13">
        <v>1211646</v>
      </c>
      <c r="E56" s="15" t="s">
        <v>253</v>
      </c>
      <c r="F56" s="18">
        <f>2*0.7</f>
        <v>1.4</v>
      </c>
      <c r="G56" s="13"/>
    </row>
    <row r="57" spans="1:7" ht="43.5" x14ac:dyDescent="0.35">
      <c r="A57" s="13">
        <v>2</v>
      </c>
      <c r="B57" s="13" t="s">
        <v>1</v>
      </c>
      <c r="C57" s="13" t="s">
        <v>355</v>
      </c>
      <c r="D57" s="13">
        <v>1211644</v>
      </c>
      <c r="E57" s="15" t="s">
        <v>254</v>
      </c>
      <c r="F57" s="18">
        <f>4*0.21</f>
        <v>0.84</v>
      </c>
      <c r="G57" s="13"/>
    </row>
    <row r="58" spans="1:7" ht="43.5" x14ac:dyDescent="0.35">
      <c r="A58" s="13">
        <v>1</v>
      </c>
      <c r="B58" s="13" t="s">
        <v>1</v>
      </c>
      <c r="C58" s="13" t="s">
        <v>356</v>
      </c>
      <c r="D58" s="13">
        <v>1301023</v>
      </c>
      <c r="E58" s="15" t="s">
        <v>255</v>
      </c>
      <c r="F58" s="18">
        <v>2.2200000000000002</v>
      </c>
      <c r="G58" s="13"/>
    </row>
    <row r="59" spans="1:7" ht="29" x14ac:dyDescent="0.35">
      <c r="A59" s="13">
        <v>1</v>
      </c>
      <c r="B59" s="13" t="s">
        <v>1</v>
      </c>
      <c r="C59" s="13" t="s">
        <v>357</v>
      </c>
      <c r="D59" s="13" t="s">
        <v>358</v>
      </c>
      <c r="E59" s="15" t="s">
        <v>256</v>
      </c>
      <c r="F59" s="18">
        <v>3.49</v>
      </c>
      <c r="G59" s="13"/>
    </row>
    <row r="60" spans="1:7" x14ac:dyDescent="0.35">
      <c r="A60" s="13">
        <v>100</v>
      </c>
      <c r="B60" s="13" t="s">
        <v>1</v>
      </c>
      <c r="C60" s="13" t="s">
        <v>4</v>
      </c>
      <c r="D60" s="13"/>
      <c r="E60" s="15" t="s">
        <v>257</v>
      </c>
      <c r="F60" s="18">
        <v>7.14</v>
      </c>
      <c r="G60" s="13"/>
    </row>
    <row r="61" spans="1:7" ht="29" x14ac:dyDescent="0.35">
      <c r="A61" s="13">
        <v>60</v>
      </c>
      <c r="B61" s="13" t="s">
        <v>1</v>
      </c>
      <c r="C61" s="13" t="s">
        <v>5</v>
      </c>
      <c r="D61" s="13"/>
      <c r="E61" s="15" t="s">
        <v>258</v>
      </c>
      <c r="F61" s="18">
        <v>6.31</v>
      </c>
      <c r="G61" s="13"/>
    </row>
    <row r="62" spans="1:7" ht="29" x14ac:dyDescent="0.35">
      <c r="A62" s="13">
        <v>70</v>
      </c>
      <c r="B62" s="13" t="s">
        <v>1</v>
      </c>
      <c r="C62" s="13" t="s">
        <v>6</v>
      </c>
      <c r="D62" s="13"/>
      <c r="E62" s="15" t="s">
        <v>259</v>
      </c>
      <c r="F62" s="18">
        <f>7*5.99</f>
        <v>41.93</v>
      </c>
      <c r="G62" s="13"/>
    </row>
    <row r="63" spans="1:7" ht="29" x14ac:dyDescent="0.35">
      <c r="A63" s="13">
        <v>10</v>
      </c>
      <c r="B63" s="13" t="s">
        <v>1</v>
      </c>
      <c r="C63" s="13" t="s">
        <v>7</v>
      </c>
      <c r="D63" s="13"/>
      <c r="E63" s="15" t="s">
        <v>258</v>
      </c>
      <c r="F63" s="18">
        <v>10.69</v>
      </c>
      <c r="G63" s="13"/>
    </row>
    <row r="64" spans="1:7" ht="29" x14ac:dyDescent="0.35">
      <c r="A64" s="13">
        <v>5</v>
      </c>
      <c r="B64" s="13" t="s">
        <v>1</v>
      </c>
      <c r="C64" s="13" t="s">
        <v>8</v>
      </c>
      <c r="D64" s="13"/>
      <c r="E64" s="15" t="s">
        <v>258</v>
      </c>
      <c r="F64" s="18">
        <v>9.25</v>
      </c>
      <c r="G64" s="13"/>
    </row>
    <row r="65" spans="1:7" x14ac:dyDescent="0.35">
      <c r="A65" s="13">
        <v>15</v>
      </c>
      <c r="B65" s="13" t="s">
        <v>1</v>
      </c>
      <c r="C65" s="13" t="s">
        <v>9</v>
      </c>
      <c r="D65" s="13"/>
      <c r="E65" s="15" t="s">
        <v>263</v>
      </c>
      <c r="F65" s="18">
        <v>5.29</v>
      </c>
      <c r="G65" s="13"/>
    </row>
    <row r="66" spans="1:7" ht="29" x14ac:dyDescent="0.35">
      <c r="A66" s="13">
        <v>20</v>
      </c>
      <c r="B66" s="13" t="s">
        <v>1</v>
      </c>
      <c r="C66" s="13" t="s">
        <v>10</v>
      </c>
      <c r="D66" s="13"/>
      <c r="E66" s="15" t="s">
        <v>262</v>
      </c>
      <c r="F66" s="18">
        <v>7.99</v>
      </c>
      <c r="G66" s="13"/>
    </row>
    <row r="67" spans="1:7" ht="29" x14ac:dyDescent="0.35">
      <c r="A67" s="13">
        <v>5</v>
      </c>
      <c r="B67" s="13" t="s">
        <v>1</v>
      </c>
      <c r="C67" s="13" t="s">
        <v>11</v>
      </c>
      <c r="D67" s="13"/>
      <c r="E67" s="15" t="s">
        <v>261</v>
      </c>
      <c r="F67" s="18">
        <v>7.99</v>
      </c>
      <c r="G67" s="13"/>
    </row>
    <row r="68" spans="1:7" ht="29" x14ac:dyDescent="0.35">
      <c r="A68" s="13">
        <v>10</v>
      </c>
      <c r="B68" s="13" t="s">
        <v>1</v>
      </c>
      <c r="C68" s="13" t="s">
        <v>12</v>
      </c>
      <c r="D68" s="13"/>
      <c r="E68" s="13" t="s">
        <v>260</v>
      </c>
      <c r="F68" s="18">
        <v>7.49</v>
      </c>
      <c r="G68" s="13"/>
    </row>
    <row r="69" spans="1:7" x14ac:dyDescent="0.35">
      <c r="A69" s="13">
        <v>1</v>
      </c>
      <c r="B69" s="13" t="s">
        <v>1</v>
      </c>
      <c r="C69" s="13" t="s">
        <v>13</v>
      </c>
      <c r="D69" s="13"/>
      <c r="E69" s="15" t="s">
        <v>264</v>
      </c>
      <c r="F69" s="18">
        <v>13.99</v>
      </c>
      <c r="G69" s="13" t="s">
        <v>265</v>
      </c>
    </row>
    <row r="70" spans="1:7" ht="29" x14ac:dyDescent="0.35">
      <c r="A70" s="13">
        <v>2</v>
      </c>
      <c r="B70" s="13" t="s">
        <v>1</v>
      </c>
      <c r="C70" s="13" t="s">
        <v>359</v>
      </c>
      <c r="D70" s="13" t="s">
        <v>360</v>
      </c>
      <c r="E70" s="15" t="s">
        <v>267</v>
      </c>
      <c r="F70" s="18">
        <v>3.49</v>
      </c>
      <c r="G70" s="13"/>
    </row>
    <row r="71" spans="1:7" x14ac:dyDescent="0.35">
      <c r="A71" s="13">
        <v>1</v>
      </c>
      <c r="B71" s="13" t="s">
        <v>1</v>
      </c>
      <c r="C71" s="13" t="s">
        <v>14</v>
      </c>
      <c r="D71" s="13"/>
      <c r="E71" s="15" t="s">
        <v>264</v>
      </c>
      <c r="F71" s="18"/>
      <c r="G71" s="13" t="s">
        <v>266</v>
      </c>
    </row>
    <row r="72" spans="1:7" ht="29" x14ac:dyDescent="0.35">
      <c r="A72" s="13">
        <v>1</v>
      </c>
      <c r="B72" s="13" t="s">
        <v>1</v>
      </c>
      <c r="C72" s="13" t="s">
        <v>361</v>
      </c>
      <c r="D72" s="13" t="s">
        <v>362</v>
      </c>
      <c r="E72" s="15" t="s">
        <v>268</v>
      </c>
      <c r="F72" s="18">
        <v>16.989999999999998</v>
      </c>
      <c r="G72" s="13"/>
    </row>
    <row r="73" spans="1:7" ht="43.5" x14ac:dyDescent="0.35">
      <c r="A73" s="13">
        <v>1</v>
      </c>
      <c r="B73" s="13" t="s">
        <v>1</v>
      </c>
      <c r="C73" s="13" t="s">
        <v>363</v>
      </c>
      <c r="D73" s="13" t="s">
        <v>362</v>
      </c>
      <c r="E73" s="15" t="s">
        <v>269</v>
      </c>
      <c r="F73" s="18">
        <v>1.64</v>
      </c>
      <c r="G73" s="13"/>
    </row>
    <row r="74" spans="1:7" ht="43.5" x14ac:dyDescent="0.35">
      <c r="A74" s="13">
        <v>6</v>
      </c>
      <c r="B74" s="13" t="s">
        <v>1</v>
      </c>
      <c r="C74" s="13" t="s">
        <v>364</v>
      </c>
      <c r="D74" s="13" t="s">
        <v>365</v>
      </c>
      <c r="E74" s="15" t="s">
        <v>270</v>
      </c>
      <c r="F74" s="18">
        <v>9.99</v>
      </c>
      <c r="G74" s="13" t="s">
        <v>271</v>
      </c>
    </row>
    <row r="75" spans="1:7" ht="43.5" x14ac:dyDescent="0.35">
      <c r="A75" s="13">
        <v>3</v>
      </c>
      <c r="B75" s="13" t="s">
        <v>1</v>
      </c>
      <c r="C75" s="13" t="s">
        <v>366</v>
      </c>
      <c r="D75" s="13" t="s">
        <v>367</v>
      </c>
      <c r="E75" s="15" t="s">
        <v>272</v>
      </c>
      <c r="F75" s="18">
        <v>3.49</v>
      </c>
      <c r="G75" s="13"/>
    </row>
  </sheetData>
  <mergeCells count="1">
    <mergeCell ref="A1:G1"/>
  </mergeCells>
  <hyperlinks>
    <hyperlink ref="G19" r:id="rId1" xr:uid="{3BBCCE44-D041-4ADD-AB9A-F72D6254CE6F}"/>
    <hyperlink ref="G18" r:id="rId2" xr:uid="{6ADACACB-4912-42B5-B7F6-D4F509857B24}"/>
    <hyperlink ref="E7" r:id="rId3" display="https://www.conrad.de/de/p/samsung-nr18650-25r-spezial-akku-18650-hochstromfaehig-hochtemperaturfaehig-flat-top-li-ion-3-6-v-2500-mah-1431335.html?hk=SEM&amp;+Haushalt=&amp;+Haushalt=&amp;B2C+Experience=&amp;ef_id=d2293d5206e818836aaa5810540118b3%3AG%3As&amp;s_kwcid=AL%21222%2110%2173117804044873%214576717172559192&amp;msclkid=d2293d5206e818836aaa5810540118b3&amp;utm_source=bing&amp;utm_medium=cpc&amp;utm_campaign=Kfz%2C+Hobby+%26+Haushalt&amp;utm_term=4576717172559192&amp;utm_content=Kfz%2C+Hobby+%26+Haushalt" xr:uid="{490AE4E3-48EB-427C-A5BD-5062A43A805F}"/>
    <hyperlink ref="E9" r:id="rId4" xr:uid="{849727FB-683B-488E-BF2A-47349C153C15}"/>
    <hyperlink ref="E15" r:id="rId5" xr:uid="{059665D2-5673-49BD-8864-86E7948ECD5E}"/>
    <hyperlink ref="E17" r:id="rId6" xr:uid="{D4C05A4C-6BA9-4F86-ACB9-D734D4848622}"/>
    <hyperlink ref="E18" r:id="rId7" xr:uid="{0911F2E5-3E2B-41A8-9439-BBB27ECC6CA7}"/>
    <hyperlink ref="E19" r:id="rId8" xr:uid="{47B8A27C-30E1-49EB-83D5-943359A0C923}"/>
    <hyperlink ref="E20" r:id="rId9" xr:uid="{22E19691-5E49-4C08-B3FA-0E48CDCE79FC}"/>
    <hyperlink ref="E21" r:id="rId10" xr:uid="{3A68675A-F96A-4D37-BE79-A788103A2669}"/>
    <hyperlink ref="E22" r:id="rId11" xr:uid="{53D0748E-AC14-4877-AF4F-5BB57F605514}"/>
    <hyperlink ref="E23" r:id="rId12" xr:uid="{C0B00820-AA3F-4069-AE45-9C6E658E211D}"/>
    <hyperlink ref="E24" r:id="rId13" xr:uid="{F70761B4-F926-4477-994F-6944EFA65877}"/>
    <hyperlink ref="E26" r:id="rId14" xr:uid="{244180F9-5815-437E-9B87-6A0896C1C31B}"/>
    <hyperlink ref="E31" r:id="rId15" xr:uid="{C46D6E48-B6D3-4CB1-A32A-7CD28CF3D3AC}"/>
    <hyperlink ref="E32" r:id="rId16" xr:uid="{8EBC61E7-7F72-44B6-8E5C-96D22DCB9DC8}"/>
    <hyperlink ref="E33" r:id="rId17" xr:uid="{870AA3E5-B89C-4070-B643-166C629CE4E2}"/>
    <hyperlink ref="E35" r:id="rId18" xr:uid="{0820B052-0437-41A4-8701-C4F70693C568}"/>
    <hyperlink ref="E36" r:id="rId19" xr:uid="{4234EA04-67A7-45DD-9400-1BE1599232BC}"/>
    <hyperlink ref="E37" r:id="rId20" display="https://www.cr3d.de/produkt/nema17-schrittmotor-60mm/" xr:uid="{04057257-16FB-4045-B626-C00F2F3292A1}"/>
    <hyperlink ref="E38" r:id="rId21" xr:uid="{BC920565-4A88-4D1D-9C3A-937E41E8EAD6}"/>
    <hyperlink ref="E40" r:id="rId22" xr:uid="{BB87217C-5E73-407C-9F35-3CB250248BF0}"/>
    <hyperlink ref="E41" r:id="rId23" xr:uid="{7CBB4344-5732-43CC-862D-601B72512CA9}"/>
    <hyperlink ref="E42" r:id="rId24" xr:uid="{65428882-F29E-462F-8993-FFABE9CA9F5B}"/>
    <hyperlink ref="E43" r:id="rId25" display="https://de.farnell.com/molex/22-01-2045/buchsenleiste-4pos-1-reihe-2-54mm/dp/143128" xr:uid="{D7F8BF2D-5AB8-44D0-A7D3-464FBE2C93C6}"/>
    <hyperlink ref="E44" r:id="rId26" xr:uid="{82A7C6AD-414D-4C4B-B503-367F41F6084E}"/>
    <hyperlink ref="E45" r:id="rId27" xr:uid="{3859AA3F-7D64-4E2A-9757-7546992D7DDB}"/>
    <hyperlink ref="E46" r:id="rId28" xr:uid="{87CB20BA-973F-4835-9329-0E143558FA7F}"/>
    <hyperlink ref="E47" r:id="rId29" xr:uid="{5E800D03-C9D4-4357-AC84-49C741546579}"/>
    <hyperlink ref="E49" r:id="rId30" xr:uid="{C8EC97D6-4CC1-4058-A8B5-23379E1BF044}"/>
    <hyperlink ref="E50" r:id="rId31" xr:uid="{AF904C86-CC1B-4E3A-A438-DF0F47405D58}"/>
    <hyperlink ref="E51" r:id="rId32" xr:uid="{5F253D07-7447-4FA8-B83E-43F7B81DEA1A}"/>
    <hyperlink ref="E52" r:id="rId33" display="https://www.digikey.de/de/products/detail/molex/0010897120/3068090?utm_adgroup=&amp;utm_source=google&amp;utm_medium=cpc&amp;utm_campaign=PMax%20Shopping_Supplier&amp;utm_term=&amp;productid=3068090&amp;utm_content=&amp;utm_id=go_cmp-20189582800_adg-_ad-__dev-c_ext-_prd-3068090_sig-Cj0KCQjwtJKqBhCaARIsAN_yS_mvRknPTwRJ1wfLPXMSJKFdJSW_3XJzRJUHsLJ5xkQzlbLgd5sAQvYaAgtcEALw_wcB&amp;gad_source=1&amp;gclid=Cj0KCQjwtJKqBhCaARIsAN_yS_mvRknPTwRJ1wfLPXMSJKFdJSW_3XJzRJUHsLJ5xkQzlbLgd5sAQvYaAgtcEALw_wcB" xr:uid="{11697F99-6817-427C-817A-ED68E30A70B1}"/>
    <hyperlink ref="E53" r:id="rId34" xr:uid="{2FD8CEF2-9967-434A-9D91-6D8D902E9E57}"/>
    <hyperlink ref="E54" r:id="rId35" display="https://www.digikey.de/de/products/detail/w%C3%BCrth-elektronik/61300621121/4846835?utm_adgroup=&amp;utm_source=google&amp;utm_medium=cpc&amp;utm_campaign=PMax:%20Smart%20Shopping_Product_Zombie%20SKUs&amp;utm_term=&amp;productid=4846835&amp;utm_content=&amp;utm_id=go_cmp-18521752285_adg-_ad-__dev-c_ext-_prd-4846835_sig-Cj0KCQjwtJKqBhCaARIsAN_yS_mrM5-g1nlW3NNTrvIVIBlH3nG5YqhOKegSzPpa4y9v-6-hgCJ7iCwaAkfKEALw_wcB&amp;gad_source=1&amp;gclid=Cj0KCQjwtJKqBhCaARIsAN_yS_mrM5-g1nlW3NNTrvIVIBlH3nG5YqhOKegSzPpa4y9v-6-hgCJ7iCwaAkfKEALw_wcB" xr:uid="{6DA57D89-4365-46FD-8E8E-26A61ED473A6}"/>
    <hyperlink ref="E55" r:id="rId36" xr:uid="{B3F6A3D7-05FA-4FB5-97EC-A73BE1D40827}"/>
    <hyperlink ref="E56" r:id="rId37" xr:uid="{B46316E3-D04A-4BB3-B2E8-77B7032DD54C}"/>
    <hyperlink ref="E57" r:id="rId38" display="https://www.reichelt.de/buchsenleisten-2-54-mm-1x04-gerade-mpe-094-1-004-p119913.html?PROVID=2788&amp;gclid=Cj0KCQjwtJKqBhCaARIsAN_yS_kOJc7Y1WSPJGi43bfg84GpYyO4L-qzhfKAMQPtJSPVw_WmWPCmlbwaAmEEEALw_wcB" xr:uid="{DC9A618E-711D-42AF-A3A1-9D56BF7D1994}"/>
    <hyperlink ref="E58" r:id="rId39" display="https://de.farnell.com/en-DE/pro-power/pp002607/ribbon-cable-8cond-24awg-per-m/dp/3050573" xr:uid="{7EE80D17-5A0A-46A5-93CA-DC2910E48771}"/>
    <hyperlink ref="E59" r:id="rId40" xr:uid="{951516DC-89A4-43D3-B687-F0D809E5EF15}"/>
    <hyperlink ref="E60" r:id="rId41" xr:uid="{2EF246B7-E403-4C59-A394-C93AEA00E907}"/>
    <hyperlink ref="E61" r:id="rId42" xr:uid="{F0516FBD-F726-4080-8264-701EA1063121}"/>
    <hyperlink ref="E62" r:id="rId43" xr:uid="{331892BB-D6AA-4050-8C06-9C24F88B48F1}"/>
    <hyperlink ref="E63" r:id="rId44" xr:uid="{CD24AA7D-45FD-4251-ACFD-7668CDFD6232}"/>
    <hyperlink ref="E64" r:id="rId45" xr:uid="{87A52D6E-D6DD-4327-9B5D-15D6702DEE38}"/>
    <hyperlink ref="E67" r:id="rId46" xr:uid="{FB952B4E-35A0-4393-9544-27207B358699}"/>
    <hyperlink ref="E66" r:id="rId47" xr:uid="{C9774152-9935-4CDC-828D-F59A7A9825E5}"/>
    <hyperlink ref="E65" r:id="rId48" xr:uid="{B810499E-90AC-4358-9996-3CE0D73714B2}"/>
    <hyperlink ref="E69" r:id="rId49" xr:uid="{821BB670-4779-43CC-B2C2-4F5E87569740}"/>
    <hyperlink ref="E71" r:id="rId50" xr:uid="{EDEF58FF-BE8A-4521-B513-1B87EC7A8F78}"/>
    <hyperlink ref="E70" r:id="rId51" xr:uid="{75F9811B-DF43-416F-AA50-0288BC0AB9E9}"/>
    <hyperlink ref="E72" r:id="rId52" xr:uid="{1D152D99-CD8A-4319-83AD-E9FD1903D056}"/>
    <hyperlink ref="E73" r:id="rId53" xr:uid="{6AE7CE00-618A-4F1C-ADB4-929769757843}"/>
    <hyperlink ref="E74" r:id="rId54" xr:uid="{30DA9D83-817D-4003-9055-7372CD7AC469}"/>
    <hyperlink ref="E75" r:id="rId55" xr:uid="{6F69B815-A427-4C2A-BA47-4D474F8F5389}"/>
    <hyperlink ref="A1" r:id="rId56" display="https://hackaday.io/project/20458/components" xr:uid="{6EE2558F-DD70-4291-BF66-240B1FB2266A}"/>
  </hyperlinks>
  <pageMargins left="0.15748031496062992" right="0.15748031496062992" top="0.74803149606299213" bottom="0.74803149606299213" header="0.31496062992125984" footer="0.31496062992125984"/>
  <pageSetup orientation="portrait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0EBF-02A8-4C24-A708-BC5E981A2C3D}">
  <dimension ref="A1:B126"/>
  <sheetViews>
    <sheetView tabSelected="1" workbookViewId="0">
      <selection activeCell="F14" sqref="F14"/>
    </sheetView>
  </sheetViews>
  <sheetFormatPr defaultRowHeight="14.5" x14ac:dyDescent="0.35"/>
  <cols>
    <col min="1" max="1" width="70.453125" style="6" customWidth="1"/>
    <col min="2" max="2" width="13" customWidth="1"/>
  </cols>
  <sheetData>
    <row r="1" spans="1:2" ht="15" thickBot="1" x14ac:dyDescent="0.4">
      <c r="A1" s="12" t="s">
        <v>199</v>
      </c>
      <c r="B1" s="12"/>
    </row>
    <row r="2" spans="1:2" x14ac:dyDescent="0.35">
      <c r="A2" s="2" t="s">
        <v>75</v>
      </c>
      <c r="B2" s="9" t="s">
        <v>78</v>
      </c>
    </row>
    <row r="3" spans="1:2" x14ac:dyDescent="0.35">
      <c r="A3" s="3" t="s">
        <v>76</v>
      </c>
      <c r="B3" s="10"/>
    </row>
    <row r="4" spans="1:2" ht="15" thickBot="1" x14ac:dyDescent="0.4">
      <c r="A4" s="4" t="s">
        <v>77</v>
      </c>
      <c r="B4" s="11"/>
    </row>
    <row r="5" spans="1:2" x14ac:dyDescent="0.35">
      <c r="A5" s="2" t="s">
        <v>79</v>
      </c>
      <c r="B5" s="9" t="s">
        <v>78</v>
      </c>
    </row>
    <row r="6" spans="1:2" x14ac:dyDescent="0.35">
      <c r="A6" s="3" t="s">
        <v>80</v>
      </c>
      <c r="B6" s="10"/>
    </row>
    <row r="7" spans="1:2" ht="15" thickBot="1" x14ac:dyDescent="0.4">
      <c r="A7" s="4" t="s">
        <v>81</v>
      </c>
      <c r="B7" s="11"/>
    </row>
    <row r="8" spans="1:2" x14ac:dyDescent="0.35">
      <c r="A8" s="2" t="s">
        <v>82</v>
      </c>
      <c r="B8" s="9" t="s">
        <v>78</v>
      </c>
    </row>
    <row r="9" spans="1:2" x14ac:dyDescent="0.35">
      <c r="A9" s="3" t="s">
        <v>83</v>
      </c>
      <c r="B9" s="10"/>
    </row>
    <row r="10" spans="1:2" ht="15" thickBot="1" x14ac:dyDescent="0.4">
      <c r="A10" s="4" t="s">
        <v>84</v>
      </c>
      <c r="B10" s="11"/>
    </row>
    <row r="11" spans="1:2" x14ac:dyDescent="0.35">
      <c r="A11" s="2" t="s">
        <v>85</v>
      </c>
      <c r="B11" s="9" t="s">
        <v>78</v>
      </c>
    </row>
    <row r="12" spans="1:2" x14ac:dyDescent="0.35">
      <c r="A12" s="3" t="s">
        <v>86</v>
      </c>
      <c r="B12" s="10"/>
    </row>
    <row r="13" spans="1:2" ht="15" thickBot="1" x14ac:dyDescent="0.4">
      <c r="A13" s="4" t="s">
        <v>87</v>
      </c>
      <c r="B13" s="11"/>
    </row>
    <row r="14" spans="1:2" x14ac:dyDescent="0.35">
      <c r="A14" s="2" t="s">
        <v>88</v>
      </c>
      <c r="B14" s="9" t="s">
        <v>78</v>
      </c>
    </row>
    <row r="15" spans="1:2" ht="15" thickBot="1" x14ac:dyDescent="0.4">
      <c r="A15" s="4" t="s">
        <v>89</v>
      </c>
      <c r="B15" s="11"/>
    </row>
    <row r="16" spans="1:2" x14ac:dyDescent="0.35">
      <c r="A16" s="2" t="s">
        <v>90</v>
      </c>
      <c r="B16" s="9" t="s">
        <v>78</v>
      </c>
    </row>
    <row r="17" spans="1:2" ht="29" x14ac:dyDescent="0.35">
      <c r="A17" s="5" t="s">
        <v>91</v>
      </c>
      <c r="B17" s="10"/>
    </row>
    <row r="18" spans="1:2" ht="15" thickBot="1" x14ac:dyDescent="0.4">
      <c r="A18" s="4" t="s">
        <v>92</v>
      </c>
      <c r="B18" s="11"/>
    </row>
    <row r="19" spans="1:2" x14ac:dyDescent="0.35">
      <c r="A19" s="2" t="s">
        <v>93</v>
      </c>
      <c r="B19" s="9" t="s">
        <v>78</v>
      </c>
    </row>
    <row r="20" spans="1:2" ht="29" x14ac:dyDescent="0.35">
      <c r="A20" s="5" t="s">
        <v>94</v>
      </c>
      <c r="B20" s="10"/>
    </row>
    <row r="21" spans="1:2" ht="15" thickBot="1" x14ac:dyDescent="0.4">
      <c r="A21" s="4" t="s">
        <v>95</v>
      </c>
      <c r="B21" s="11"/>
    </row>
    <row r="22" spans="1:2" x14ac:dyDescent="0.35">
      <c r="A22" s="2" t="s">
        <v>96</v>
      </c>
      <c r="B22" s="9" t="s">
        <v>78</v>
      </c>
    </row>
    <row r="23" spans="1:2" ht="29" x14ac:dyDescent="0.35">
      <c r="A23" s="5" t="s">
        <v>97</v>
      </c>
      <c r="B23" s="10"/>
    </row>
    <row r="24" spans="1:2" ht="15" thickBot="1" x14ac:dyDescent="0.4">
      <c r="A24" s="4" t="s">
        <v>98</v>
      </c>
      <c r="B24" s="11"/>
    </row>
    <row r="25" spans="1:2" x14ac:dyDescent="0.35">
      <c r="A25" s="2" t="s">
        <v>99</v>
      </c>
      <c r="B25" s="9" t="s">
        <v>78</v>
      </c>
    </row>
    <row r="26" spans="1:2" ht="20" x14ac:dyDescent="0.35">
      <c r="A26" s="3" t="s">
        <v>100</v>
      </c>
      <c r="B26" s="10"/>
    </row>
    <row r="27" spans="1:2" ht="15" thickBot="1" x14ac:dyDescent="0.4">
      <c r="A27" s="4" t="s">
        <v>101</v>
      </c>
      <c r="B27" s="11"/>
    </row>
    <row r="28" spans="1:2" x14ac:dyDescent="0.35">
      <c r="A28" s="2" t="s">
        <v>102</v>
      </c>
      <c r="B28" s="9" t="s">
        <v>78</v>
      </c>
    </row>
    <row r="29" spans="1:2" ht="20" x14ac:dyDescent="0.35">
      <c r="A29" s="3" t="s">
        <v>103</v>
      </c>
      <c r="B29" s="10"/>
    </row>
    <row r="30" spans="1:2" ht="15" thickBot="1" x14ac:dyDescent="0.4">
      <c r="A30" s="4" t="s">
        <v>104</v>
      </c>
      <c r="B30" s="11"/>
    </row>
    <row r="31" spans="1:2" x14ac:dyDescent="0.35">
      <c r="A31" s="2" t="s">
        <v>105</v>
      </c>
      <c r="B31" s="9" t="s">
        <v>78</v>
      </c>
    </row>
    <row r="32" spans="1:2" ht="20" x14ac:dyDescent="0.35">
      <c r="A32" s="3" t="s">
        <v>106</v>
      </c>
      <c r="B32" s="10"/>
    </row>
    <row r="33" spans="1:2" ht="15" thickBot="1" x14ac:dyDescent="0.4">
      <c r="A33" s="4" t="s">
        <v>107</v>
      </c>
      <c r="B33" s="11"/>
    </row>
    <row r="34" spans="1:2" x14ac:dyDescent="0.35">
      <c r="A34" s="2" t="s">
        <v>108</v>
      </c>
      <c r="B34" s="9" t="s">
        <v>78</v>
      </c>
    </row>
    <row r="35" spans="1:2" ht="20" x14ac:dyDescent="0.35">
      <c r="A35" s="3" t="s">
        <v>109</v>
      </c>
      <c r="B35" s="10"/>
    </row>
    <row r="36" spans="1:2" ht="15" thickBot="1" x14ac:dyDescent="0.4">
      <c r="A36" s="4" t="s">
        <v>110</v>
      </c>
      <c r="B36" s="11"/>
    </row>
    <row r="37" spans="1:2" x14ac:dyDescent="0.35">
      <c r="A37" s="2" t="s">
        <v>111</v>
      </c>
      <c r="B37" s="9" t="s">
        <v>78</v>
      </c>
    </row>
    <row r="38" spans="1:2" ht="20" x14ac:dyDescent="0.35">
      <c r="A38" s="3" t="s">
        <v>112</v>
      </c>
      <c r="B38" s="10"/>
    </row>
    <row r="39" spans="1:2" ht="15" thickBot="1" x14ac:dyDescent="0.4">
      <c r="A39" s="4" t="s">
        <v>113</v>
      </c>
      <c r="B39" s="11"/>
    </row>
    <row r="40" spans="1:2" x14ac:dyDescent="0.35">
      <c r="A40" s="2" t="s">
        <v>114</v>
      </c>
      <c r="B40" s="9" t="s">
        <v>78</v>
      </c>
    </row>
    <row r="41" spans="1:2" ht="20" x14ac:dyDescent="0.35">
      <c r="A41" s="3" t="s">
        <v>115</v>
      </c>
      <c r="B41" s="10"/>
    </row>
    <row r="42" spans="1:2" ht="15" thickBot="1" x14ac:dyDescent="0.4">
      <c r="A42" s="4" t="s">
        <v>116</v>
      </c>
      <c r="B42" s="11"/>
    </row>
    <row r="43" spans="1:2" x14ac:dyDescent="0.35">
      <c r="A43" s="2" t="s">
        <v>117</v>
      </c>
      <c r="B43" s="9" t="s">
        <v>78</v>
      </c>
    </row>
    <row r="44" spans="1:2" ht="15" thickBot="1" x14ac:dyDescent="0.4">
      <c r="A44" s="4" t="s">
        <v>118</v>
      </c>
      <c r="B44" s="11"/>
    </row>
    <row r="45" spans="1:2" x14ac:dyDescent="0.35">
      <c r="A45" s="2" t="s">
        <v>119</v>
      </c>
      <c r="B45" s="9" t="s">
        <v>78</v>
      </c>
    </row>
    <row r="46" spans="1:2" ht="15" thickBot="1" x14ac:dyDescent="0.4">
      <c r="A46" s="4" t="s">
        <v>120</v>
      </c>
      <c r="B46" s="11"/>
    </row>
    <row r="47" spans="1:2" x14ac:dyDescent="0.35">
      <c r="A47" s="2" t="s">
        <v>121</v>
      </c>
      <c r="B47" s="9" t="s">
        <v>78</v>
      </c>
    </row>
    <row r="48" spans="1:2" ht="15" thickBot="1" x14ac:dyDescent="0.4">
      <c r="A48" s="4" t="s">
        <v>122</v>
      </c>
      <c r="B48" s="11"/>
    </row>
    <row r="49" spans="1:2" x14ac:dyDescent="0.35">
      <c r="A49" s="2" t="s">
        <v>123</v>
      </c>
      <c r="B49" s="9" t="s">
        <v>78</v>
      </c>
    </row>
    <row r="50" spans="1:2" ht="15" thickBot="1" x14ac:dyDescent="0.4">
      <c r="A50" s="4" t="s">
        <v>124</v>
      </c>
      <c r="B50" s="11"/>
    </row>
    <row r="51" spans="1:2" x14ac:dyDescent="0.35">
      <c r="A51" s="2" t="s">
        <v>125</v>
      </c>
      <c r="B51" s="9" t="s">
        <v>78</v>
      </c>
    </row>
    <row r="52" spans="1:2" ht="15" thickBot="1" x14ac:dyDescent="0.4">
      <c r="A52" s="4" t="s">
        <v>126</v>
      </c>
      <c r="B52" s="11"/>
    </row>
    <row r="53" spans="1:2" x14ac:dyDescent="0.35">
      <c r="A53" s="2" t="s">
        <v>127</v>
      </c>
      <c r="B53" s="9" t="s">
        <v>78</v>
      </c>
    </row>
    <row r="54" spans="1:2" ht="15" thickBot="1" x14ac:dyDescent="0.4">
      <c r="A54" s="4" t="s">
        <v>128</v>
      </c>
      <c r="B54" s="11"/>
    </row>
    <row r="55" spans="1:2" x14ac:dyDescent="0.35">
      <c r="A55" s="2" t="s">
        <v>129</v>
      </c>
      <c r="B55" s="9" t="s">
        <v>78</v>
      </c>
    </row>
    <row r="56" spans="1:2" ht="15" thickBot="1" x14ac:dyDescent="0.4">
      <c r="A56" s="4" t="s">
        <v>130</v>
      </c>
      <c r="B56" s="11"/>
    </row>
    <row r="57" spans="1:2" x14ac:dyDescent="0.35">
      <c r="A57" s="2" t="s">
        <v>131</v>
      </c>
      <c r="B57" s="9" t="s">
        <v>78</v>
      </c>
    </row>
    <row r="58" spans="1:2" ht="15" thickBot="1" x14ac:dyDescent="0.4">
      <c r="A58" s="4" t="s">
        <v>132</v>
      </c>
      <c r="B58" s="11"/>
    </row>
    <row r="59" spans="1:2" x14ac:dyDescent="0.35">
      <c r="A59" s="2" t="s">
        <v>133</v>
      </c>
      <c r="B59" s="9" t="s">
        <v>78</v>
      </c>
    </row>
    <row r="60" spans="1:2" x14ac:dyDescent="0.35">
      <c r="A60" s="3" t="s">
        <v>134</v>
      </c>
      <c r="B60" s="10"/>
    </row>
    <row r="61" spans="1:2" ht="15" thickBot="1" x14ac:dyDescent="0.4">
      <c r="A61" s="4" t="s">
        <v>135</v>
      </c>
      <c r="B61" s="11"/>
    </row>
    <row r="62" spans="1:2" x14ac:dyDescent="0.35">
      <c r="A62" s="2" t="s">
        <v>136</v>
      </c>
      <c r="B62" s="9" t="s">
        <v>78</v>
      </c>
    </row>
    <row r="63" spans="1:2" ht="15" thickBot="1" x14ac:dyDescent="0.4">
      <c r="A63" s="4" t="s">
        <v>137</v>
      </c>
      <c r="B63" s="11"/>
    </row>
    <row r="64" spans="1:2" x14ac:dyDescent="0.35">
      <c r="A64" s="2" t="s">
        <v>138</v>
      </c>
      <c r="B64" s="9" t="s">
        <v>78</v>
      </c>
    </row>
    <row r="65" spans="1:2" ht="15" thickBot="1" x14ac:dyDescent="0.4">
      <c r="A65" s="4" t="s">
        <v>139</v>
      </c>
      <c r="B65" s="11"/>
    </row>
    <row r="66" spans="1:2" x14ac:dyDescent="0.35">
      <c r="A66" s="2" t="s">
        <v>140</v>
      </c>
      <c r="B66" s="9" t="s">
        <v>78</v>
      </c>
    </row>
    <row r="67" spans="1:2" ht="15" thickBot="1" x14ac:dyDescent="0.4">
      <c r="A67" s="4" t="s">
        <v>141</v>
      </c>
      <c r="B67" s="11"/>
    </row>
    <row r="68" spans="1:2" x14ac:dyDescent="0.35">
      <c r="A68" s="2" t="s">
        <v>142</v>
      </c>
      <c r="B68" s="9" t="s">
        <v>78</v>
      </c>
    </row>
    <row r="69" spans="1:2" ht="15" thickBot="1" x14ac:dyDescent="0.4">
      <c r="A69" s="4" t="s">
        <v>143</v>
      </c>
      <c r="B69" s="11"/>
    </row>
    <row r="70" spans="1:2" x14ac:dyDescent="0.35">
      <c r="A70" s="2" t="s">
        <v>144</v>
      </c>
      <c r="B70" s="9" t="s">
        <v>78</v>
      </c>
    </row>
    <row r="71" spans="1:2" ht="15" thickBot="1" x14ac:dyDescent="0.4">
      <c r="A71" s="4" t="s">
        <v>145</v>
      </c>
      <c r="B71" s="11"/>
    </row>
    <row r="72" spans="1:2" x14ac:dyDescent="0.35">
      <c r="A72" s="2" t="s">
        <v>146</v>
      </c>
      <c r="B72" s="9" t="s">
        <v>78</v>
      </c>
    </row>
    <row r="73" spans="1:2" ht="15" thickBot="1" x14ac:dyDescent="0.4">
      <c r="A73" s="4" t="s">
        <v>147</v>
      </c>
      <c r="B73" s="11"/>
    </row>
    <row r="74" spans="1:2" x14ac:dyDescent="0.35">
      <c r="A74" s="2" t="s">
        <v>148</v>
      </c>
      <c r="B74" s="9" t="s">
        <v>78</v>
      </c>
    </row>
    <row r="75" spans="1:2" ht="15" thickBot="1" x14ac:dyDescent="0.4">
      <c r="A75" s="4" t="s">
        <v>149</v>
      </c>
      <c r="B75" s="11"/>
    </row>
    <row r="76" spans="1:2" x14ac:dyDescent="0.35">
      <c r="A76" s="2" t="s">
        <v>150</v>
      </c>
      <c r="B76" s="9" t="s">
        <v>78</v>
      </c>
    </row>
    <row r="77" spans="1:2" ht="15" thickBot="1" x14ac:dyDescent="0.4">
      <c r="A77" s="4" t="s">
        <v>151</v>
      </c>
      <c r="B77" s="11"/>
    </row>
    <row r="78" spans="1:2" x14ac:dyDescent="0.35">
      <c r="A78" s="2" t="s">
        <v>152</v>
      </c>
      <c r="B78" s="9" t="s">
        <v>78</v>
      </c>
    </row>
    <row r="79" spans="1:2" ht="15" thickBot="1" x14ac:dyDescent="0.4">
      <c r="A79" s="4" t="s">
        <v>153</v>
      </c>
      <c r="B79" s="11"/>
    </row>
    <row r="80" spans="1:2" x14ac:dyDescent="0.35">
      <c r="A80" s="2" t="s">
        <v>154</v>
      </c>
      <c r="B80" s="9" t="s">
        <v>78</v>
      </c>
    </row>
    <row r="81" spans="1:2" ht="15" thickBot="1" x14ac:dyDescent="0.4">
      <c r="A81" s="4" t="s">
        <v>155</v>
      </c>
      <c r="B81" s="11"/>
    </row>
    <row r="82" spans="1:2" x14ac:dyDescent="0.35">
      <c r="A82" s="2" t="s">
        <v>156</v>
      </c>
      <c r="B82" s="9" t="s">
        <v>78</v>
      </c>
    </row>
    <row r="83" spans="1:2" ht="15" thickBot="1" x14ac:dyDescent="0.4">
      <c r="A83" s="4" t="s">
        <v>157</v>
      </c>
      <c r="B83" s="11"/>
    </row>
    <row r="84" spans="1:2" x14ac:dyDescent="0.35">
      <c r="A84" s="2" t="s">
        <v>158</v>
      </c>
      <c r="B84" s="9" t="s">
        <v>78</v>
      </c>
    </row>
    <row r="85" spans="1:2" ht="15" thickBot="1" x14ac:dyDescent="0.4">
      <c r="A85" s="4" t="s">
        <v>159</v>
      </c>
      <c r="B85" s="11"/>
    </row>
    <row r="86" spans="1:2" x14ac:dyDescent="0.35">
      <c r="A86" s="2" t="s">
        <v>160</v>
      </c>
      <c r="B86" s="9" t="s">
        <v>78</v>
      </c>
    </row>
    <row r="87" spans="1:2" ht="15" thickBot="1" x14ac:dyDescent="0.4">
      <c r="A87" s="4" t="s">
        <v>161</v>
      </c>
      <c r="B87" s="11"/>
    </row>
    <row r="88" spans="1:2" x14ac:dyDescent="0.35">
      <c r="A88" s="2" t="s">
        <v>162</v>
      </c>
      <c r="B88" s="9" t="s">
        <v>78</v>
      </c>
    </row>
    <row r="89" spans="1:2" ht="15" thickBot="1" x14ac:dyDescent="0.4">
      <c r="A89" s="4" t="s">
        <v>163</v>
      </c>
      <c r="B89" s="11"/>
    </row>
    <row r="90" spans="1:2" x14ac:dyDescent="0.35">
      <c r="A90" s="2" t="s">
        <v>164</v>
      </c>
      <c r="B90" s="9" t="s">
        <v>78</v>
      </c>
    </row>
    <row r="91" spans="1:2" ht="15" thickBot="1" x14ac:dyDescent="0.4">
      <c r="A91" s="4" t="s">
        <v>165</v>
      </c>
      <c r="B91" s="11"/>
    </row>
    <row r="92" spans="1:2" x14ac:dyDescent="0.35">
      <c r="A92" s="2" t="s">
        <v>166</v>
      </c>
      <c r="B92" s="9" t="s">
        <v>78</v>
      </c>
    </row>
    <row r="93" spans="1:2" ht="15" thickBot="1" x14ac:dyDescent="0.4">
      <c r="A93" s="4" t="s">
        <v>167</v>
      </c>
      <c r="B93" s="11"/>
    </row>
    <row r="94" spans="1:2" x14ac:dyDescent="0.35">
      <c r="A94" s="2" t="s">
        <v>168</v>
      </c>
      <c r="B94" s="9" t="s">
        <v>78</v>
      </c>
    </row>
    <row r="95" spans="1:2" x14ac:dyDescent="0.35">
      <c r="A95" s="3" t="s">
        <v>134</v>
      </c>
      <c r="B95" s="10"/>
    </row>
    <row r="96" spans="1:2" ht="15" thickBot="1" x14ac:dyDescent="0.4">
      <c r="A96" s="4" t="s">
        <v>169</v>
      </c>
      <c r="B96" s="11"/>
    </row>
    <row r="97" spans="1:2" x14ac:dyDescent="0.35">
      <c r="A97" s="2" t="s">
        <v>170</v>
      </c>
      <c r="B97" s="9" t="s">
        <v>78</v>
      </c>
    </row>
    <row r="98" spans="1:2" ht="15" thickBot="1" x14ac:dyDescent="0.4">
      <c r="A98" s="4" t="s">
        <v>171</v>
      </c>
      <c r="B98" s="11"/>
    </row>
    <row r="99" spans="1:2" x14ac:dyDescent="0.35">
      <c r="A99" s="2" t="s">
        <v>172</v>
      </c>
      <c r="B99" s="9" t="s">
        <v>78</v>
      </c>
    </row>
    <row r="100" spans="1:2" ht="15" thickBot="1" x14ac:dyDescent="0.4">
      <c r="A100" s="4" t="s">
        <v>173</v>
      </c>
      <c r="B100" s="11"/>
    </row>
    <row r="101" spans="1:2" x14ac:dyDescent="0.35">
      <c r="A101" s="2" t="s">
        <v>174</v>
      </c>
      <c r="B101" s="9" t="s">
        <v>78</v>
      </c>
    </row>
    <row r="102" spans="1:2" ht="15" thickBot="1" x14ac:dyDescent="0.4">
      <c r="A102" s="4" t="s">
        <v>175</v>
      </c>
      <c r="B102" s="11"/>
    </row>
    <row r="103" spans="1:2" x14ac:dyDescent="0.35">
      <c r="A103" s="2" t="s">
        <v>176</v>
      </c>
      <c r="B103" s="9" t="s">
        <v>78</v>
      </c>
    </row>
    <row r="104" spans="1:2" ht="15" thickBot="1" x14ac:dyDescent="0.4">
      <c r="A104" s="4" t="s">
        <v>177</v>
      </c>
      <c r="B104" s="11"/>
    </row>
    <row r="105" spans="1:2" x14ac:dyDescent="0.35">
      <c r="A105" s="2" t="s">
        <v>178</v>
      </c>
      <c r="B105" s="9" t="s">
        <v>78</v>
      </c>
    </row>
    <row r="106" spans="1:2" ht="15" thickBot="1" x14ac:dyDescent="0.4">
      <c r="A106" s="4" t="s">
        <v>179</v>
      </c>
      <c r="B106" s="11"/>
    </row>
    <row r="107" spans="1:2" x14ac:dyDescent="0.35">
      <c r="A107" s="2" t="s">
        <v>180</v>
      </c>
      <c r="B107" s="9" t="s">
        <v>78</v>
      </c>
    </row>
    <row r="108" spans="1:2" ht="15" thickBot="1" x14ac:dyDescent="0.4">
      <c r="A108" s="4" t="s">
        <v>181</v>
      </c>
      <c r="B108" s="11"/>
    </row>
    <row r="109" spans="1:2" x14ac:dyDescent="0.35">
      <c r="A109" s="2" t="s">
        <v>182</v>
      </c>
      <c r="B109" s="9" t="s">
        <v>78</v>
      </c>
    </row>
    <row r="110" spans="1:2" ht="15" thickBot="1" x14ac:dyDescent="0.4">
      <c r="A110" s="4" t="s">
        <v>183</v>
      </c>
      <c r="B110" s="11"/>
    </row>
    <row r="111" spans="1:2" x14ac:dyDescent="0.35">
      <c r="A111" s="2" t="s">
        <v>184</v>
      </c>
      <c r="B111" s="9" t="s">
        <v>78</v>
      </c>
    </row>
    <row r="112" spans="1:2" ht="15" thickBot="1" x14ac:dyDescent="0.4">
      <c r="A112" s="4" t="s">
        <v>185</v>
      </c>
      <c r="B112" s="11"/>
    </row>
    <row r="113" spans="1:2" x14ac:dyDescent="0.35">
      <c r="A113" s="2" t="s">
        <v>186</v>
      </c>
      <c r="B113" s="9" t="s">
        <v>78</v>
      </c>
    </row>
    <row r="114" spans="1:2" ht="15" thickBot="1" x14ac:dyDescent="0.4">
      <c r="A114" s="4" t="s">
        <v>187</v>
      </c>
      <c r="B114" s="11"/>
    </row>
    <row r="115" spans="1:2" x14ac:dyDescent="0.35">
      <c r="A115" s="2" t="s">
        <v>188</v>
      </c>
      <c r="B115" s="9" t="s">
        <v>78</v>
      </c>
    </row>
    <row r="116" spans="1:2" ht="15" thickBot="1" x14ac:dyDescent="0.4">
      <c r="A116" s="4" t="s">
        <v>189</v>
      </c>
      <c r="B116" s="11"/>
    </row>
    <row r="117" spans="1:2" x14ac:dyDescent="0.35">
      <c r="A117" s="2" t="s">
        <v>190</v>
      </c>
      <c r="B117" s="9" t="s">
        <v>78</v>
      </c>
    </row>
    <row r="118" spans="1:2" ht="15" thickBot="1" x14ac:dyDescent="0.4">
      <c r="A118" s="4" t="s">
        <v>191</v>
      </c>
      <c r="B118" s="11"/>
    </row>
    <row r="119" spans="1:2" x14ac:dyDescent="0.35">
      <c r="A119" s="2" t="s">
        <v>192</v>
      </c>
      <c r="B119" s="9" t="s">
        <v>78</v>
      </c>
    </row>
    <row r="120" spans="1:2" ht="15" thickBot="1" x14ac:dyDescent="0.4">
      <c r="A120" s="4" t="s">
        <v>193</v>
      </c>
      <c r="B120" s="11"/>
    </row>
    <row r="121" spans="1:2" x14ac:dyDescent="0.35">
      <c r="A121" s="2" t="s">
        <v>194</v>
      </c>
      <c r="B121" s="9" t="s">
        <v>78</v>
      </c>
    </row>
    <row r="122" spans="1:2" ht="15" thickBot="1" x14ac:dyDescent="0.4">
      <c r="A122" s="4" t="s">
        <v>195</v>
      </c>
      <c r="B122" s="11"/>
    </row>
    <row r="123" spans="1:2" x14ac:dyDescent="0.35">
      <c r="A123" s="2" t="s">
        <v>196</v>
      </c>
      <c r="B123" s="9" t="s">
        <v>78</v>
      </c>
    </row>
    <row r="124" spans="1:2" ht="15" thickBot="1" x14ac:dyDescent="0.4">
      <c r="A124" s="4" t="s">
        <v>197</v>
      </c>
      <c r="B124" s="11"/>
    </row>
    <row r="125" spans="1:2" x14ac:dyDescent="0.35">
      <c r="B125" s="1"/>
    </row>
    <row r="126" spans="1:2" x14ac:dyDescent="0.35">
      <c r="B126" s="1"/>
    </row>
  </sheetData>
  <mergeCells count="55">
    <mergeCell ref="A1:B1"/>
    <mergeCell ref="B119:B120"/>
    <mergeCell ref="B121:B122"/>
    <mergeCell ref="B123:B124"/>
    <mergeCell ref="B113:B114"/>
    <mergeCell ref="B115:B116"/>
    <mergeCell ref="B117:B118"/>
    <mergeCell ref="B107:B108"/>
    <mergeCell ref="B109:B110"/>
    <mergeCell ref="B111:B112"/>
    <mergeCell ref="B101:B102"/>
    <mergeCell ref="B103:B104"/>
    <mergeCell ref="B105:B106"/>
    <mergeCell ref="B94:B96"/>
    <mergeCell ref="B97:B98"/>
    <mergeCell ref="B99:B100"/>
    <mergeCell ref="B88:B89"/>
    <mergeCell ref="B90:B91"/>
    <mergeCell ref="B92:B93"/>
    <mergeCell ref="B82:B83"/>
    <mergeCell ref="B84:B85"/>
    <mergeCell ref="B86:B87"/>
    <mergeCell ref="B76:B77"/>
    <mergeCell ref="B78:B79"/>
    <mergeCell ref="B80:B81"/>
    <mergeCell ref="B70:B71"/>
    <mergeCell ref="B72:B73"/>
    <mergeCell ref="B74:B75"/>
    <mergeCell ref="B64:B65"/>
    <mergeCell ref="B66:B67"/>
    <mergeCell ref="B68:B69"/>
    <mergeCell ref="B57:B58"/>
    <mergeCell ref="B59:B61"/>
    <mergeCell ref="B62:B63"/>
    <mergeCell ref="B51:B52"/>
    <mergeCell ref="B53:B54"/>
    <mergeCell ref="B55:B56"/>
    <mergeCell ref="B45:B46"/>
    <mergeCell ref="B47:B48"/>
    <mergeCell ref="B49:B50"/>
    <mergeCell ref="B40:B42"/>
    <mergeCell ref="B43:B44"/>
    <mergeCell ref="B28:B30"/>
    <mergeCell ref="B31:B33"/>
    <mergeCell ref="B34:B36"/>
    <mergeCell ref="B25:B27"/>
    <mergeCell ref="B11:B13"/>
    <mergeCell ref="B14:B15"/>
    <mergeCell ref="B16:B18"/>
    <mergeCell ref="B37:B39"/>
    <mergeCell ref="B2:B4"/>
    <mergeCell ref="B5:B7"/>
    <mergeCell ref="B8:B10"/>
    <mergeCell ref="B19:B21"/>
    <mergeCell ref="B22:B24"/>
  </mergeCells>
  <hyperlinks>
    <hyperlink ref="A1" r:id="rId1" display="https://hackaday.io/project/20458/files" xr:uid="{2ADFFF0D-04DD-451B-A30A-8BC10F3C3FD6}"/>
    <hyperlink ref="A2" r:id="rId2" display="https://cdn.hackaday.io/files/20458875275072/GNU GENERAL PUBLIC LICENSE V3.pdf" xr:uid="{A34FC680-A090-4796-9A23-589EB74D2C34}"/>
    <hyperlink ref="B2" r:id="rId3" display="https://cdn.hackaday.io/files/20458875275072/GNU GENERAL PUBLIC LICENSE V3.pdf" xr:uid="{EF01A85D-4172-418D-9BA4-F7FE52544C9E}"/>
    <hyperlink ref="A5" r:id="rId4" display="https://cdn.hackaday.io/files/20458875275072/demo.ino" xr:uid="{6907C4D0-829B-41AD-8A95-4920F7CE95AD}"/>
    <hyperlink ref="B5" r:id="rId5" display="https://cdn.hackaday.io/files/20458875275072/demo.ino" xr:uid="{D45EE2E7-1D66-4734-BAEF-ADE192E16502}"/>
    <hyperlink ref="A8" r:id="rId6" display="https://cdn.hackaday.io/files/20458875275072/Calibration.ino" xr:uid="{A48A1D9C-6410-4BB6-A8A9-EC928092B7CF}"/>
    <hyperlink ref="B8" r:id="rId7" display="https://cdn.hackaday.io/files/20458875275072/Calibration.ino" xr:uid="{E7967A07-7155-4B53-8420-0FCFA27BECCB}"/>
    <hyperlink ref="A11" r:id="rId8" display="https://cdn.hackaday.io/files/20458875275072/End_caps.pdf" xr:uid="{8A649866-EBFA-458A-87FE-F71AE5F69FA0}"/>
    <hyperlink ref="B11" r:id="rId9" display="https://cdn.hackaday.io/files/20458875275072/End_caps.pdf" xr:uid="{ED387372-311D-4C70-B3F7-5103D9D2FD2D}"/>
    <hyperlink ref="A14" r:id="rId10" display="https://cdn.hackaday.io/files/20458875275072/Planetary_gearbox.scad" xr:uid="{0FD69E1D-A07C-4696-AB5D-CF9A0D997A7F}"/>
    <hyperlink ref="B14" r:id="rId11" display="https://cdn.hackaday.io/files/20458875275072/Planetary_gearbox.scad" xr:uid="{A4B424E6-AD7A-4D4F-84F6-4EC25985DD8C}"/>
    <hyperlink ref="A16" r:id="rId12" display="https://cdn.hackaday.io/files/20458875275072/Control_board_v0.2.1_Gerber_RS274X.zip" xr:uid="{ADD8C67C-6919-4CAC-B0C1-83F25A03C5BE}"/>
    <hyperlink ref="A17" r:id="rId13" display="http://eagle7.2.cam/" xr:uid="{15A9E884-C9EA-4A26-8D51-9BB8DD2F0DBE}"/>
    <hyperlink ref="B16" r:id="rId14" display="https://cdn.hackaday.io/files/20458875275072/Control_board_v0.2.1_Gerber_RS274X.zip" xr:uid="{DA9F1B47-E964-41D4-B570-F4337428D5ED}"/>
    <hyperlink ref="A19" r:id="rId15" display="https://cdn.hackaday.io/files/20458875275072/Buoyancy_engine_connector_female_Gerber_RS274X.zip" xr:uid="{105FBFB3-08B5-42A2-BC18-8BF6F2659627}"/>
    <hyperlink ref="A20" r:id="rId16" display="http://eagle7.2.cam/" xr:uid="{5FC51CD8-828B-4456-A075-A7AAF30730AC}"/>
    <hyperlink ref="B19" r:id="rId17" display="https://cdn.hackaday.io/files/20458875275072/Buoyancy_engine_connector_female_Gerber_RS274X.zip" xr:uid="{7ADEE51C-EB64-4500-9F66-5A2B20666D6A}"/>
    <hyperlink ref="A22" r:id="rId18" display="https://cdn.hackaday.io/files/20458875275072/Buoyancy_engine_connector_male_Gerber_RS274X.zip" xr:uid="{643D5A70-ED1C-48D5-AD27-5624E8384AF4}"/>
    <hyperlink ref="A23" r:id="rId19" display="http://eagle7.2.cam/" xr:uid="{457A274C-8A8F-4A0E-B09B-4AD7C35E6DCB}"/>
    <hyperlink ref="B22" r:id="rId20" display="https://cdn.hackaday.io/files/20458875275072/Buoyancy_engine_connector_male_Gerber_RS274X.zip" xr:uid="{3C71DEB1-96B4-47F6-8D5D-329C9C641F4B}"/>
    <hyperlink ref="A25" r:id="rId21" display="https://cdn.hackaday.io/files/20458875275072/Control_board_v0.2.1_Gerber_RS274X_eagle.zip" xr:uid="{1B32FDC9-CAC6-44F9-9CE6-C2F1ADF0DEFD}"/>
    <hyperlink ref="B25" r:id="rId22" display="https://cdn.hackaday.io/files/20458875275072/Control_board_v0.2.1_Gerber_RS274X_eagle.zip" xr:uid="{CE29EE75-A203-4DF1-8BF0-1B2FA9294AEF}"/>
    <hyperlink ref="A28" r:id="rId23" display="https://cdn.hackaday.io/files/20458875275072/Buoyancy_engine_connector_female_Gerber_RS274X_eagle.zip" xr:uid="{FE244E2C-5A2C-4555-9A1D-E5BDCE938305}"/>
    <hyperlink ref="B28" r:id="rId24" display="https://cdn.hackaday.io/files/20458875275072/Buoyancy_engine_connector_female_Gerber_RS274X_eagle.zip" xr:uid="{AC24DE41-01FB-46B4-A5D8-D7DCC78F16CA}"/>
    <hyperlink ref="A31" r:id="rId25" display="https://cdn.hackaday.io/files/20458875275072/Buoyancy_engine_connector_male_Gerber_RS274X_eagle.zip" xr:uid="{11AF7A8C-EDEB-418B-AE84-4BC2CE165A50}"/>
    <hyperlink ref="B31" r:id="rId26" display="https://cdn.hackaday.io/files/20458875275072/Buoyancy_engine_connector_male_Gerber_RS274X_eagle.zip" xr:uid="{C8279F1A-4630-4F77-AEC8-EDE5A3D66FD9}"/>
    <hyperlink ref="A34" r:id="rId27" display="https://cdn.hackaday.io/files/20458875275072/Control_board_v0.2.1_drill_files.zip" xr:uid="{5339EC8C-A345-4049-B47F-9B6B7A984CEF}"/>
    <hyperlink ref="B34" r:id="rId28" display="https://cdn.hackaday.io/files/20458875275072/Control_board_v0.2.1_drill_files.zip" xr:uid="{5E4EDD12-D23F-472E-B0DD-7C35DACE93EF}"/>
    <hyperlink ref="A37" r:id="rId29" display="https://cdn.hackaday.io/files/20458875275072/Buoyancy_engine_connector_female_drill_files.zip" xr:uid="{7533B751-9B35-4572-9374-D81806EFD60C}"/>
    <hyperlink ref="B37" r:id="rId30" display="https://cdn.hackaday.io/files/20458875275072/Buoyancy_engine_connector_female_drill_files.zip" xr:uid="{4AECE0BB-3966-4885-AF25-46901A8BD9D9}"/>
    <hyperlink ref="A40" r:id="rId31" display="https://cdn.hackaday.io/files/20458875275072/Buoyancy_engine_connector_male_drill_files.zip" xr:uid="{10BB1AA7-24DD-4E30-AA79-9F9627F42814}"/>
    <hyperlink ref="B40" r:id="rId32" display="https://cdn.hackaday.io/files/20458875275072/Buoyancy_engine_connector_male_drill_files.zip" xr:uid="{90CF901D-93FC-49ED-95CE-1A45660DA2C7}"/>
    <hyperlink ref="A43" r:id="rId33" display="https://cdn.hackaday.io/files/20458875275072/Control_board_v0.2.1.brd" xr:uid="{F5D7C657-A240-4668-A791-98236EC37CCA}"/>
    <hyperlink ref="B43" r:id="rId34" display="https://cdn.hackaday.io/files/20458875275072/Control_board_v0.2.1.brd" xr:uid="{721FF3E6-AB88-444A-8EB8-03DD85170FEF}"/>
    <hyperlink ref="A45" r:id="rId35" display="https://cdn.hackaday.io/files/20458875275072/Buoyancy_engine_connector_female.brd" xr:uid="{E1DB6AC9-5F2E-4F9C-BD63-3022E684AEAB}"/>
    <hyperlink ref="B45" r:id="rId36" display="https://cdn.hackaday.io/files/20458875275072/Buoyancy_engine_connector_female.brd" xr:uid="{07B38446-E7CE-4E45-9230-990A8EA67A35}"/>
    <hyperlink ref="A47" r:id="rId37" display="https://cdn.hackaday.io/files/20458875275072/Buoyancy_engine_connector_male.brd" xr:uid="{5560EB36-7B82-4C69-B4C3-560A38F2F636}"/>
    <hyperlink ref="B47" r:id="rId38" display="https://cdn.hackaday.io/files/20458875275072/Buoyancy_engine_connector_male.brd" xr:uid="{018BD91B-ECDF-48F1-B864-05F30B6C4DE6}"/>
    <hyperlink ref="A49" r:id="rId39" display="https://cdn.hackaday.io/files/20458875275072/Control_board_v0.2.1.sch" xr:uid="{2A06A29B-730F-4DCE-A703-95344FC64B34}"/>
    <hyperlink ref="B49" r:id="rId40" display="https://cdn.hackaday.io/files/20458875275072/Control_board_v0.2.1.sch" xr:uid="{AF8CC3EF-649E-4ED2-8A6A-2257FD298D29}"/>
    <hyperlink ref="A51" r:id="rId41" display="https://cdn.hackaday.io/files/20458875275072/Buoyancy_engine_connector_female.sch" xr:uid="{055BFEE1-0FA4-4883-B743-06C89F718B5A}"/>
    <hyperlink ref="B51" r:id="rId42" display="https://cdn.hackaday.io/files/20458875275072/Buoyancy_engine_connector_female.sch" xr:uid="{EFB50583-D4DE-4254-B470-5693AC303A45}"/>
    <hyperlink ref="A53" r:id="rId43" display="https://cdn.hackaday.io/files/20458875275072/Buoyancy_engine_connector_male.sch" xr:uid="{7A1150E1-92A8-40A9-AA0D-46B3100896E1}"/>
    <hyperlink ref="B53" r:id="rId44" display="https://cdn.hackaday.io/files/20458875275072/Buoyancy_engine_connector_male.sch" xr:uid="{1187C88A-E2A1-4DD1-9896-9BE64E6EB4F7}"/>
    <hyperlink ref="A55" r:id="rId45" display="https://cdn.hackaday.io/files/20458875275072/Planetary_gearbox.stl" xr:uid="{987F4432-9B41-4CA2-922B-6B6159E582B5}"/>
    <hyperlink ref="B55" r:id="rId46" display="https://cdn.hackaday.io/files/20458875275072/Planetary_gearbox.stl" xr:uid="{1C1AAEF0-E0BA-46FB-9E7B-AAD05B0BA746}"/>
    <hyperlink ref="A57" r:id="rId47" display="https://cdn.hackaday.io/files/20458875275072/Printed_parts - Tail_endcap_shroud.stl" xr:uid="{988023DC-7C74-44AE-877F-17CF024E27D6}"/>
    <hyperlink ref="B57" r:id="rId48" display="https://cdn.hackaday.io/files/20458875275072/Printed_parts - Tail_endcap_shroud.stl" xr:uid="{9F121AEA-AEF5-4261-9361-09CEA59531C0}"/>
    <hyperlink ref="A59" r:id="rId49" display="https://cdn.hackaday.io/files/20458875275072/Printed_parts - Wing_mount.stl" xr:uid="{15079A57-CF4B-432E-A512-9B4261E04B67}"/>
    <hyperlink ref="B59" r:id="rId50" display="https://cdn.hackaday.io/files/20458875275072/Printed_parts - Wing_mount.stl" xr:uid="{0CC0F94B-0E14-4365-A176-BC2B25D5A135}"/>
    <hyperlink ref="A62" r:id="rId51" display="https://cdn.hackaday.io/files/20458875275072/Printed_parts - Pogo_header_slider_mount.stl" xr:uid="{965A80E6-FB96-4E70-8EB9-02FA11BBBDB3}"/>
    <hyperlink ref="B62" r:id="rId52" display="https://cdn.hackaday.io/files/20458875275072/Printed_parts - Pogo_header_slider_mount.stl" xr:uid="{A5B9BBD5-C999-40D4-9BE8-D3D3F8E5F10E}"/>
    <hyperlink ref="A64" r:id="rId53" display="https://cdn.hackaday.io/files/20458875275072/Printed_parts - Nosecone.stl" xr:uid="{A7827248-9B62-4DA3-BF2B-26A67670B92D}"/>
    <hyperlink ref="B64" r:id="rId54" display="https://cdn.hackaday.io/files/20458875275072/Printed_parts - Nosecone.stl" xr:uid="{15621A6B-542B-41F1-91F2-3D39A9A7E29F}"/>
    <hyperlink ref="A66" r:id="rId55" display="https://cdn.hackaday.io/files/20458875275072/Printed_parts - Syringe_plunger_back.stl" xr:uid="{7ED753DB-0FB7-4B81-A9E7-B74DA083E250}"/>
    <hyperlink ref="B66" r:id="rId56" display="https://cdn.hackaday.io/files/20458875275072/Printed_parts - Syringe_plunger_back.stl" xr:uid="{9BF82492-1522-47E5-B129-F49803DF01EE}"/>
    <hyperlink ref="A68" r:id="rId57" display="https://cdn.hackaday.io/files/20458875275072/Printed_parts - Syringe_plunger_front.stl" xr:uid="{E8686DD1-CFD7-49DD-850E-899E8301C197}"/>
    <hyperlink ref="B68" r:id="rId58" display="https://cdn.hackaday.io/files/20458875275072/Printed_parts - Syringe_plunger_front.stl" xr:uid="{1389D00A-5527-4104-8F01-9957F3CF6FED}"/>
    <hyperlink ref="A70" r:id="rId59" display="https://cdn.hackaday.io/files/20458875275072/Printed_parts - Syringe_clamp_front.stl" xr:uid="{6246EF09-504A-403F-8BDF-E6D7311F997F}"/>
    <hyperlink ref="B70" r:id="rId60" display="https://cdn.hackaday.io/files/20458875275072/Printed_parts - Syringe_clamp_front.stl" xr:uid="{A82B00D1-49CD-405A-905D-E55F42D07EAD}"/>
    <hyperlink ref="A72" r:id="rId61" display="https://cdn.hackaday.io/files/20458875275072/Printed_parts - Syringe_clamp_back.stl" xr:uid="{803FBBC5-B2A1-48C4-8673-7CBBC7B8FF90}"/>
    <hyperlink ref="B72" r:id="rId62" display="https://cdn.hackaday.io/files/20458875275072/Printed_parts - Syringe_clamp_back.stl" xr:uid="{BE9F1079-EF65-4F4E-A537-875406BA6D6D}"/>
    <hyperlink ref="A74" r:id="rId63" display="https://cdn.hackaday.io/files/20458875275072/Printed_parts - Engine_endstop.stl" xr:uid="{62897638-512F-4AE3-94B6-AE598C500571}"/>
    <hyperlink ref="B74" r:id="rId64" display="https://cdn.hackaday.io/files/20458875275072/Printed_parts - Engine_endstop.stl" xr:uid="{DAFDC004-A941-4AD9-A9A8-6B6A3CA3E3C3}"/>
    <hyperlink ref="A76" r:id="rId65" display="https://cdn.hackaday.io/files/20458875275072/Printed_parts - Buoyancy_engine_motor_mount.stl" xr:uid="{6A1DA2F2-D3AA-4036-AD32-284630C14DB5}"/>
    <hyperlink ref="B76" r:id="rId66" display="https://cdn.hackaday.io/files/20458875275072/Printed_parts - Buoyancy_engine_motor_mount.stl" xr:uid="{E442D91E-147D-46E4-93B5-C0791B3CA465}"/>
    <hyperlink ref="A78" r:id="rId67" display="https://cdn.hackaday.io/files/20458875275072/Printed_parts - Pogo_header_front_mount.stl" xr:uid="{0C201F8C-A634-4519-914A-E33CABB54843}"/>
    <hyperlink ref="B78" r:id="rId68" display="https://cdn.hackaday.io/files/20458875275072/Printed_parts - Pogo_header_front_mount.stl" xr:uid="{0CCE5B04-F26E-436A-B740-B741C8C116F1}"/>
    <hyperlink ref="A80" r:id="rId69" display="https://cdn.hackaday.io/files/20458875275072/Printed_parts - Roll_motor_mount.stl" xr:uid="{529FEBB9-F9DC-4F6A-AB8D-E3C4573FDB6A}"/>
    <hyperlink ref="B80" r:id="rId70" display="https://cdn.hackaday.io/files/20458875275072/Printed_parts - Roll_motor_mount.stl" xr:uid="{60846193-D0D9-4904-AC37-1CC39A806A88}"/>
    <hyperlink ref="A82" r:id="rId71" display="https://cdn.hackaday.io/files/20458875275072/Printed_parts - Engine_end_connector.stl" xr:uid="{E0746EDC-2764-4A69-940E-B9641B285A19}"/>
    <hyperlink ref="B82" r:id="rId72" display="https://cdn.hackaday.io/files/20458875275072/Printed_parts - Engine_end_connector.stl" xr:uid="{AE8FD2E3-C773-45E1-A527-108A97A35516}"/>
    <hyperlink ref="A84" r:id="rId73" display="https://cdn.hackaday.io/files/20458875275072/Printed_parts - Fathom-S_mounting_bracket.stl" xr:uid="{69C088AF-7941-45F3-B90C-65794072406B}"/>
    <hyperlink ref="B84" r:id="rId74" display="https://cdn.hackaday.io/files/20458875275072/Printed_parts - Fathom-S_mounting_bracket.stl" xr:uid="{773B7E66-BE18-4BAC-BA17-7BBFFB4BC5B6}"/>
    <hyperlink ref="A86" r:id="rId75" display="https://cdn.hackaday.io/files/20458875275072/Printed_parts - Exterior_bar_mount.stl" xr:uid="{E27367CC-6D54-4746-B111-A00D95995D8A}"/>
    <hyperlink ref="B86" r:id="rId76" display="https://cdn.hackaday.io/files/20458875275072/Printed_parts - Exterior_bar_mount.stl" xr:uid="{1BEFB8E3-FBF7-47A4-B8DE-EE5E2DCB0C72}"/>
    <hyperlink ref="A88" r:id="rId77" display="https://cdn.hackaday.io/files/20458875275072/Printed_parts - Engine_endcap_mount.stl" xr:uid="{ED30D482-045E-495B-8468-20F075D470F9}"/>
    <hyperlink ref="B88" r:id="rId78" display="https://cdn.hackaday.io/files/20458875275072/Printed_parts - Engine_endcap_mount.stl" xr:uid="{93C797C7-5259-47EC-BF64-A8C104CDAE07}"/>
    <hyperlink ref="A90" r:id="rId79" display="https://cdn.hackaday.io/files/20458875275072/Printed_parts - Pitch_motor_mount.stl" xr:uid="{6D6D18D0-3987-45D1-9008-14DDBE6BC96A}"/>
    <hyperlink ref="B90" r:id="rId80" display="https://cdn.hackaday.io/files/20458875275072/Printed_parts - Pitch_motor_mount.stl" xr:uid="{F75A8F7B-5A17-4DC1-BEFB-26EFB5E64789}"/>
    <hyperlink ref="A92" r:id="rId81" display="https://cdn.hackaday.io/files/20458875275072/Printed_parts - Circuit_rack_endcap_mount.stl" xr:uid="{E28C5F30-CEA3-4987-8A65-9F0BD434BBD1}"/>
    <hyperlink ref="B92" r:id="rId82" display="https://cdn.hackaday.io/files/20458875275072/Printed_parts - Circuit_rack_endcap_mount.stl" xr:uid="{B4D5F136-70F3-4390-BAE6-95602FBA9BA0}"/>
    <hyperlink ref="A94" r:id="rId83" display="https://cdn.hackaday.io/files/20458875275072/Printed_parts - Engine_bearing_fastener.stl" xr:uid="{0CCE0212-9999-4AB7-A62E-054154941D79}"/>
    <hyperlink ref="B94" r:id="rId84" display="https://cdn.hackaday.io/files/20458875275072/Printed_parts - Engine_bearing_fastener.stl" xr:uid="{DCDBAE50-98ED-4268-8B63-784602E544D6}"/>
    <hyperlink ref="A97" r:id="rId85" display="https://cdn.hackaday.io/files/20458875275072/Printed_parts - Battery_mount_acme.stl" xr:uid="{75CD58E8-6DF5-4DD1-B9B6-83758F62448B}"/>
    <hyperlink ref="B97" r:id="rId86" display="https://cdn.hackaday.io/files/20458875275072/Printed_parts - Battery_mount_acme.stl" xr:uid="{5E52F39B-6228-4C72-B773-497BBE9FD7C8}"/>
    <hyperlink ref="A99" r:id="rId87" display="https://cdn.hackaday.io/files/20458875275072/Printed_parts - Pixhawk_mounting_plate.stl" xr:uid="{2FC7B559-F076-4FBF-8C12-D94E498BCF01}"/>
    <hyperlink ref="B99" r:id="rId88" display="https://cdn.hackaday.io/files/20458875275072/Printed_parts - Pixhawk_mounting_plate.stl" xr:uid="{54C9B0DD-2A14-4154-A0DC-2A662E908284}"/>
    <hyperlink ref="A101" r:id="rId89" display="https://cdn.hackaday.io/files/20458875275072/Printed_parts - Circuit_rack_end.stl" xr:uid="{E7062827-C7A5-4B0E-B210-FB5FC870D525}"/>
    <hyperlink ref="B101" r:id="rId90" display="https://cdn.hackaday.io/files/20458875275072/Printed_parts - Circuit_rack_end.stl" xr:uid="{D21755B9-D648-43D8-BF40-7FE3DB2819BB}"/>
    <hyperlink ref="A103" r:id="rId91" display="https://cdn.hackaday.io/files/20458875275072/Printed_parts - Pogo_header_back_mount.stl" xr:uid="{7537DBEC-651F-4BBB-93A3-B26BD17D4647}"/>
    <hyperlink ref="B103" r:id="rId92" display="https://cdn.hackaday.io/files/20458875275072/Printed_parts - Pogo_header_back_mount.stl" xr:uid="{FB3FFC01-4BDB-4064-9F7F-9C60DA71ECF4}"/>
    <hyperlink ref="A105" r:id="rId93" display="https://cdn.hackaday.io/files/20458875275072/Printed_parts - Buoyancy_engine_bearing_plate.stl" xr:uid="{158CD03D-5B0F-4299-83FF-C8D599049146}"/>
    <hyperlink ref="B105" r:id="rId94" display="https://cdn.hackaday.io/files/20458875275072/Printed_parts - Buoyancy_engine_bearing_plate.stl" xr:uid="{92B02038-8414-417C-A2C4-F1E90EC84876}"/>
    <hyperlink ref="A107" r:id="rId95" display="https://cdn.hackaday.io/files/20458875275072/Printed_parts - Cable_chain_nut_holder.stl" xr:uid="{E401CA33-D55E-4E5E-867E-C3A51B916C79}"/>
    <hyperlink ref="B107" r:id="rId96" display="https://cdn.hackaday.io/files/20458875275072/Printed_parts - Cable_chain_nut_holder.stl" xr:uid="{D1B82142-F7CC-4901-B966-22D316466AAB}"/>
    <hyperlink ref="A109" r:id="rId97" display="https://cdn.hackaday.io/files/20458875275072/Printed_parts - Pitch_motor_back_plate.stl" xr:uid="{8CCBFAF4-FC25-4777-BA79-CC1AAC0D1506}"/>
    <hyperlink ref="B109" r:id="rId98" display="https://cdn.hackaday.io/files/20458875275072/Printed_parts - Pitch_motor_back_plate.stl" xr:uid="{EA4A9A72-7AA9-4B6A-8C02-F45E5A8017D0}"/>
    <hyperlink ref="A111" r:id="rId99" display="https://cdn.hackaday.io/files/20458875275072/Printed_parts - Acme_motor_connector.stl" xr:uid="{A949614B-A6A4-47A0-9F27-C1B50E728C00}"/>
    <hyperlink ref="B111" r:id="rId100" display="https://cdn.hackaday.io/files/20458875275072/Printed_parts - Acme_motor_connector.stl" xr:uid="{63DCC8DE-24D0-452C-A8F4-4A9E07128BCB}"/>
    <hyperlink ref="A113" r:id="rId101" display="https://cdn.hackaday.io/files/20458875275072/Printed_parts - Battery_rods_cover.stl" xr:uid="{0BF9030F-D018-4C1F-AD6A-2B40253F44EB}"/>
    <hyperlink ref="B113" r:id="rId102" display="https://cdn.hackaday.io/files/20458875275072/Printed_parts - Battery_rods_cover.stl" xr:uid="{78AE50F1-2209-49D9-BAF9-232CC0925300}"/>
    <hyperlink ref="A115" r:id="rId103" display="https://cdn.hackaday.io/files/20458875275072/Printed_parts - Battery_mount_bearings.stl" xr:uid="{897108C9-02F0-4E8A-BED9-D58C1D5B51B1}"/>
    <hyperlink ref="B115" r:id="rId104" display="https://cdn.hackaday.io/files/20458875275072/Printed_parts - Battery_mount_bearings.stl" xr:uid="{5004064D-1BA7-49A6-81D3-D00F59411896}"/>
    <hyperlink ref="A117" r:id="rId105" display="https://cdn.hackaday.io/files/20458875275072/Printed_parts - GPS_mounting_plate.stl" xr:uid="{932D069A-4AF0-4946-B732-B89B3B9BA2A1}"/>
    <hyperlink ref="B117" r:id="rId106" display="https://cdn.hackaday.io/files/20458875275072/Printed_parts - GPS_mounting_plate.stl" xr:uid="{2EC1F371-4E73-43A6-A077-FA03A0B079F9}"/>
    <hyperlink ref="A119" r:id="rId107" display="https://cdn.hackaday.io/files/20458875275072/Printed_parts - Battery_mount_connector.stl" xr:uid="{06B2E2EB-2F9A-41C2-901D-9DBCECF67401}"/>
    <hyperlink ref="B119" r:id="rId108" display="https://cdn.hackaday.io/files/20458875275072/Printed_parts - Battery_mount_connector.stl" xr:uid="{7C7B1A5A-A0A6-4BE8-A8C0-86B6D746D7ED}"/>
    <hyperlink ref="A121" r:id="rId109" display="https://cdn.hackaday.io/files/20458875275072/Printed_parts - Acme_bearing_front.stl" xr:uid="{492550AC-6A4F-45CD-BA26-93337D4CF23B}"/>
    <hyperlink ref="B121" r:id="rId110" display="https://cdn.hackaday.io/files/20458875275072/Printed_parts - Acme_bearing_front.stl" xr:uid="{45063D98-5FC8-4E88-8771-22016A4C54D2}"/>
    <hyperlink ref="A123" r:id="rId111" display="https://cdn.hackaday.io/files/20458875275072/Printed_parts - Acme_bearing_back.stl" xr:uid="{C0ED140D-C802-411B-A815-2AC61CBAF321}"/>
    <hyperlink ref="B123" r:id="rId112" display="https://cdn.hackaday.io/files/20458875275072/Printed_parts - Acme_bearing_back.stl" xr:uid="{CB7C7E8F-7845-4956-B5F6-02A3C47EDCFB}"/>
  </hyperlinks>
  <pageMargins left="0.70866141732283472" right="0.70866141732283472" top="0.74803149606299213" bottom="0.74803149606299213" header="0.31496062992125984" footer="0.31496062992125984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Components_old</vt:lpstr>
      <vt:lpstr>Components</vt:lpstr>
      <vt:lpstr>Files</vt:lpstr>
      <vt:lpstr>Components!Print_Titles</vt:lpstr>
      <vt:lpstr>Files!Print_Titles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Agyei, Oscar</dc:creator>
  <cp:lastModifiedBy>Agyei, Oscar</cp:lastModifiedBy>
  <cp:lastPrinted>2023-11-03T11:13:25Z</cp:lastPrinted>
  <dcterms:created xsi:type="dcterms:W3CDTF">2023-11-01T05:46:22Z</dcterms:created>
  <dcterms:modified xsi:type="dcterms:W3CDTF">2023-11-03T11:13:53Z</dcterms:modified>
</cp:coreProperties>
</file>