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aps\top10nl\excel\"/>
    </mc:Choice>
  </mc:AlternateContent>
  <bookViews>
    <workbookView xWindow="0" yWindow="0" windowWidth="28800" windowHeight="109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3" i="1"/>
  <c r="J5" i="1"/>
  <c r="J6" i="1"/>
  <c r="J7" i="1"/>
  <c r="J8" i="1"/>
  <c r="J4" i="1"/>
  <c r="H5" i="1"/>
  <c r="H6" i="1"/>
  <c r="H7" i="1"/>
  <c r="H8" i="1"/>
  <c r="I4" i="1"/>
  <c r="I5" i="1"/>
  <c r="I6" i="1"/>
  <c r="I7" i="1"/>
  <c r="I8" i="1"/>
  <c r="I3" i="1"/>
  <c r="H4" i="1" s="1"/>
  <c r="E4" i="1" l="1"/>
  <c r="E5" i="1"/>
  <c r="E6" i="1"/>
  <c r="E7" i="1"/>
  <c r="E8" i="1"/>
  <c r="E3" i="1"/>
  <c r="F4" i="1"/>
  <c r="F5" i="1"/>
  <c r="F6" i="1"/>
  <c r="F7" i="1"/>
  <c r="F8" i="1"/>
  <c r="F3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C13" i="1"/>
  <c r="N20" i="1"/>
  <c r="N19" i="1"/>
  <c r="N18" i="1"/>
  <c r="M19" i="1"/>
  <c r="M20" i="1"/>
  <c r="M18" i="1"/>
  <c r="L19" i="1" l="1"/>
  <c r="L20" i="1"/>
  <c r="L18" i="1"/>
  <c r="L17" i="1"/>
  <c r="C39" i="1"/>
  <c r="D39" i="1" s="1"/>
  <c r="C40" i="1"/>
  <c r="D40" i="1" s="1"/>
  <c r="C17" i="1"/>
  <c r="D17" i="1" s="1"/>
  <c r="C18" i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D5" i="1"/>
  <c r="D6" i="1"/>
  <c r="D7" i="1"/>
  <c r="D8" i="1"/>
  <c r="D4" i="1"/>
  <c r="D18" i="1" l="1"/>
</calcChain>
</file>

<file path=xl/sharedStrings.xml><?xml version="1.0" encoding="utf-8"?>
<sst xmlns="http://schemas.openxmlformats.org/spreadsheetml/2006/main" count="28" uniqueCount="23">
  <si>
    <t>Scale min</t>
  </si>
  <si>
    <t>Scale max</t>
  </si>
  <si>
    <t>zoom min</t>
  </si>
  <si>
    <t>zoom max</t>
  </si>
  <si>
    <t>Zoom level</t>
  </si>
  <si>
    <t>Arcgis zoomlevel</t>
  </si>
  <si>
    <t>Mapbox Zoomlevel</t>
  </si>
  <si>
    <t>Arcgis</t>
  </si>
  <si>
    <t>Scale</t>
  </si>
  <si>
    <t xml:space="preserve">Mapbox </t>
  </si>
  <si>
    <t>Scale at arcgis zoomlevel 0:</t>
  </si>
  <si>
    <t xml:space="preserve"> Definition</t>
  </si>
  <si>
    <t>Calculation</t>
  </si>
  <si>
    <t>Website ''Zoomlevels and scale'</t>
  </si>
  <si>
    <t>https://developers.arcgis.com/documentation/mapping-apis-and-services/reference/zoom-levels-and-scale/</t>
  </si>
  <si>
    <t>Reference distance (cm)</t>
  </si>
  <si>
    <t>Distance on monitor (cm)</t>
  </si>
  <si>
    <t>Check factor with respect to zl 13</t>
  </si>
  <si>
    <t>Measurement on 25" monitor, horizontal distance</t>
  </si>
  <si>
    <t>Scale at Mapbox zoomlevel 0:</t>
  </si>
  <si>
    <t>top[N]nl - N</t>
  </si>
  <si>
    <t>Rounded:</t>
  </si>
  <si>
    <t>Larger zoomlevel prevails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</si>
</sst>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43" fontId="0" fillId="0" borderId="0" xfId="0" applyNumberFormat="1"/>
    <xf numFmtId="2" fontId="0" fillId="0" borderId="0" xfId="0" applyNumberFormat="1"/>
    <xf numFmtId="165" fontId="0" fillId="2" borderId="0" xfId="1" applyNumberFormat="1" applyFont="1" applyFill="1"/>
    <xf numFmtId="43" fontId="0" fillId="2" borderId="0" xfId="0" applyNumberFormat="1" applyFill="1"/>
    <xf numFmtId="165" fontId="3" fillId="0" borderId="0" xfId="3" applyNumberFormat="1"/>
    <xf numFmtId="0" fontId="0" fillId="0" borderId="1" xfId="0" applyBorder="1"/>
    <xf numFmtId="9" fontId="0" fillId="0" borderId="0" xfId="2" applyFont="1"/>
    <xf numFmtId="166" fontId="0" fillId="0" borderId="0" xfId="2" applyNumberFormat="1" applyFont="1"/>
    <xf numFmtId="0" fontId="2" fillId="0" borderId="0" xfId="0" applyFont="1"/>
    <xf numFmtId="165" fontId="0" fillId="0" borderId="0" xfId="0" applyNumberFormat="1"/>
    <xf numFmtId="164" fontId="0" fillId="0" borderId="0" xfId="0" applyNumberForma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0" xfId="0" applyFont="1" applyFill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elopers.arcgis.com/documentation/mapping-apis-and-services/reference/zoom-levels-and-sca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E3" activeCellId="1" sqref="B3:B8 E3:F8"/>
    </sheetView>
  </sheetViews>
  <sheetFormatPr defaultRowHeight="15" x14ac:dyDescent="0.25"/>
  <cols>
    <col min="1" max="1" width="29.7109375" bestFit="1" customWidth="1"/>
    <col min="2" max="2" width="12.42578125" customWidth="1"/>
    <col min="3" max="4" width="15.28515625" bestFit="1" customWidth="1"/>
    <col min="5" max="5" width="9.7109375" bestFit="1" customWidth="1"/>
    <col min="6" max="6" width="10" bestFit="1" customWidth="1"/>
    <col min="7" max="7" width="15.28515625" bestFit="1" customWidth="1"/>
    <col min="8" max="8" width="9.7109375" bestFit="1" customWidth="1"/>
    <col min="9" max="9" width="10.85546875" bestFit="1" customWidth="1"/>
    <col min="10" max="10" width="22.85546875" bestFit="1" customWidth="1"/>
    <col min="11" max="11" width="23.7109375" bestFit="1" customWidth="1"/>
    <col min="12" max="12" width="10.5703125" bestFit="1" customWidth="1"/>
    <col min="13" max="13" width="13.42578125" customWidth="1"/>
  </cols>
  <sheetData>
    <row r="1" spans="1:14" x14ac:dyDescent="0.25">
      <c r="H1" t="s">
        <v>22</v>
      </c>
    </row>
    <row r="2" spans="1:14" ht="15.75" thickBot="1" x14ac:dyDescent="0.3">
      <c r="B2" s="15" t="s">
        <v>20</v>
      </c>
      <c r="C2" s="15" t="s">
        <v>0</v>
      </c>
      <c r="D2" s="15" t="s">
        <v>1</v>
      </c>
      <c r="E2" s="15" t="s">
        <v>2</v>
      </c>
      <c r="F2" s="15" t="s">
        <v>3</v>
      </c>
      <c r="G2" s="16" t="s">
        <v>21</v>
      </c>
      <c r="H2" s="15" t="s">
        <v>2</v>
      </c>
      <c r="I2" s="15" t="s">
        <v>3</v>
      </c>
      <c r="J2" s="15" t="s">
        <v>2</v>
      </c>
      <c r="K2" s="15" t="s">
        <v>3</v>
      </c>
    </row>
    <row r="3" spans="1:14" x14ac:dyDescent="0.25">
      <c r="B3">
        <v>1000</v>
      </c>
      <c r="C3">
        <v>750000</v>
      </c>
      <c r="D3">
        <v>1500000</v>
      </c>
      <c r="E3" s="1">
        <f>-LN(D3/$C$13)/LN(2)</f>
        <v>6.6236560194489211</v>
      </c>
      <c r="F3" s="1">
        <f>-LN(C3/$C$13)/LN(2)</f>
        <v>7.6236560194489211</v>
      </c>
      <c r="H3">
        <v>1</v>
      </c>
      <c r="I3">
        <f>ROUNDDOWN(F3-0.5,0)</f>
        <v>7</v>
      </c>
      <c r="J3">
        <v>1</v>
      </c>
      <c r="K3">
        <f>J4-1</f>
        <v>6</v>
      </c>
    </row>
    <row r="4" spans="1:14" x14ac:dyDescent="0.25">
      <c r="B4">
        <v>500</v>
      </c>
      <c r="C4">
        <v>350000</v>
      </c>
      <c r="D4">
        <f>C3</f>
        <v>750000</v>
      </c>
      <c r="E4" s="1">
        <f t="shared" ref="E4:E8" si="0">-LN(D4/$C$13)/LN(2)</f>
        <v>7.6236560194489211</v>
      </c>
      <c r="F4" s="1">
        <f t="shared" ref="F4:F8" si="1">-LN(C4/$C$13)/LN(2)</f>
        <v>8.7231916929998352</v>
      </c>
      <c r="H4">
        <f>I3+1</f>
        <v>8</v>
      </c>
      <c r="I4">
        <f t="shared" ref="I4:I8" si="2">ROUNDDOWN(F4-0.5,0)</f>
        <v>8</v>
      </c>
      <c r="J4">
        <f>ROUNDDOWN(E4,0)</f>
        <v>7</v>
      </c>
      <c r="K4">
        <f t="shared" ref="K4:K7" si="3">J5-1</f>
        <v>7</v>
      </c>
    </row>
    <row r="5" spans="1:14" x14ac:dyDescent="0.25">
      <c r="B5">
        <v>250</v>
      </c>
      <c r="C5">
        <v>150000</v>
      </c>
      <c r="D5">
        <f t="shared" ref="D5:D8" si="4">C4</f>
        <v>350000</v>
      </c>
      <c r="E5" s="1">
        <f t="shared" si="0"/>
        <v>8.7231916929998352</v>
      </c>
      <c r="F5" s="1">
        <f t="shared" si="1"/>
        <v>9.9455841143362829</v>
      </c>
      <c r="H5">
        <f t="shared" ref="H5:H8" si="5">I4+1</f>
        <v>9</v>
      </c>
      <c r="I5">
        <f t="shared" si="2"/>
        <v>9</v>
      </c>
      <c r="J5">
        <f t="shared" ref="J5:J8" si="6">ROUNDDOWN(E5,0)</f>
        <v>8</v>
      </c>
      <c r="K5">
        <f t="shared" si="3"/>
        <v>8</v>
      </c>
    </row>
    <row r="6" spans="1:14" x14ac:dyDescent="0.25">
      <c r="B6">
        <v>100</v>
      </c>
      <c r="C6">
        <v>75000</v>
      </c>
      <c r="D6">
        <f t="shared" si="4"/>
        <v>150000</v>
      </c>
      <c r="E6" s="1">
        <f t="shared" si="0"/>
        <v>9.9455841143362829</v>
      </c>
      <c r="F6" s="1">
        <f t="shared" si="1"/>
        <v>10.945584114336285</v>
      </c>
      <c r="H6">
        <f t="shared" si="5"/>
        <v>10</v>
      </c>
      <c r="I6">
        <f t="shared" si="2"/>
        <v>10</v>
      </c>
      <c r="J6">
        <f t="shared" si="6"/>
        <v>9</v>
      </c>
      <c r="K6">
        <f t="shared" si="3"/>
        <v>9</v>
      </c>
    </row>
    <row r="7" spans="1:14" x14ac:dyDescent="0.25">
      <c r="B7">
        <v>50</v>
      </c>
      <c r="C7">
        <v>25000</v>
      </c>
      <c r="D7">
        <f t="shared" si="4"/>
        <v>75000</v>
      </c>
      <c r="E7" s="1">
        <f t="shared" si="0"/>
        <v>10.945584114336285</v>
      </c>
      <c r="F7" s="1">
        <f t="shared" si="1"/>
        <v>12.530546615057439</v>
      </c>
      <c r="H7">
        <f t="shared" si="5"/>
        <v>11</v>
      </c>
      <c r="I7">
        <f t="shared" si="2"/>
        <v>12</v>
      </c>
      <c r="J7">
        <f t="shared" si="6"/>
        <v>10</v>
      </c>
      <c r="K7">
        <f t="shared" si="3"/>
        <v>11</v>
      </c>
    </row>
    <row r="8" spans="1:14" x14ac:dyDescent="0.25">
      <c r="B8">
        <v>10</v>
      </c>
      <c r="C8">
        <v>5000</v>
      </c>
      <c r="D8">
        <f t="shared" si="4"/>
        <v>25000</v>
      </c>
      <c r="E8" s="1">
        <f t="shared" si="0"/>
        <v>12.530546615057439</v>
      </c>
      <c r="F8" s="1">
        <f t="shared" si="1"/>
        <v>14.852474709944802</v>
      </c>
      <c r="H8">
        <f t="shared" si="5"/>
        <v>13</v>
      </c>
      <c r="I8">
        <f t="shared" si="2"/>
        <v>14</v>
      </c>
      <c r="J8">
        <f t="shared" si="6"/>
        <v>12</v>
      </c>
      <c r="K8">
        <v>14</v>
      </c>
    </row>
    <row r="11" spans="1:14" x14ac:dyDescent="0.25">
      <c r="A11" t="s">
        <v>13</v>
      </c>
      <c r="C11" s="7" t="s">
        <v>14</v>
      </c>
    </row>
    <row r="12" spans="1:14" x14ac:dyDescent="0.25">
      <c r="A12" t="s">
        <v>10</v>
      </c>
      <c r="C12" s="1">
        <v>295828763</v>
      </c>
    </row>
    <row r="13" spans="1:14" x14ac:dyDescent="0.25">
      <c r="A13" t="s">
        <v>19</v>
      </c>
      <c r="C13" s="13">
        <f>C12/2</f>
        <v>147914381.5</v>
      </c>
      <c r="D13" s="3"/>
    </row>
    <row r="14" spans="1:14" x14ac:dyDescent="0.25">
      <c r="C14" s="2"/>
    </row>
    <row r="15" spans="1:14" x14ac:dyDescent="0.25">
      <c r="A15" s="11" t="s">
        <v>11</v>
      </c>
      <c r="C15" s="2"/>
      <c r="D15" s="11" t="s">
        <v>12</v>
      </c>
      <c r="I15" s="11" t="s">
        <v>18</v>
      </c>
    </row>
    <row r="16" spans="1:14" ht="47.25" customHeight="1" thickBot="1" x14ac:dyDescent="0.3">
      <c r="A16" s="14" t="s">
        <v>6</v>
      </c>
      <c r="B16" s="14" t="s">
        <v>5</v>
      </c>
      <c r="C16" s="15" t="s">
        <v>8</v>
      </c>
      <c r="D16" s="15" t="s">
        <v>7</v>
      </c>
      <c r="E16" s="15" t="s">
        <v>9</v>
      </c>
      <c r="I16" s="15" t="s">
        <v>4</v>
      </c>
      <c r="J16" s="15" t="s">
        <v>15</v>
      </c>
      <c r="K16" s="15" t="s">
        <v>16</v>
      </c>
      <c r="L16" s="15" t="s">
        <v>8</v>
      </c>
      <c r="M16" s="14" t="s">
        <v>17</v>
      </c>
      <c r="N16" s="8"/>
    </row>
    <row r="17" spans="1:16" x14ac:dyDescent="0.25">
      <c r="A17">
        <v>-1</v>
      </c>
      <c r="B17">
        <v>0</v>
      </c>
      <c r="C17" s="3">
        <f t="shared" ref="C17:C40" si="7">$C$12/(2^B17)</f>
        <v>295828763</v>
      </c>
      <c r="D17">
        <f t="shared" ref="D17:D40" si="8">-LN(C17/$C$12)/LN(2)</f>
        <v>0</v>
      </c>
      <c r="E17">
        <f>-LN(C17/$C$13)/LN(2)</f>
        <v>-1</v>
      </c>
      <c r="I17" s="1">
        <v>13</v>
      </c>
      <c r="J17">
        <v>502100</v>
      </c>
      <c r="K17">
        <v>25.2</v>
      </c>
      <c r="L17" s="5">
        <f>J17/K17</f>
        <v>19924.603174603177</v>
      </c>
      <c r="P17" s="9"/>
    </row>
    <row r="18" spans="1:16" x14ac:dyDescent="0.25">
      <c r="A18">
        <v>0</v>
      </c>
      <c r="B18">
        <v>1</v>
      </c>
      <c r="C18" s="3">
        <f t="shared" si="7"/>
        <v>147914381.5</v>
      </c>
      <c r="D18">
        <f t="shared" si="8"/>
        <v>1</v>
      </c>
      <c r="E18">
        <f t="shared" ref="E18:E40" si="9">-LN(C18/$C$13)/LN(2)</f>
        <v>0</v>
      </c>
      <c r="G18" s="12"/>
      <c r="I18" s="1">
        <v>12</v>
      </c>
      <c r="J18">
        <v>1099900</v>
      </c>
      <c r="K18">
        <v>27.65</v>
      </c>
      <c r="L18" s="2">
        <f>J18/K18</f>
        <v>39779.385171790236</v>
      </c>
      <c r="M18" s="4">
        <f>L18/$L$17</f>
        <v>1.9964957305897508</v>
      </c>
      <c r="N18" s="10">
        <f>(M18-2)/M18</f>
        <v>-1.7552100696023205E-3</v>
      </c>
    </row>
    <row r="19" spans="1:16" x14ac:dyDescent="0.25">
      <c r="A19">
        <v>1</v>
      </c>
      <c r="B19">
        <v>2</v>
      </c>
      <c r="C19" s="3">
        <f t="shared" si="7"/>
        <v>73957190.75</v>
      </c>
      <c r="D19">
        <f t="shared" si="8"/>
        <v>2</v>
      </c>
      <c r="E19">
        <f t="shared" si="9"/>
        <v>1</v>
      </c>
      <c r="G19" s="12"/>
      <c r="I19" s="1">
        <v>11</v>
      </c>
      <c r="J19">
        <v>1852200</v>
      </c>
      <c r="K19">
        <v>23.35</v>
      </c>
      <c r="L19" s="2">
        <f>J19/K19</f>
        <v>79323.340471092073</v>
      </c>
      <c r="M19" s="4">
        <f t="shared" ref="M19:M20" si="10">L19/$L$17</f>
        <v>3.9811754229665803</v>
      </c>
      <c r="N19" s="10">
        <f>(M19-4)/M19</f>
        <v>-4.7283967756920637E-3</v>
      </c>
    </row>
    <row r="20" spans="1:16" x14ac:dyDescent="0.25">
      <c r="A20">
        <v>2</v>
      </c>
      <c r="B20">
        <v>3</v>
      </c>
      <c r="C20" s="3">
        <f t="shared" si="7"/>
        <v>36978595.375</v>
      </c>
      <c r="D20">
        <f t="shared" si="8"/>
        <v>3</v>
      </c>
      <c r="E20">
        <f t="shared" si="9"/>
        <v>2</v>
      </c>
      <c r="I20" s="1">
        <v>10</v>
      </c>
      <c r="J20">
        <v>4419300</v>
      </c>
      <c r="K20">
        <v>27.8</v>
      </c>
      <c r="L20" s="2">
        <f>J20/K20</f>
        <v>158967.62589928057</v>
      </c>
      <c r="M20" s="4">
        <f t="shared" si="10"/>
        <v>7.9784588182869349</v>
      </c>
      <c r="N20" s="10">
        <f>(M20-8)/M20</f>
        <v>-2.6999176411980534E-3</v>
      </c>
    </row>
    <row r="21" spans="1:16" x14ac:dyDescent="0.25">
      <c r="A21">
        <v>3</v>
      </c>
      <c r="B21">
        <v>4</v>
      </c>
      <c r="C21" s="3">
        <f t="shared" si="7"/>
        <v>18489297.6875</v>
      </c>
      <c r="D21">
        <f t="shared" si="8"/>
        <v>4</v>
      </c>
      <c r="E21">
        <f t="shared" si="9"/>
        <v>3</v>
      </c>
    </row>
    <row r="22" spans="1:16" x14ac:dyDescent="0.25">
      <c r="A22">
        <v>4</v>
      </c>
      <c r="B22">
        <v>5</v>
      </c>
      <c r="C22" s="3">
        <f t="shared" si="7"/>
        <v>9244648.84375</v>
      </c>
      <c r="D22">
        <f t="shared" si="8"/>
        <v>5</v>
      </c>
      <c r="E22">
        <f t="shared" si="9"/>
        <v>4</v>
      </c>
      <c r="L22" s="2"/>
    </row>
    <row r="23" spans="1:16" x14ac:dyDescent="0.25">
      <c r="A23">
        <v>5</v>
      </c>
      <c r="B23">
        <v>6</v>
      </c>
      <c r="C23" s="3">
        <f t="shared" si="7"/>
        <v>4622324.421875</v>
      </c>
      <c r="D23">
        <f t="shared" si="8"/>
        <v>6</v>
      </c>
      <c r="E23">
        <f t="shared" si="9"/>
        <v>5</v>
      </c>
    </row>
    <row r="24" spans="1:16" x14ac:dyDescent="0.25">
      <c r="A24">
        <v>6</v>
      </c>
      <c r="B24">
        <v>7</v>
      </c>
      <c r="C24" s="3">
        <f t="shared" si="7"/>
        <v>2311162.2109375</v>
      </c>
      <c r="D24">
        <f t="shared" si="8"/>
        <v>7</v>
      </c>
      <c r="E24">
        <f t="shared" si="9"/>
        <v>6</v>
      </c>
    </row>
    <row r="25" spans="1:16" x14ac:dyDescent="0.25">
      <c r="A25">
        <v>7</v>
      </c>
      <c r="B25">
        <v>8</v>
      </c>
      <c r="C25" s="3">
        <f t="shared" si="7"/>
        <v>1155581.10546875</v>
      </c>
      <c r="D25">
        <f t="shared" si="8"/>
        <v>8</v>
      </c>
      <c r="E25">
        <f t="shared" si="9"/>
        <v>7</v>
      </c>
    </row>
    <row r="26" spans="1:16" x14ac:dyDescent="0.25">
      <c r="A26">
        <v>8</v>
      </c>
      <c r="B26">
        <v>9</v>
      </c>
      <c r="C26" s="3">
        <f t="shared" si="7"/>
        <v>577790.552734375</v>
      </c>
      <c r="D26">
        <f t="shared" si="8"/>
        <v>9</v>
      </c>
      <c r="E26">
        <f t="shared" si="9"/>
        <v>8</v>
      </c>
    </row>
    <row r="27" spans="1:16" x14ac:dyDescent="0.25">
      <c r="A27">
        <v>9</v>
      </c>
      <c r="B27">
        <v>10</v>
      </c>
      <c r="C27" s="3">
        <f t="shared" si="7"/>
        <v>288895.2763671875</v>
      </c>
      <c r="D27">
        <f t="shared" si="8"/>
        <v>10</v>
      </c>
      <c r="E27">
        <f t="shared" si="9"/>
        <v>9</v>
      </c>
    </row>
    <row r="28" spans="1:16" x14ac:dyDescent="0.25">
      <c r="A28">
        <v>10</v>
      </c>
      <c r="B28">
        <v>11</v>
      </c>
      <c r="C28" s="3">
        <f t="shared" si="7"/>
        <v>144447.63818359375</v>
      </c>
      <c r="D28">
        <f t="shared" si="8"/>
        <v>11</v>
      </c>
      <c r="E28">
        <f t="shared" si="9"/>
        <v>10</v>
      </c>
    </row>
    <row r="29" spans="1:16" x14ac:dyDescent="0.25">
      <c r="A29">
        <v>11</v>
      </c>
      <c r="B29">
        <v>12</v>
      </c>
      <c r="C29" s="3">
        <f t="shared" si="7"/>
        <v>72223.819091796875</v>
      </c>
      <c r="D29">
        <f t="shared" si="8"/>
        <v>12</v>
      </c>
      <c r="E29">
        <f t="shared" si="9"/>
        <v>11</v>
      </c>
    </row>
    <row r="30" spans="1:16" x14ac:dyDescent="0.25">
      <c r="A30">
        <v>12</v>
      </c>
      <c r="B30">
        <v>13</v>
      </c>
      <c r="C30" s="3">
        <f t="shared" si="7"/>
        <v>36111.909545898438</v>
      </c>
      <c r="D30">
        <f t="shared" si="8"/>
        <v>13</v>
      </c>
      <c r="E30">
        <f t="shared" si="9"/>
        <v>12</v>
      </c>
    </row>
    <row r="31" spans="1:16" x14ac:dyDescent="0.25">
      <c r="A31">
        <v>13</v>
      </c>
      <c r="B31">
        <v>14</v>
      </c>
      <c r="C31" s="6">
        <f t="shared" si="7"/>
        <v>18055.954772949219</v>
      </c>
      <c r="D31">
        <f t="shared" si="8"/>
        <v>14</v>
      </c>
      <c r="E31">
        <f t="shared" si="9"/>
        <v>13</v>
      </c>
    </row>
    <row r="32" spans="1:16" x14ac:dyDescent="0.25">
      <c r="A32">
        <v>14</v>
      </c>
      <c r="B32">
        <v>15</v>
      </c>
      <c r="C32" s="3">
        <f t="shared" si="7"/>
        <v>9027.9773864746094</v>
      </c>
      <c r="D32">
        <f t="shared" si="8"/>
        <v>15</v>
      </c>
      <c r="E32">
        <f t="shared" si="9"/>
        <v>14</v>
      </c>
    </row>
    <row r="33" spans="1:5" x14ac:dyDescent="0.25">
      <c r="A33">
        <v>15</v>
      </c>
      <c r="B33">
        <v>16</v>
      </c>
      <c r="C33" s="3">
        <f t="shared" si="7"/>
        <v>4513.9886932373047</v>
      </c>
      <c r="D33">
        <f t="shared" si="8"/>
        <v>16</v>
      </c>
      <c r="E33">
        <f t="shared" si="9"/>
        <v>15</v>
      </c>
    </row>
    <row r="34" spans="1:5" x14ac:dyDescent="0.25">
      <c r="A34">
        <v>16</v>
      </c>
      <c r="B34">
        <v>17</v>
      </c>
      <c r="C34" s="3">
        <f t="shared" si="7"/>
        <v>2256.9943466186523</v>
      </c>
      <c r="D34">
        <f t="shared" si="8"/>
        <v>17</v>
      </c>
      <c r="E34">
        <f t="shared" si="9"/>
        <v>16</v>
      </c>
    </row>
    <row r="35" spans="1:5" x14ac:dyDescent="0.25">
      <c r="A35">
        <v>17</v>
      </c>
      <c r="B35">
        <v>18</v>
      </c>
      <c r="C35" s="3">
        <f t="shared" si="7"/>
        <v>1128.4971733093262</v>
      </c>
      <c r="D35">
        <f t="shared" si="8"/>
        <v>18</v>
      </c>
      <c r="E35">
        <f t="shared" si="9"/>
        <v>17</v>
      </c>
    </row>
    <row r="36" spans="1:5" x14ac:dyDescent="0.25">
      <c r="A36">
        <v>18</v>
      </c>
      <c r="B36">
        <v>19</v>
      </c>
      <c r="C36" s="3">
        <f t="shared" si="7"/>
        <v>564.24858665466309</v>
      </c>
      <c r="D36">
        <f t="shared" si="8"/>
        <v>19</v>
      </c>
      <c r="E36">
        <f t="shared" si="9"/>
        <v>18</v>
      </c>
    </row>
    <row r="37" spans="1:5" x14ac:dyDescent="0.25">
      <c r="A37">
        <v>19</v>
      </c>
      <c r="B37">
        <v>20</v>
      </c>
      <c r="C37" s="3">
        <f t="shared" si="7"/>
        <v>282.12429332733154</v>
      </c>
      <c r="D37">
        <f t="shared" si="8"/>
        <v>20</v>
      </c>
      <c r="E37">
        <f t="shared" si="9"/>
        <v>19</v>
      </c>
    </row>
    <row r="38" spans="1:5" x14ac:dyDescent="0.25">
      <c r="A38">
        <v>20</v>
      </c>
      <c r="B38">
        <v>21</v>
      </c>
      <c r="C38" s="3">
        <f t="shared" si="7"/>
        <v>141.06214666366577</v>
      </c>
      <c r="D38">
        <f t="shared" si="8"/>
        <v>21</v>
      </c>
      <c r="E38">
        <f t="shared" si="9"/>
        <v>20</v>
      </c>
    </row>
    <row r="39" spans="1:5" x14ac:dyDescent="0.25">
      <c r="A39">
        <v>21</v>
      </c>
      <c r="B39">
        <v>22</v>
      </c>
      <c r="C39" s="3">
        <f t="shared" si="7"/>
        <v>70.531073331832886</v>
      </c>
      <c r="D39">
        <f t="shared" si="8"/>
        <v>22</v>
      </c>
      <c r="E39">
        <f t="shared" si="9"/>
        <v>21</v>
      </c>
    </row>
    <row r="40" spans="1:5" x14ac:dyDescent="0.25">
      <c r="A40">
        <v>22</v>
      </c>
      <c r="B40">
        <v>23</v>
      </c>
      <c r="C40" s="3">
        <f t="shared" si="7"/>
        <v>35.265536665916443</v>
      </c>
      <c r="D40">
        <f t="shared" si="8"/>
        <v>23</v>
      </c>
      <c r="E40">
        <f t="shared" si="9"/>
        <v>22</v>
      </c>
    </row>
  </sheetData>
  <hyperlinks>
    <hyperlink ref="C1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jorgen</dc:creator>
  <cp:lastModifiedBy>jorgen</cp:lastModifiedBy>
  <dcterms:created xsi:type="dcterms:W3CDTF">2024-04-04T17:49:22Z</dcterms:created>
  <dcterms:modified xsi:type="dcterms:W3CDTF">2024-04-08T05:38:34Z</dcterms:modified>
</cp:coreProperties>
</file>