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ina/Documents/1PhD/projects/giant_viruses/submission2/Rnap_phylogeny/"/>
    </mc:Choice>
  </mc:AlternateContent>
  <xr:revisionPtr revIDLastSave="0" documentId="13_ncr:1_{ADD52628-FBFC-8C45-B460-413343D4F8ED}" xr6:coauthVersionLast="45" xr6:coauthVersionMax="45" xr10:uidLastSave="{00000000-0000-0000-0000-000000000000}"/>
  <bookViews>
    <workbookView xWindow="0" yWindow="460" windowWidth="27860" windowHeight="15080" xr2:uid="{EF946029-7987-1542-9598-6236FFEF04C2}"/>
  </bookViews>
  <sheets>
    <sheet name="Table of Contents" sheetId="5" r:id="rId1"/>
    <sheet name="1" sheetId="3" r:id="rId2"/>
    <sheet name="2" sheetId="1" r:id="rId3"/>
    <sheet name="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4" i="4"/>
  <c r="J3" i="4"/>
  <c r="J2" i="4"/>
  <c r="G6" i="4"/>
  <c r="G7" i="4"/>
  <c r="G8" i="4"/>
  <c r="G9" i="4"/>
  <c r="G10" i="4"/>
  <c r="G11" i="4"/>
  <c r="G12" i="4"/>
  <c r="G5" i="4"/>
  <c r="D12" i="4"/>
  <c r="D11" i="4"/>
  <c r="D10" i="4"/>
  <c r="D9" i="4"/>
  <c r="D8" i="4"/>
  <c r="D7" i="4"/>
  <c r="D6" i="4"/>
  <c r="D5" i="4"/>
  <c r="D4" i="4"/>
  <c r="D3" i="4"/>
  <c r="D2" i="4"/>
  <c r="G4" i="4"/>
  <c r="G3" i="4"/>
  <c r="G2" i="4"/>
  <c r="G3" i="1"/>
  <c r="G4" i="1"/>
  <c r="G5" i="1"/>
  <c r="G6" i="1"/>
  <c r="G7" i="1"/>
  <c r="G8" i="1"/>
  <c r="G9" i="1"/>
  <c r="G10" i="1"/>
  <c r="G2" i="1"/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<sst xmlns="http://schemas.openxmlformats.org/spreadsheetml/2006/main" count="135" uniqueCount="105">
  <si>
    <t>HCR</t>
  </si>
  <si>
    <t>start_aln</t>
  </si>
  <si>
    <t>end_aln</t>
  </si>
  <si>
    <t>length_aln</t>
  </si>
  <si>
    <t>start_yeast</t>
  </si>
  <si>
    <t>end_yeast</t>
  </si>
  <si>
    <t>length_yeast</t>
  </si>
  <si>
    <t>function</t>
  </si>
  <si>
    <t>Cons.</t>
  </si>
  <si>
    <t>I.D.</t>
  </si>
  <si>
    <t>Qual.</t>
  </si>
  <si>
    <t>COG0085_1</t>
  </si>
  <si>
    <t>unknown</t>
  </si>
  <si>
    <t>COG0085_2</t>
  </si>
  <si>
    <t>duplex-binding</t>
  </si>
  <si>
    <t>COG0085_3</t>
  </si>
  <si>
    <t>B-strand 1, B-strand 2</t>
  </si>
  <si>
    <t>COG0085_4</t>
  </si>
  <si>
    <t>B-strand 3, B-strand 4, B-strand 5</t>
  </si>
  <si>
    <t>COG0085_5</t>
  </si>
  <si>
    <t>B-strand 6, connector</t>
  </si>
  <si>
    <t>COG0086_1</t>
  </si>
  <si>
    <t>COG0086_2</t>
  </si>
  <si>
    <t>B-strand 3, B-strand 4, B-strand 5, catalytic, B-strand 6</t>
  </si>
  <si>
    <t>COG0086_3</t>
  </si>
  <si>
    <t>COG0086_4</t>
  </si>
  <si>
    <t>Sequence</t>
  </si>
  <si>
    <t>Trimming</t>
  </si>
  <si>
    <t>Length</t>
  </si>
  <si>
    <t>COG0085</t>
  </si>
  <si>
    <t>COG0086</t>
  </si>
  <si>
    <t>paralog</t>
  </si>
  <si>
    <t>concat</t>
  </si>
  <si>
    <t>start85yeast</t>
  </si>
  <si>
    <t>end85yeast</t>
  </si>
  <si>
    <t>length85yeast</t>
  </si>
  <si>
    <t>start86yeast</t>
  </si>
  <si>
    <t>end86yeast</t>
  </si>
  <si>
    <t>length86yeast</t>
  </si>
  <si>
    <t>Between_1</t>
  </si>
  <si>
    <t>Between_2</t>
  </si>
  <si>
    <t>Between_3</t>
  </si>
  <si>
    <t>Between_4</t>
  </si>
  <si>
    <t>Between_5</t>
  </si>
  <si>
    <t>Between_6</t>
  </si>
  <si>
    <t>Between_7</t>
  </si>
  <si>
    <t>Between_8</t>
  </si>
  <si>
    <t>Between_9</t>
  </si>
  <si>
    <t>Between_10</t>
  </si>
  <si>
    <t>Between_11</t>
  </si>
  <si>
    <t>Table of Contents</t>
  </si>
  <si>
    <t>Sheet</t>
  </si>
  <si>
    <t>Description</t>
  </si>
  <si>
    <t>Alignment statistics</t>
  </si>
  <si>
    <t>COG0085 = β, COG0086 = β’, concat = alignment of  concatenated β and β’ sequences, paralog = alignment of β to β’ sequences</t>
  </si>
  <si>
    <t>Cons. = Conservation, I.D. = Identity, Qual. = Quality</t>
  </si>
  <si>
    <t>Alignment statistics of conserved regions within  β and β’ subunits when aligned separately</t>
  </si>
  <si>
    <t>HCR – Highly Conserved Region, Cons. = Conservation, I.D. = Identity, Qual. = Quality</t>
  </si>
  <si>
    <t>start_aln – start position in alignment, end_aln – end position in alignment, length_aln – length in alignment</t>
  </si>
  <si>
    <t>start_yeast – start position in yeast, end_yeast – end position in yeast, length_yeast – length in yeast</t>
  </si>
  <si>
    <t>Alignment statistics  of conserved regions between β and β’ subunits when aligned to each other</t>
  </si>
  <si>
    <t>Between – region conserved between subunits, Cons. = Conservation, I.D. = Identity, Qual. = Quality</t>
  </si>
  <si>
    <t>start85yeast – start position in yeast β, end85yeast – end position  in yeast β, length85yeast – length in yeast β</t>
  </si>
  <si>
    <t>start86yeast – start position in yeast β’, end88yeast – end position  in yeast β’, length86yeast – length in yeast β’</t>
  </si>
  <si>
    <t>sequence in yeast</t>
  </si>
  <si>
    <t>ILGVAAS…AMGV</t>
  </si>
  <si>
    <t>GQNA….LFRS</t>
  </si>
  <si>
    <t>ASRH…LSKV</t>
  </si>
  <si>
    <t>IFFGP…EASD</t>
  </si>
  <si>
    <t>RLKG…VGVP</t>
  </si>
  <si>
    <t>VLFNRQ…NLHVP</t>
  </si>
  <si>
    <t>GLTP….RRLV</t>
  </si>
  <si>
    <t>VGVLAAQ…FHFAG</t>
  </si>
  <si>
    <t>dggyf</t>
  </si>
  <si>
    <t>iingsekv</t>
  </si>
  <si>
    <t>nesqr</t>
  </si>
  <si>
    <t>ilkanisl</t>
  </si>
  <si>
    <t>lgyminrll</t>
  </si>
  <si>
    <t>0gglihvv0</t>
  </si>
  <si>
    <t>qddrdh..gpll</t>
  </si>
  <si>
    <t>fgniq…gfst</t>
  </si>
  <si>
    <t>vsqvl</t>
  </si>
  <si>
    <t>iaqms</t>
  </si>
  <si>
    <t>ltpqe..lidt</t>
  </si>
  <si>
    <t>akprql..paet</t>
  </si>
  <si>
    <t>amgvflt</t>
  </si>
  <si>
    <t>mvgvlaa</t>
  </si>
  <si>
    <t>asrhg</t>
  </si>
  <si>
    <t>vtrhg</t>
  </si>
  <si>
    <t>gtig…aegiv</t>
  </si>
  <si>
    <t>galmr…feaga</t>
  </si>
  <si>
    <t>vahlie..lskv</t>
  </si>
  <si>
    <t>lgqmapigtgaf</t>
  </si>
  <si>
    <t>rqlhnt…msci</t>
  </si>
  <si>
    <t>vfigrlpi</t>
  </si>
  <si>
    <t>miltclpv</t>
  </si>
  <si>
    <t>85_letters</t>
  </si>
  <si>
    <t>86_letters</t>
  </si>
  <si>
    <t>Total_matrix_cells</t>
  </si>
  <si>
    <t>Undetermined_characters</t>
  </si>
  <si>
    <t>Missing_percent</t>
  </si>
  <si>
    <t>No_variable_sites</t>
  </si>
  <si>
    <t>Proportion_variable_sites</t>
  </si>
  <si>
    <t>Parsimony_informative_sites</t>
  </si>
  <si>
    <t>Proportion_parsimony_informative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</si>
</sst>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58E9-0283-CA40-AF5D-73E4B3C1B922}">
  <dimension ref="A1:K16"/>
  <sheetViews>
    <sheetView tabSelected="1" workbookViewId="0">
      <selection activeCell="M25" sqref="M25"/>
    </sheetView>
  </sheetViews>
  <sheetFormatPr baseColWidth="10" defaultRowHeight="16" x14ac:dyDescent="0.2"/>
  <sheetData>
    <row r="1" spans="1:11" x14ac:dyDescent="0.2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51</v>
      </c>
      <c r="B2" s="6" t="s">
        <v>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>
        <v>1</v>
      </c>
      <c r="B3" s="6" t="s">
        <v>53</v>
      </c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B4" s="5" t="s">
        <v>54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B5" s="5" t="s">
        <v>55</v>
      </c>
      <c r="C5" s="5"/>
      <c r="D5" s="5"/>
      <c r="E5" s="5"/>
      <c r="F5" s="5"/>
      <c r="G5" s="5"/>
      <c r="H5" s="5"/>
      <c r="I5" s="5"/>
      <c r="J5" s="5"/>
      <c r="K5" s="5"/>
    </row>
    <row r="7" spans="1:11" x14ac:dyDescent="0.2">
      <c r="A7" s="1">
        <v>2</v>
      </c>
      <c r="B7" s="6" t="s">
        <v>56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B8" s="5" t="s">
        <v>57</v>
      </c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B9" s="5" t="s">
        <v>58</v>
      </c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B10" t="s">
        <v>59</v>
      </c>
    </row>
    <row r="12" spans="1:11" x14ac:dyDescent="0.2">
      <c r="A12" s="1">
        <v>3</v>
      </c>
      <c r="B12" s="1" t="s">
        <v>60</v>
      </c>
    </row>
    <row r="13" spans="1:11" x14ac:dyDescent="0.2">
      <c r="B13" s="5" t="s">
        <v>61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B14" t="s">
        <v>58</v>
      </c>
    </row>
    <row r="15" spans="1:11" x14ac:dyDescent="0.2">
      <c r="B15" t="s">
        <v>62</v>
      </c>
    </row>
    <row r="16" spans="1:11" x14ac:dyDescent="0.2">
      <c r="B16" t="s">
        <v>63</v>
      </c>
    </row>
  </sheetData>
  <mergeCells count="9">
    <mergeCell ref="B8:K8"/>
    <mergeCell ref="B9:K9"/>
    <mergeCell ref="B13:K13"/>
    <mergeCell ref="A1:K1"/>
    <mergeCell ref="B2:K2"/>
    <mergeCell ref="B3:K3"/>
    <mergeCell ref="B4:K4"/>
    <mergeCell ref="B5:K5"/>
    <mergeCell ref="B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4319-5D93-CB40-BE9D-46E7CA9B02E7}">
  <dimension ref="A1:M21"/>
  <sheetViews>
    <sheetView workbookViewId="0">
      <selection activeCell="H7" sqref="H7"/>
    </sheetView>
  </sheetViews>
  <sheetFormatPr baseColWidth="10" defaultRowHeight="16" x14ac:dyDescent="0.2"/>
  <cols>
    <col min="13" max="13" width="10.83203125" style="4"/>
  </cols>
  <sheetData>
    <row r="1" spans="1:13" x14ac:dyDescent="0.2">
      <c r="A1" t="s">
        <v>26</v>
      </c>
      <c r="B1" t="s">
        <v>27</v>
      </c>
      <c r="C1" t="s">
        <v>28</v>
      </c>
      <c r="D1" t="s">
        <v>8</v>
      </c>
      <c r="E1" t="s">
        <v>9</v>
      </c>
      <c r="F1" t="s">
        <v>10</v>
      </c>
      <c r="G1" s="7" t="s">
        <v>99</v>
      </c>
      <c r="H1" s="7" t="s">
        <v>100</v>
      </c>
      <c r="I1" s="7" t="s">
        <v>101</v>
      </c>
      <c r="J1" s="7" t="s">
        <v>102</v>
      </c>
      <c r="K1" s="7" t="s">
        <v>103</v>
      </c>
      <c r="L1" s="7" t="s">
        <v>104</v>
      </c>
      <c r="M1" s="7" t="s">
        <v>98</v>
      </c>
    </row>
    <row r="2" spans="1:13" x14ac:dyDescent="0.2">
      <c r="A2" t="s">
        <v>29</v>
      </c>
      <c r="B2">
        <v>0</v>
      </c>
      <c r="C2">
        <v>4707</v>
      </c>
      <c r="D2">
        <v>0.78181431909921395</v>
      </c>
      <c r="E2">
        <v>15.112448565829601</v>
      </c>
      <c r="F2">
        <v>288.49556837338002</v>
      </c>
      <c r="G2" s="4">
        <v>2030155</v>
      </c>
      <c r="H2" s="4">
        <v>73.227000000000004</v>
      </c>
      <c r="I2" s="4">
        <v>3833</v>
      </c>
      <c r="J2" s="4">
        <v>0.81399999999999995</v>
      </c>
      <c r="K2" s="4">
        <v>3027</v>
      </c>
      <c r="L2" s="4">
        <v>0.64300000000000002</v>
      </c>
      <c r="M2" s="4">
        <v>2772423</v>
      </c>
    </row>
    <row r="3" spans="1:13" s="4" customFormat="1" x14ac:dyDescent="0.2">
      <c r="A3" s="4" t="s">
        <v>29</v>
      </c>
      <c r="B3" s="4">
        <v>0.1</v>
      </c>
      <c r="C3" s="4">
        <v>1857</v>
      </c>
      <c r="D3" s="4">
        <v>1.98169089929994</v>
      </c>
      <c r="E3" s="4">
        <v>37.070580453581002</v>
      </c>
      <c r="F3" s="4">
        <v>683.19924494884197</v>
      </c>
      <c r="G3" s="4">
        <v>386069</v>
      </c>
      <c r="H3" s="4">
        <v>35.296999999999997</v>
      </c>
      <c r="I3" s="4">
        <v>1848</v>
      </c>
      <c r="J3" s="4">
        <v>0.995</v>
      </c>
      <c r="K3" s="4">
        <v>1835</v>
      </c>
      <c r="L3" s="4">
        <v>0.98799999999999999</v>
      </c>
      <c r="M3" s="4">
        <v>1093773</v>
      </c>
    </row>
    <row r="4" spans="1:13" x14ac:dyDescent="0.2">
      <c r="A4" t="s">
        <v>29</v>
      </c>
      <c r="B4">
        <v>0.3</v>
      </c>
      <c r="C4">
        <v>1410</v>
      </c>
      <c r="D4">
        <v>2.6099290780141802</v>
      </c>
      <c r="E4">
        <v>46.852580999574499</v>
      </c>
      <c r="F4">
        <v>824.68763500709201</v>
      </c>
      <c r="G4" s="4">
        <v>167369</v>
      </c>
      <c r="H4" s="4">
        <v>20.152999999999999</v>
      </c>
      <c r="I4" s="4">
        <v>1402</v>
      </c>
      <c r="J4" s="4">
        <v>0.99399999999999999</v>
      </c>
      <c r="K4" s="4">
        <v>1392</v>
      </c>
      <c r="L4" s="4">
        <v>0.98699999999999999</v>
      </c>
      <c r="M4" s="4">
        <v>830490</v>
      </c>
    </row>
    <row r="5" spans="1:13" x14ac:dyDescent="0.2">
      <c r="A5" t="s">
        <v>29</v>
      </c>
      <c r="B5">
        <v>0.5</v>
      </c>
      <c r="C5">
        <v>1142</v>
      </c>
      <c r="D5">
        <v>3.2224168126094601</v>
      </c>
      <c r="E5">
        <v>54.266931082749601</v>
      </c>
      <c r="F5">
        <v>908.00839241681297</v>
      </c>
      <c r="G5" s="4">
        <v>72434</v>
      </c>
      <c r="H5" s="4">
        <v>10.769</v>
      </c>
      <c r="I5" s="4">
        <v>1134</v>
      </c>
      <c r="J5" s="4">
        <v>0.99299999999999999</v>
      </c>
      <c r="K5" s="4">
        <v>1124</v>
      </c>
      <c r="L5" s="4">
        <v>0.98399999999999999</v>
      </c>
      <c r="M5" s="4">
        <v>672638</v>
      </c>
    </row>
    <row r="6" spans="1:13" x14ac:dyDescent="0.2">
      <c r="A6" t="s">
        <v>29</v>
      </c>
      <c r="B6">
        <v>0.7</v>
      </c>
      <c r="C6">
        <v>1023</v>
      </c>
      <c r="D6">
        <v>3.5972629521016599</v>
      </c>
      <c r="E6">
        <v>58.159612431085002</v>
      </c>
      <c r="F6">
        <v>948.46834356793704</v>
      </c>
      <c r="G6" s="4">
        <v>41988</v>
      </c>
      <c r="H6" s="4">
        <v>6.968</v>
      </c>
      <c r="I6" s="4">
        <v>1015</v>
      </c>
      <c r="J6" s="4">
        <v>0.99199999999999999</v>
      </c>
      <c r="K6" s="4">
        <v>1005</v>
      </c>
      <c r="L6" s="4">
        <v>0.98199999999999998</v>
      </c>
      <c r="M6" s="4">
        <v>602547</v>
      </c>
    </row>
    <row r="7" spans="1:13" x14ac:dyDescent="0.2">
      <c r="A7" t="s">
        <v>30</v>
      </c>
      <c r="B7">
        <v>0</v>
      </c>
      <c r="C7">
        <v>5754</v>
      </c>
      <c r="D7">
        <v>0.69864442127215898</v>
      </c>
      <c r="E7">
        <v>13.434457326449399</v>
      </c>
      <c r="F7">
        <v>214.01547225646499</v>
      </c>
      <c r="G7" s="4">
        <v>2575807</v>
      </c>
      <c r="H7" s="4">
        <v>76.003</v>
      </c>
      <c r="I7" s="4">
        <v>4493</v>
      </c>
      <c r="J7" s="4">
        <v>0.78100000000000003</v>
      </c>
      <c r="K7" s="4">
        <v>3660</v>
      </c>
      <c r="L7" s="4">
        <v>0.63600000000000001</v>
      </c>
      <c r="M7" s="4">
        <v>3389106</v>
      </c>
    </row>
    <row r="8" spans="1:13" s="4" customFormat="1" x14ac:dyDescent="0.2">
      <c r="A8" s="4" t="s">
        <v>30</v>
      </c>
      <c r="B8" s="4">
        <v>0.1</v>
      </c>
      <c r="C8" s="4">
        <v>2093</v>
      </c>
      <c r="D8" s="4">
        <v>1.9206880076445201</v>
      </c>
      <c r="E8" s="4">
        <v>35.221374137840399</v>
      </c>
      <c r="F8" s="4">
        <v>538.991840233635</v>
      </c>
      <c r="G8" s="4">
        <v>465152</v>
      </c>
      <c r="H8" s="4">
        <v>37.731999999999999</v>
      </c>
      <c r="I8" s="4">
        <v>2086</v>
      </c>
      <c r="J8" s="4">
        <v>0.997</v>
      </c>
      <c r="K8" s="4">
        <v>2075</v>
      </c>
      <c r="L8" s="4">
        <v>0.99099999999999999</v>
      </c>
      <c r="M8" s="4">
        <v>1232777</v>
      </c>
    </row>
    <row r="9" spans="1:13" x14ac:dyDescent="0.2">
      <c r="A9" t="s">
        <v>30</v>
      </c>
      <c r="B9">
        <v>0.3</v>
      </c>
      <c r="C9">
        <v>1451</v>
      </c>
      <c r="D9">
        <v>2.7705031013094401</v>
      </c>
      <c r="E9">
        <v>48.202808376843599</v>
      </c>
      <c r="F9">
        <v>690.61216059200501</v>
      </c>
      <c r="G9" s="4">
        <v>147843</v>
      </c>
      <c r="H9" s="4">
        <v>17.298999999999999</v>
      </c>
      <c r="I9" s="4">
        <v>1444</v>
      </c>
      <c r="J9" s="4">
        <v>0.995</v>
      </c>
      <c r="K9" s="4">
        <v>1435</v>
      </c>
      <c r="L9" s="4">
        <v>0.98899999999999999</v>
      </c>
      <c r="M9" s="4">
        <v>854639</v>
      </c>
    </row>
    <row r="10" spans="1:13" x14ac:dyDescent="0.2">
      <c r="A10" t="s">
        <v>30</v>
      </c>
      <c r="B10">
        <v>0.5</v>
      </c>
      <c r="C10">
        <v>1292</v>
      </c>
      <c r="D10">
        <v>3.11145510835913</v>
      </c>
      <c r="E10">
        <v>52.370076718034099</v>
      </c>
      <c r="F10">
        <v>727.20911229798799</v>
      </c>
      <c r="G10" s="4">
        <v>91101</v>
      </c>
      <c r="H10" s="4">
        <v>11.971</v>
      </c>
      <c r="I10" s="4">
        <v>1285</v>
      </c>
      <c r="J10" s="4">
        <v>0.995</v>
      </c>
      <c r="K10" s="4">
        <v>1276</v>
      </c>
      <c r="L10" s="4">
        <v>0.98799999999999999</v>
      </c>
      <c r="M10" s="4">
        <v>760988</v>
      </c>
    </row>
    <row r="11" spans="1:13" x14ac:dyDescent="0.2">
      <c r="A11" t="s">
        <v>30</v>
      </c>
      <c r="B11">
        <v>0.7</v>
      </c>
      <c r="C11">
        <v>1118</v>
      </c>
      <c r="D11">
        <v>3.59570661896243</v>
      </c>
      <c r="E11">
        <v>56.5776564834526</v>
      </c>
      <c r="F11">
        <v>767.38153068783504</v>
      </c>
      <c r="G11" s="4">
        <v>47642</v>
      </c>
      <c r="H11" s="4">
        <v>7.2350000000000003</v>
      </c>
      <c r="I11" s="4">
        <v>1111</v>
      </c>
      <c r="J11" s="4">
        <v>0.99399999999999999</v>
      </c>
      <c r="K11" s="4">
        <v>1102</v>
      </c>
      <c r="L11" s="4">
        <v>0.98599999999999999</v>
      </c>
      <c r="M11" s="4">
        <v>658502</v>
      </c>
    </row>
    <row r="12" spans="1:13" x14ac:dyDescent="0.2">
      <c r="A12" t="s">
        <v>31</v>
      </c>
      <c r="B12">
        <v>0</v>
      </c>
      <c r="C12">
        <v>7018</v>
      </c>
      <c r="D12">
        <v>0.105585636933599</v>
      </c>
      <c r="E12">
        <v>9.5795144290538605</v>
      </c>
      <c r="F12">
        <v>386.77044140721</v>
      </c>
      <c r="G12" s="4">
        <v>6711637</v>
      </c>
      <c r="H12" s="4">
        <v>81.183999999999997</v>
      </c>
      <c r="I12" s="4">
        <v>6040</v>
      </c>
      <c r="J12" s="4">
        <v>0.86099999999999999</v>
      </c>
      <c r="K12" s="4">
        <v>5024</v>
      </c>
      <c r="L12" s="4">
        <v>0.71599999999999997</v>
      </c>
      <c r="M12" s="4">
        <v>8267204</v>
      </c>
    </row>
    <row r="13" spans="1:13" s="4" customFormat="1" x14ac:dyDescent="0.2">
      <c r="A13" s="4" t="s">
        <v>31</v>
      </c>
      <c r="B13" s="4">
        <v>0.1</v>
      </c>
      <c r="C13" s="4">
        <v>2593</v>
      </c>
      <c r="D13" s="4">
        <v>0.28576937909757</v>
      </c>
      <c r="E13" s="4">
        <v>24.572654479251799</v>
      </c>
      <c r="F13" s="4">
        <v>944.15211950250603</v>
      </c>
      <c r="G13" s="4">
        <v>1605862</v>
      </c>
      <c r="H13" s="4">
        <v>52.573</v>
      </c>
      <c r="I13" s="4">
        <v>2593</v>
      </c>
      <c r="J13" s="4">
        <v>1</v>
      </c>
      <c r="K13" s="4">
        <v>2587</v>
      </c>
      <c r="L13" s="4">
        <v>0.998</v>
      </c>
      <c r="M13" s="4">
        <v>3054554</v>
      </c>
    </row>
    <row r="14" spans="1:13" x14ac:dyDescent="0.2">
      <c r="A14" t="s">
        <v>31</v>
      </c>
      <c r="B14">
        <v>0.3</v>
      </c>
      <c r="C14">
        <v>1830</v>
      </c>
      <c r="D14">
        <v>0.71092896174863396</v>
      </c>
      <c r="E14">
        <v>30.6375536520219</v>
      </c>
      <c r="F14">
        <v>1373.9783807486299</v>
      </c>
      <c r="G14" s="4">
        <v>785823</v>
      </c>
      <c r="H14" s="4">
        <v>36.453000000000003</v>
      </c>
      <c r="I14" s="4">
        <v>1825</v>
      </c>
      <c r="J14" s="4">
        <v>0.997</v>
      </c>
      <c r="K14" s="4">
        <v>1820</v>
      </c>
      <c r="L14" s="4">
        <v>0.995</v>
      </c>
      <c r="M14" s="4">
        <v>2155740</v>
      </c>
    </row>
    <row r="15" spans="1:13" x14ac:dyDescent="0.2">
      <c r="A15" t="s">
        <v>31</v>
      </c>
      <c r="B15">
        <v>0.5</v>
      </c>
      <c r="C15">
        <v>1571</v>
      </c>
      <c r="D15">
        <v>0.81031190324633995</v>
      </c>
      <c r="E15">
        <v>33.941267764863099</v>
      </c>
      <c r="F15">
        <v>1348.3525865945301</v>
      </c>
      <c r="G15" s="4">
        <v>580547</v>
      </c>
      <c r="H15" s="4">
        <v>31.37</v>
      </c>
      <c r="I15" s="4">
        <v>1566</v>
      </c>
      <c r="J15" s="4">
        <v>0.997</v>
      </c>
      <c r="K15" s="4">
        <v>1559</v>
      </c>
      <c r="L15" s="4">
        <v>0.99199999999999999</v>
      </c>
      <c r="M15" s="4">
        <v>1850638</v>
      </c>
    </row>
    <row r="16" spans="1:13" x14ac:dyDescent="0.2">
      <c r="A16" t="s">
        <v>31</v>
      </c>
      <c r="B16">
        <v>0.7</v>
      </c>
      <c r="C16">
        <v>1449</v>
      </c>
      <c r="D16">
        <v>0.91856452726017901</v>
      </c>
      <c r="E16">
        <v>35.226272743823301</v>
      </c>
      <c r="F16">
        <v>1512.8167499516901</v>
      </c>
      <c r="G16" s="4">
        <v>535503</v>
      </c>
      <c r="H16" s="4">
        <v>31.372</v>
      </c>
      <c r="I16" s="4">
        <v>1444</v>
      </c>
      <c r="J16" s="4">
        <v>0.997</v>
      </c>
      <c r="K16" s="4">
        <v>1437</v>
      </c>
      <c r="L16" s="4">
        <v>0.99199999999999999</v>
      </c>
      <c r="M16" s="4">
        <v>1706922</v>
      </c>
    </row>
    <row r="17" spans="1:13" x14ac:dyDescent="0.2">
      <c r="A17" t="s">
        <v>32</v>
      </c>
      <c r="B17">
        <v>0</v>
      </c>
      <c r="C17">
        <v>10247</v>
      </c>
      <c r="D17">
        <v>0.74812140138577099</v>
      </c>
      <c r="E17">
        <v>14.495376741213001</v>
      </c>
      <c r="F17">
        <v>278.24743122281598</v>
      </c>
      <c r="G17" s="4">
        <v>4479916</v>
      </c>
      <c r="H17" s="4">
        <v>74.225999999999999</v>
      </c>
      <c r="I17" s="4">
        <v>8402</v>
      </c>
      <c r="J17" s="4">
        <v>0.82</v>
      </c>
      <c r="K17" s="4">
        <v>6756</v>
      </c>
      <c r="L17" s="4">
        <v>0.65900000000000003</v>
      </c>
      <c r="M17" s="4">
        <v>6035483</v>
      </c>
    </row>
    <row r="18" spans="1:13" s="4" customFormat="1" x14ac:dyDescent="0.2">
      <c r="A18" s="4" t="s">
        <v>32</v>
      </c>
      <c r="B18" s="4">
        <v>0.1</v>
      </c>
      <c r="C18" s="4">
        <v>3960</v>
      </c>
      <c r="D18" s="4">
        <v>1.9358585858585799</v>
      </c>
      <c r="E18" s="4">
        <v>36.038483270025203</v>
      </c>
      <c r="F18" s="4">
        <v>667.79607880050503</v>
      </c>
      <c r="G18" s="4">
        <v>856799</v>
      </c>
      <c r="H18" s="4">
        <v>36.734000000000002</v>
      </c>
      <c r="I18" s="4">
        <v>3944</v>
      </c>
      <c r="J18" s="4">
        <v>0.996</v>
      </c>
      <c r="K18" s="4">
        <v>3922</v>
      </c>
      <c r="L18" s="4">
        <v>0.99</v>
      </c>
      <c r="M18" s="4">
        <v>2332440</v>
      </c>
    </row>
    <row r="19" spans="1:13" x14ac:dyDescent="0.2">
      <c r="A19" t="s">
        <v>32</v>
      </c>
      <c r="B19">
        <v>0.3</v>
      </c>
      <c r="C19">
        <v>2838</v>
      </c>
      <c r="D19">
        <v>2.7011980267794198</v>
      </c>
      <c r="E19">
        <v>47.944222853699799</v>
      </c>
      <c r="F19">
        <v>841.91536280479204</v>
      </c>
      <c r="G19" s="4">
        <v>302610</v>
      </c>
      <c r="H19" s="4">
        <v>18.103000000000002</v>
      </c>
      <c r="I19" s="4">
        <v>2822</v>
      </c>
      <c r="J19" s="4">
        <v>0.99399999999999999</v>
      </c>
      <c r="K19" s="4">
        <v>2807</v>
      </c>
      <c r="L19" s="4">
        <v>0.98899999999999999</v>
      </c>
      <c r="M19" s="4">
        <v>1671582</v>
      </c>
    </row>
    <row r="20" spans="1:13" x14ac:dyDescent="0.2">
      <c r="A20" t="s">
        <v>32</v>
      </c>
      <c r="B20">
        <v>0.5</v>
      </c>
      <c r="C20">
        <v>2461</v>
      </c>
      <c r="D20">
        <v>3.1149939049166999</v>
      </c>
      <c r="E20">
        <v>53.013427064201501</v>
      </c>
      <c r="F20">
        <v>899.61713774481905</v>
      </c>
      <c r="G20" s="4">
        <v>167630</v>
      </c>
      <c r="H20" s="4">
        <v>11.564</v>
      </c>
      <c r="I20" s="4">
        <v>2445</v>
      </c>
      <c r="J20" s="4">
        <v>0.99299999999999999</v>
      </c>
      <c r="K20" s="4">
        <v>2430</v>
      </c>
      <c r="L20" s="4">
        <v>0.98699999999999999</v>
      </c>
      <c r="M20" s="4">
        <v>1449529</v>
      </c>
    </row>
    <row r="21" spans="1:13" x14ac:dyDescent="0.2">
      <c r="A21" t="s">
        <v>32</v>
      </c>
      <c r="B21">
        <v>0.7</v>
      </c>
      <c r="C21">
        <v>2111</v>
      </c>
      <c r="D21">
        <v>3.63145428706774</v>
      </c>
      <c r="E21">
        <v>57.639705924443398</v>
      </c>
      <c r="F21">
        <v>952.42583201800096</v>
      </c>
      <c r="G21" s="4">
        <v>82839</v>
      </c>
      <c r="H21" s="4">
        <v>6.6619999999999999</v>
      </c>
      <c r="I21" s="4">
        <v>2095</v>
      </c>
      <c r="J21" s="4">
        <v>0.99199999999999999</v>
      </c>
      <c r="K21" s="4">
        <v>2080</v>
      </c>
      <c r="L21" s="4">
        <v>0.98499999999999999</v>
      </c>
      <c r="M21" s="4">
        <v>1243379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54EA-E709-774F-9DA0-E4B1C9C78C37}">
  <dimension ref="A1:L10"/>
  <sheetViews>
    <sheetView workbookViewId="0">
      <selection activeCell="L10" sqref="L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</v>
      </c>
    </row>
    <row r="2" spans="1:12" x14ac:dyDescent="0.2">
      <c r="A2" t="s">
        <v>11</v>
      </c>
      <c r="B2">
        <v>581</v>
      </c>
      <c r="C2">
        <v>614</v>
      </c>
      <c r="D2">
        <f>C2-B2</f>
        <v>33</v>
      </c>
      <c r="E2">
        <v>512</v>
      </c>
      <c r="F2">
        <v>545</v>
      </c>
      <c r="G2">
        <f>F2-E2</f>
        <v>33</v>
      </c>
      <c r="H2" t="s">
        <v>12</v>
      </c>
      <c r="I2">
        <v>7.3823529411764701</v>
      </c>
      <c r="J2">
        <v>75.247179882352896</v>
      </c>
      <c r="K2">
        <v>1258.06498823529</v>
      </c>
      <c r="L2" t="s">
        <v>93</v>
      </c>
    </row>
    <row r="3" spans="1:12" x14ac:dyDescent="0.2">
      <c r="A3" t="s">
        <v>13</v>
      </c>
      <c r="B3">
        <v>698</v>
      </c>
      <c r="C3">
        <v>730</v>
      </c>
      <c r="D3">
        <f>C3-B3</f>
        <v>32</v>
      </c>
      <c r="E3">
        <v>748</v>
      </c>
      <c r="F3">
        <v>780</v>
      </c>
      <c r="G3" s="3">
        <f t="shared" ref="G3:G10" si="0">F3-E3</f>
        <v>32</v>
      </c>
      <c r="H3" t="s">
        <v>14</v>
      </c>
      <c r="I3">
        <v>7.1818181818181799</v>
      </c>
      <c r="J3">
        <v>77.084940848484806</v>
      </c>
      <c r="K3">
        <v>1283.5731542424201</v>
      </c>
      <c r="L3" t="s">
        <v>65</v>
      </c>
    </row>
    <row r="4" spans="1:12" x14ac:dyDescent="0.2">
      <c r="A4" t="s">
        <v>15</v>
      </c>
      <c r="B4">
        <v>835</v>
      </c>
      <c r="C4">
        <v>868</v>
      </c>
      <c r="D4">
        <f>C4-B4</f>
        <v>33</v>
      </c>
      <c r="E4">
        <v>821</v>
      </c>
      <c r="F4">
        <v>850</v>
      </c>
      <c r="G4" s="3">
        <f t="shared" si="0"/>
        <v>29</v>
      </c>
      <c r="H4" t="s">
        <v>16</v>
      </c>
      <c r="I4">
        <v>6.7941176470588198</v>
      </c>
      <c r="J4">
        <v>66.803155323529396</v>
      </c>
      <c r="K4">
        <v>1222.7776132352899</v>
      </c>
      <c r="L4" t="s">
        <v>66</v>
      </c>
    </row>
    <row r="5" spans="1:12" x14ac:dyDescent="0.2">
      <c r="A5" t="s">
        <v>17</v>
      </c>
      <c r="B5">
        <v>1118</v>
      </c>
      <c r="C5">
        <v>1171</v>
      </c>
      <c r="D5">
        <f>SUM(C5-B5)</f>
        <v>53</v>
      </c>
      <c r="E5">
        <v>981</v>
      </c>
      <c r="F5">
        <v>1032</v>
      </c>
      <c r="G5" s="3">
        <f t="shared" si="0"/>
        <v>51</v>
      </c>
      <c r="H5" t="s">
        <v>18</v>
      </c>
      <c r="I5">
        <v>7.1206896551724101</v>
      </c>
      <c r="J5">
        <v>75.560563948275799</v>
      </c>
      <c r="K5">
        <v>1228.06811327586</v>
      </c>
      <c r="L5" t="s">
        <v>67</v>
      </c>
    </row>
    <row r="6" spans="1:12" x14ac:dyDescent="0.2">
      <c r="A6" t="s">
        <v>19</v>
      </c>
      <c r="B6">
        <v>1279</v>
      </c>
      <c r="C6">
        <v>1350</v>
      </c>
      <c r="D6">
        <f>C6-B6</f>
        <v>71</v>
      </c>
      <c r="E6">
        <v>1085</v>
      </c>
      <c r="F6">
        <v>1156</v>
      </c>
      <c r="G6" s="3">
        <f t="shared" si="0"/>
        <v>71</v>
      </c>
      <c r="H6" t="s">
        <v>20</v>
      </c>
      <c r="I6">
        <v>7.4166666666666599</v>
      </c>
      <c r="J6">
        <v>80.378702194444401</v>
      </c>
      <c r="K6">
        <v>1252.0293906944401</v>
      </c>
      <c r="L6" t="s">
        <v>68</v>
      </c>
    </row>
    <row r="7" spans="1:12" x14ac:dyDescent="0.2">
      <c r="A7" t="s">
        <v>21</v>
      </c>
      <c r="B7">
        <v>350</v>
      </c>
      <c r="C7">
        <v>389</v>
      </c>
      <c r="D7">
        <f>C7-B7</f>
        <v>39</v>
      </c>
      <c r="E7">
        <v>328</v>
      </c>
      <c r="F7">
        <v>367</v>
      </c>
      <c r="G7" s="3">
        <f t="shared" si="0"/>
        <v>39</v>
      </c>
      <c r="H7" t="s">
        <v>16</v>
      </c>
      <c r="I7">
        <v>7.625</v>
      </c>
      <c r="J7">
        <v>83.306451199999998</v>
      </c>
      <c r="K7">
        <v>1162.6258142500001</v>
      </c>
      <c r="L7" t="s">
        <v>69</v>
      </c>
    </row>
    <row r="8" spans="1:12" x14ac:dyDescent="0.2">
      <c r="A8" t="s">
        <v>22</v>
      </c>
      <c r="B8">
        <v>442</v>
      </c>
      <c r="C8">
        <v>492</v>
      </c>
      <c r="D8">
        <f>C8-B8</f>
        <v>50</v>
      </c>
      <c r="E8">
        <v>442</v>
      </c>
      <c r="F8">
        <v>492</v>
      </c>
      <c r="G8" s="3">
        <f t="shared" si="0"/>
        <v>50</v>
      </c>
      <c r="H8" t="s">
        <v>23</v>
      </c>
      <c r="I8">
        <v>7.3137254901960702</v>
      </c>
      <c r="J8">
        <v>81.870235274509795</v>
      </c>
      <c r="K8">
        <v>1126.78236647058</v>
      </c>
      <c r="L8" t="s">
        <v>70</v>
      </c>
    </row>
    <row r="9" spans="1:12" x14ac:dyDescent="0.2">
      <c r="A9" t="s">
        <v>24</v>
      </c>
      <c r="B9">
        <v>797</v>
      </c>
      <c r="C9">
        <v>832</v>
      </c>
      <c r="D9">
        <f>C9-B9</f>
        <v>35</v>
      </c>
      <c r="E9">
        <v>807</v>
      </c>
      <c r="F9">
        <v>839</v>
      </c>
      <c r="G9" s="3">
        <f t="shared" si="0"/>
        <v>32</v>
      </c>
      <c r="H9" t="s">
        <v>12</v>
      </c>
      <c r="I9">
        <v>7.6944444444444402</v>
      </c>
      <c r="J9">
        <v>80.692322333333294</v>
      </c>
      <c r="K9">
        <v>1130.6792472222201</v>
      </c>
      <c r="L9" t="s">
        <v>71</v>
      </c>
    </row>
    <row r="10" spans="1:12" x14ac:dyDescent="0.2">
      <c r="A10" t="s">
        <v>25</v>
      </c>
      <c r="B10">
        <v>949</v>
      </c>
      <c r="C10">
        <v>973</v>
      </c>
      <c r="D10">
        <f>C10-B10</f>
        <v>24</v>
      </c>
      <c r="E10">
        <v>1064</v>
      </c>
      <c r="F10">
        <v>1088</v>
      </c>
      <c r="G10" s="3">
        <f t="shared" si="0"/>
        <v>24</v>
      </c>
      <c r="H10" t="s">
        <v>12</v>
      </c>
      <c r="I10">
        <v>8.52</v>
      </c>
      <c r="J10">
        <v>84.502546559999999</v>
      </c>
      <c r="K10">
        <v>1217.4711944000001</v>
      </c>
      <c r="L10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9CB6-DD16-804E-932B-B8AC3AC478ED}">
  <dimension ref="A1:O14"/>
  <sheetViews>
    <sheetView workbookViewId="0">
      <selection activeCell="B17" sqref="B17"/>
    </sheetView>
  </sheetViews>
  <sheetFormatPr baseColWidth="10" defaultRowHeight="16" x14ac:dyDescent="0.2"/>
  <cols>
    <col min="1" max="1" width="11.5" bestFit="1" customWidth="1"/>
    <col min="14" max="14" width="12.5" bestFit="1" customWidth="1"/>
    <col min="15" max="15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8</v>
      </c>
      <c r="L1" t="s">
        <v>9</v>
      </c>
      <c r="M1" t="s">
        <v>10</v>
      </c>
      <c r="N1" t="s">
        <v>96</v>
      </c>
      <c r="O1" t="s">
        <v>97</v>
      </c>
    </row>
    <row r="2" spans="1:15" x14ac:dyDescent="0.2">
      <c r="A2" s="2" t="s">
        <v>39</v>
      </c>
      <c r="B2">
        <v>283</v>
      </c>
      <c r="C2">
        <v>290</v>
      </c>
      <c r="D2">
        <f t="shared" ref="D2:D12" si="0">C2-B2+1</f>
        <v>8</v>
      </c>
      <c r="E2">
        <v>158</v>
      </c>
      <c r="F2">
        <v>172</v>
      </c>
      <c r="G2">
        <f>F2-E2+1</f>
        <v>15</v>
      </c>
      <c r="H2" s="3">
        <v>230</v>
      </c>
      <c r="I2" s="3">
        <v>241</v>
      </c>
      <c r="J2">
        <f>I2-H2+1</f>
        <v>12</v>
      </c>
      <c r="K2">
        <v>0.75</v>
      </c>
      <c r="L2">
        <v>44.545850125000001</v>
      </c>
      <c r="M2">
        <v>2174.9930912499999</v>
      </c>
      <c r="N2" t="s">
        <v>94</v>
      </c>
      <c r="O2" t="s">
        <v>95</v>
      </c>
    </row>
    <row r="3" spans="1:15" x14ac:dyDescent="0.2">
      <c r="A3" s="2" t="s">
        <v>40</v>
      </c>
      <c r="B3">
        <v>302</v>
      </c>
      <c r="C3">
        <v>306</v>
      </c>
      <c r="D3" s="2">
        <f t="shared" si="0"/>
        <v>5</v>
      </c>
      <c r="E3">
        <v>198</v>
      </c>
      <c r="F3">
        <v>203</v>
      </c>
      <c r="G3" s="3">
        <f>F3-E3+1</f>
        <v>6</v>
      </c>
      <c r="H3">
        <v>253</v>
      </c>
      <c r="I3">
        <v>257</v>
      </c>
      <c r="J3">
        <f>I3-H3+1</f>
        <v>5</v>
      </c>
      <c r="K3">
        <v>2.4</v>
      </c>
      <c r="L3">
        <v>59.303904000000003</v>
      </c>
      <c r="M3">
        <v>2105.9322000000002</v>
      </c>
      <c r="N3" t="s">
        <v>73</v>
      </c>
      <c r="O3" t="s">
        <v>75</v>
      </c>
    </row>
    <row r="4" spans="1:15" x14ac:dyDescent="0.2">
      <c r="A4" s="2" t="s">
        <v>41</v>
      </c>
      <c r="B4">
        <v>318</v>
      </c>
      <c r="C4">
        <v>325</v>
      </c>
      <c r="D4" s="2">
        <f t="shared" si="0"/>
        <v>8</v>
      </c>
      <c r="E4">
        <v>204</v>
      </c>
      <c r="F4">
        <v>211</v>
      </c>
      <c r="G4" s="3">
        <f>F4-E4+1</f>
        <v>8</v>
      </c>
      <c r="H4">
        <v>269</v>
      </c>
      <c r="I4">
        <v>276</v>
      </c>
      <c r="J4">
        <f>I4-H4+1</f>
        <v>8</v>
      </c>
      <c r="K4">
        <v>6.375</v>
      </c>
      <c r="L4">
        <v>58.372240499999997</v>
      </c>
      <c r="M4">
        <v>2369.0178999999998</v>
      </c>
      <c r="N4" t="s">
        <v>74</v>
      </c>
      <c r="O4" t="s">
        <v>76</v>
      </c>
    </row>
    <row r="5" spans="1:15" x14ac:dyDescent="0.2">
      <c r="A5" s="2" t="s">
        <v>42</v>
      </c>
      <c r="B5">
        <v>711</v>
      </c>
      <c r="C5">
        <v>719</v>
      </c>
      <c r="D5" s="2">
        <f t="shared" si="0"/>
        <v>9</v>
      </c>
      <c r="E5">
        <v>378</v>
      </c>
      <c r="F5">
        <v>386</v>
      </c>
      <c r="G5">
        <f>F5-E5+1</f>
        <v>9</v>
      </c>
      <c r="H5">
        <v>627</v>
      </c>
      <c r="I5">
        <v>633</v>
      </c>
      <c r="J5" s="3">
        <f t="shared" ref="J5:J12" si="1">I5-H5+1</f>
        <v>7</v>
      </c>
      <c r="K5">
        <v>3.4444444444444402</v>
      </c>
      <c r="L5">
        <v>26.777966555555501</v>
      </c>
      <c r="M5">
        <v>1748.53591111111</v>
      </c>
      <c r="N5" t="s">
        <v>77</v>
      </c>
      <c r="O5" t="s">
        <v>78</v>
      </c>
    </row>
    <row r="6" spans="1:15" x14ac:dyDescent="0.2">
      <c r="A6" s="2" t="s">
        <v>43</v>
      </c>
      <c r="B6">
        <v>731</v>
      </c>
      <c r="C6">
        <v>749</v>
      </c>
      <c r="D6" s="2">
        <f t="shared" si="0"/>
        <v>19</v>
      </c>
      <c r="E6">
        <v>395</v>
      </c>
      <c r="F6">
        <v>413</v>
      </c>
      <c r="G6" s="3">
        <f t="shared" ref="G6:G12" si="2">F6-E6+1</f>
        <v>19</v>
      </c>
      <c r="H6">
        <v>646</v>
      </c>
      <c r="I6">
        <v>664</v>
      </c>
      <c r="J6" s="3">
        <f t="shared" si="1"/>
        <v>19</v>
      </c>
      <c r="K6">
        <v>4.5263157894736796</v>
      </c>
      <c r="L6">
        <v>47.913502210526303</v>
      </c>
      <c r="M6">
        <v>1908.10339736842</v>
      </c>
      <c r="N6" t="s">
        <v>79</v>
      </c>
      <c r="O6" t="s">
        <v>80</v>
      </c>
    </row>
    <row r="7" spans="1:15" x14ac:dyDescent="0.2">
      <c r="A7" s="2" t="s">
        <v>44</v>
      </c>
      <c r="B7">
        <v>846</v>
      </c>
      <c r="C7">
        <v>850</v>
      </c>
      <c r="D7" s="2">
        <f t="shared" si="0"/>
        <v>5</v>
      </c>
      <c r="E7">
        <v>479</v>
      </c>
      <c r="F7">
        <v>483</v>
      </c>
      <c r="G7" s="3">
        <f t="shared" si="2"/>
        <v>5</v>
      </c>
      <c r="H7">
        <v>758</v>
      </c>
      <c r="I7">
        <v>762</v>
      </c>
      <c r="J7" s="3">
        <f t="shared" si="1"/>
        <v>5</v>
      </c>
      <c r="K7">
        <v>6.2</v>
      </c>
      <c r="L7">
        <v>52.529711599999999</v>
      </c>
      <c r="M7">
        <v>2333.2305000000001</v>
      </c>
      <c r="N7" t="s">
        <v>81</v>
      </c>
      <c r="O7" t="s">
        <v>82</v>
      </c>
    </row>
    <row r="8" spans="1:15" x14ac:dyDescent="0.2">
      <c r="A8" s="2" t="s">
        <v>45</v>
      </c>
      <c r="B8">
        <v>880</v>
      </c>
      <c r="C8">
        <v>899</v>
      </c>
      <c r="D8" s="2">
        <f t="shared" si="0"/>
        <v>20</v>
      </c>
      <c r="E8">
        <v>509</v>
      </c>
      <c r="F8">
        <v>527</v>
      </c>
      <c r="G8" s="3">
        <f t="shared" si="2"/>
        <v>19</v>
      </c>
      <c r="H8">
        <v>808</v>
      </c>
      <c r="I8">
        <v>827</v>
      </c>
      <c r="J8" s="3">
        <f t="shared" si="1"/>
        <v>20</v>
      </c>
      <c r="K8">
        <v>5.65</v>
      </c>
      <c r="L8">
        <v>54.346350049999998</v>
      </c>
      <c r="M8">
        <v>2077.7160585000001</v>
      </c>
      <c r="N8" t="s">
        <v>84</v>
      </c>
      <c r="O8" t="s">
        <v>83</v>
      </c>
    </row>
    <row r="9" spans="1:15" x14ac:dyDescent="0.2">
      <c r="A9" s="3" t="s">
        <v>46</v>
      </c>
      <c r="B9">
        <v>1060</v>
      </c>
      <c r="C9">
        <v>1066</v>
      </c>
      <c r="D9" s="2">
        <f t="shared" si="0"/>
        <v>7</v>
      </c>
      <c r="E9">
        <v>777</v>
      </c>
      <c r="F9">
        <v>783</v>
      </c>
      <c r="G9" s="3">
        <f t="shared" si="2"/>
        <v>7</v>
      </c>
      <c r="H9">
        <v>1063</v>
      </c>
      <c r="I9">
        <v>1069</v>
      </c>
      <c r="J9" s="3">
        <f t="shared" si="1"/>
        <v>7</v>
      </c>
      <c r="K9">
        <v>5.8571428571428497</v>
      </c>
      <c r="L9">
        <v>52.752850714285699</v>
      </c>
      <c r="M9" s="2">
        <v>2358.2293857142799</v>
      </c>
      <c r="N9" t="s">
        <v>85</v>
      </c>
      <c r="O9" t="s">
        <v>86</v>
      </c>
    </row>
    <row r="10" spans="1:15" x14ac:dyDescent="0.2">
      <c r="A10" s="3" t="s">
        <v>47</v>
      </c>
      <c r="B10">
        <v>1531</v>
      </c>
      <c r="C10">
        <v>1535</v>
      </c>
      <c r="D10" s="2">
        <f t="shared" si="0"/>
        <v>5</v>
      </c>
      <c r="E10">
        <v>981</v>
      </c>
      <c r="F10">
        <v>985</v>
      </c>
      <c r="G10" s="3">
        <f t="shared" si="2"/>
        <v>5</v>
      </c>
      <c r="H10">
        <v>1384</v>
      </c>
      <c r="I10">
        <v>1388</v>
      </c>
      <c r="J10" s="3">
        <f t="shared" si="1"/>
        <v>5</v>
      </c>
      <c r="K10" s="2">
        <v>5.2</v>
      </c>
      <c r="L10" s="2">
        <v>57.300508999999998</v>
      </c>
      <c r="M10" s="2">
        <v>1616.9864</v>
      </c>
      <c r="N10" t="s">
        <v>87</v>
      </c>
      <c r="O10" t="s">
        <v>88</v>
      </c>
    </row>
    <row r="11" spans="1:15" x14ac:dyDescent="0.2">
      <c r="A11" s="3" t="s">
        <v>48</v>
      </c>
      <c r="B11">
        <v>1545</v>
      </c>
      <c r="C11">
        <v>1564</v>
      </c>
      <c r="D11" s="2">
        <f t="shared" si="0"/>
        <v>20</v>
      </c>
      <c r="E11">
        <v>988</v>
      </c>
      <c r="F11">
        <v>1007</v>
      </c>
      <c r="G11" s="3">
        <f t="shared" si="2"/>
        <v>20</v>
      </c>
      <c r="H11">
        <v>1395</v>
      </c>
      <c r="I11">
        <v>1414</v>
      </c>
      <c r="J11" s="3">
        <f t="shared" si="1"/>
        <v>20</v>
      </c>
      <c r="K11">
        <v>5.15</v>
      </c>
      <c r="L11">
        <v>47.809847400000002</v>
      </c>
      <c r="M11">
        <v>2015.2427</v>
      </c>
      <c r="N11" t="s">
        <v>89</v>
      </c>
      <c r="O11" t="s">
        <v>90</v>
      </c>
    </row>
    <row r="12" spans="1:15" x14ac:dyDescent="0.2">
      <c r="A12" s="3" t="s">
        <v>49</v>
      </c>
      <c r="B12">
        <v>1580</v>
      </c>
      <c r="C12">
        <v>1591</v>
      </c>
      <c r="D12" s="2">
        <f t="shared" si="0"/>
        <v>12</v>
      </c>
      <c r="E12">
        <v>1023</v>
      </c>
      <c r="F12">
        <v>1034</v>
      </c>
      <c r="G12" s="3">
        <f t="shared" si="2"/>
        <v>12</v>
      </c>
      <c r="H12">
        <v>1430</v>
      </c>
      <c r="I12">
        <v>1441</v>
      </c>
      <c r="J12" s="3">
        <f t="shared" si="1"/>
        <v>12</v>
      </c>
      <c r="K12">
        <v>4.5833333333333304</v>
      </c>
      <c r="L12">
        <v>49.978777333333298</v>
      </c>
      <c r="M12">
        <v>2103.3635108333301</v>
      </c>
      <c r="N12" t="s">
        <v>91</v>
      </c>
      <c r="O12" t="s">
        <v>92</v>
      </c>
    </row>
    <row r="13" spans="1:15" x14ac:dyDescent="0.2">
      <c r="A13" s="2"/>
    </row>
    <row r="14" spans="1:15" x14ac:dyDescent="0.2">
      <c r="A1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2020-04-24T13:29:49Z</dcterms:created>
  <dcterms:modified xsi:type="dcterms:W3CDTF">2020-06-18T17:03:41Z</dcterms:modified>
</cp:coreProperties>
</file>