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thesis\thesis-report\"/>
    </mc:Choice>
  </mc:AlternateContent>
  <xr:revisionPtr revIDLastSave="0" documentId="13_ncr:1_{6A422DDF-E0A6-4885-923C-9E69B8470A1C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2" i="1" l="1"/>
  <c r="N83" i="1"/>
  <c r="N84" i="1"/>
  <c r="N85" i="1"/>
  <c r="N86" i="1"/>
  <c r="J134" i="1" l="1"/>
  <c r="J135" i="1"/>
  <c r="J136" i="1"/>
  <c r="J137" i="1"/>
  <c r="J138" i="1"/>
  <c r="J139" i="1"/>
  <c r="J140" i="1"/>
  <c r="J141" i="1"/>
  <c r="J142" i="1"/>
  <c r="J143" i="1"/>
  <c r="J145" i="1"/>
  <c r="J146" i="1"/>
  <c r="J147" i="1"/>
  <c r="J148" i="1"/>
  <c r="J149" i="1"/>
  <c r="J151" i="1"/>
  <c r="J152" i="1"/>
  <c r="J153" i="1"/>
  <c r="J154" i="1"/>
  <c r="J155" i="1"/>
  <c r="J157" i="1"/>
  <c r="J158" i="1"/>
  <c r="J159" i="1"/>
  <c r="J160" i="1"/>
  <c r="J161" i="1"/>
  <c r="J162" i="1"/>
  <c r="J133" i="1"/>
  <c r="I134" i="1"/>
  <c r="I135" i="1"/>
  <c r="I136" i="1"/>
  <c r="I137" i="1"/>
  <c r="I138" i="1"/>
  <c r="I139" i="1"/>
  <c r="I140" i="1"/>
  <c r="I141" i="1"/>
  <c r="I142" i="1"/>
  <c r="I143" i="1"/>
  <c r="I145" i="1"/>
  <c r="I146" i="1"/>
  <c r="I147" i="1"/>
  <c r="I148" i="1"/>
  <c r="I149" i="1"/>
  <c r="I151" i="1"/>
  <c r="I152" i="1"/>
  <c r="I153" i="1"/>
  <c r="I154" i="1"/>
  <c r="I155" i="1"/>
  <c r="I157" i="1"/>
  <c r="I158" i="1"/>
  <c r="I159" i="1"/>
  <c r="I160" i="1"/>
  <c r="I161" i="1"/>
  <c r="I162" i="1"/>
  <c r="I133" i="1"/>
  <c r="M117" i="1"/>
  <c r="M118" i="1"/>
  <c r="M119" i="1"/>
  <c r="M120" i="1"/>
  <c r="L117" i="1"/>
  <c r="L118" i="1"/>
  <c r="L119" i="1"/>
  <c r="L120" i="1"/>
  <c r="L116" i="1"/>
  <c r="M116" i="1"/>
  <c r="K117" i="1"/>
  <c r="K118" i="1"/>
  <c r="K119" i="1"/>
  <c r="K120" i="1"/>
  <c r="K116" i="1"/>
  <c r="M100" i="1"/>
  <c r="M101" i="1"/>
  <c r="M102" i="1"/>
  <c r="M103" i="1"/>
  <c r="L100" i="1"/>
  <c r="L101" i="1"/>
  <c r="L102" i="1"/>
  <c r="L103" i="1"/>
  <c r="L99" i="1"/>
  <c r="M99" i="1"/>
  <c r="K100" i="1"/>
  <c r="K101" i="1"/>
  <c r="K102" i="1"/>
  <c r="K103" i="1"/>
  <c r="K99" i="1"/>
  <c r="K82" i="1"/>
  <c r="M83" i="1"/>
  <c r="M84" i="1"/>
  <c r="M85" i="1"/>
  <c r="M86" i="1"/>
  <c r="L83" i="1"/>
  <c r="L84" i="1"/>
  <c r="L85" i="1"/>
  <c r="L86" i="1"/>
  <c r="L82" i="1"/>
  <c r="M82" i="1"/>
  <c r="K83" i="1"/>
  <c r="K84" i="1"/>
  <c r="K85" i="1"/>
  <c r="K86" i="1"/>
  <c r="E44" i="1"/>
  <c r="D39" i="1"/>
  <c r="E39" i="1" s="1"/>
  <c r="D40" i="1"/>
  <c r="E40" i="1" s="1"/>
  <c r="D41" i="1"/>
  <c r="E41" i="1" s="1"/>
  <c r="D42" i="1"/>
  <c r="E42" i="1" s="1"/>
  <c r="D44" i="1"/>
  <c r="D45" i="1"/>
  <c r="E45" i="1" s="1"/>
  <c r="D46" i="1"/>
  <c r="E46" i="1" s="1"/>
  <c r="D47" i="1"/>
  <c r="E47" i="1" s="1"/>
  <c r="D48" i="1"/>
  <c r="E48" i="1" s="1"/>
  <c r="D50" i="1"/>
  <c r="E50" i="1" s="1"/>
  <c r="D51" i="1"/>
  <c r="E51" i="1" s="1"/>
  <c r="D52" i="1"/>
  <c r="E52" i="1" s="1"/>
  <c r="D53" i="1"/>
  <c r="E53" i="1" s="1"/>
  <c r="D54" i="1"/>
  <c r="E54" i="1" s="1"/>
  <c r="D56" i="1"/>
  <c r="E56" i="1" s="1"/>
  <c r="D57" i="1"/>
  <c r="E57" i="1" s="1"/>
  <c r="D58" i="1"/>
  <c r="E58" i="1" s="1"/>
  <c r="D59" i="1"/>
  <c r="E59" i="1" s="1"/>
  <c r="D60" i="1"/>
  <c r="E60" i="1" s="1"/>
  <c r="D62" i="1"/>
  <c r="E62" i="1" s="1"/>
  <c r="D63" i="1"/>
  <c r="E63" i="1" s="1"/>
  <c r="D64" i="1"/>
  <c r="E64" i="1" s="1"/>
  <c r="D65" i="1"/>
  <c r="E65" i="1" s="1"/>
  <c r="D66" i="1"/>
  <c r="E66" i="1" s="1"/>
  <c r="D38" i="1"/>
  <c r="E38" i="1" s="1"/>
</calcChain>
</file>

<file path=xl/sharedStrings.xml><?xml version="1.0" encoding="utf-8"?>
<sst xmlns="http://schemas.openxmlformats.org/spreadsheetml/2006/main" count="25" uniqueCount="15">
  <si>
    <t>64 byte comparison</t>
  </si>
  <si>
    <t>Offered load vs measured throughput</t>
  </si>
  <si>
    <t>linux, dpdk, netmap</t>
  </si>
  <si>
    <t>dpdk</t>
  </si>
  <si>
    <t>netmap</t>
  </si>
  <si>
    <t>linux</t>
  </si>
  <si>
    <t>128 byte comparison</t>
  </si>
  <si>
    <t>256 byte comparison</t>
  </si>
  <si>
    <t>netmap vs dpdk actual packet loss</t>
  </si>
  <si>
    <t>64 byte</t>
  </si>
  <si>
    <t>ntop</t>
  </si>
  <si>
    <t>speed</t>
  </si>
  <si>
    <t>size</t>
  </si>
  <si>
    <t>%loss</t>
  </si>
  <si>
    <t>GRAPHICAL REPRESENTATIONS OF OTHER FRAMEWORKS ARE NOT VERY INTERESTING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</si>
</sst>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6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color theme="1"/>
      <name val="Liberation Sans"/>
    </font>
    <font>
      <sz val="11"/>
      <color rgb="FF4C4C4C"/>
      <name val="Ubuntu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14" fillId="0" borderId="0" xfId="0" applyFont="1"/>
    <xf numFmtId="0" fontId="15" fillId="0" borderId="0" xfId="0" applyFont="1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8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Linux Kernel Raw Socket Packet Loss (Percentage)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552680136166777E-2"/>
          <c:y val="8.107103825136612E-2"/>
          <c:w val="0.91790353308640138"/>
          <c:h val="0.81716731670223464"/>
        </c:manualLayout>
      </c:layout>
      <c:scatterChart>
        <c:scatterStyle val="lineMarker"/>
        <c:varyColors val="0"/>
        <c:ser>
          <c:idx val="0"/>
          <c:order val="0"/>
          <c:tx>
            <c:v>64 byte packets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(Sheet1!$A$1,Sheet1!$A$7,Sheet1!$A$13,Sheet1!$A$19,Sheet1!$A$25)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(Sheet1!$B$1,Sheet1!$B$7,Sheet1!$B$13,Sheet1!$B$19,Sheet1!$B$25)</c:f>
              <c:numCache>
                <c:formatCode>General</c:formatCode>
                <c:ptCount val="5"/>
                <c:pt idx="0">
                  <c:v>0</c:v>
                </c:pt>
                <c:pt idx="1">
                  <c:v>3.6239769599999998</c:v>
                </c:pt>
                <c:pt idx="2">
                  <c:v>81.284155392000002</c:v>
                </c:pt>
                <c:pt idx="3">
                  <c:v>87.790069759999994</c:v>
                </c:pt>
                <c:pt idx="4">
                  <c:v>90.844000256000001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FD-47B0-AF2C-3600BEB80B7A}"/>
            </c:ext>
          </c:extLst>
        </c:ser>
        <c:ser>
          <c:idx val="1"/>
          <c:order val="1"/>
          <c:tx>
            <c:v>128 byte packets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(Sheet1!$A$2,Sheet1!$A$8,Sheet1!$A$14,Sheet1!$A$20,Sheet1!$A$26)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(Sheet1!$B$2,Sheet1!$B$8,Sheet1!$B$14,Sheet1!$B$20,Sheet1!$B$26)</c:f>
              <c:numCache>
                <c:formatCode>General</c:formatCode>
                <c:ptCount val="5"/>
                <c:pt idx="0">
                  <c:v>0</c:v>
                </c:pt>
                <c:pt idx="1">
                  <c:v>1.4205337599999999</c:v>
                </c:pt>
                <c:pt idx="2">
                  <c:v>67.130181632000003</c:v>
                </c:pt>
                <c:pt idx="3">
                  <c:v>78.598082023437087</c:v>
                </c:pt>
                <c:pt idx="4">
                  <c:v>83.943733248000001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FD-47B0-AF2C-3600BEB80B7A}"/>
            </c:ext>
          </c:extLst>
        </c:ser>
        <c:ser>
          <c:idx val="2"/>
          <c:order val="2"/>
          <c:tx>
            <c:v>256 byte packets</c:v>
          </c:tx>
          <c:spPr>
            <a:ln w="127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(Sheet1!$A$3,Sheet1!$A$9,Sheet1!$A$15,Sheet1!$A$21,Sheet1!$A$27)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(Sheet1!$B$3,Sheet1!$B$9,Sheet1!$B$15,Sheet1!$B$21,Sheet1!$B$27)</c:f>
              <c:numCache>
                <c:formatCode>General</c:formatCode>
                <c:ptCount val="5"/>
                <c:pt idx="0">
                  <c:v>0</c:v>
                </c:pt>
                <c:pt idx="1">
                  <c:v>2.9561648172887227</c:v>
                </c:pt>
                <c:pt idx="2">
                  <c:v>37.809569017660024</c:v>
                </c:pt>
                <c:pt idx="3">
                  <c:v>59.782741607883153</c:v>
                </c:pt>
                <c:pt idx="4">
                  <c:v>70.331318272000004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FD-47B0-AF2C-3600BEB80B7A}"/>
            </c:ext>
          </c:extLst>
        </c:ser>
        <c:ser>
          <c:idx val="3"/>
          <c:order val="3"/>
          <c:tx>
            <c:v>512 byte packets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(Sheet1!$A$4,Sheet1!$A$10,Sheet1!$A$16,Sheet1!$A$22,Sheet1!$A$28)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(Sheet1!$B$4,Sheet1!$B$10,Sheet1!$B$16,Sheet1!$B$22,Sheet1!$B$28)</c:f>
              <c:numCache>
                <c:formatCode>General</c:formatCode>
                <c:ptCount val="5"/>
                <c:pt idx="0">
                  <c:v>0</c:v>
                </c:pt>
                <c:pt idx="1">
                  <c:v>3.2808949921090583E-2</c:v>
                </c:pt>
                <c:pt idx="2">
                  <c:v>22.235306665862758</c:v>
                </c:pt>
                <c:pt idx="3">
                  <c:v>28.881780538833713</c:v>
                </c:pt>
                <c:pt idx="4">
                  <c:v>47.403842613169303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FD-47B0-AF2C-3600BEB80B7A}"/>
            </c:ext>
          </c:extLst>
        </c:ser>
        <c:ser>
          <c:idx val="4"/>
          <c:order val="4"/>
          <c:tx>
            <c:v>1024 byte packets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(Sheet1!$A$5,Sheet1!$A$11,Sheet1!$A$17,Sheet1!$A$23,Sheet1!$A$29)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(Sheet1!$B$5,Sheet1!$B$11,Sheet1!$B$17,Sheet1!$B$23,Sheet1!$B$29)</c:f>
              <c:numCache>
                <c:formatCode>General</c:formatCode>
                <c:ptCount val="5"/>
                <c:pt idx="0">
                  <c:v>0</c:v>
                </c:pt>
                <c:pt idx="1">
                  <c:v>0.11550711720449838</c:v>
                </c:pt>
                <c:pt idx="2">
                  <c:v>3.9256061588107578E-2</c:v>
                </c:pt>
                <c:pt idx="3">
                  <c:v>0.4508985749634582</c:v>
                </c:pt>
                <c:pt idx="4">
                  <c:v>25.491872225779371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FD-47B0-AF2C-3600BEB80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990704"/>
        <c:axId val="430029480"/>
      </c:scatterChart>
      <c:valAx>
        <c:axId val="5059907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Offered</a:t>
                </a:r>
                <a:r>
                  <a:rPr lang="en-AU" baseline="0"/>
                  <a:t> Load (Gbit/s)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0.45547188221410023"/>
              <c:y val="0.94763754997914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29480"/>
        <c:crosses val="autoZero"/>
        <c:crossBetween val="midCat"/>
        <c:majorUnit val="0.5"/>
      </c:valAx>
      <c:valAx>
        <c:axId val="43002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Percentage</a:t>
                </a:r>
                <a:r>
                  <a:rPr lang="en-AU" baseline="0"/>
                  <a:t> Packet Loss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9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23625045311706"/>
          <c:y val="0.23594426864866191"/>
          <c:w val="0.13369364654963301"/>
          <c:h val="0.17523487134201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Netmap</a:t>
            </a:r>
            <a:r>
              <a:rPr lang="en-AU" baseline="0"/>
              <a:t> Packet Loss (Actual)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05356230923623E-2"/>
          <c:y val="9.3839342188488301E-2"/>
          <c:w val="0.9026990178263915"/>
          <c:h val="0.81395514968169369"/>
        </c:manualLayout>
      </c:layout>
      <c:scatterChart>
        <c:scatterStyle val="lineMarker"/>
        <c:varyColors val="0"/>
        <c:ser>
          <c:idx val="0"/>
          <c:order val="0"/>
          <c:tx>
            <c:v>64 byte packets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(Sheet1!$A$38,Sheet1!$A$44,Sheet1!$A$50,Sheet1!$A$56,Sheet1!$A$62)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(Sheet1!$E$38,Sheet1!$E$44,Sheet1!$E$50,Sheet1!$E$56,Sheet1!$E$62)</c:f>
              <c:numCache>
                <c:formatCode>General</c:formatCode>
                <c:ptCount val="5"/>
                <c:pt idx="0">
                  <c:v>0</c:v>
                </c:pt>
                <c:pt idx="1">
                  <c:v>3.6953065224318027</c:v>
                </c:pt>
                <c:pt idx="2">
                  <c:v>5.3817718943541788</c:v>
                </c:pt>
                <c:pt idx="3">
                  <c:v>6.2162997341265376</c:v>
                </c:pt>
                <c:pt idx="4">
                  <c:v>7.656308050718307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0-462B-A8AB-F9B3625871B2}"/>
            </c:ext>
          </c:extLst>
        </c:ser>
        <c:ser>
          <c:idx val="1"/>
          <c:order val="1"/>
          <c:tx>
            <c:v>128 byte packets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(Sheet1!$A$39,Sheet1!$A$45,Sheet1!$A$51,Sheet1!$A$57,Sheet1!$A$63)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(Sheet1!$E$39,Sheet1!$E$45,Sheet1!$E$51,Sheet1!$E$57,Sheet1!$E$63)</c:f>
              <c:numCache>
                <c:formatCode>General</c:formatCode>
                <c:ptCount val="5"/>
                <c:pt idx="0">
                  <c:v>0</c:v>
                </c:pt>
                <c:pt idx="1">
                  <c:v>2.8506462351830666</c:v>
                </c:pt>
                <c:pt idx="2">
                  <c:v>3.9817733186277473</c:v>
                </c:pt>
                <c:pt idx="3">
                  <c:v>4.4564723159751454</c:v>
                </c:pt>
                <c:pt idx="4">
                  <c:v>4.8233111751109785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F0-462B-A8AB-F9B3625871B2}"/>
            </c:ext>
          </c:extLst>
        </c:ser>
        <c:ser>
          <c:idx val="2"/>
          <c:order val="2"/>
          <c:tx>
            <c:v>256 byte packets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(Sheet1!$A$40,Sheet1!$A$46,Sheet1!$A$52,Sheet1!$A$58,Sheet1!$A$64)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(Sheet1!$E$40,Sheet1!$E$46,Sheet1!$E$52,Sheet1!$E$58,Sheet1!$E$64)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3.4855794769846788</c:v>
                </c:pt>
                <c:pt idx="3">
                  <c:v>3.9634572601167077</c:v>
                </c:pt>
                <c:pt idx="4">
                  <c:v>3.2357808703275603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F0-462B-A8AB-F9B3625871B2}"/>
            </c:ext>
          </c:extLst>
        </c:ser>
        <c:ser>
          <c:idx val="3"/>
          <c:order val="3"/>
          <c:tx>
            <c:v>512 byte packets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(Sheet1!$A$41,Sheet1!$A$47,Sheet1!$A$53,Sheet1!$A$59,Sheet1!$A$65)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(Sheet1!$E$41,Sheet1!$E$47,Sheet1!$E$53,Sheet1!$E$59,Sheet1!$E$65)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3.0115704435972783</c:v>
                </c:pt>
                <c:pt idx="3">
                  <c:v>3.4761067168401913</c:v>
                </c:pt>
                <c:pt idx="4">
                  <c:v>3.4999618655961902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F0-462B-A8AB-F9B3625871B2}"/>
            </c:ext>
          </c:extLst>
        </c:ser>
        <c:ser>
          <c:idx val="4"/>
          <c:order val="4"/>
          <c:tx>
            <c:v>1024 byte packets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(Sheet1!$A$42,Sheet1!$A$48,Sheet1!$A$54,Sheet1!$A$60,Sheet1!$A$66)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(Sheet1!$E$42,Sheet1!$E$48,Sheet1!$E$54,Sheet1!$E$60,Sheet1!$E$66)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2.53655844257153</c:v>
                </c:pt>
                <c:pt idx="3">
                  <c:v>2.8876173003357359</c:v>
                </c:pt>
                <c:pt idx="4">
                  <c:v>3.0629578340845103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F0-462B-A8AB-F9B362587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293672"/>
        <c:axId val="620287112"/>
      </c:scatterChart>
      <c:valAx>
        <c:axId val="62029367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Offered Load (Gbit/s)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87112"/>
        <c:crosses val="autoZero"/>
        <c:crossBetween val="midCat"/>
        <c:majorUnit val="0.5"/>
      </c:valAx>
      <c:valAx>
        <c:axId val="62028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Log(Packet Loss) (Actual)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93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5591786320827501E-2"/>
          <c:y val="0.1732630100554319"/>
          <c:w val="0.14551793510641617"/>
          <c:h val="0.204546886184681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64</a:t>
            </a:r>
            <a:r>
              <a:rPr lang="en-AU" baseline="0"/>
              <a:t> Byte Packets</a:t>
            </a:r>
          </a:p>
          <a:p>
            <a:pPr>
              <a:defRPr/>
            </a:pPr>
            <a:r>
              <a:rPr lang="en-AU" baseline="0"/>
              <a:t>Offered load vs Measured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550443591245302E-2"/>
          <c:y val="5.0925925925925923E-2"/>
          <c:w val="0.84962963927029767"/>
          <c:h val="0.83828205184373472"/>
        </c:manualLayout>
      </c:layout>
      <c:scatterChart>
        <c:scatterStyle val="lineMarker"/>
        <c:varyColors val="0"/>
        <c:ser>
          <c:idx val="0"/>
          <c:order val="0"/>
          <c:tx>
            <c:v>DPDK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Sheet1!$D$82:$D$86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Sheet1!$K$82:$K$86</c:f>
              <c:numCache>
                <c:formatCode>0.00000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7.5</c:v>
                </c:pt>
                <c:pt idx="4">
                  <c:v>9.9998695424000008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6-4913-83CA-2DEE8B769C76}"/>
            </c:ext>
          </c:extLst>
        </c:ser>
        <c:ser>
          <c:idx val="1"/>
          <c:order val="1"/>
          <c:tx>
            <c:v>Netmap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Sheet1!$D$82:$D$86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Sheet1!$L$82:$L$86</c:f>
              <c:numCache>
                <c:formatCode>0.00000</c:formatCode>
                <c:ptCount val="5"/>
                <c:pt idx="0">
                  <c:v>0.1</c:v>
                </c:pt>
                <c:pt idx="1">
                  <c:v>0.99974620160000005</c:v>
                </c:pt>
                <c:pt idx="2">
                  <c:v>4.9876678144</c:v>
                </c:pt>
                <c:pt idx="3">
                  <c:v>7.4157500927999997</c:v>
                </c:pt>
                <c:pt idx="4">
                  <c:v>7.6795190784000003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A6-4913-83CA-2DEE8B769C76}"/>
            </c:ext>
          </c:extLst>
        </c:ser>
        <c:ser>
          <c:idx val="2"/>
          <c:order val="2"/>
          <c:tx>
            <c:v>Linux Kernel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Sheet1!$D$82:$D$86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Sheet1!$M$82:$M$86</c:f>
              <c:numCache>
                <c:formatCode>0.00000</c:formatCode>
                <c:ptCount val="5"/>
                <c:pt idx="0">
                  <c:v>0.1</c:v>
                </c:pt>
                <c:pt idx="1">
                  <c:v>0.96380624139130433</c:v>
                </c:pt>
                <c:pt idx="2">
                  <c:v>0.93582288139130432</c:v>
                </c:pt>
                <c:pt idx="3">
                  <c:v>0.9157784776347826</c:v>
                </c:pt>
                <c:pt idx="4">
                  <c:v>0.91561374719999999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A6-4913-83CA-2DEE8B769C76}"/>
            </c:ext>
          </c:extLst>
        </c:ser>
        <c:ser>
          <c:idx val="3"/>
          <c:order val="3"/>
          <c:tx>
            <c:v>Ntop PF_RING_ZC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Sheet1!$D$82:$D$86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Sheet1!$N$82:$N$86</c:f>
              <c:numCache>
                <c:formatCode>0.00000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4.9961321983999998</c:v>
                </c:pt>
                <c:pt idx="3">
                  <c:v>7.4908326399999998</c:v>
                </c:pt>
                <c:pt idx="4">
                  <c:v>9.5426463744000003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2-4D6C-894C-4364AD008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93168"/>
        <c:axId val="643520024"/>
      </c:scatterChart>
      <c:valAx>
        <c:axId val="44319316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Offered Load (Gbit/s)</a:t>
                </a:r>
              </a:p>
            </c:rich>
          </c:tx>
          <c:layout>
            <c:manualLayout>
              <c:xMode val="edge"/>
              <c:yMode val="edge"/>
              <c:x val="0.43166386846272314"/>
              <c:y val="0.92497661588335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20024"/>
        <c:crosses val="autoZero"/>
        <c:crossBetween val="midCat"/>
      </c:valAx>
      <c:valAx>
        <c:axId val="64352002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Measured Throughput (Gbit/s)</a:t>
                </a:r>
              </a:p>
            </c:rich>
          </c:tx>
          <c:layout>
            <c:manualLayout>
              <c:xMode val="edge"/>
              <c:yMode val="edge"/>
              <c:x val="1.6827747771198023E-2"/>
              <c:y val="0.24831954256722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440223097112862"/>
          <c:y val="0.18836723534558178"/>
          <c:w val="0.21073654954583962"/>
          <c:h val="0.231960323630077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128</a:t>
            </a:r>
            <a:r>
              <a:rPr lang="en-AU" baseline="0"/>
              <a:t> Byte Packets</a:t>
            </a:r>
          </a:p>
          <a:p>
            <a:pPr>
              <a:defRPr/>
            </a:pPr>
            <a:r>
              <a:rPr lang="en-AU" baseline="0"/>
              <a:t>Offered load vs Measured Throughput</a:t>
            </a:r>
          </a:p>
        </c:rich>
      </c:tx>
      <c:layout>
        <c:manualLayout>
          <c:xMode val="edge"/>
          <c:yMode val="edge"/>
          <c:x val="0.35027114173266344"/>
          <c:y val="3.20972369365272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186205110968158E-2"/>
          <c:y val="0.11485945720255393"/>
          <c:w val="0.89683102182016394"/>
          <c:h val="0.79606406640292315"/>
        </c:manualLayout>
      </c:layout>
      <c:scatterChart>
        <c:scatterStyle val="lineMarker"/>
        <c:varyColors val="0"/>
        <c:ser>
          <c:idx val="0"/>
          <c:order val="0"/>
          <c:tx>
            <c:v>DPDK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Sheet1!$D$99:$D$103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Sheet1!$K$99:$K$103</c:f>
              <c:numCache>
                <c:formatCode>0.00000</c:formatCode>
                <c:ptCount val="5"/>
                <c:pt idx="0">
                  <c:v>0.1000000512</c:v>
                </c:pt>
                <c:pt idx="1">
                  <c:v>1</c:v>
                </c:pt>
                <c:pt idx="2">
                  <c:v>5</c:v>
                </c:pt>
                <c:pt idx="3">
                  <c:v>7.5000000511999998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7-4F2D-B475-81F4664C7561}"/>
            </c:ext>
          </c:extLst>
        </c:ser>
        <c:ser>
          <c:idx val="1"/>
          <c:order val="1"/>
          <c:tx>
            <c:v>Netmap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Sheet1!$D$99:$D$103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Sheet1!$L$99:$L$103</c:f>
              <c:numCache>
                <c:formatCode>0.00000</c:formatCode>
                <c:ptCount val="5"/>
                <c:pt idx="0">
                  <c:v>0.1000000512</c:v>
                </c:pt>
                <c:pt idx="1">
                  <c:v>0.99992750080000004</c:v>
                </c:pt>
                <c:pt idx="2">
                  <c:v>4.9990181888</c:v>
                </c:pt>
                <c:pt idx="3">
                  <c:v>7.4970707968000001</c:v>
                </c:pt>
                <c:pt idx="4">
                  <c:v>9.9931828223999997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87-4F2D-B475-81F4664C7561}"/>
            </c:ext>
          </c:extLst>
        </c:ser>
        <c:ser>
          <c:idx val="2"/>
          <c:order val="2"/>
          <c:tx>
            <c:v>Linux Kernel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Sheet1!$D$99:$D$103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Sheet1!$M$99:$M$103</c:f>
              <c:numCache>
                <c:formatCode>0.00000</c:formatCode>
                <c:ptCount val="5"/>
                <c:pt idx="0">
                  <c:v>0.1000000512</c:v>
                </c:pt>
                <c:pt idx="1">
                  <c:v>0.98580103540363639</c:v>
                </c:pt>
                <c:pt idx="2">
                  <c:v>1.6434948226327273</c:v>
                </c:pt>
                <c:pt idx="3">
                  <c:v>1.6051497350981818</c:v>
                </c:pt>
                <c:pt idx="4">
                  <c:v>1.6056974363927272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87-4F2D-B475-81F4664C7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59872"/>
        <c:axId val="443660200"/>
      </c:scatterChart>
      <c:valAx>
        <c:axId val="44365987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Offered Load (Gbit/s)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60200"/>
        <c:crosses val="autoZero"/>
        <c:crossBetween val="midCat"/>
      </c:valAx>
      <c:valAx>
        <c:axId val="44366020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Measured Throughput (Gbit/s)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5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235629572094161"/>
          <c:y val="0.22864258226062167"/>
          <c:w val="0.10200714514771639"/>
          <c:h val="0.112067303619629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256 Byte Packets</a:t>
            </a:r>
          </a:p>
          <a:p>
            <a:pPr>
              <a:defRPr/>
            </a:pPr>
            <a:r>
              <a:rPr lang="en-AU"/>
              <a:t>Offered</a:t>
            </a:r>
            <a:r>
              <a:rPr lang="en-AU" baseline="0"/>
              <a:t> Load vs Measured Throughput</a:t>
            </a:r>
            <a:r>
              <a:rPr lang="en-AU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68562895606238"/>
          <c:y val="0.14524880414236468"/>
          <c:w val="0.85660551447211275"/>
          <c:h val="0.75156544169830297"/>
        </c:manualLayout>
      </c:layout>
      <c:scatterChart>
        <c:scatterStyle val="lineMarker"/>
        <c:varyColors val="0"/>
        <c:ser>
          <c:idx val="0"/>
          <c:order val="0"/>
          <c:tx>
            <c:v>DPDK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Sheet1!$D$116:$D$120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Sheet1!$K$116:$K$120</c:f>
              <c:numCache>
                <c:formatCode>0.00000</c:formatCode>
                <c:ptCount val="5"/>
                <c:pt idx="0">
                  <c:v>0.1000001536</c:v>
                </c:pt>
                <c:pt idx="1">
                  <c:v>1.0000001024</c:v>
                </c:pt>
                <c:pt idx="2">
                  <c:v>5.0000001023999996</c:v>
                </c:pt>
                <c:pt idx="3">
                  <c:v>7.5000000511999998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29-4DA2-BA7B-D607D9ACE2DC}"/>
            </c:ext>
          </c:extLst>
        </c:ser>
        <c:ser>
          <c:idx val="1"/>
          <c:order val="1"/>
          <c:tx>
            <c:v>Netmap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Sheet1!$D$116:$D$120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Sheet1!$L$116:$L$120</c:f>
              <c:numCache>
                <c:formatCode>0.00000</c:formatCode>
                <c:ptCount val="5"/>
                <c:pt idx="0">
                  <c:v>0.1000001536</c:v>
                </c:pt>
                <c:pt idx="1">
                  <c:v>1.0000001024</c:v>
                </c:pt>
                <c:pt idx="2">
                  <c:v>4.9993738240000001</c:v>
                </c:pt>
                <c:pt idx="3">
                  <c:v>7.4981175296</c:v>
                </c:pt>
                <c:pt idx="4">
                  <c:v>9.9996477440000007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29-4DA2-BA7B-D607D9ACE2DC}"/>
            </c:ext>
          </c:extLst>
        </c:ser>
        <c:ser>
          <c:idx val="2"/>
          <c:order val="2"/>
          <c:tx>
            <c:v>Linux Kernel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Sheet1!$D$116:$D$120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Sheet1!$M$116:$M$120</c:f>
              <c:numCache>
                <c:formatCode>0.00000</c:formatCode>
                <c:ptCount val="5"/>
                <c:pt idx="0">
                  <c:v>0.1000001536</c:v>
                </c:pt>
                <c:pt idx="1">
                  <c:v>0.97043354632605039</c:v>
                </c:pt>
                <c:pt idx="2">
                  <c:v>3.1094845801411766</c:v>
                </c:pt>
                <c:pt idx="3">
                  <c:v>3.0162674042621851</c:v>
                </c:pt>
                <c:pt idx="4">
                  <c:v>2.9668469303932774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29-4DA2-BA7B-D607D9ACE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88840"/>
        <c:axId val="697988512"/>
      </c:scatterChart>
      <c:valAx>
        <c:axId val="69798884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0.48815871141819572"/>
              <c:y val="0.93855280756662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88512"/>
        <c:crosses val="autoZero"/>
        <c:crossBetween val="midCat"/>
      </c:valAx>
      <c:valAx>
        <c:axId val="69798851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Measured Throughput (Gbit/s)</a:t>
                </a:r>
              </a:p>
            </c:rich>
          </c:tx>
          <c:layout>
            <c:manualLayout>
              <c:xMode val="edge"/>
              <c:yMode val="edge"/>
              <c:x val="3.0967574515484313E-2"/>
              <c:y val="0.313509569758299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88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829111986001749"/>
          <c:y val="0.30220982793817441"/>
          <c:w val="0.14488056977994357"/>
          <c:h val="0.15705257778773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64</a:t>
            </a:r>
            <a:r>
              <a:rPr lang="en-AU" baseline="0"/>
              <a:t> Byte Packets</a:t>
            </a:r>
          </a:p>
          <a:p>
            <a:pPr>
              <a:defRPr/>
            </a:pPr>
            <a:r>
              <a:rPr lang="en-AU" baseline="0"/>
              <a:t>Log(Actual Packets Lost)</a:t>
            </a:r>
          </a:p>
        </c:rich>
      </c:tx>
      <c:layout>
        <c:manualLayout>
          <c:xMode val="edge"/>
          <c:yMode val="edge"/>
          <c:x val="0.39118003597481427"/>
          <c:y val="2.487562189054726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042962405910125E-2"/>
          <c:y val="9.2263681592039806E-2"/>
          <c:w val="0.90590519575528938"/>
          <c:h val="0.79728033063031301"/>
        </c:manualLayout>
      </c:layout>
      <c:scatterChart>
        <c:scatterStyle val="lineMarker"/>
        <c:varyColors val="0"/>
        <c:ser>
          <c:idx val="0"/>
          <c:order val="0"/>
          <c:tx>
            <c:v>DPDK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Sheet1!$C$133:$C$137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(Sheet1!$J$133,Sheet1!$J$139,Sheet1!$J$145,Sheet1!$J$151,Sheet1!$J$157)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3.4063698354692673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B7-4261-BB0D-81AD30E3ED2F}"/>
            </c:ext>
          </c:extLst>
        </c:ser>
        <c:ser>
          <c:idx val="1"/>
          <c:order val="1"/>
          <c:tx>
            <c:v>Netmap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Sheet1!$C$133:$C$137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(Sheet1!$I$133,Sheet1!$I$139,Sheet1!$I$145,Sheet1!$I$151,Sheet1!$I$157)</c:f>
              <c:numCache>
                <c:formatCode>General</c:formatCode>
                <c:ptCount val="5"/>
                <c:pt idx="0">
                  <c:v>0</c:v>
                </c:pt>
                <c:pt idx="1">
                  <c:v>3.6953065224318027</c:v>
                </c:pt>
                <c:pt idx="2">
                  <c:v>5.3817718943541788</c:v>
                </c:pt>
                <c:pt idx="3">
                  <c:v>6.2162997341265376</c:v>
                </c:pt>
                <c:pt idx="4">
                  <c:v>7.656308050718307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B7-4261-BB0D-81AD30E3E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242160"/>
        <c:axId val="616244128"/>
      </c:scatterChart>
      <c:valAx>
        <c:axId val="61624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Offered Load</a:t>
                </a:r>
                <a:r>
                  <a:rPr lang="en-AU" baseline="0"/>
                  <a:t> (Gbit/s)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44128"/>
        <c:crosses val="autoZero"/>
        <c:crossBetween val="midCat"/>
      </c:valAx>
      <c:valAx>
        <c:axId val="6162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Log(Actual</a:t>
                </a:r>
                <a:r>
                  <a:rPr lang="en-AU" baseline="0"/>
                  <a:t> Packet Loss)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4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133367831048763"/>
          <c:y val="0.18783719199279195"/>
          <c:w val="9.0920777068139683E-2"/>
          <c:h val="8.5066757959602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440531</xdr:colOff>
      <xdr:row>2</xdr:row>
      <xdr:rowOff>38100</xdr:rowOff>
    </xdr:from>
    <xdr:to>
      <xdr:col>12</xdr:col>
      <xdr:colOff>526256</xdr:colOff>
      <xdr:row>35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3BD36F-3C3E-433C-BD2C-7B81BC96B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400050</xdr:colOff>
      <xdr:row>35</xdr:row>
      <xdr:rowOff>114300</xdr:rowOff>
    </xdr:from>
    <xdr:to>
      <xdr:col>14</xdr:col>
      <xdr:colOff>600075</xdr:colOff>
      <xdr:row>64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0225B1-45A0-4E37-94B5-5E14DF04B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23814</xdr:colOff>
      <xdr:row>50</xdr:row>
      <xdr:rowOff>47625</xdr:rowOff>
    </xdr:from>
    <xdr:to>
      <xdr:col>22</xdr:col>
      <xdr:colOff>19050</xdr:colOff>
      <xdr:row>70</xdr:row>
      <xdr:rowOff>171451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2893A2-6815-426A-A9C7-993B2677E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265184</xdr:colOff>
      <xdr:row>77</xdr:row>
      <xdr:rowOff>116897</xdr:rowOff>
    </xdr:from>
    <xdr:to>
      <xdr:col>22</xdr:col>
      <xdr:colOff>364319</xdr:colOff>
      <xdr:row>109</xdr:row>
      <xdr:rowOff>139003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0EEFD8-74FD-49DE-8D31-2F74AEE80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129885</xdr:colOff>
      <xdr:row>113</xdr:row>
      <xdr:rowOff>83127</xdr:rowOff>
    </xdr:from>
    <xdr:to>
      <xdr:col>25</xdr:col>
      <xdr:colOff>103909</xdr:colOff>
      <xdr:row>136</xdr:row>
      <xdr:rowOff>69272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8701266-C7D7-4240-A268-F6195C3C4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614795</xdr:colOff>
      <xdr:row>126</xdr:row>
      <xdr:rowOff>117762</xdr:rowOff>
    </xdr:from>
    <xdr:to>
      <xdr:col>22</xdr:col>
      <xdr:colOff>727364</xdr:colOff>
      <xdr:row>154</xdr:row>
      <xdr:rowOff>155862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06D9B33-8E30-4486-B99A-F2A5BE768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04"/>
  <sheetViews>
    <sheetView tabSelected="1" topLeftCell="A157" zoomScale="80" zoomScaleNormal="80" workbookViewId="0">
      <selection activeCell="J165" sqref="J165"/>
    </sheetView>
  </sheetViews>
  <sheetFormatPr defaultRowHeight="14.25"/>
  <cols>
    <col min="1" max="1" width="10.625" customWidth="1"/>
    <col min="2" max="2" width="12.625" customWidth="1"/>
    <col min="3" max="3" width="11.375" customWidth="1"/>
    <col min="4" max="6" width="10.625" customWidth="1"/>
    <col min="7" max="7" width="13.75" customWidth="1"/>
    <col min="8" max="8" width="12.875" customWidth="1"/>
    <col min="9" max="9" width="11.5" customWidth="1"/>
    <col min="10" max="10" width="12.625" customWidth="1"/>
    <col min="11" max="11" width="13.875" customWidth="1"/>
    <col min="12" max="12" width="13.25" customWidth="1"/>
    <col min="13" max="17" width="10.625" customWidth="1"/>
    <col min="18" max="18" width="12" customWidth="1"/>
    <col min="19" max="1024" width="10.625" customWidth="1"/>
  </cols>
  <sheetData>
    <row r="1" spans="1:12">
      <c r="A1">
        <v>0.1</v>
      </c>
      <c r="B1">
        <v>0</v>
      </c>
      <c r="G1" s="1"/>
    </row>
    <row r="2" spans="1:12" ht="15">
      <c r="A2">
        <v>0.1</v>
      </c>
      <c r="B2">
        <v>0</v>
      </c>
      <c r="D2" s="2"/>
      <c r="E2" s="2"/>
      <c r="I2" s="2"/>
      <c r="J2" s="2"/>
      <c r="K2" s="2"/>
      <c r="L2" s="2"/>
    </row>
    <row r="3" spans="1:12">
      <c r="A3">
        <v>0.1</v>
      </c>
      <c r="B3">
        <v>0</v>
      </c>
    </row>
    <row r="4" spans="1:12">
      <c r="A4">
        <v>0.1</v>
      </c>
      <c r="B4">
        <v>0</v>
      </c>
    </row>
    <row r="5" spans="1:12">
      <c r="A5">
        <v>0.1</v>
      </c>
      <c r="B5">
        <v>0</v>
      </c>
    </row>
    <row r="7" spans="1:12">
      <c r="A7">
        <v>1</v>
      </c>
      <c r="B7">
        <v>3.6239769599999998</v>
      </c>
    </row>
    <row r="8" spans="1:12">
      <c r="A8">
        <v>1</v>
      </c>
      <c r="B8" s="3">
        <v>1.4205337599999999</v>
      </c>
    </row>
    <row r="9" spans="1:12">
      <c r="A9">
        <v>1</v>
      </c>
      <c r="B9">
        <v>2.9561648172887227</v>
      </c>
    </row>
    <row r="10" spans="1:12">
      <c r="A10">
        <v>1</v>
      </c>
      <c r="B10">
        <v>3.2808949921090583E-2</v>
      </c>
    </row>
    <row r="11" spans="1:12">
      <c r="A11">
        <v>1</v>
      </c>
      <c r="B11">
        <v>0.11550711720449838</v>
      </c>
    </row>
    <row r="13" spans="1:12">
      <c r="A13">
        <v>5</v>
      </c>
      <c r="B13">
        <v>81.284155392000002</v>
      </c>
    </row>
    <row r="14" spans="1:12" ht="15">
      <c r="A14">
        <v>5</v>
      </c>
      <c r="B14">
        <v>67.130181632000003</v>
      </c>
      <c r="D14" s="2"/>
      <c r="E14" s="2"/>
      <c r="I14" s="2"/>
      <c r="J14" s="2"/>
      <c r="K14" s="2"/>
      <c r="L14" s="2"/>
    </row>
    <row r="15" spans="1:12">
      <c r="A15">
        <v>5</v>
      </c>
      <c r="B15">
        <v>37.809569017660024</v>
      </c>
    </row>
    <row r="16" spans="1:12">
      <c r="A16">
        <v>5</v>
      </c>
      <c r="B16">
        <v>22.235306665862758</v>
      </c>
    </row>
    <row r="17" spans="1:2">
      <c r="A17">
        <v>5</v>
      </c>
      <c r="B17">
        <v>3.9256061588107578E-2</v>
      </c>
    </row>
    <row r="19" spans="1:2">
      <c r="A19">
        <v>7.5</v>
      </c>
      <c r="B19">
        <v>87.790069759999994</v>
      </c>
    </row>
    <row r="20" spans="1:2">
      <c r="A20">
        <v>7.5</v>
      </c>
      <c r="B20">
        <v>78.598082023437087</v>
      </c>
    </row>
    <row r="21" spans="1:2">
      <c r="A21">
        <v>7.5</v>
      </c>
      <c r="B21">
        <v>59.782741607883153</v>
      </c>
    </row>
    <row r="22" spans="1:2">
      <c r="A22">
        <v>7.5</v>
      </c>
      <c r="B22">
        <v>28.881780538833713</v>
      </c>
    </row>
    <row r="23" spans="1:2">
      <c r="A23">
        <v>7.5</v>
      </c>
      <c r="B23">
        <v>0.4508985749634582</v>
      </c>
    </row>
    <row r="25" spans="1:2">
      <c r="A25">
        <v>10</v>
      </c>
      <c r="B25">
        <v>90.844000256000001</v>
      </c>
    </row>
    <row r="26" spans="1:2">
      <c r="A26">
        <v>10</v>
      </c>
      <c r="B26">
        <v>83.943733248000001</v>
      </c>
    </row>
    <row r="27" spans="1:2">
      <c r="A27">
        <v>10</v>
      </c>
      <c r="B27">
        <v>70.331318272000004</v>
      </c>
    </row>
    <row r="28" spans="1:2">
      <c r="A28">
        <v>10</v>
      </c>
      <c r="B28">
        <v>47.403842613169303</v>
      </c>
    </row>
    <row r="29" spans="1:2">
      <c r="A29">
        <v>10</v>
      </c>
      <c r="B29">
        <v>25.491872225779371</v>
      </c>
    </row>
    <row r="38" spans="1:5">
      <c r="A38">
        <v>0.1</v>
      </c>
      <c r="B38">
        <v>0</v>
      </c>
      <c r="C38">
        <v>0</v>
      </c>
      <c r="D38">
        <f>C38+1</f>
        <v>1</v>
      </c>
      <c r="E38">
        <f>LOG(D38)</f>
        <v>0</v>
      </c>
    </row>
    <row r="39" spans="1:5">
      <c r="A39">
        <v>0.1</v>
      </c>
      <c r="B39">
        <v>0</v>
      </c>
      <c r="C39">
        <v>0</v>
      </c>
      <c r="D39">
        <f t="shared" ref="D39:D66" si="0">C39+1</f>
        <v>1</v>
      </c>
      <c r="E39">
        <f t="shared" ref="E39:E66" si="1">LOG(D39)</f>
        <v>0</v>
      </c>
    </row>
    <row r="40" spans="1:5">
      <c r="A40">
        <v>0.1</v>
      </c>
      <c r="B40">
        <v>0</v>
      </c>
      <c r="C40">
        <v>0</v>
      </c>
      <c r="D40">
        <f t="shared" si="0"/>
        <v>1</v>
      </c>
      <c r="E40">
        <f t="shared" si="1"/>
        <v>0</v>
      </c>
    </row>
    <row r="41" spans="1:5">
      <c r="A41">
        <v>0.1</v>
      </c>
      <c r="B41">
        <v>0</v>
      </c>
      <c r="C41">
        <v>0</v>
      </c>
      <c r="D41">
        <f t="shared" si="0"/>
        <v>1</v>
      </c>
      <c r="E41">
        <f t="shared" si="1"/>
        <v>0</v>
      </c>
    </row>
    <row r="42" spans="1:5">
      <c r="A42">
        <v>0.1</v>
      </c>
      <c r="B42">
        <v>0</v>
      </c>
      <c r="C42">
        <v>0</v>
      </c>
      <c r="D42">
        <f t="shared" si="0"/>
        <v>1</v>
      </c>
      <c r="E42">
        <f t="shared" si="1"/>
        <v>0</v>
      </c>
    </row>
    <row r="44" spans="1:5">
      <c r="A44">
        <v>1</v>
      </c>
      <c r="B44">
        <v>2.5379839999999997E-2</v>
      </c>
      <c r="C44">
        <v>4957</v>
      </c>
      <c r="D44">
        <f t="shared" si="0"/>
        <v>4958</v>
      </c>
      <c r="E44">
        <f t="shared" si="1"/>
        <v>3.6953065224318027</v>
      </c>
    </row>
    <row r="45" spans="1:5">
      <c r="A45">
        <v>1</v>
      </c>
      <c r="B45">
        <v>7.24992E-3</v>
      </c>
      <c r="C45">
        <v>708</v>
      </c>
      <c r="D45">
        <f t="shared" si="0"/>
        <v>709</v>
      </c>
      <c r="E45">
        <f t="shared" si="1"/>
        <v>2.8506462351830666</v>
      </c>
    </row>
    <row r="46" spans="1:5">
      <c r="A46">
        <v>1</v>
      </c>
      <c r="B46">
        <v>0</v>
      </c>
      <c r="C46">
        <v>0</v>
      </c>
      <c r="D46">
        <f t="shared" si="0"/>
        <v>1</v>
      </c>
      <c r="E46">
        <f t="shared" si="1"/>
        <v>0</v>
      </c>
    </row>
    <row r="47" spans="1:5">
      <c r="A47">
        <v>1</v>
      </c>
      <c r="B47">
        <v>0</v>
      </c>
      <c r="C47">
        <v>0</v>
      </c>
      <c r="D47">
        <f t="shared" si="0"/>
        <v>1</v>
      </c>
      <c r="E47">
        <f t="shared" si="1"/>
        <v>0</v>
      </c>
    </row>
    <row r="48" spans="1:5">
      <c r="A48">
        <v>1</v>
      </c>
      <c r="B48">
        <v>0</v>
      </c>
      <c r="C48">
        <v>0</v>
      </c>
      <c r="D48">
        <f t="shared" si="0"/>
        <v>1</v>
      </c>
      <c r="E48">
        <f t="shared" si="1"/>
        <v>0</v>
      </c>
    </row>
    <row r="49" spans="1:1024" ht="15">
      <c r="A49" s="2"/>
      <c r="I49" s="2"/>
      <c r="J49" s="2"/>
      <c r="K49" s="2"/>
      <c r="L49" s="2"/>
      <c r="U49" s="2"/>
      <c r="X49" s="2"/>
      <c r="Y49" s="2"/>
      <c r="AC49" s="2"/>
      <c r="AD49" s="2"/>
      <c r="AE49" s="2"/>
      <c r="AF49" s="2"/>
      <c r="AO49" s="2"/>
      <c r="AR49" s="2"/>
      <c r="AS49" s="2"/>
      <c r="AW49" s="2"/>
      <c r="AX49" s="2"/>
      <c r="AY49" s="2"/>
      <c r="AZ49" s="2"/>
      <c r="BI49" s="2"/>
      <c r="BL49" s="2"/>
      <c r="BM49" s="2"/>
      <c r="BQ49" s="2"/>
      <c r="BR49" s="2"/>
      <c r="BS49" s="2"/>
      <c r="BT49" s="2"/>
      <c r="CC49" s="2"/>
      <c r="CF49" s="2"/>
      <c r="CG49" s="2"/>
      <c r="CK49" s="2"/>
      <c r="CL49" s="2"/>
      <c r="CM49" s="2"/>
      <c r="CN49" s="2"/>
      <c r="CW49" s="2"/>
      <c r="CZ49" s="2"/>
      <c r="DA49" s="2"/>
      <c r="DE49" s="2"/>
      <c r="DF49" s="2"/>
      <c r="DG49" s="2"/>
      <c r="DH49" s="2"/>
      <c r="DQ49" s="2"/>
      <c r="DT49" s="2"/>
      <c r="DU49" s="2"/>
      <c r="DY49" s="2"/>
      <c r="DZ49" s="2"/>
      <c r="EA49" s="2"/>
      <c r="EB49" s="2"/>
      <c r="EK49" s="2"/>
      <c r="EN49" s="2"/>
      <c r="EO49" s="2"/>
      <c r="ES49" s="2"/>
      <c r="ET49" s="2"/>
      <c r="EU49" s="2"/>
      <c r="EV49" s="2"/>
      <c r="FE49" s="2"/>
      <c r="FH49" s="2"/>
      <c r="FI49" s="2"/>
      <c r="FM49" s="2"/>
      <c r="FN49" s="2"/>
      <c r="FO49" s="2"/>
      <c r="FP49" s="2"/>
      <c r="FY49" s="2"/>
      <c r="GB49" s="2"/>
      <c r="GC49" s="2"/>
      <c r="GG49" s="2"/>
      <c r="GH49" s="2"/>
      <c r="GI49" s="2"/>
      <c r="GJ49" s="2"/>
      <c r="GS49" s="2"/>
      <c r="GV49" s="2"/>
      <c r="GW49" s="2"/>
      <c r="HA49" s="2"/>
      <c r="HB49" s="2"/>
      <c r="HC49" s="2"/>
      <c r="HD49" s="2"/>
      <c r="HM49" s="2"/>
      <c r="HP49" s="2"/>
      <c r="HQ49" s="2"/>
      <c r="HU49" s="2"/>
      <c r="HV49" s="2"/>
      <c r="HW49" s="2"/>
      <c r="HX49" s="2"/>
      <c r="IG49" s="2"/>
      <c r="IJ49" s="2"/>
      <c r="IK49" s="2"/>
      <c r="IO49" s="2"/>
      <c r="IP49" s="2"/>
      <c r="IQ49" s="2"/>
      <c r="IR49" s="2"/>
      <c r="JA49" s="2"/>
      <c r="JD49" s="2"/>
      <c r="JE49" s="2"/>
      <c r="JI49" s="2"/>
      <c r="JJ49" s="2"/>
      <c r="JK49" s="2"/>
      <c r="JL49" s="2"/>
      <c r="JU49" s="2"/>
      <c r="JX49" s="2"/>
      <c r="JY49" s="2"/>
      <c r="KC49" s="2"/>
      <c r="KD49" s="2"/>
      <c r="KE49" s="2"/>
      <c r="KF49" s="2"/>
      <c r="KO49" s="2"/>
      <c r="KR49" s="2"/>
      <c r="KS49" s="2"/>
      <c r="KW49" s="2"/>
      <c r="KX49" s="2"/>
      <c r="KY49" s="2"/>
      <c r="KZ49" s="2"/>
      <c r="LI49" s="2"/>
      <c r="LL49" s="2"/>
      <c r="LM49" s="2"/>
      <c r="LQ49" s="2"/>
      <c r="LR49" s="2"/>
      <c r="LS49" s="2"/>
      <c r="LT49" s="2"/>
      <c r="MC49" s="2"/>
      <c r="MF49" s="2"/>
      <c r="MG49" s="2"/>
      <c r="MK49" s="2"/>
      <c r="ML49" s="2"/>
      <c r="MM49" s="2"/>
      <c r="MN49" s="2"/>
      <c r="MW49" s="2"/>
      <c r="MZ49" s="2"/>
      <c r="NA49" s="2"/>
      <c r="NE49" s="2"/>
      <c r="NF49" s="2"/>
      <c r="NG49" s="2"/>
      <c r="NH49" s="2"/>
      <c r="NQ49" s="2"/>
      <c r="NT49" s="2"/>
      <c r="NU49" s="2"/>
      <c r="NY49" s="2"/>
      <c r="NZ49" s="2"/>
      <c r="OA49" s="2"/>
      <c r="OB49" s="2"/>
      <c r="OK49" s="2"/>
      <c r="ON49" s="2"/>
      <c r="OO49" s="2"/>
      <c r="OS49" s="2"/>
      <c r="OT49" s="2"/>
      <c r="OU49" s="2"/>
      <c r="OV49" s="2"/>
      <c r="PE49" s="2"/>
      <c r="PH49" s="2"/>
      <c r="PI49" s="2"/>
      <c r="PM49" s="2"/>
      <c r="PN49" s="2"/>
      <c r="PO49" s="2"/>
      <c r="PP49" s="2"/>
      <c r="PY49" s="2"/>
      <c r="QB49" s="2"/>
      <c r="QC49" s="2"/>
      <c r="QG49" s="2"/>
      <c r="QH49" s="2"/>
      <c r="QI49" s="2"/>
      <c r="QJ49" s="2"/>
      <c r="QS49" s="2"/>
      <c r="QV49" s="2"/>
      <c r="QW49" s="2"/>
      <c r="RA49" s="2"/>
      <c r="RB49" s="2"/>
      <c r="RC49" s="2"/>
      <c r="RD49" s="2"/>
      <c r="RM49" s="2"/>
      <c r="RP49" s="2"/>
      <c r="RQ49" s="2"/>
      <c r="RU49" s="2"/>
      <c r="RV49" s="2"/>
      <c r="RW49" s="2"/>
      <c r="RX49" s="2"/>
      <c r="SG49" s="2"/>
      <c r="SJ49" s="2"/>
      <c r="SK49" s="2"/>
      <c r="SO49" s="2"/>
      <c r="SP49" s="2"/>
      <c r="SQ49" s="2"/>
      <c r="SR49" s="2"/>
      <c r="TA49" s="2"/>
      <c r="TD49" s="2"/>
      <c r="TE49" s="2"/>
      <c r="TI49" s="2"/>
      <c r="TJ49" s="2"/>
      <c r="TK49" s="2"/>
      <c r="TL49" s="2"/>
      <c r="TU49" s="2"/>
      <c r="TX49" s="2"/>
      <c r="TY49" s="2"/>
      <c r="UC49" s="2"/>
      <c r="UD49" s="2"/>
      <c r="UE49" s="2"/>
      <c r="UF49" s="2"/>
      <c r="UO49" s="2"/>
      <c r="UR49" s="2"/>
      <c r="US49" s="2"/>
      <c r="UW49" s="2"/>
      <c r="UX49" s="2"/>
      <c r="UY49" s="2"/>
      <c r="UZ49" s="2"/>
      <c r="VI49" s="2"/>
      <c r="VL49" s="2"/>
      <c r="VM49" s="2"/>
      <c r="VQ49" s="2"/>
      <c r="VR49" s="2"/>
      <c r="VS49" s="2"/>
      <c r="VT49" s="2"/>
      <c r="WC49" s="2"/>
      <c r="WF49" s="2"/>
      <c r="WG49" s="2"/>
      <c r="WK49" s="2"/>
      <c r="WL49" s="2"/>
      <c r="WM49" s="2"/>
      <c r="WN49" s="2"/>
      <c r="WW49" s="2"/>
      <c r="WZ49" s="2"/>
      <c r="XA49" s="2"/>
      <c r="XE49" s="2"/>
      <c r="XF49" s="2"/>
      <c r="XG49" s="2"/>
      <c r="XH49" s="2"/>
      <c r="XQ49" s="2"/>
      <c r="XT49" s="2"/>
      <c r="XU49" s="2"/>
      <c r="XY49" s="2"/>
      <c r="XZ49" s="2"/>
      <c r="YA49" s="2"/>
      <c r="YB49" s="2"/>
      <c r="YK49" s="2"/>
      <c r="YN49" s="2"/>
      <c r="YO49" s="2"/>
      <c r="YS49" s="2"/>
      <c r="YT49" s="2"/>
      <c r="YU49" s="2"/>
      <c r="YV49" s="2"/>
      <c r="ZE49" s="2"/>
      <c r="ZH49" s="2"/>
      <c r="ZI49" s="2"/>
      <c r="ZM49" s="2"/>
      <c r="ZN49" s="2"/>
      <c r="ZO49" s="2"/>
      <c r="ZP49" s="2"/>
      <c r="ZY49" s="2"/>
      <c r="AAB49" s="2"/>
      <c r="AAC49" s="2"/>
      <c r="AAG49" s="2"/>
      <c r="AAH49" s="2"/>
      <c r="AAI49" s="2"/>
      <c r="AAJ49" s="2"/>
      <c r="AAS49" s="2"/>
      <c r="AAV49" s="2"/>
      <c r="AAW49" s="2"/>
      <c r="ABA49" s="2"/>
      <c r="ABB49" s="2"/>
      <c r="ABC49" s="2"/>
      <c r="ABD49" s="2"/>
      <c r="ABM49" s="2"/>
      <c r="ABP49" s="2"/>
      <c r="ABQ49" s="2"/>
      <c r="ABU49" s="2"/>
      <c r="ABV49" s="2"/>
      <c r="ABW49" s="2"/>
      <c r="ABX49" s="2"/>
      <c r="ACG49" s="2"/>
      <c r="ACJ49" s="2"/>
      <c r="ACK49" s="2"/>
      <c r="ACO49" s="2"/>
      <c r="ACP49" s="2"/>
      <c r="ACQ49" s="2"/>
      <c r="ACR49" s="2"/>
      <c r="ADA49" s="2"/>
      <c r="ADD49" s="2"/>
      <c r="ADE49" s="2"/>
      <c r="ADI49" s="2"/>
      <c r="ADJ49" s="2"/>
      <c r="ADK49" s="2"/>
      <c r="ADL49" s="2"/>
      <c r="ADU49" s="2"/>
      <c r="ADX49" s="2"/>
      <c r="ADY49" s="2"/>
      <c r="AEC49" s="2"/>
      <c r="AED49" s="2"/>
      <c r="AEE49" s="2"/>
      <c r="AEF49" s="2"/>
      <c r="AEO49" s="2"/>
      <c r="AER49" s="2"/>
      <c r="AES49" s="2"/>
      <c r="AEW49" s="2"/>
      <c r="AEX49" s="2"/>
      <c r="AEY49" s="2"/>
      <c r="AEZ49" s="2"/>
      <c r="AFI49" s="2"/>
      <c r="AFL49" s="2"/>
      <c r="AFM49" s="2"/>
      <c r="AFQ49" s="2"/>
      <c r="AFR49" s="2"/>
      <c r="AFS49" s="2"/>
      <c r="AFT49" s="2"/>
      <c r="AGC49" s="2"/>
      <c r="AGF49" s="2"/>
      <c r="AGG49" s="2"/>
      <c r="AGK49" s="2"/>
      <c r="AGL49" s="2"/>
      <c r="AGM49" s="2"/>
      <c r="AGN49" s="2"/>
      <c r="AGW49" s="2"/>
      <c r="AGZ49" s="2"/>
      <c r="AHA49" s="2"/>
      <c r="AHE49" s="2"/>
      <c r="AHF49" s="2"/>
      <c r="AHG49" s="2"/>
      <c r="AHH49" s="2"/>
      <c r="AHQ49" s="2"/>
      <c r="AHT49" s="2"/>
      <c r="AHU49" s="2"/>
      <c r="AHY49" s="2"/>
      <c r="AHZ49" s="2"/>
      <c r="AIA49" s="2"/>
      <c r="AIB49" s="2"/>
      <c r="AIK49" s="2"/>
      <c r="AIN49" s="2"/>
      <c r="AIO49" s="2"/>
      <c r="AIS49" s="2"/>
      <c r="AIT49" s="2"/>
      <c r="AIU49" s="2"/>
      <c r="AIV49" s="2"/>
      <c r="AJE49" s="2"/>
      <c r="AJH49" s="2"/>
      <c r="AJI49" s="2"/>
      <c r="AJM49" s="2"/>
      <c r="AJN49" s="2"/>
      <c r="AJO49" s="2"/>
      <c r="AJP49" s="2"/>
      <c r="AJY49" s="2"/>
      <c r="AKB49" s="2"/>
      <c r="AKC49" s="2"/>
      <c r="AKG49" s="2"/>
      <c r="AKH49" s="2"/>
      <c r="AKI49" s="2"/>
      <c r="AKJ49" s="2"/>
      <c r="AKS49" s="2"/>
      <c r="AKV49" s="2"/>
      <c r="AKW49" s="2"/>
      <c r="ALA49" s="2"/>
      <c r="ALB49" s="2"/>
      <c r="ALC49" s="2"/>
      <c r="ALD49" s="2"/>
      <c r="ALM49" s="2"/>
      <c r="ALP49" s="2"/>
      <c r="ALQ49" s="2"/>
      <c r="ALU49" s="2"/>
      <c r="ALV49" s="2"/>
      <c r="ALW49" s="2"/>
      <c r="ALX49" s="2"/>
      <c r="AMG49" s="2"/>
      <c r="AMJ49" s="2"/>
    </row>
    <row r="50" spans="1:1024">
      <c r="A50">
        <v>5</v>
      </c>
      <c r="B50">
        <v>0.24664371200000001</v>
      </c>
      <c r="C50">
        <v>240863</v>
      </c>
      <c r="D50">
        <f t="shared" si="0"/>
        <v>240864</v>
      </c>
      <c r="E50">
        <f t="shared" si="1"/>
        <v>5.3817718943541788</v>
      </c>
    </row>
    <row r="51" spans="1:1024">
      <c r="A51">
        <v>5</v>
      </c>
      <c r="B51">
        <v>1.9636224000000001E-2</v>
      </c>
      <c r="C51">
        <v>9588</v>
      </c>
      <c r="D51">
        <f t="shared" si="0"/>
        <v>9589</v>
      </c>
      <c r="E51">
        <f t="shared" si="1"/>
        <v>3.9817733186277473</v>
      </c>
    </row>
    <row r="52" spans="1:1024">
      <c r="A52">
        <v>5</v>
      </c>
      <c r="B52">
        <v>1.2525567743476372E-2</v>
      </c>
      <c r="C52">
        <v>3058</v>
      </c>
      <c r="D52">
        <f t="shared" si="0"/>
        <v>3059</v>
      </c>
      <c r="E52">
        <f t="shared" si="1"/>
        <v>3.4855794769846788</v>
      </c>
    </row>
    <row r="53" spans="1:1024">
      <c r="A53">
        <v>5</v>
      </c>
      <c r="B53">
        <v>8.4049914835973225E-3</v>
      </c>
      <c r="C53">
        <v>1026</v>
      </c>
      <c r="D53">
        <f t="shared" si="0"/>
        <v>1027</v>
      </c>
      <c r="E53">
        <f t="shared" si="1"/>
        <v>3.0115704435972783</v>
      </c>
    </row>
    <row r="54" spans="1:1024">
      <c r="A54">
        <v>5</v>
      </c>
      <c r="B54">
        <v>5.6197116547249161E-3</v>
      </c>
      <c r="C54">
        <v>343</v>
      </c>
      <c r="D54">
        <f t="shared" si="0"/>
        <v>344</v>
      </c>
      <c r="E54">
        <f t="shared" si="1"/>
        <v>2.53655844257153</v>
      </c>
    </row>
    <row r="56" spans="1:1024">
      <c r="A56">
        <v>7.5</v>
      </c>
      <c r="B56">
        <v>1.1233320959999999</v>
      </c>
      <c r="C56">
        <v>1645506</v>
      </c>
      <c r="D56">
        <f t="shared" si="0"/>
        <v>1645507</v>
      </c>
      <c r="E56">
        <f t="shared" si="1"/>
        <v>6.2162997341265376</v>
      </c>
    </row>
    <row r="57" spans="1:1024">
      <c r="A57">
        <v>7.5</v>
      </c>
      <c r="B57">
        <v>3.9056725066706093E-2</v>
      </c>
      <c r="C57">
        <v>28606</v>
      </c>
      <c r="D57">
        <f t="shared" si="0"/>
        <v>28607</v>
      </c>
      <c r="E57">
        <f t="shared" si="1"/>
        <v>4.4564723159751454</v>
      </c>
    </row>
    <row r="58" spans="1:1024">
      <c r="A58">
        <v>7.5</v>
      </c>
      <c r="B58">
        <v>2.5100287828648701E-2</v>
      </c>
      <c r="C58">
        <v>9192</v>
      </c>
      <c r="D58">
        <f t="shared" si="0"/>
        <v>9193</v>
      </c>
      <c r="E58">
        <f t="shared" si="1"/>
        <v>3.9634572601167077</v>
      </c>
    </row>
    <row r="59" spans="1:1024">
      <c r="A59">
        <v>7.5</v>
      </c>
      <c r="B59">
        <v>1.6340309221783488E-2</v>
      </c>
      <c r="C59">
        <v>2992</v>
      </c>
      <c r="D59">
        <f t="shared" si="0"/>
        <v>2993</v>
      </c>
      <c r="E59">
        <f t="shared" si="1"/>
        <v>3.4761067168401913</v>
      </c>
    </row>
    <row r="60" spans="1:1024">
      <c r="A60">
        <v>7.5</v>
      </c>
      <c r="B60">
        <v>8.4213754825906897E-3</v>
      </c>
      <c r="C60">
        <v>771</v>
      </c>
      <c r="D60">
        <f t="shared" si="0"/>
        <v>772</v>
      </c>
      <c r="E60">
        <f t="shared" si="1"/>
        <v>2.8876173003357359</v>
      </c>
    </row>
    <row r="62" spans="1:1024">
      <c r="A62">
        <v>10</v>
      </c>
      <c r="B62">
        <v>23.204809216000001</v>
      </c>
      <c r="C62">
        <v>45321893</v>
      </c>
      <c r="D62">
        <f t="shared" si="0"/>
        <v>45321894</v>
      </c>
      <c r="E62">
        <f t="shared" si="1"/>
        <v>7.656308050718307</v>
      </c>
    </row>
    <row r="63" spans="1:1024">
      <c r="A63">
        <v>10</v>
      </c>
      <c r="B63">
        <v>6.8171776000000003E-2</v>
      </c>
      <c r="C63">
        <v>66574</v>
      </c>
      <c r="D63">
        <f t="shared" si="0"/>
        <v>66575</v>
      </c>
      <c r="E63">
        <f t="shared" si="1"/>
        <v>4.8233111751109785</v>
      </c>
    </row>
    <row r="64" spans="1:1024">
      <c r="A64">
        <v>10</v>
      </c>
      <c r="B64">
        <v>3.5225599999999997E-3</v>
      </c>
      <c r="C64">
        <v>1720</v>
      </c>
      <c r="D64">
        <f t="shared" si="0"/>
        <v>1721</v>
      </c>
      <c r="E64">
        <f t="shared" si="1"/>
        <v>3.2357808703275603</v>
      </c>
    </row>
    <row r="65" spans="1:5">
      <c r="A65">
        <v>10</v>
      </c>
      <c r="B65">
        <v>1.2947455734836107E-2</v>
      </c>
      <c r="C65">
        <v>3161</v>
      </c>
      <c r="D65">
        <f t="shared" si="0"/>
        <v>3162</v>
      </c>
      <c r="E65">
        <f t="shared" si="1"/>
        <v>3.4999618655961902</v>
      </c>
    </row>
    <row r="66" spans="1:5">
      <c r="A66">
        <v>10</v>
      </c>
      <c r="B66">
        <v>9.4617594186695003E-3</v>
      </c>
      <c r="C66">
        <v>1155</v>
      </c>
      <c r="D66">
        <f t="shared" si="0"/>
        <v>1156</v>
      </c>
      <c r="E66">
        <f t="shared" si="1"/>
        <v>3.0629578340845103</v>
      </c>
    </row>
    <row r="78" spans="1:5">
      <c r="E78" t="s">
        <v>0</v>
      </c>
    </row>
    <row r="79" spans="1:5">
      <c r="E79" t="s">
        <v>2</v>
      </c>
    </row>
    <row r="80" spans="1:5">
      <c r="E80" t="s">
        <v>1</v>
      </c>
    </row>
    <row r="81" spans="3:14">
      <c r="G81" t="s">
        <v>3</v>
      </c>
      <c r="H81" t="s">
        <v>4</v>
      </c>
      <c r="I81" t="s">
        <v>5</v>
      </c>
      <c r="J81" t="s">
        <v>10</v>
      </c>
    </row>
    <row r="82" spans="3:14">
      <c r="C82">
        <v>64</v>
      </c>
      <c r="D82">
        <v>0.1</v>
      </c>
      <c r="E82">
        <v>89843750</v>
      </c>
      <c r="G82">
        <v>89843750</v>
      </c>
      <c r="H82">
        <v>89843750</v>
      </c>
      <c r="I82">
        <v>89843750</v>
      </c>
      <c r="J82" s="9">
        <v>89843750</v>
      </c>
      <c r="K82" s="4">
        <f>(8*G82*64)/((64-18)*(10^10))</f>
        <v>0.1</v>
      </c>
      <c r="L82" s="4">
        <f t="shared" ref="L82:N86" si="2">(8*H82*64)/((64-18)*(10^10))</f>
        <v>0.1</v>
      </c>
      <c r="M82" s="4">
        <f t="shared" si="2"/>
        <v>0.1</v>
      </c>
      <c r="N82" s="4">
        <f t="shared" si="2"/>
        <v>0.1</v>
      </c>
    </row>
    <row r="83" spans="3:14">
      <c r="C83">
        <v>64</v>
      </c>
      <c r="D83">
        <v>1</v>
      </c>
      <c r="E83">
        <v>898437500</v>
      </c>
      <c r="G83">
        <v>898437500</v>
      </c>
      <c r="H83">
        <v>898209478</v>
      </c>
      <c r="I83">
        <v>865919670</v>
      </c>
      <c r="J83" s="8">
        <v>898437500</v>
      </c>
      <c r="K83" s="4">
        <f t="shared" ref="K83:K86" si="3">(8*G83*64)/((64-18)*(10^10))</f>
        <v>1</v>
      </c>
      <c r="L83" s="4">
        <f t="shared" si="2"/>
        <v>0.99974620160000005</v>
      </c>
      <c r="M83" s="4">
        <f t="shared" si="2"/>
        <v>0.96380624139130433</v>
      </c>
      <c r="N83" s="4">
        <f t="shared" si="2"/>
        <v>1</v>
      </c>
    </row>
    <row r="84" spans="3:14">
      <c r="C84">
        <v>64</v>
      </c>
      <c r="D84">
        <v>5</v>
      </c>
      <c r="E84">
        <v>4492187500</v>
      </c>
      <c r="G84">
        <v>4492187500</v>
      </c>
      <c r="H84">
        <v>4481107802</v>
      </c>
      <c r="I84">
        <v>840778370</v>
      </c>
      <c r="J84" s="7">
        <v>4488712522</v>
      </c>
      <c r="K84" s="4">
        <f t="shared" si="3"/>
        <v>5</v>
      </c>
      <c r="L84" s="4">
        <f t="shared" si="2"/>
        <v>4.9876678144</v>
      </c>
      <c r="M84" s="4">
        <f t="shared" si="2"/>
        <v>0.93582288139130432</v>
      </c>
      <c r="N84" s="4">
        <f t="shared" si="2"/>
        <v>4.9961321983999998</v>
      </c>
    </row>
    <row r="85" spans="3:14">
      <c r="C85">
        <v>64</v>
      </c>
      <c r="D85">
        <v>7.5</v>
      </c>
      <c r="E85">
        <v>6738281250</v>
      </c>
      <c r="G85">
        <v>6738281250</v>
      </c>
      <c r="H85">
        <v>6662587974</v>
      </c>
      <c r="I85">
        <v>822769726</v>
      </c>
      <c r="J85" s="6">
        <v>6730044950</v>
      </c>
      <c r="K85" s="4">
        <f t="shared" si="3"/>
        <v>7.5</v>
      </c>
      <c r="L85" s="4">
        <f t="shared" si="2"/>
        <v>7.4157500927999997</v>
      </c>
      <c r="M85" s="4">
        <f t="shared" si="2"/>
        <v>0.9157784776347826</v>
      </c>
      <c r="N85" s="4">
        <f t="shared" si="2"/>
        <v>7.4908326399999998</v>
      </c>
    </row>
    <row r="86" spans="3:14">
      <c r="C86">
        <v>64</v>
      </c>
      <c r="D86">
        <v>10</v>
      </c>
      <c r="E86">
        <v>8984375000</v>
      </c>
      <c r="G86">
        <v>8984257792</v>
      </c>
      <c r="H86">
        <v>6899567922</v>
      </c>
      <c r="I86">
        <v>822621726</v>
      </c>
      <c r="J86" s="5">
        <v>8573471352</v>
      </c>
      <c r="K86" s="4">
        <f t="shared" si="3"/>
        <v>9.9998695424000008</v>
      </c>
      <c r="L86" s="4">
        <f t="shared" si="2"/>
        <v>7.6795190784000003</v>
      </c>
      <c r="M86" s="4">
        <f t="shared" si="2"/>
        <v>0.91561374719999999</v>
      </c>
      <c r="N86" s="4">
        <f t="shared" si="2"/>
        <v>9.5426463744000003</v>
      </c>
    </row>
    <row r="95" spans="3:14">
      <c r="E95" t="s">
        <v>6</v>
      </c>
    </row>
    <row r="96" spans="3:14">
      <c r="E96" t="s">
        <v>2</v>
      </c>
    </row>
    <row r="97" spans="3:13">
      <c r="E97" t="s">
        <v>1</v>
      </c>
    </row>
    <row r="98" spans="3:13">
      <c r="G98" t="s">
        <v>3</v>
      </c>
      <c r="H98" t="s">
        <v>4</v>
      </c>
      <c r="I98" t="s">
        <v>5</v>
      </c>
    </row>
    <row r="99" spans="3:13">
      <c r="C99">
        <v>128</v>
      </c>
      <c r="D99">
        <v>0.1</v>
      </c>
      <c r="G99">
        <v>107421930</v>
      </c>
      <c r="H99">
        <v>107421930</v>
      </c>
      <c r="I99">
        <v>107421930</v>
      </c>
      <c r="K99" s="4">
        <f>(8*G99*128)/((128-18)*(10^10))</f>
        <v>0.1000000512</v>
      </c>
      <c r="L99" s="4">
        <f t="shared" ref="L99:M103" si="4">(8*H99*128)/((128-18)*(10^10))</f>
        <v>0.1000000512</v>
      </c>
      <c r="M99" s="4">
        <f t="shared" si="4"/>
        <v>0.1000000512</v>
      </c>
    </row>
    <row r="100" spans="3:13">
      <c r="C100">
        <v>128</v>
      </c>
      <c r="D100">
        <v>1</v>
      </c>
      <c r="G100">
        <v>1074218750</v>
      </c>
      <c r="H100">
        <v>1074140870</v>
      </c>
      <c r="I100">
        <v>1058965956</v>
      </c>
      <c r="K100" s="4">
        <f t="shared" ref="K100:K103" si="5">(8*G100*128)/((128-18)*(10^10))</f>
        <v>1</v>
      </c>
      <c r="L100" s="4">
        <f t="shared" si="4"/>
        <v>0.99992750080000004</v>
      </c>
      <c r="M100" s="4">
        <f t="shared" si="4"/>
        <v>0.98580103540363639</v>
      </c>
    </row>
    <row r="101" spans="3:13">
      <c r="C101">
        <v>128</v>
      </c>
      <c r="D101">
        <v>5</v>
      </c>
      <c r="G101">
        <v>5371093750</v>
      </c>
      <c r="H101">
        <v>5370039070</v>
      </c>
      <c r="I101">
        <v>1765472954</v>
      </c>
      <c r="K101" s="4">
        <f t="shared" si="5"/>
        <v>5</v>
      </c>
      <c r="L101" s="4">
        <f t="shared" si="4"/>
        <v>4.9990181888</v>
      </c>
      <c r="M101" s="4">
        <f t="shared" si="4"/>
        <v>1.6434948226327273</v>
      </c>
    </row>
    <row r="102" spans="3:13">
      <c r="C102">
        <v>128</v>
      </c>
      <c r="D102">
        <v>7.5</v>
      </c>
      <c r="G102">
        <v>8056640680</v>
      </c>
      <c r="H102">
        <v>8053494020</v>
      </c>
      <c r="I102">
        <v>1724281942</v>
      </c>
      <c r="K102" s="4">
        <f t="shared" si="5"/>
        <v>7.5000000511999998</v>
      </c>
      <c r="L102" s="4">
        <f t="shared" si="4"/>
        <v>7.4970707968000001</v>
      </c>
      <c r="M102" s="4">
        <f t="shared" si="4"/>
        <v>1.6051497350981818</v>
      </c>
    </row>
    <row r="103" spans="3:13">
      <c r="C103">
        <v>128</v>
      </c>
      <c r="D103">
        <v>10</v>
      </c>
      <c r="G103">
        <v>10742187500</v>
      </c>
      <c r="H103">
        <v>10734864360</v>
      </c>
      <c r="I103">
        <v>1724870293</v>
      </c>
      <c r="K103" s="4">
        <f t="shared" si="5"/>
        <v>10</v>
      </c>
      <c r="L103" s="4">
        <f t="shared" si="4"/>
        <v>9.9931828223999997</v>
      </c>
      <c r="M103" s="4">
        <f t="shared" si="4"/>
        <v>1.6056974363927272</v>
      </c>
    </row>
    <row r="112" spans="3:13">
      <c r="E112" t="s">
        <v>7</v>
      </c>
    </row>
    <row r="113" spans="3:13">
      <c r="E113" t="s">
        <v>2</v>
      </c>
    </row>
    <row r="114" spans="3:13">
      <c r="E114" t="s">
        <v>1</v>
      </c>
    </row>
    <row r="115" spans="3:13">
      <c r="G115" t="s">
        <v>3</v>
      </c>
      <c r="H115" t="s">
        <v>4</v>
      </c>
      <c r="I115" t="s">
        <v>5</v>
      </c>
    </row>
    <row r="116" spans="3:13">
      <c r="C116">
        <v>256</v>
      </c>
      <c r="D116">
        <v>0.1</v>
      </c>
      <c r="G116">
        <v>116211116</v>
      </c>
      <c r="H116">
        <v>116211116</v>
      </c>
      <c r="I116">
        <v>116211116</v>
      </c>
      <c r="K116" s="4">
        <f>(8*G116*256)/((256-18)*(10^10))</f>
        <v>0.1000001536</v>
      </c>
      <c r="L116" s="4">
        <f t="shared" ref="L116:M120" si="6">(8*H116*256)/((256-18)*(10^10))</f>
        <v>0.1000001536</v>
      </c>
      <c r="M116" s="4">
        <f t="shared" si="6"/>
        <v>0.1000001536</v>
      </c>
    </row>
    <row r="117" spans="3:13">
      <c r="C117">
        <v>256</v>
      </c>
      <c r="D117">
        <v>1</v>
      </c>
      <c r="G117">
        <v>1162109494</v>
      </c>
      <c r="H117">
        <v>1162109494</v>
      </c>
      <c r="I117">
        <v>1127749922</v>
      </c>
      <c r="K117" s="4">
        <f t="shared" ref="K117:K120" si="7">(8*G117*256)/((256-18)*(10^10))</f>
        <v>1.0000001024</v>
      </c>
      <c r="L117" s="4">
        <f t="shared" si="6"/>
        <v>1.0000001024</v>
      </c>
      <c r="M117" s="4">
        <f t="shared" si="6"/>
        <v>0.97043354632605039</v>
      </c>
    </row>
    <row r="118" spans="3:13">
      <c r="C118">
        <v>256</v>
      </c>
      <c r="D118">
        <v>5</v>
      </c>
      <c r="G118">
        <v>5810546994</v>
      </c>
      <c r="H118">
        <v>5809819190</v>
      </c>
      <c r="I118">
        <v>3613561182</v>
      </c>
      <c r="K118" s="4">
        <f t="shared" si="7"/>
        <v>5.0000001023999996</v>
      </c>
      <c r="L118" s="4">
        <f t="shared" si="6"/>
        <v>4.9993738240000001</v>
      </c>
      <c r="M118" s="4">
        <f t="shared" si="6"/>
        <v>3.1094845801411766</v>
      </c>
    </row>
    <row r="119" spans="3:13">
      <c r="C119">
        <v>256</v>
      </c>
      <c r="D119">
        <v>7.5</v>
      </c>
      <c r="G119">
        <v>8715820372</v>
      </c>
      <c r="H119">
        <v>8713632676</v>
      </c>
      <c r="I119">
        <v>3505232628</v>
      </c>
      <c r="K119" s="4">
        <f t="shared" si="7"/>
        <v>7.5000000511999998</v>
      </c>
      <c r="L119" s="4">
        <f t="shared" si="6"/>
        <v>7.4981175296</v>
      </c>
      <c r="M119" s="4">
        <f t="shared" si="6"/>
        <v>3.0162674042621851</v>
      </c>
    </row>
    <row r="120" spans="3:13">
      <c r="C120">
        <v>256</v>
      </c>
      <c r="D120">
        <v>10</v>
      </c>
      <c r="G120">
        <v>11621093750</v>
      </c>
      <c r="H120">
        <v>11620684390</v>
      </c>
      <c r="I120">
        <v>3447800632</v>
      </c>
      <c r="K120" s="4">
        <f t="shared" si="7"/>
        <v>10</v>
      </c>
      <c r="L120" s="4">
        <f t="shared" si="6"/>
        <v>9.9996477440000007</v>
      </c>
      <c r="M120" s="4">
        <f t="shared" si="6"/>
        <v>2.9668469303932774</v>
      </c>
    </row>
    <row r="130" spans="3:10">
      <c r="C130" t="s">
        <v>8</v>
      </c>
    </row>
    <row r="131" spans="3:10">
      <c r="C131" t="s">
        <v>9</v>
      </c>
    </row>
    <row r="133" spans="3:10">
      <c r="C133">
        <v>0.1</v>
      </c>
      <c r="F133">
        <v>0</v>
      </c>
      <c r="G133">
        <v>0</v>
      </c>
      <c r="I133">
        <f>LOG(F133+1)</f>
        <v>0</v>
      </c>
      <c r="J133">
        <f>LOG(G133+1)</f>
        <v>0</v>
      </c>
    </row>
    <row r="134" spans="3:10">
      <c r="C134">
        <v>1</v>
      </c>
      <c r="F134">
        <v>0</v>
      </c>
      <c r="G134">
        <v>0</v>
      </c>
      <c r="I134">
        <f t="shared" ref="I134:I162" si="8">LOG(F134+1)</f>
        <v>0</v>
      </c>
      <c r="J134">
        <f t="shared" ref="J134:J162" si="9">LOG(G134+1)</f>
        <v>0</v>
      </c>
    </row>
    <row r="135" spans="3:10">
      <c r="C135">
        <v>5</v>
      </c>
      <c r="F135">
        <v>0</v>
      </c>
      <c r="G135">
        <v>0</v>
      </c>
      <c r="I135">
        <f t="shared" si="8"/>
        <v>0</v>
      </c>
      <c r="J135">
        <f t="shared" si="9"/>
        <v>0</v>
      </c>
    </row>
    <row r="136" spans="3:10">
      <c r="C136">
        <v>7.5</v>
      </c>
      <c r="F136">
        <v>0</v>
      </c>
      <c r="G136">
        <v>0</v>
      </c>
      <c r="I136">
        <f t="shared" si="8"/>
        <v>0</v>
      </c>
      <c r="J136">
        <f t="shared" si="9"/>
        <v>0</v>
      </c>
    </row>
    <row r="137" spans="3:10">
      <c r="C137">
        <v>10</v>
      </c>
      <c r="F137">
        <v>0</v>
      </c>
      <c r="G137">
        <v>0</v>
      </c>
      <c r="I137">
        <f t="shared" si="8"/>
        <v>0</v>
      </c>
      <c r="J137">
        <f t="shared" si="9"/>
        <v>0</v>
      </c>
    </row>
    <row r="138" spans="3:10">
      <c r="I138">
        <f t="shared" si="8"/>
        <v>0</v>
      </c>
      <c r="J138">
        <f t="shared" si="9"/>
        <v>0</v>
      </c>
    </row>
    <row r="139" spans="3:10">
      <c r="F139">
        <v>4957</v>
      </c>
      <c r="G139">
        <v>0</v>
      </c>
      <c r="I139">
        <f t="shared" si="8"/>
        <v>3.6953065224318027</v>
      </c>
      <c r="J139">
        <f t="shared" si="9"/>
        <v>0</v>
      </c>
    </row>
    <row r="140" spans="3:10">
      <c r="F140">
        <v>708</v>
      </c>
      <c r="G140">
        <v>0</v>
      </c>
      <c r="I140">
        <f t="shared" si="8"/>
        <v>2.8506462351830666</v>
      </c>
      <c r="J140">
        <f t="shared" si="9"/>
        <v>0</v>
      </c>
    </row>
    <row r="141" spans="3:10">
      <c r="F141">
        <v>0</v>
      </c>
      <c r="G141">
        <v>0</v>
      </c>
      <c r="I141">
        <f t="shared" si="8"/>
        <v>0</v>
      </c>
      <c r="J141">
        <f t="shared" si="9"/>
        <v>0</v>
      </c>
    </row>
    <row r="142" spans="3:10">
      <c r="F142">
        <v>0</v>
      </c>
      <c r="G142">
        <v>0</v>
      </c>
      <c r="I142">
        <f t="shared" si="8"/>
        <v>0</v>
      </c>
      <c r="J142">
        <f t="shared" si="9"/>
        <v>0</v>
      </c>
    </row>
    <row r="143" spans="3:10">
      <c r="F143">
        <v>0</v>
      </c>
      <c r="G143">
        <v>0</v>
      </c>
      <c r="I143">
        <f t="shared" si="8"/>
        <v>0</v>
      </c>
      <c r="J143">
        <f t="shared" si="9"/>
        <v>0</v>
      </c>
    </row>
    <row r="145" spans="6:10">
      <c r="F145">
        <v>240863</v>
      </c>
      <c r="G145">
        <v>0</v>
      </c>
      <c r="I145">
        <f t="shared" si="8"/>
        <v>5.3817718943541788</v>
      </c>
      <c r="J145">
        <f t="shared" si="9"/>
        <v>0</v>
      </c>
    </row>
    <row r="146" spans="6:10">
      <c r="F146">
        <v>9588</v>
      </c>
      <c r="G146">
        <v>0</v>
      </c>
      <c r="I146">
        <f t="shared" si="8"/>
        <v>3.9817733186277473</v>
      </c>
      <c r="J146">
        <f t="shared" si="9"/>
        <v>0</v>
      </c>
    </row>
    <row r="147" spans="6:10">
      <c r="F147">
        <v>3058</v>
      </c>
      <c r="G147">
        <v>0</v>
      </c>
      <c r="I147">
        <f t="shared" si="8"/>
        <v>3.4855794769846788</v>
      </c>
      <c r="J147">
        <f t="shared" si="9"/>
        <v>0</v>
      </c>
    </row>
    <row r="148" spans="6:10">
      <c r="F148">
        <v>1026</v>
      </c>
      <c r="G148">
        <v>0</v>
      </c>
      <c r="I148">
        <f t="shared" si="8"/>
        <v>3.0115704435972783</v>
      </c>
      <c r="J148">
        <f t="shared" si="9"/>
        <v>0</v>
      </c>
    </row>
    <row r="149" spans="6:10">
      <c r="F149">
        <v>343</v>
      </c>
      <c r="G149">
        <v>0</v>
      </c>
      <c r="I149">
        <f t="shared" si="8"/>
        <v>2.53655844257153</v>
      </c>
      <c r="J149">
        <f t="shared" si="9"/>
        <v>0</v>
      </c>
    </row>
    <row r="151" spans="6:10">
      <c r="F151">
        <v>1645506</v>
      </c>
      <c r="G151">
        <v>0</v>
      </c>
      <c r="I151">
        <f t="shared" si="8"/>
        <v>6.2162997341265376</v>
      </c>
      <c r="J151">
        <f t="shared" si="9"/>
        <v>0</v>
      </c>
    </row>
    <row r="152" spans="6:10">
      <c r="F152">
        <v>28606</v>
      </c>
      <c r="G152">
        <v>0</v>
      </c>
      <c r="I152">
        <f t="shared" si="8"/>
        <v>4.4564723159751454</v>
      </c>
      <c r="J152">
        <f t="shared" si="9"/>
        <v>0</v>
      </c>
    </row>
    <row r="153" spans="6:10">
      <c r="F153">
        <v>9192</v>
      </c>
      <c r="G153">
        <v>0</v>
      </c>
      <c r="I153">
        <f t="shared" si="8"/>
        <v>3.9634572601167077</v>
      </c>
      <c r="J153">
        <f t="shared" si="9"/>
        <v>0</v>
      </c>
    </row>
    <row r="154" spans="6:10">
      <c r="F154">
        <v>2992</v>
      </c>
      <c r="G154">
        <v>0</v>
      </c>
      <c r="I154">
        <f t="shared" si="8"/>
        <v>3.4761067168401913</v>
      </c>
      <c r="J154">
        <f t="shared" si="9"/>
        <v>0</v>
      </c>
    </row>
    <row r="155" spans="6:10">
      <c r="F155">
        <v>771</v>
      </c>
      <c r="G155">
        <v>0</v>
      </c>
      <c r="I155">
        <f t="shared" si="8"/>
        <v>2.8876173003357359</v>
      </c>
      <c r="J155">
        <f t="shared" si="9"/>
        <v>0</v>
      </c>
    </row>
    <row r="157" spans="6:10">
      <c r="F157">
        <v>45321893</v>
      </c>
      <c r="G157">
        <v>2548</v>
      </c>
      <c r="I157">
        <f t="shared" si="8"/>
        <v>7.656308050718307</v>
      </c>
      <c r="J157">
        <f t="shared" si="9"/>
        <v>3.4063698354692673</v>
      </c>
    </row>
    <row r="158" spans="6:10">
      <c r="F158">
        <v>66574</v>
      </c>
      <c r="G158">
        <v>0</v>
      </c>
      <c r="I158">
        <f t="shared" si="8"/>
        <v>4.8233111751109785</v>
      </c>
      <c r="J158">
        <f t="shared" si="9"/>
        <v>0</v>
      </c>
    </row>
    <row r="159" spans="6:10">
      <c r="F159">
        <v>1720</v>
      </c>
      <c r="G159">
        <v>0</v>
      </c>
      <c r="I159">
        <f t="shared" si="8"/>
        <v>3.2357808703275603</v>
      </c>
      <c r="J159">
        <f t="shared" si="9"/>
        <v>0</v>
      </c>
    </row>
    <row r="160" spans="6:10">
      <c r="F160">
        <v>3161</v>
      </c>
      <c r="G160">
        <v>0</v>
      </c>
      <c r="I160">
        <f t="shared" si="8"/>
        <v>3.4999618655961902</v>
      </c>
      <c r="J160">
        <f t="shared" si="9"/>
        <v>0</v>
      </c>
    </row>
    <row r="161" spans="4:18">
      <c r="F161">
        <v>1155</v>
      </c>
      <c r="G161">
        <v>0</v>
      </c>
      <c r="I161">
        <f t="shared" si="8"/>
        <v>3.0629578340845103</v>
      </c>
      <c r="J161">
        <f t="shared" si="9"/>
        <v>0</v>
      </c>
    </row>
    <row r="162" spans="4:18">
      <c r="F162">
        <v>583</v>
      </c>
      <c r="G162">
        <v>0</v>
      </c>
      <c r="I162">
        <f t="shared" si="8"/>
        <v>2.7664128471123997</v>
      </c>
      <c r="J162">
        <f t="shared" si="9"/>
        <v>0</v>
      </c>
    </row>
    <row r="171" spans="4:18">
      <c r="D171" t="s">
        <v>14</v>
      </c>
    </row>
    <row r="174" spans="4:18">
      <c r="I174">
        <v>64</v>
      </c>
      <c r="K174">
        <v>128</v>
      </c>
      <c r="M174">
        <v>256</v>
      </c>
      <c r="O174">
        <v>512</v>
      </c>
      <c r="Q174">
        <v>1024</v>
      </c>
    </row>
    <row r="175" spans="4:18">
      <c r="D175" t="s">
        <v>11</v>
      </c>
      <c r="E175" t="s">
        <v>12</v>
      </c>
      <c r="F175" t="s">
        <v>13</v>
      </c>
    </row>
    <row r="176" spans="4:18">
      <c r="D176">
        <v>0.1</v>
      </c>
      <c r="E176">
        <v>64</v>
      </c>
      <c r="F176">
        <v>0</v>
      </c>
      <c r="I176" s="9">
        <v>0.1</v>
      </c>
      <c r="J176" s="9">
        <v>0</v>
      </c>
      <c r="K176" s="9">
        <v>0.1</v>
      </c>
      <c r="L176" s="9">
        <v>0</v>
      </c>
      <c r="M176" s="9">
        <v>0.1</v>
      </c>
      <c r="N176" s="9">
        <v>0</v>
      </c>
      <c r="O176" s="9">
        <v>0.1</v>
      </c>
      <c r="P176" s="9">
        <v>0</v>
      </c>
      <c r="Q176" s="9">
        <v>0.1</v>
      </c>
      <c r="R176" s="9">
        <v>0</v>
      </c>
    </row>
    <row r="177" spans="4:18">
      <c r="D177">
        <v>0.1</v>
      </c>
      <c r="E177">
        <v>128</v>
      </c>
      <c r="F177">
        <v>0</v>
      </c>
      <c r="I177" s="9">
        <v>1</v>
      </c>
      <c r="J177" s="9">
        <v>0</v>
      </c>
      <c r="K177" s="9">
        <v>1</v>
      </c>
      <c r="L177" s="9">
        <v>0</v>
      </c>
      <c r="M177" s="9">
        <v>1</v>
      </c>
      <c r="N177" s="9">
        <v>0</v>
      </c>
      <c r="O177" s="9">
        <v>1</v>
      </c>
      <c r="P177" s="9">
        <v>0</v>
      </c>
      <c r="Q177" s="9">
        <v>1</v>
      </c>
      <c r="R177" s="9">
        <v>0</v>
      </c>
    </row>
    <row r="178" spans="4:18">
      <c r="D178">
        <v>0.1</v>
      </c>
      <c r="E178">
        <v>256</v>
      </c>
      <c r="F178">
        <v>0</v>
      </c>
      <c r="I178" s="9">
        <v>5</v>
      </c>
      <c r="J178" s="9">
        <v>7.7356031999999991E-2</v>
      </c>
      <c r="K178" s="9">
        <v>5</v>
      </c>
      <c r="L178" s="9">
        <v>0</v>
      </c>
      <c r="M178" s="9">
        <v>5</v>
      </c>
      <c r="N178" s="9">
        <v>0</v>
      </c>
      <c r="O178" s="9">
        <v>5</v>
      </c>
      <c r="P178" s="9">
        <v>0</v>
      </c>
      <c r="Q178" s="9">
        <v>5</v>
      </c>
      <c r="R178" s="9">
        <v>0</v>
      </c>
    </row>
    <row r="179" spans="4:18">
      <c r="D179">
        <v>0.1</v>
      </c>
      <c r="E179">
        <v>512</v>
      </c>
      <c r="F179">
        <v>0</v>
      </c>
      <c r="I179" s="9">
        <v>7.5</v>
      </c>
      <c r="J179" s="9">
        <v>0.12223146666666668</v>
      </c>
      <c r="K179" s="9">
        <v>7.5</v>
      </c>
      <c r="L179" s="9">
        <v>2.7821397143405931E-2</v>
      </c>
      <c r="M179" s="9">
        <v>7.5</v>
      </c>
      <c r="N179" s="9">
        <v>0</v>
      </c>
      <c r="O179" s="9">
        <v>7.5</v>
      </c>
      <c r="P179" s="9">
        <v>0</v>
      </c>
      <c r="Q179" s="9">
        <v>7.5</v>
      </c>
      <c r="R179" s="9">
        <v>0</v>
      </c>
    </row>
    <row r="180" spans="4:18">
      <c r="D180">
        <v>0.1</v>
      </c>
      <c r="E180">
        <v>1024</v>
      </c>
      <c r="F180">
        <v>0</v>
      </c>
      <c r="I180" s="9">
        <v>10</v>
      </c>
      <c r="J180" s="9">
        <v>4.5735362559999997</v>
      </c>
      <c r="K180" s="9">
        <v>10</v>
      </c>
      <c r="L180" s="9">
        <v>9.958297599999999E-2</v>
      </c>
      <c r="M180" s="9">
        <v>10</v>
      </c>
      <c r="N180" s="9">
        <v>0</v>
      </c>
      <c r="O180" s="9">
        <v>10</v>
      </c>
      <c r="P180" s="9">
        <v>0</v>
      </c>
      <c r="Q180" s="9">
        <v>10</v>
      </c>
      <c r="R180" s="9">
        <v>0</v>
      </c>
    </row>
    <row r="181" spans="4:18">
      <c r="R181" s="9"/>
    </row>
    <row r="182" spans="4:18">
      <c r="D182">
        <v>1</v>
      </c>
      <c r="E182">
        <v>64</v>
      </c>
      <c r="F182">
        <v>0</v>
      </c>
    </row>
    <row r="183" spans="4:18">
      <c r="D183">
        <v>1</v>
      </c>
      <c r="E183">
        <v>128</v>
      </c>
      <c r="F183">
        <v>0</v>
      </c>
    </row>
    <row r="184" spans="4:18">
      <c r="D184">
        <v>1</v>
      </c>
      <c r="E184">
        <v>256</v>
      </c>
      <c r="F184">
        <v>0</v>
      </c>
    </row>
    <row r="185" spans="4:18">
      <c r="D185">
        <v>1</v>
      </c>
      <c r="E185">
        <v>512</v>
      </c>
      <c r="F185">
        <v>0</v>
      </c>
    </row>
    <row r="186" spans="4:18">
      <c r="D186">
        <v>1</v>
      </c>
      <c r="E186">
        <v>1024</v>
      </c>
      <c r="F186">
        <v>0</v>
      </c>
    </row>
    <row r="188" spans="4:18">
      <c r="D188">
        <v>5</v>
      </c>
      <c r="E188">
        <v>64</v>
      </c>
      <c r="F188">
        <v>7.7356031999999991E-2</v>
      </c>
    </row>
    <row r="189" spans="4:18">
      <c r="D189">
        <v>5</v>
      </c>
      <c r="E189">
        <v>128</v>
      </c>
      <c r="F189">
        <v>0</v>
      </c>
    </row>
    <row r="190" spans="4:18">
      <c r="D190">
        <v>5</v>
      </c>
      <c r="E190">
        <v>256</v>
      </c>
      <c r="F190">
        <v>0</v>
      </c>
    </row>
    <row r="191" spans="4:18">
      <c r="D191">
        <v>5</v>
      </c>
      <c r="E191">
        <v>512</v>
      </c>
      <c r="F191">
        <v>0</v>
      </c>
    </row>
    <row r="192" spans="4:18">
      <c r="D192">
        <v>5</v>
      </c>
      <c r="E192">
        <v>1024</v>
      </c>
      <c r="F192">
        <v>0</v>
      </c>
    </row>
    <row r="194" spans="4:6">
      <c r="D194">
        <v>7.5</v>
      </c>
      <c r="E194">
        <v>64</v>
      </c>
      <c r="F194">
        <v>0.12223146666666668</v>
      </c>
    </row>
    <row r="195" spans="4:6">
      <c r="D195">
        <v>7.5</v>
      </c>
      <c r="E195">
        <v>128</v>
      </c>
      <c r="F195">
        <v>2.7821397143405931E-2</v>
      </c>
    </row>
    <row r="196" spans="4:6">
      <c r="D196">
        <v>7.5</v>
      </c>
      <c r="E196">
        <v>256</v>
      </c>
      <c r="F196">
        <v>0</v>
      </c>
    </row>
    <row r="197" spans="4:6">
      <c r="D197">
        <v>7.5</v>
      </c>
      <c r="E197">
        <v>512</v>
      </c>
      <c r="F197">
        <v>0</v>
      </c>
    </row>
    <row r="198" spans="4:6">
      <c r="D198">
        <v>7.5</v>
      </c>
      <c r="E198">
        <v>1024</v>
      </c>
      <c r="F198">
        <v>0</v>
      </c>
    </row>
    <row r="200" spans="4:6">
      <c r="D200">
        <v>10</v>
      </c>
      <c r="E200">
        <v>64</v>
      </c>
      <c r="F200">
        <v>4.5735362559999997</v>
      </c>
    </row>
    <row r="201" spans="4:6">
      <c r="D201">
        <v>10</v>
      </c>
      <c r="E201">
        <v>128</v>
      </c>
      <c r="F201">
        <v>9.958297599999999E-2</v>
      </c>
    </row>
    <row r="202" spans="4:6">
      <c r="D202">
        <v>10</v>
      </c>
      <c r="E202">
        <v>256</v>
      </c>
      <c r="F202">
        <v>0</v>
      </c>
    </row>
    <row r="203" spans="4:6">
      <c r="D203">
        <v>10</v>
      </c>
      <c r="E203">
        <v>512</v>
      </c>
      <c r="F203">
        <v>0</v>
      </c>
    </row>
    <row r="204" spans="4:6">
      <c r="D204">
        <v>10</v>
      </c>
      <c r="E204">
        <v>1024</v>
      </c>
      <c r="F204">
        <v>0</v>
      </c>
    </row>
  </sheetData>
  <pageMargins left="0" right="0" top="0.39370078740157477" bottom="0.39370078740157477" header="0" footer="0"/>
  <pageSetup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cp:revision>5</cp:revision>
  <dcterms:created xsi:type="dcterms:W3CDTF">2020-03-12T19:04:08Z</dcterms:created>
  <dcterms:modified xsi:type="dcterms:W3CDTF">2020-06-21T16:54:37Z</dcterms:modified>
</cp:coreProperties>
</file>