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95" windowWidth="20115" windowHeight="7875" activeTab="3"/>
  </bookViews>
  <sheets>
    <sheet name="PUNTO 3" sheetId="2" r:id="rId1"/>
    <sheet name="PUNTO 6" sheetId="4" r:id="rId2"/>
    <sheet name="PUNTO 7" sheetId="5" r:id="rId3"/>
    <sheet name="PUNTO 7A" sheetId="6" r:id="rId4"/>
  </sheets>
  <calcPr calcId="145621" iterateDelta="1E-4"/>
</workbook>
</file>

<file path=xl/calcChain.xml><?xml version="1.0" encoding="utf-8"?>
<calcChain xmlns="http://schemas.openxmlformats.org/spreadsheetml/2006/main">
  <c r="C11" i="6" l="1"/>
  <c r="B11"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AH10" i="6"/>
  <c r="AI10" i="6"/>
  <c r="AJ10" i="6"/>
  <c r="AK10" i="6"/>
  <c r="AL10" i="6"/>
  <c r="AM10" i="6"/>
  <c r="C10" i="6"/>
  <c r="B10" i="6"/>
  <c r="AM9" i="6"/>
  <c r="AL9" i="6"/>
  <c r="AK9" i="6"/>
  <c r="AJ9" i="6"/>
  <c r="AI9" i="6"/>
  <c r="AH9" i="6"/>
  <c r="AG9" i="6"/>
  <c r="AF9" i="6"/>
  <c r="AE9" i="6"/>
  <c r="AD9" i="6"/>
  <c r="AC9" i="6"/>
  <c r="AB9" i="6"/>
  <c r="AA9" i="6"/>
  <c r="Z9" i="6"/>
  <c r="Y9" i="6"/>
  <c r="X9" i="6"/>
  <c r="W9" i="6"/>
  <c r="V9" i="6"/>
  <c r="U9" i="6"/>
  <c r="T9" i="6"/>
  <c r="S9" i="6"/>
  <c r="R9" i="6"/>
  <c r="Q9" i="6"/>
  <c r="P9" i="6"/>
  <c r="O9" i="6"/>
  <c r="N9" i="6"/>
  <c r="M9" i="6"/>
  <c r="L9" i="6"/>
  <c r="K9" i="6"/>
  <c r="J9" i="6"/>
  <c r="I9" i="6"/>
  <c r="H9" i="6"/>
  <c r="G9" i="6"/>
  <c r="F9" i="6"/>
  <c r="E9" i="6"/>
  <c r="D9" i="6"/>
  <c r="C9" i="6"/>
  <c r="B6"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AJ8" i="6"/>
  <c r="AK8" i="6"/>
  <c r="AL8" i="6"/>
  <c r="AM8" i="6"/>
  <c r="C8" i="6"/>
  <c r="AM7" i="6"/>
  <c r="E7" i="6"/>
  <c r="G7" i="6"/>
  <c r="I7" i="6"/>
  <c r="K7" i="6"/>
  <c r="M7" i="6"/>
  <c r="O7" i="6"/>
  <c r="Q7" i="6"/>
  <c r="S7" i="6"/>
  <c r="U7" i="6"/>
  <c r="W7" i="6"/>
  <c r="Y7" i="6"/>
  <c r="AA7" i="6"/>
  <c r="AC7" i="6"/>
  <c r="AE7" i="6"/>
  <c r="AG7" i="6"/>
  <c r="AI7" i="6"/>
  <c r="AK7" i="6"/>
  <c r="B5" i="6"/>
  <c r="B9" i="6" l="1"/>
  <c r="B4" i="6"/>
  <c r="C10" i="5"/>
  <c r="W90" i="4"/>
  <c r="H50" i="4"/>
  <c r="D24" i="4"/>
  <c r="D20" i="4"/>
  <c r="G37" i="4"/>
  <c r="H37" i="4"/>
  <c r="I37" i="4" s="1"/>
  <c r="J37" i="4" s="1"/>
  <c r="K37" i="4" s="1"/>
  <c r="L37" i="4" s="1"/>
  <c r="M37" i="4" s="1"/>
  <c r="N37" i="4" s="1"/>
  <c r="O37" i="4" s="1"/>
  <c r="P37" i="4" s="1"/>
  <c r="Q37" i="4" s="1"/>
  <c r="R37" i="4" s="1"/>
  <c r="S37" i="4" s="1"/>
  <c r="T37" i="4" s="1"/>
  <c r="U37" i="4" s="1"/>
  <c r="V37" i="4" s="1"/>
  <c r="W37" i="4" s="1"/>
  <c r="C4" i="6" l="1"/>
  <c r="E4" i="6"/>
  <c r="B10" i="5"/>
  <c r="B11" i="5" s="1"/>
  <c r="B23" i="5"/>
  <c r="B24" i="5"/>
  <c r="B22" i="5"/>
  <c r="I21" i="5"/>
  <c r="H21" i="5"/>
  <c r="G21" i="5"/>
  <c r="F21" i="5"/>
  <c r="E21" i="5"/>
  <c r="D21" i="5"/>
  <c r="C21" i="5"/>
  <c r="B21" i="5"/>
  <c r="W9" i="5"/>
  <c r="V9" i="5"/>
  <c r="U9" i="5"/>
  <c r="T9" i="5"/>
  <c r="S9" i="5"/>
  <c r="R9" i="5"/>
  <c r="Q9" i="5"/>
  <c r="P9" i="5"/>
  <c r="O9" i="5"/>
  <c r="N9" i="5"/>
  <c r="M9" i="5"/>
  <c r="L9" i="5"/>
  <c r="K9" i="5"/>
  <c r="J9" i="5"/>
  <c r="I9" i="5"/>
  <c r="H9" i="5"/>
  <c r="G9" i="5"/>
  <c r="F9" i="5"/>
  <c r="E9" i="5"/>
  <c r="D9" i="5"/>
  <c r="C9" i="5"/>
  <c r="B9" i="5"/>
  <c r="C33" i="5"/>
  <c r="C32" i="5"/>
  <c r="C31" i="5"/>
  <c r="F4" i="6" l="1"/>
  <c r="G4" i="6"/>
  <c r="D4" i="6"/>
  <c r="B12" i="5"/>
  <c r="D35" i="5"/>
  <c r="C35" i="5"/>
  <c r="C92" i="4"/>
  <c r="C97" i="4"/>
  <c r="C91" i="4"/>
  <c r="W89" i="4"/>
  <c r="W80" i="4"/>
  <c r="V80" i="4"/>
  <c r="U80" i="4"/>
  <c r="T80" i="4"/>
  <c r="S80" i="4"/>
  <c r="R80" i="4"/>
  <c r="Q80" i="4"/>
  <c r="P80" i="4"/>
  <c r="O80" i="4"/>
  <c r="N80" i="4"/>
  <c r="W77" i="4"/>
  <c r="W79" i="4" s="1"/>
  <c r="W81" i="4" s="1"/>
  <c r="V77" i="4"/>
  <c r="V79" i="4" s="1"/>
  <c r="V81" i="4" s="1"/>
  <c r="U77" i="4"/>
  <c r="T77" i="4"/>
  <c r="S77" i="4"/>
  <c r="S79" i="4" s="1"/>
  <c r="S81" i="4" s="1"/>
  <c r="R77" i="4"/>
  <c r="R79" i="4" s="1"/>
  <c r="R81" i="4" s="1"/>
  <c r="Q77" i="4"/>
  <c r="P77" i="4"/>
  <c r="O77" i="4"/>
  <c r="O79" i="4" s="1"/>
  <c r="O81" i="4" s="1"/>
  <c r="N77" i="4"/>
  <c r="N79" i="4" s="1"/>
  <c r="N81" i="4" s="1"/>
  <c r="W74" i="4"/>
  <c r="W78" i="4" s="1"/>
  <c r="V74" i="4"/>
  <c r="V78" i="4" s="1"/>
  <c r="U74" i="4"/>
  <c r="U78" i="4" s="1"/>
  <c r="T74" i="4"/>
  <c r="T78" i="4" s="1"/>
  <c r="S74" i="4"/>
  <c r="S78" i="4" s="1"/>
  <c r="R74" i="4"/>
  <c r="R78" i="4" s="1"/>
  <c r="Q74" i="4"/>
  <c r="Q78" i="4" s="1"/>
  <c r="P74" i="4"/>
  <c r="P78" i="4" s="1"/>
  <c r="O74" i="4"/>
  <c r="O78" i="4" s="1"/>
  <c r="N74" i="4"/>
  <c r="N78" i="4" s="1"/>
  <c r="G89" i="4"/>
  <c r="F89" i="4"/>
  <c r="C89" i="4"/>
  <c r="M74" i="4"/>
  <c r="L74" i="4"/>
  <c r="K74" i="4"/>
  <c r="J74" i="4"/>
  <c r="I74" i="4"/>
  <c r="H74" i="4"/>
  <c r="G74" i="4"/>
  <c r="F74" i="4"/>
  <c r="E74" i="4"/>
  <c r="D74" i="4"/>
  <c r="D62" i="4"/>
  <c r="N66" i="4"/>
  <c r="O66" i="4" s="1"/>
  <c r="D67" i="4"/>
  <c r="C67" i="4"/>
  <c r="E66" i="4"/>
  <c r="F66" i="4" s="1"/>
  <c r="G66" i="4" s="1"/>
  <c r="H66" i="4" s="1"/>
  <c r="C62" i="4"/>
  <c r="C61" i="4"/>
  <c r="D61" i="4" s="1"/>
  <c r="C7" i="4"/>
  <c r="D7" i="4" s="1"/>
  <c r="I4" i="6" l="1"/>
  <c r="H4" i="6"/>
  <c r="C36" i="5"/>
  <c r="O82" i="4"/>
  <c r="O88" i="4" s="1"/>
  <c r="W82" i="4"/>
  <c r="W88" i="4" s="1"/>
  <c r="P79" i="4"/>
  <c r="P81" i="4" s="1"/>
  <c r="P82" i="4" s="1"/>
  <c r="P88" i="4" s="1"/>
  <c r="T79" i="4"/>
  <c r="T81" i="4" s="1"/>
  <c r="T82" i="4" s="1"/>
  <c r="T88" i="4" s="1"/>
  <c r="Q79" i="4"/>
  <c r="Q81" i="4" s="1"/>
  <c r="Q82" i="4" s="1"/>
  <c r="Q88" i="4" s="1"/>
  <c r="U79" i="4"/>
  <c r="U81" i="4" s="1"/>
  <c r="U82" i="4" s="1"/>
  <c r="U88" i="4" s="1"/>
  <c r="S82" i="4"/>
  <c r="S88" i="4" s="1"/>
  <c r="P66" i="4"/>
  <c r="E61" i="4"/>
  <c r="C60" i="4"/>
  <c r="C63" i="4" s="1"/>
  <c r="C56" i="4"/>
  <c r="I50" i="4"/>
  <c r="J50" i="4" s="1"/>
  <c r="K50" i="4" s="1"/>
  <c r="L50" i="4" s="1"/>
  <c r="M50" i="4" s="1"/>
  <c r="N50" i="4" s="1"/>
  <c r="O50" i="4" s="1"/>
  <c r="P50" i="4" s="1"/>
  <c r="Q50" i="4" s="1"/>
  <c r="R50" i="4" s="1"/>
  <c r="S50" i="4" s="1"/>
  <c r="T50" i="4" s="1"/>
  <c r="U50" i="4" s="1"/>
  <c r="V50" i="4" s="1"/>
  <c r="W50" i="4" s="1"/>
  <c r="F51" i="4"/>
  <c r="E51" i="4"/>
  <c r="C51" i="4"/>
  <c r="G50" i="4"/>
  <c r="G51" i="4" s="1"/>
  <c r="D50" i="4"/>
  <c r="D51" i="4" s="1"/>
  <c r="C46" i="4"/>
  <c r="C47" i="4" s="1"/>
  <c r="F45" i="4"/>
  <c r="F47" i="4" s="1"/>
  <c r="C45" i="4"/>
  <c r="F43" i="4"/>
  <c r="C43" i="4"/>
  <c r="H41" i="4"/>
  <c r="H45" i="4" s="1"/>
  <c r="G45" i="4"/>
  <c r="H46" i="4" s="1"/>
  <c r="I46" i="4" s="1"/>
  <c r="J46" i="4" s="1"/>
  <c r="K46" i="4" s="1"/>
  <c r="L46" i="4" s="1"/>
  <c r="M46" i="4" s="1"/>
  <c r="N46" i="4" s="1"/>
  <c r="O46" i="4" s="1"/>
  <c r="P46" i="4" s="1"/>
  <c r="Q46" i="4" s="1"/>
  <c r="R46" i="4" s="1"/>
  <c r="S46" i="4" s="1"/>
  <c r="T46" i="4" s="1"/>
  <c r="U46" i="4" s="1"/>
  <c r="V46" i="4" s="1"/>
  <c r="W46" i="4" s="1"/>
  <c r="D41" i="4"/>
  <c r="D43" i="4" s="1"/>
  <c r="D34" i="4"/>
  <c r="C33" i="4"/>
  <c r="C55" i="4" s="1"/>
  <c r="G28" i="4"/>
  <c r="H28" i="4" s="1"/>
  <c r="I28" i="4" s="1"/>
  <c r="J28" i="4" s="1"/>
  <c r="K28" i="4" s="1"/>
  <c r="L28" i="4" s="1"/>
  <c r="M28" i="4" s="1"/>
  <c r="N28" i="4" s="1"/>
  <c r="O28" i="4" s="1"/>
  <c r="P28" i="4" s="1"/>
  <c r="Q28" i="4" s="1"/>
  <c r="R28" i="4" s="1"/>
  <c r="S28" i="4" s="1"/>
  <c r="T28" i="4" s="1"/>
  <c r="U28" i="4" s="1"/>
  <c r="V28" i="4" s="1"/>
  <c r="W28" i="4" s="1"/>
  <c r="D28" i="4"/>
  <c r="D32" i="4" s="1"/>
  <c r="E24" i="4"/>
  <c r="F24" i="4" s="1"/>
  <c r="F56" i="4" s="1"/>
  <c r="C38" i="4"/>
  <c r="D37" i="4"/>
  <c r="D38" i="4" s="1"/>
  <c r="C32" i="4"/>
  <c r="C30" i="4"/>
  <c r="C19" i="4"/>
  <c r="C17" i="4"/>
  <c r="D17" i="4"/>
  <c r="E7" i="4"/>
  <c r="F7" i="4" s="1"/>
  <c r="G7" i="4" s="1"/>
  <c r="I3" i="4"/>
  <c r="J3" i="4" s="1"/>
  <c r="K3" i="4" s="1"/>
  <c r="L3" i="4" s="1"/>
  <c r="M3" i="4" s="1"/>
  <c r="N3" i="4" s="1"/>
  <c r="O3" i="4" s="1"/>
  <c r="P3" i="4" s="1"/>
  <c r="Q3" i="4" s="1"/>
  <c r="R3" i="4" s="1"/>
  <c r="S3" i="4" s="1"/>
  <c r="T3" i="4" s="1"/>
  <c r="U3" i="4" s="1"/>
  <c r="V3" i="4" s="1"/>
  <c r="W3" i="4" s="1"/>
  <c r="I2" i="4"/>
  <c r="I1" i="4"/>
  <c r="J1" i="4" s="1"/>
  <c r="K1" i="4" s="1"/>
  <c r="L1" i="4" s="1"/>
  <c r="M1" i="4" s="1"/>
  <c r="N1" i="4" s="1"/>
  <c r="O1" i="4" s="1"/>
  <c r="P1" i="4" s="1"/>
  <c r="Q1" i="4" s="1"/>
  <c r="R1" i="4" s="1"/>
  <c r="S1" i="4" s="1"/>
  <c r="T1" i="4" s="1"/>
  <c r="U1" i="4" s="1"/>
  <c r="V1" i="4" s="1"/>
  <c r="W1" i="4" s="1"/>
  <c r="M26" i="2"/>
  <c r="L26" i="2"/>
  <c r="K26" i="2"/>
  <c r="J26" i="2"/>
  <c r="I26" i="2"/>
  <c r="H26" i="2"/>
  <c r="G26" i="2"/>
  <c r="F26" i="2"/>
  <c r="E26" i="2"/>
  <c r="D26" i="2"/>
  <c r="H10" i="4"/>
  <c r="I10" i="4" s="1"/>
  <c r="J10" i="4" s="1"/>
  <c r="K10" i="4" s="1"/>
  <c r="L10" i="4" s="1"/>
  <c r="M10" i="4" s="1"/>
  <c r="N10" i="4" s="1"/>
  <c r="O10" i="4" s="1"/>
  <c r="P10" i="4" s="1"/>
  <c r="Q10" i="4" s="1"/>
  <c r="R10" i="4" s="1"/>
  <c r="S10" i="4" s="1"/>
  <c r="T10" i="4" s="1"/>
  <c r="U10" i="4" s="1"/>
  <c r="V10" i="4" s="1"/>
  <c r="W10" i="4" s="1"/>
  <c r="G9" i="4"/>
  <c r="H9" i="4" s="1"/>
  <c r="I9" i="4" s="1"/>
  <c r="J9" i="4" s="1"/>
  <c r="K9" i="4" s="1"/>
  <c r="L9" i="4" s="1"/>
  <c r="M9" i="4" s="1"/>
  <c r="N9" i="4" s="1"/>
  <c r="O9" i="4" s="1"/>
  <c r="P9" i="4" s="1"/>
  <c r="Q9" i="4" s="1"/>
  <c r="R9" i="4" s="1"/>
  <c r="S9" i="4" s="1"/>
  <c r="T9" i="4" s="1"/>
  <c r="U9" i="4" s="1"/>
  <c r="V9" i="4" s="1"/>
  <c r="W9" i="4" s="1"/>
  <c r="W8" i="4"/>
  <c r="V8" i="4"/>
  <c r="U8" i="4"/>
  <c r="T8" i="4"/>
  <c r="S8" i="4"/>
  <c r="R8" i="4"/>
  <c r="Q8" i="4"/>
  <c r="P8" i="4"/>
  <c r="O8" i="4"/>
  <c r="N8" i="4"/>
  <c r="M8" i="4"/>
  <c r="L8" i="4"/>
  <c r="K8" i="4"/>
  <c r="J8" i="4"/>
  <c r="I8" i="4"/>
  <c r="H8" i="4"/>
  <c r="G8" i="4"/>
  <c r="F8" i="4"/>
  <c r="E8" i="4"/>
  <c r="D8" i="4"/>
  <c r="D6" i="4"/>
  <c r="E6" i="4" s="1"/>
  <c r="F6" i="4" s="1"/>
  <c r="G6" i="4" s="1"/>
  <c r="H6" i="4" s="1"/>
  <c r="I6" i="4" s="1"/>
  <c r="J6" i="4" s="1"/>
  <c r="K6" i="4" s="1"/>
  <c r="L6" i="4" s="1"/>
  <c r="M6" i="4" s="1"/>
  <c r="N6" i="4" s="1"/>
  <c r="O6" i="4" s="1"/>
  <c r="P6" i="4" s="1"/>
  <c r="Q6" i="4" s="1"/>
  <c r="R6" i="4" s="1"/>
  <c r="S6" i="4" s="1"/>
  <c r="T6" i="4" s="1"/>
  <c r="U6" i="4" s="1"/>
  <c r="V6" i="4" s="1"/>
  <c r="W6" i="4" s="1"/>
  <c r="C82" i="4"/>
  <c r="C88" i="4" s="1"/>
  <c r="C80" i="4"/>
  <c r="C78" i="4"/>
  <c r="C77" i="4"/>
  <c r="E80" i="4"/>
  <c r="D80" i="4"/>
  <c r="E78" i="4"/>
  <c r="D78" i="4"/>
  <c r="C25" i="4"/>
  <c r="M54" i="2"/>
  <c r="C54" i="2"/>
  <c r="D51" i="2"/>
  <c r="C45" i="2"/>
  <c r="M43" i="2"/>
  <c r="K43" i="2"/>
  <c r="I43" i="2"/>
  <c r="G43" i="2"/>
  <c r="E43" i="2"/>
  <c r="C43" i="2"/>
  <c r="C42" i="2"/>
  <c r="C44" i="2" s="1"/>
  <c r="C46" i="2" s="1"/>
  <c r="M40" i="2"/>
  <c r="M45" i="2" s="1"/>
  <c r="L40" i="2"/>
  <c r="L45" i="2" s="1"/>
  <c r="K40" i="2"/>
  <c r="K45" i="2" s="1"/>
  <c r="J40" i="2"/>
  <c r="J45" i="2" s="1"/>
  <c r="I40" i="2"/>
  <c r="I45" i="2" s="1"/>
  <c r="H40" i="2"/>
  <c r="H45" i="2" s="1"/>
  <c r="G40" i="2"/>
  <c r="G45" i="2" s="1"/>
  <c r="F40" i="2"/>
  <c r="F45" i="2" s="1"/>
  <c r="E40" i="2"/>
  <c r="E45" i="2" s="1"/>
  <c r="M39" i="2"/>
  <c r="L39" i="2"/>
  <c r="L43" i="2" s="1"/>
  <c r="K39" i="2"/>
  <c r="J39" i="2"/>
  <c r="J43" i="2" s="1"/>
  <c r="I39" i="2"/>
  <c r="H39" i="2"/>
  <c r="H43" i="2" s="1"/>
  <c r="G39" i="2"/>
  <c r="F39" i="2"/>
  <c r="F43" i="2" s="1"/>
  <c r="E39" i="2"/>
  <c r="D39" i="2"/>
  <c r="D43" i="2" s="1"/>
  <c r="D40" i="2"/>
  <c r="D45" i="2" s="1"/>
  <c r="K4" i="6" l="1"/>
  <c r="J4" i="6"/>
  <c r="V82" i="4"/>
  <c r="V88" i="4" s="1"/>
  <c r="R82" i="4"/>
  <c r="R88" i="4" s="1"/>
  <c r="Q66" i="4"/>
  <c r="D45" i="4"/>
  <c r="D47" i="4" s="1"/>
  <c r="E56" i="4"/>
  <c r="E41" i="4"/>
  <c r="E45" i="4" s="1"/>
  <c r="E47" i="4" s="1"/>
  <c r="D56" i="4"/>
  <c r="J2" i="4"/>
  <c r="K2" i="4" s="1"/>
  <c r="L2" i="4" s="1"/>
  <c r="M2" i="4" s="1"/>
  <c r="N2" i="4" s="1"/>
  <c r="O2" i="4" s="1"/>
  <c r="P2" i="4" s="1"/>
  <c r="Q2" i="4" s="1"/>
  <c r="R2" i="4" s="1"/>
  <c r="S2" i="4" s="1"/>
  <c r="T2" i="4" s="1"/>
  <c r="U2" i="4" s="1"/>
  <c r="V2" i="4" s="1"/>
  <c r="W2" i="4" s="1"/>
  <c r="I66" i="4"/>
  <c r="E20" i="4"/>
  <c r="D55" i="4"/>
  <c r="D57" i="4" s="1"/>
  <c r="D68" i="4" s="1"/>
  <c r="C34" i="4"/>
  <c r="C21" i="4"/>
  <c r="F61" i="4"/>
  <c r="F80" i="4" s="1"/>
  <c r="E62" i="4"/>
  <c r="G43" i="4"/>
  <c r="I41" i="4"/>
  <c r="H43" i="4"/>
  <c r="E43" i="4"/>
  <c r="G46" i="4"/>
  <c r="C79" i="4"/>
  <c r="C81" i="4" s="1"/>
  <c r="D19" i="4"/>
  <c r="D21" i="4" s="1"/>
  <c r="D30" i="4"/>
  <c r="E38" i="4"/>
  <c r="E28" i="4"/>
  <c r="D25" i="4"/>
  <c r="D11" i="4"/>
  <c r="E11" i="4"/>
  <c r="C57" i="4"/>
  <c r="G11" i="4"/>
  <c r="H7" i="4"/>
  <c r="F11" i="4"/>
  <c r="E25" i="4"/>
  <c r="F25" i="4"/>
  <c r="G24" i="4"/>
  <c r="G56" i="4" s="1"/>
  <c r="E16" i="2"/>
  <c r="E22" i="2" s="1"/>
  <c r="D16" i="2"/>
  <c r="D22" i="2" s="1"/>
  <c r="D12" i="2"/>
  <c r="D21" i="2" s="1"/>
  <c r="D23" i="2" s="1"/>
  <c r="D33" i="2" s="1"/>
  <c r="C21" i="2"/>
  <c r="M5" i="2"/>
  <c r="L5" i="2"/>
  <c r="K5" i="2"/>
  <c r="K38" i="2" s="1"/>
  <c r="J5" i="2"/>
  <c r="I5" i="2"/>
  <c r="H5" i="2"/>
  <c r="G5" i="2"/>
  <c r="F5" i="2"/>
  <c r="E5" i="2"/>
  <c r="E38" i="2" s="1"/>
  <c r="D5" i="2"/>
  <c r="C5" i="2"/>
  <c r="C26" i="2" s="1"/>
  <c r="C28" i="2" s="1"/>
  <c r="C47" i="2"/>
  <c r="C53" i="2" s="1"/>
  <c r="D13" i="2"/>
  <c r="C13" i="2"/>
  <c r="J38" i="2"/>
  <c r="J42" i="2" s="1"/>
  <c r="J44" i="2" s="1"/>
  <c r="J46" i="2" s="1"/>
  <c r="D38" i="2"/>
  <c r="D42" i="2" s="1"/>
  <c r="D44" i="2" s="1"/>
  <c r="D46" i="2" s="1"/>
  <c r="M4" i="6" l="1"/>
  <c r="L4" i="6"/>
  <c r="R66" i="4"/>
  <c r="J66" i="4"/>
  <c r="K66" i="4" s="1"/>
  <c r="L66" i="4" s="1"/>
  <c r="M66" i="4" s="1"/>
  <c r="E55" i="4"/>
  <c r="E57" i="4" s="1"/>
  <c r="E68" i="4" s="1"/>
  <c r="F20" i="4"/>
  <c r="G61" i="4"/>
  <c r="F62" i="4"/>
  <c r="F78" i="4"/>
  <c r="F60" i="4"/>
  <c r="E60" i="4"/>
  <c r="D60" i="4"/>
  <c r="G60" i="4"/>
  <c r="H51" i="4"/>
  <c r="I45" i="4"/>
  <c r="I47" i="4" s="1"/>
  <c r="I43" i="4"/>
  <c r="J41" i="4"/>
  <c r="H47" i="4"/>
  <c r="G47" i="4"/>
  <c r="E30" i="4"/>
  <c r="E32" i="4"/>
  <c r="E34" i="4" s="1"/>
  <c r="F30" i="4"/>
  <c r="F32" i="4"/>
  <c r="E19" i="4"/>
  <c r="E21" i="4" s="1"/>
  <c r="E17" i="4"/>
  <c r="C86" i="4"/>
  <c r="C68" i="4"/>
  <c r="C69" i="4" s="1"/>
  <c r="C85" i="4" s="1"/>
  <c r="I7" i="4"/>
  <c r="H11" i="4"/>
  <c r="H60" i="4" s="1"/>
  <c r="D47" i="2"/>
  <c r="D53" i="2" s="1"/>
  <c r="H24" i="4"/>
  <c r="H56" i="4" s="1"/>
  <c r="G25" i="4"/>
  <c r="E86" i="4"/>
  <c r="I28" i="2"/>
  <c r="I30" i="2" s="1"/>
  <c r="I38" i="2"/>
  <c r="G28" i="2"/>
  <c r="G30" i="2" s="1"/>
  <c r="G38" i="2"/>
  <c r="K42" i="2"/>
  <c r="K44" i="2" s="1"/>
  <c r="K46" i="2" s="1"/>
  <c r="K47" i="2" s="1"/>
  <c r="K53" i="2"/>
  <c r="E42" i="2"/>
  <c r="E44" i="2" s="1"/>
  <c r="E46" i="2" s="1"/>
  <c r="E47" i="2" s="1"/>
  <c r="E53" i="2" s="1"/>
  <c r="M28" i="2"/>
  <c r="M30" i="2" s="1"/>
  <c r="M38" i="2"/>
  <c r="F28" i="2"/>
  <c r="F30" i="2" s="1"/>
  <c r="F38" i="2"/>
  <c r="H28" i="2"/>
  <c r="H30" i="2" s="1"/>
  <c r="H38" i="2"/>
  <c r="L28" i="2"/>
  <c r="L30" i="2" s="1"/>
  <c r="L38" i="2"/>
  <c r="E12" i="2"/>
  <c r="F16" i="2"/>
  <c r="E28" i="2"/>
  <c r="E30" i="2" s="1"/>
  <c r="D28" i="2"/>
  <c r="D30" i="2" s="1"/>
  <c r="E13" i="2"/>
  <c r="K28" i="2"/>
  <c r="K30" i="2" s="1"/>
  <c r="J28" i="2"/>
  <c r="J30" i="2" s="1"/>
  <c r="N4" i="6" l="1"/>
  <c r="O4" i="6"/>
  <c r="S66" i="4"/>
  <c r="H61" i="4"/>
  <c r="G62" i="4"/>
  <c r="G63" i="4" s="1"/>
  <c r="G78" i="4"/>
  <c r="G80" i="4"/>
  <c r="D63" i="4"/>
  <c r="D69" i="4" s="1"/>
  <c r="D85" i="4" s="1"/>
  <c r="D91" i="4" s="1"/>
  <c r="G20" i="4"/>
  <c r="F55" i="4"/>
  <c r="F57" i="4" s="1"/>
  <c r="F68" i="4" s="1"/>
  <c r="F34" i="4"/>
  <c r="G33" i="4"/>
  <c r="H33" i="4" s="1"/>
  <c r="I33" i="4" s="1"/>
  <c r="F77" i="4"/>
  <c r="F79" i="4" s="1"/>
  <c r="F81" i="4" s="1"/>
  <c r="F63" i="4"/>
  <c r="G77" i="4"/>
  <c r="G79" i="4" s="1"/>
  <c r="G81" i="4" s="1"/>
  <c r="E77" i="4"/>
  <c r="E79" i="4" s="1"/>
  <c r="E81" i="4" s="1"/>
  <c r="E63" i="4"/>
  <c r="E67" i="4" s="1"/>
  <c r="E65" i="4"/>
  <c r="D77" i="4"/>
  <c r="D79" i="4" s="1"/>
  <c r="D81" i="4" s="1"/>
  <c r="D82" i="4" s="1"/>
  <c r="D88" i="4" s="1"/>
  <c r="I51" i="4"/>
  <c r="J43" i="4"/>
  <c r="K41" i="4"/>
  <c r="J45" i="4"/>
  <c r="J47" i="4" s="1"/>
  <c r="D86" i="4"/>
  <c r="F38" i="4"/>
  <c r="G32" i="4"/>
  <c r="G30" i="4"/>
  <c r="G38" i="4"/>
  <c r="F19" i="4"/>
  <c r="F21" i="4" s="1"/>
  <c r="F17" i="4"/>
  <c r="C87" i="4"/>
  <c r="H77" i="4"/>
  <c r="J7" i="4"/>
  <c r="I11" i="4"/>
  <c r="I60" i="4" s="1"/>
  <c r="I24" i="4"/>
  <c r="I56" i="4" s="1"/>
  <c r="H25" i="4"/>
  <c r="I42" i="2"/>
  <c r="I44" i="2" s="1"/>
  <c r="I46" i="2" s="1"/>
  <c r="G16" i="2"/>
  <c r="F22" i="2"/>
  <c r="H42" i="2"/>
  <c r="H44" i="2" s="1"/>
  <c r="H46" i="2" s="1"/>
  <c r="E21" i="2"/>
  <c r="E23" i="2" s="1"/>
  <c r="F12" i="2"/>
  <c r="G42" i="2"/>
  <c r="G44" i="2" s="1"/>
  <c r="G46" i="2" s="1"/>
  <c r="G47" i="2" s="1"/>
  <c r="G53" i="2" s="1"/>
  <c r="L42" i="2"/>
  <c r="L44" i="2" s="1"/>
  <c r="L46" i="2" s="1"/>
  <c r="L47" i="2" s="1"/>
  <c r="L53" i="2" s="1"/>
  <c r="M42" i="2"/>
  <c r="M44" i="2" s="1"/>
  <c r="M46" i="2" s="1"/>
  <c r="M47" i="2" s="1"/>
  <c r="M53" i="2" s="1"/>
  <c r="F42" i="2"/>
  <c r="F44" i="2" s="1"/>
  <c r="F46" i="2" s="1"/>
  <c r="F47" i="2" s="1"/>
  <c r="F53" i="2"/>
  <c r="C17" i="2"/>
  <c r="C22" i="2"/>
  <c r="C23" i="2" s="1"/>
  <c r="Q4" i="6" l="1"/>
  <c r="P4" i="6"/>
  <c r="G65" i="4"/>
  <c r="G67" i="4"/>
  <c r="E69" i="4"/>
  <c r="E85" i="4" s="1"/>
  <c r="E91" i="4" s="1"/>
  <c r="F65" i="4"/>
  <c r="F67" i="4"/>
  <c r="F69" i="4" s="1"/>
  <c r="F70" i="4" s="1"/>
  <c r="F82" i="4"/>
  <c r="F88" i="4" s="1"/>
  <c r="G82" i="4"/>
  <c r="G88" i="4" s="1"/>
  <c r="T66" i="4"/>
  <c r="I61" i="4"/>
  <c r="H62" i="4"/>
  <c r="H63" i="4" s="1"/>
  <c r="H80" i="4"/>
  <c r="H78" i="4"/>
  <c r="H79" i="4" s="1"/>
  <c r="F86" i="4"/>
  <c r="H20" i="4"/>
  <c r="G55" i="4"/>
  <c r="G57" i="4" s="1"/>
  <c r="G68" i="4" s="1"/>
  <c r="J33" i="4"/>
  <c r="K33" i="4" s="1"/>
  <c r="L33" i="4" s="1"/>
  <c r="M33" i="4" s="1"/>
  <c r="N33" i="4" s="1"/>
  <c r="O33" i="4" s="1"/>
  <c r="P33" i="4" s="1"/>
  <c r="Q33" i="4" s="1"/>
  <c r="R33" i="4" s="1"/>
  <c r="S33" i="4" s="1"/>
  <c r="T33" i="4" s="1"/>
  <c r="U33" i="4" s="1"/>
  <c r="V33" i="4" s="1"/>
  <c r="W33" i="4" s="1"/>
  <c r="G34" i="4"/>
  <c r="D65" i="4"/>
  <c r="E70" i="4"/>
  <c r="D70" i="4"/>
  <c r="E82" i="4"/>
  <c r="E88" i="4" s="1"/>
  <c r="K45" i="4"/>
  <c r="K47" i="4" s="1"/>
  <c r="K43" i="4"/>
  <c r="L41" i="4"/>
  <c r="J51" i="4"/>
  <c r="H38" i="4"/>
  <c r="G19" i="4"/>
  <c r="G21" i="4" s="1"/>
  <c r="G17" i="4"/>
  <c r="I77" i="4"/>
  <c r="K7" i="4"/>
  <c r="J11" i="4"/>
  <c r="J60" i="4" s="1"/>
  <c r="H47" i="2"/>
  <c r="H53" i="2" s="1"/>
  <c r="I47" i="2"/>
  <c r="I53" i="2" s="1"/>
  <c r="J47" i="2"/>
  <c r="J53" i="2" s="1"/>
  <c r="D87" i="4"/>
  <c r="D92" i="4" s="1"/>
  <c r="I25" i="4"/>
  <c r="J24" i="4"/>
  <c r="J56" i="4" s="1"/>
  <c r="G12" i="2"/>
  <c r="F21" i="2"/>
  <c r="F23" i="2" s="1"/>
  <c r="F13" i="2"/>
  <c r="H16" i="2"/>
  <c r="G22" i="2"/>
  <c r="D17" i="2"/>
  <c r="C51" i="2"/>
  <c r="C33" i="2"/>
  <c r="C34" i="2" s="1"/>
  <c r="C50" i="2" s="1"/>
  <c r="R4" i="6" l="1"/>
  <c r="S4" i="6"/>
  <c r="E87" i="4"/>
  <c r="E92" i="4" s="1"/>
  <c r="G86" i="4"/>
  <c r="F85" i="4"/>
  <c r="F91" i="4" s="1"/>
  <c r="H65" i="4"/>
  <c r="H67" i="4"/>
  <c r="G69" i="4"/>
  <c r="G85" i="4" s="1"/>
  <c r="U66" i="4"/>
  <c r="I20" i="4"/>
  <c r="H55" i="4"/>
  <c r="H57" i="4" s="1"/>
  <c r="H86" i="4" s="1"/>
  <c r="H81" i="4"/>
  <c r="H82" i="4" s="1"/>
  <c r="H88" i="4" s="1"/>
  <c r="J61" i="4"/>
  <c r="I62" i="4"/>
  <c r="I63" i="4" s="1"/>
  <c r="I80" i="4"/>
  <c r="I78" i="4"/>
  <c r="I79" i="4" s="1"/>
  <c r="L45" i="4"/>
  <c r="L47" i="4" s="1"/>
  <c r="L43" i="4"/>
  <c r="M41" i="4"/>
  <c r="K51" i="4"/>
  <c r="T32" i="4"/>
  <c r="T34" i="4" s="1"/>
  <c r="T30" i="4"/>
  <c r="U30" i="4"/>
  <c r="U32" i="4"/>
  <c r="U34" i="4" s="1"/>
  <c r="W32" i="4"/>
  <c r="W34" i="4" s="1"/>
  <c r="W30" i="4"/>
  <c r="L32" i="4"/>
  <c r="L34" i="4" s="1"/>
  <c r="L30" i="4"/>
  <c r="M30" i="4"/>
  <c r="M32" i="4"/>
  <c r="M34" i="4" s="1"/>
  <c r="N32" i="4"/>
  <c r="N34" i="4" s="1"/>
  <c r="N30" i="4"/>
  <c r="O32" i="4"/>
  <c r="O34" i="4" s="1"/>
  <c r="O30" i="4"/>
  <c r="P32" i="4"/>
  <c r="P34" i="4" s="1"/>
  <c r="P30" i="4"/>
  <c r="Q30" i="4"/>
  <c r="Q32" i="4"/>
  <c r="Q34" i="4" s="1"/>
  <c r="R32" i="4"/>
  <c r="R34" i="4" s="1"/>
  <c r="R30" i="4"/>
  <c r="S32" i="4"/>
  <c r="S34" i="4" s="1"/>
  <c r="S30" i="4"/>
  <c r="V32" i="4"/>
  <c r="V34" i="4" s="1"/>
  <c r="V30" i="4"/>
  <c r="H32" i="4"/>
  <c r="H34" i="4" s="1"/>
  <c r="H30" i="4"/>
  <c r="I30" i="4"/>
  <c r="I32" i="4"/>
  <c r="I34" i="4" s="1"/>
  <c r="J32" i="4"/>
  <c r="J34" i="4" s="1"/>
  <c r="J30" i="4"/>
  <c r="K32" i="4"/>
  <c r="K34" i="4" s="1"/>
  <c r="K30" i="4"/>
  <c r="I38" i="4"/>
  <c r="R19" i="4"/>
  <c r="R17" i="4"/>
  <c r="S19" i="4"/>
  <c r="S17" i="4"/>
  <c r="P17" i="4"/>
  <c r="P19" i="4"/>
  <c r="M19" i="4"/>
  <c r="M17" i="4"/>
  <c r="V19" i="4"/>
  <c r="V17" i="4"/>
  <c r="W19" i="4"/>
  <c r="W17" i="4"/>
  <c r="T17" i="4"/>
  <c r="T19" i="4"/>
  <c r="Q19" i="4"/>
  <c r="Q17" i="4"/>
  <c r="J19" i="4"/>
  <c r="J17" i="4"/>
  <c r="K19" i="4"/>
  <c r="K17" i="4"/>
  <c r="H17" i="4"/>
  <c r="H19" i="4"/>
  <c r="H21" i="4" s="1"/>
  <c r="U19" i="4"/>
  <c r="U17" i="4"/>
  <c r="N19" i="4"/>
  <c r="N17" i="4"/>
  <c r="O19" i="4"/>
  <c r="O17" i="4"/>
  <c r="L17" i="4"/>
  <c r="L19" i="4"/>
  <c r="I19" i="4"/>
  <c r="I17" i="4"/>
  <c r="G70" i="4"/>
  <c r="J77" i="4"/>
  <c r="K11" i="4"/>
  <c r="K60" i="4" s="1"/>
  <c r="L7" i="4"/>
  <c r="J25" i="4"/>
  <c r="K24" i="4"/>
  <c r="K56" i="4" s="1"/>
  <c r="H68" i="4"/>
  <c r="H69" i="4" s="1"/>
  <c r="H12" i="2"/>
  <c r="G21" i="2"/>
  <c r="G23" i="2" s="1"/>
  <c r="G13" i="2"/>
  <c r="I16" i="2"/>
  <c r="H22" i="2"/>
  <c r="E17" i="2"/>
  <c r="C55" i="2"/>
  <c r="C52" i="2"/>
  <c r="D34" i="2"/>
  <c r="D50" i="2" s="1"/>
  <c r="D55" i="2" s="1"/>
  <c r="U4" i="6" l="1"/>
  <c r="T4" i="6"/>
  <c r="I21" i="4"/>
  <c r="F87" i="4"/>
  <c r="F92" i="4" s="1"/>
  <c r="G87" i="4"/>
  <c r="G91" i="4"/>
  <c r="I65" i="4"/>
  <c r="I67" i="4"/>
  <c r="V66" i="4"/>
  <c r="K61" i="4"/>
  <c r="J62" i="4"/>
  <c r="J63" i="4" s="1"/>
  <c r="J78" i="4"/>
  <c r="J79" i="4" s="1"/>
  <c r="J80" i="4"/>
  <c r="I81" i="4"/>
  <c r="I82" i="4" s="1"/>
  <c r="I88" i="4" s="1"/>
  <c r="J20" i="4"/>
  <c r="J21" i="4" s="1"/>
  <c r="I55" i="4"/>
  <c r="I57" i="4" s="1"/>
  <c r="I86" i="4" s="1"/>
  <c r="M45" i="4"/>
  <c r="M47" i="4" s="1"/>
  <c r="M43" i="4"/>
  <c r="N41" i="4"/>
  <c r="L51" i="4"/>
  <c r="J38" i="4"/>
  <c r="L11" i="4"/>
  <c r="L60" i="4" s="1"/>
  <c r="M7" i="4"/>
  <c r="K77" i="4"/>
  <c r="H85" i="4"/>
  <c r="H91" i="4" s="1"/>
  <c r="H70" i="4"/>
  <c r="L24" i="4"/>
  <c r="L56" i="4" s="1"/>
  <c r="K25" i="4"/>
  <c r="I12" i="2"/>
  <c r="H21" i="2"/>
  <c r="H23" i="2" s="1"/>
  <c r="H13" i="2"/>
  <c r="J16" i="2"/>
  <c r="I22" i="2"/>
  <c r="D52" i="2"/>
  <c r="D56" i="2" s="1"/>
  <c r="D35" i="2"/>
  <c r="C56" i="2"/>
  <c r="E33" i="2"/>
  <c r="E34" i="2" s="1"/>
  <c r="E51" i="2"/>
  <c r="F17" i="2"/>
  <c r="W4" i="6" l="1"/>
  <c r="V4" i="6"/>
  <c r="G92" i="4"/>
  <c r="J65" i="4"/>
  <c r="J67" i="4"/>
  <c r="J81" i="4"/>
  <c r="J82" i="4" s="1"/>
  <c r="J88" i="4" s="1"/>
  <c r="W66" i="4"/>
  <c r="K20" i="4"/>
  <c r="J55" i="4"/>
  <c r="J57" i="4" s="1"/>
  <c r="J86" i="4" s="1"/>
  <c r="I68" i="4"/>
  <c r="I69" i="4" s="1"/>
  <c r="I70" i="4" s="1"/>
  <c r="L61" i="4"/>
  <c r="K62" i="4"/>
  <c r="K63" i="4" s="1"/>
  <c r="K80" i="4"/>
  <c r="K78" i="4"/>
  <c r="K79" i="4" s="1"/>
  <c r="N43" i="4"/>
  <c r="O41" i="4"/>
  <c r="N45" i="4"/>
  <c r="N47" i="4" s="1"/>
  <c r="M51" i="4"/>
  <c r="K38" i="4"/>
  <c r="M11" i="4"/>
  <c r="M60" i="4" s="1"/>
  <c r="N7" i="4"/>
  <c r="L77" i="4"/>
  <c r="M24" i="4"/>
  <c r="L25" i="4"/>
  <c r="H87" i="4"/>
  <c r="H92" i="4" s="1"/>
  <c r="K16" i="2"/>
  <c r="J22" i="2"/>
  <c r="J12" i="2"/>
  <c r="I21" i="2"/>
  <c r="I23" i="2" s="1"/>
  <c r="I13" i="2"/>
  <c r="E50" i="2"/>
  <c r="E55" i="2" s="1"/>
  <c r="E35" i="2"/>
  <c r="G17" i="2"/>
  <c r="F51" i="2"/>
  <c r="F33" i="2"/>
  <c r="F34" i="2" s="1"/>
  <c r="X4" i="6" l="1"/>
  <c r="Y4" i="6"/>
  <c r="I85" i="4"/>
  <c r="I91" i="4" s="1"/>
  <c r="K65" i="4"/>
  <c r="K67" i="4"/>
  <c r="J68" i="4"/>
  <c r="J69" i="4" s="1"/>
  <c r="J85" i="4" s="1"/>
  <c r="K81" i="4"/>
  <c r="K82" i="4" s="1"/>
  <c r="K88" i="4" s="1"/>
  <c r="M61" i="4"/>
  <c r="L62" i="4"/>
  <c r="L63" i="4" s="1"/>
  <c r="L78" i="4"/>
  <c r="L79" i="4" s="1"/>
  <c r="L80" i="4"/>
  <c r="L20" i="4"/>
  <c r="K55" i="4"/>
  <c r="K57" i="4" s="1"/>
  <c r="K68" i="4" s="1"/>
  <c r="K21" i="4"/>
  <c r="N24" i="4"/>
  <c r="M56" i="4"/>
  <c r="O45" i="4"/>
  <c r="O47" i="4" s="1"/>
  <c r="O43" i="4"/>
  <c r="P41" i="4"/>
  <c r="N51" i="4"/>
  <c r="L38" i="4"/>
  <c r="O7" i="4"/>
  <c r="N11" i="4"/>
  <c r="N60" i="4" s="1"/>
  <c r="M77" i="4"/>
  <c r="M25" i="4"/>
  <c r="K12" i="2"/>
  <c r="J21" i="2"/>
  <c r="J23" i="2" s="1"/>
  <c r="J13" i="2"/>
  <c r="L16" i="2"/>
  <c r="K22" i="2"/>
  <c r="F50" i="2"/>
  <c r="F55" i="2" s="1"/>
  <c r="F35" i="2"/>
  <c r="E52" i="2"/>
  <c r="E56" i="2" s="1"/>
  <c r="G33" i="2"/>
  <c r="G34" i="2" s="1"/>
  <c r="G51" i="2"/>
  <c r="H17" i="2"/>
  <c r="Z4" i="6" l="1"/>
  <c r="AA4" i="6"/>
  <c r="J87" i="4"/>
  <c r="J91" i="4"/>
  <c r="I87" i="4"/>
  <c r="I92" i="4" s="1"/>
  <c r="K69" i="4"/>
  <c r="K85" i="4" s="1"/>
  <c r="K91" i="4" s="1"/>
  <c r="L65" i="4"/>
  <c r="L67" i="4"/>
  <c r="L81" i="4"/>
  <c r="L82" i="4" s="1"/>
  <c r="L88" i="4" s="1"/>
  <c r="J70" i="4"/>
  <c r="O24" i="4"/>
  <c r="N56" i="4"/>
  <c r="N25" i="4"/>
  <c r="K86" i="4"/>
  <c r="M20" i="4"/>
  <c r="L55" i="4"/>
  <c r="L57" i="4" s="1"/>
  <c r="L86" i="4" s="1"/>
  <c r="L21" i="4"/>
  <c r="N61" i="4"/>
  <c r="M62" i="4"/>
  <c r="M63" i="4" s="1"/>
  <c r="M78" i="4"/>
  <c r="M79" i="4" s="1"/>
  <c r="M80" i="4"/>
  <c r="M38" i="4"/>
  <c r="P45" i="4"/>
  <c r="P47" i="4" s="1"/>
  <c r="P43" i="4"/>
  <c r="Q41" i="4"/>
  <c r="O51" i="4"/>
  <c r="O11" i="4"/>
  <c r="O60" i="4" s="1"/>
  <c r="P7" i="4"/>
  <c r="L12" i="2"/>
  <c r="K21" i="2"/>
  <c r="K23" i="2" s="1"/>
  <c r="K13" i="2"/>
  <c r="M16" i="2"/>
  <c r="M22" i="2" s="1"/>
  <c r="L22" i="2"/>
  <c r="F52" i="2"/>
  <c r="F56" i="2" s="1"/>
  <c r="G50" i="2"/>
  <c r="G55" i="2" s="1"/>
  <c r="G35" i="2"/>
  <c r="I17" i="2"/>
  <c r="H51" i="2"/>
  <c r="H33" i="2"/>
  <c r="H34" i="2" s="1"/>
  <c r="AC4" i="6" l="1"/>
  <c r="AB4" i="6"/>
  <c r="K87" i="4"/>
  <c r="K92" i="4" s="1"/>
  <c r="K70" i="4"/>
  <c r="L68" i="4"/>
  <c r="L69" i="4" s="1"/>
  <c r="L85" i="4" s="1"/>
  <c r="L91" i="4" s="1"/>
  <c r="J92" i="4"/>
  <c r="M65" i="4"/>
  <c r="M67" i="4"/>
  <c r="M81" i="4"/>
  <c r="O61" i="4"/>
  <c r="N62" i="4"/>
  <c r="N63" i="4" s="1"/>
  <c r="N20" i="4"/>
  <c r="M55" i="4"/>
  <c r="M57" i="4" s="1"/>
  <c r="M86" i="4" s="1"/>
  <c r="M21" i="4"/>
  <c r="P24" i="4"/>
  <c r="O56" i="4"/>
  <c r="O25" i="4"/>
  <c r="N38" i="4"/>
  <c r="Q45" i="4"/>
  <c r="Q47" i="4" s="1"/>
  <c r="Q43" i="4"/>
  <c r="R41" i="4"/>
  <c r="P51" i="4"/>
  <c r="Q7" i="4"/>
  <c r="P11" i="4"/>
  <c r="P60" i="4" s="1"/>
  <c r="M12" i="2"/>
  <c r="L21" i="2"/>
  <c r="L23" i="2" s="1"/>
  <c r="L13" i="2"/>
  <c r="G52" i="2"/>
  <c r="G56" i="2" s="1"/>
  <c r="H50" i="2"/>
  <c r="H55" i="2" s="1"/>
  <c r="H35" i="2"/>
  <c r="I51" i="2"/>
  <c r="I33" i="2"/>
  <c r="I34" i="2" s="1"/>
  <c r="J17" i="2"/>
  <c r="AD4" i="6" l="1"/>
  <c r="AE4" i="6"/>
  <c r="L70" i="4"/>
  <c r="M68" i="4"/>
  <c r="M69" i="4" s="1"/>
  <c r="M70" i="4" s="1"/>
  <c r="M82" i="4"/>
  <c r="M88" i="4" s="1"/>
  <c r="N82" i="4"/>
  <c r="N88" i="4" s="1"/>
  <c r="N65" i="4"/>
  <c r="N67" i="4"/>
  <c r="Q24" i="4"/>
  <c r="P25" i="4"/>
  <c r="P56" i="4"/>
  <c r="O20" i="4"/>
  <c r="N55" i="4"/>
  <c r="N57" i="4" s="1"/>
  <c r="N21" i="4"/>
  <c r="P61" i="4"/>
  <c r="O62" i="4"/>
  <c r="O63" i="4" s="1"/>
  <c r="O38" i="4"/>
  <c r="R43" i="4"/>
  <c r="S41" i="4"/>
  <c r="R45" i="4"/>
  <c r="R47" i="4" s="1"/>
  <c r="Q51" i="4"/>
  <c r="R7" i="4"/>
  <c r="Q11" i="4"/>
  <c r="Q60" i="4" s="1"/>
  <c r="L87" i="4"/>
  <c r="L92" i="4" s="1"/>
  <c r="M21" i="2"/>
  <c r="M23" i="2" s="1"/>
  <c r="M13" i="2"/>
  <c r="H52" i="2"/>
  <c r="H56" i="2" s="1"/>
  <c r="I50" i="2"/>
  <c r="I55" i="2" s="1"/>
  <c r="I35" i="2"/>
  <c r="K17" i="2"/>
  <c r="J33" i="2"/>
  <c r="J34" i="2" s="1"/>
  <c r="J51" i="2"/>
  <c r="AG4" i="6" l="1"/>
  <c r="AF4" i="6"/>
  <c r="N68" i="4"/>
  <c r="N69" i="4" s="1"/>
  <c r="N86" i="4"/>
  <c r="M85" i="4"/>
  <c r="O65" i="4"/>
  <c r="O67" i="4"/>
  <c r="R24" i="4"/>
  <c r="Q25" i="4"/>
  <c r="Q56" i="4"/>
  <c r="Q61" i="4"/>
  <c r="P62" i="4"/>
  <c r="P63" i="4" s="1"/>
  <c r="P20" i="4"/>
  <c r="O55" i="4"/>
  <c r="O57" i="4" s="1"/>
  <c r="O21" i="4"/>
  <c r="P38" i="4"/>
  <c r="S45" i="4"/>
  <c r="S47" i="4" s="1"/>
  <c r="S43" i="4"/>
  <c r="T41" i="4"/>
  <c r="R51" i="4"/>
  <c r="S7" i="4"/>
  <c r="R11" i="4"/>
  <c r="R60" i="4" s="1"/>
  <c r="I52" i="2"/>
  <c r="I56" i="2" s="1"/>
  <c r="J50" i="2"/>
  <c r="J55" i="2" s="1"/>
  <c r="J35" i="2"/>
  <c r="K51" i="2"/>
  <c r="K33" i="2"/>
  <c r="K34" i="2" s="1"/>
  <c r="L17" i="2"/>
  <c r="AH4" i="6" l="1"/>
  <c r="AI4" i="6"/>
  <c r="O68" i="4"/>
  <c r="O86" i="4"/>
  <c r="M87" i="4"/>
  <c r="M91" i="4"/>
  <c r="O69" i="4"/>
  <c r="N85" i="4"/>
  <c r="N70" i="4"/>
  <c r="P65" i="4"/>
  <c r="P67" i="4"/>
  <c r="S24" i="4"/>
  <c r="R56" i="4"/>
  <c r="R25" i="4"/>
  <c r="Q20" i="4"/>
  <c r="P55" i="4"/>
  <c r="P57" i="4" s="1"/>
  <c r="P21" i="4"/>
  <c r="R61" i="4"/>
  <c r="Q62" i="4"/>
  <c r="Q63" i="4" s="1"/>
  <c r="Q38" i="4"/>
  <c r="T45" i="4"/>
  <c r="T47" i="4" s="1"/>
  <c r="T43" i="4"/>
  <c r="U41" i="4"/>
  <c r="S51" i="4"/>
  <c r="S11" i="4"/>
  <c r="S60" i="4" s="1"/>
  <c r="T7" i="4"/>
  <c r="J52" i="2"/>
  <c r="J56" i="2" s="1"/>
  <c r="K50" i="2"/>
  <c r="K55" i="2" s="1"/>
  <c r="K35" i="2"/>
  <c r="L33" i="2"/>
  <c r="L34" i="2" s="1"/>
  <c r="L51" i="2"/>
  <c r="M17" i="2"/>
  <c r="AJ4" i="6" l="1"/>
  <c r="AK4" i="6"/>
  <c r="M92" i="4"/>
  <c r="P68" i="4"/>
  <c r="P69" i="4" s="1"/>
  <c r="P86" i="4"/>
  <c r="N87" i="4"/>
  <c r="N91" i="4"/>
  <c r="O85" i="4"/>
  <c r="O70" i="4"/>
  <c r="Q65" i="4"/>
  <c r="Q67" i="4"/>
  <c r="S61" i="4"/>
  <c r="R62" i="4"/>
  <c r="R63" i="4" s="1"/>
  <c r="T24" i="4"/>
  <c r="S56" i="4"/>
  <c r="S25" i="4"/>
  <c r="R20" i="4"/>
  <c r="Q55" i="4"/>
  <c r="Q57" i="4" s="1"/>
  <c r="Q21" i="4"/>
  <c r="R38" i="4"/>
  <c r="U45" i="4"/>
  <c r="U47" i="4" s="1"/>
  <c r="U43" i="4"/>
  <c r="V41" i="4"/>
  <c r="T51" i="4"/>
  <c r="T11" i="4"/>
  <c r="T60" i="4" s="1"/>
  <c r="U7" i="4"/>
  <c r="K52" i="2"/>
  <c r="K56" i="2" s="1"/>
  <c r="L50" i="2"/>
  <c r="L55" i="2" s="1"/>
  <c r="L35" i="2"/>
  <c r="M33" i="2"/>
  <c r="M34" i="2" s="1"/>
  <c r="M51" i="2"/>
  <c r="AL4" i="6" l="1"/>
  <c r="AM4" i="6"/>
  <c r="Q68" i="4"/>
  <c r="Q69" i="4" s="1"/>
  <c r="Q86" i="4"/>
  <c r="N92" i="4"/>
  <c r="O87" i="4"/>
  <c r="O91" i="4"/>
  <c r="P85" i="4"/>
  <c r="P70" i="4"/>
  <c r="R65" i="4"/>
  <c r="R67" i="4"/>
  <c r="T61" i="4"/>
  <c r="S62" i="4"/>
  <c r="S63" i="4" s="1"/>
  <c r="U24" i="4"/>
  <c r="T25" i="4"/>
  <c r="T56" i="4"/>
  <c r="S20" i="4"/>
  <c r="R55" i="4"/>
  <c r="R57" i="4" s="1"/>
  <c r="R21" i="4"/>
  <c r="S38" i="4"/>
  <c r="V43" i="4"/>
  <c r="W41" i="4"/>
  <c r="V45" i="4"/>
  <c r="V47" i="4" s="1"/>
  <c r="U51" i="4"/>
  <c r="U11" i="4"/>
  <c r="U60" i="4" s="1"/>
  <c r="V7" i="4"/>
  <c r="L52" i="2"/>
  <c r="L56" i="2" s="1"/>
  <c r="M50" i="2"/>
  <c r="M52" i="2" s="1"/>
  <c r="M35" i="2"/>
  <c r="O92" i="4" l="1"/>
  <c r="Q85" i="4"/>
  <c r="Q70" i="4"/>
  <c r="P91" i="4"/>
  <c r="P87" i="4"/>
  <c r="R68" i="4"/>
  <c r="R69" i="4" s="1"/>
  <c r="R86" i="4"/>
  <c r="S65" i="4"/>
  <c r="S67" i="4"/>
  <c r="V24" i="4"/>
  <c r="U25" i="4"/>
  <c r="U56" i="4"/>
  <c r="T20" i="4"/>
  <c r="S55" i="4"/>
  <c r="S57" i="4" s="1"/>
  <c r="S21" i="4"/>
  <c r="U61" i="4"/>
  <c r="T62" i="4"/>
  <c r="T63" i="4" s="1"/>
  <c r="T38" i="4"/>
  <c r="W45" i="4"/>
  <c r="W47" i="4" s="1"/>
  <c r="W43" i="4"/>
  <c r="V51" i="4"/>
  <c r="W51" i="4"/>
  <c r="W7" i="4"/>
  <c r="W11" i="4" s="1"/>
  <c r="W60" i="4" s="1"/>
  <c r="V11" i="4"/>
  <c r="V60" i="4" s="1"/>
  <c r="M55" i="2"/>
  <c r="M56" i="2" s="1"/>
  <c r="R85" i="4" l="1"/>
  <c r="R70" i="4"/>
  <c r="P92" i="4"/>
  <c r="S68" i="4"/>
  <c r="S69" i="4" s="1"/>
  <c r="S86" i="4"/>
  <c r="Q91" i="4"/>
  <c r="Q87" i="4"/>
  <c r="Q92" i="4" s="1"/>
  <c r="T65" i="4"/>
  <c r="T67" i="4"/>
  <c r="W24" i="4"/>
  <c r="V56" i="4"/>
  <c r="V25" i="4"/>
  <c r="U20" i="4"/>
  <c r="T55" i="4"/>
  <c r="T57" i="4" s="1"/>
  <c r="T21" i="4"/>
  <c r="V61" i="4"/>
  <c r="U62" i="4"/>
  <c r="U63" i="4" s="1"/>
  <c r="U38" i="4"/>
  <c r="C57" i="2"/>
  <c r="C58" i="2"/>
  <c r="S85" i="4" l="1"/>
  <c r="S70" i="4"/>
  <c r="T68" i="4"/>
  <c r="T69" i="4" s="1"/>
  <c r="T86" i="4"/>
  <c r="R87" i="4"/>
  <c r="R91" i="4"/>
  <c r="U65" i="4"/>
  <c r="U67" i="4"/>
  <c r="W61" i="4"/>
  <c r="W62" i="4" s="1"/>
  <c r="W63" i="4" s="1"/>
  <c r="V62" i="4"/>
  <c r="V63" i="4" s="1"/>
  <c r="V20" i="4"/>
  <c r="U55" i="4"/>
  <c r="U57" i="4" s="1"/>
  <c r="U21" i="4"/>
  <c r="W56" i="4"/>
  <c r="W25" i="4"/>
  <c r="V38" i="4"/>
  <c r="W38" i="4"/>
  <c r="U68" i="4" l="1"/>
  <c r="U69" i="4" s="1"/>
  <c r="U86" i="4"/>
  <c r="R92" i="4"/>
  <c r="T85" i="4"/>
  <c r="T70" i="4"/>
  <c r="S87" i="4"/>
  <c r="S91" i="4"/>
  <c r="W65" i="4"/>
  <c r="W67" i="4"/>
  <c r="V65" i="4"/>
  <c r="V67" i="4"/>
  <c r="W20" i="4"/>
  <c r="V55" i="4"/>
  <c r="V57" i="4" s="1"/>
  <c r="V21" i="4"/>
  <c r="U85" i="4" l="1"/>
  <c r="U70" i="4"/>
  <c r="S92" i="4"/>
  <c r="V68" i="4"/>
  <c r="V69" i="4" s="1"/>
  <c r="V86" i="4"/>
  <c r="T91" i="4"/>
  <c r="T87" i="4"/>
  <c r="T92" i="4" s="1"/>
  <c r="W55" i="4"/>
  <c r="W57" i="4" s="1"/>
  <c r="W21" i="4"/>
  <c r="W68" i="4" l="1"/>
  <c r="W69" i="4" s="1"/>
  <c r="W86" i="4"/>
  <c r="V85" i="4"/>
  <c r="V70" i="4"/>
  <c r="U91" i="4"/>
  <c r="U87" i="4"/>
  <c r="U92" i="4" l="1"/>
  <c r="V87" i="4"/>
  <c r="V91" i="4"/>
  <c r="W85" i="4"/>
  <c r="W70" i="4"/>
  <c r="V92" i="4" l="1"/>
  <c r="W87" i="4"/>
  <c r="W91" i="4"/>
  <c r="W92" i="4" l="1"/>
  <c r="C93" i="4" l="1"/>
  <c r="C94" i="4"/>
</calcChain>
</file>

<file path=xl/sharedStrings.xml><?xml version="1.0" encoding="utf-8"?>
<sst xmlns="http://schemas.openxmlformats.org/spreadsheetml/2006/main" count="180" uniqueCount="97">
  <si>
    <t>Terreno</t>
  </si>
  <si>
    <t>CXC</t>
  </si>
  <si>
    <t>Inventarios</t>
  </si>
  <si>
    <t>CXP</t>
  </si>
  <si>
    <t>Maquinaria y equipos</t>
  </si>
  <si>
    <t>Inmuebles y edificaciones</t>
  </si>
  <si>
    <t>VENTAS</t>
  </si>
  <si>
    <t>Precio</t>
  </si>
  <si>
    <t>Cantidad</t>
  </si>
  <si>
    <t>Total Ventas</t>
  </si>
  <si>
    <t>ACTIVOS FIJOS</t>
  </si>
  <si>
    <t>Activo Bruto</t>
  </si>
  <si>
    <t>(-) Dep. Acumulada</t>
  </si>
  <si>
    <t>Activo Neto</t>
  </si>
  <si>
    <t>Construcción</t>
  </si>
  <si>
    <t>GASTO DE DEPRECIACIÓN</t>
  </si>
  <si>
    <t>TOTAL</t>
  </si>
  <si>
    <t>P&amp;G</t>
  </si>
  <si>
    <t>(+) Ventas</t>
  </si>
  <si>
    <t>(-) Costo de ventas</t>
  </si>
  <si>
    <t>Utilidad bruta</t>
  </si>
  <si>
    <t>% Margen bruto</t>
  </si>
  <si>
    <t>(-) Gastos de administración</t>
  </si>
  <si>
    <t>(-) Gastos de ventas</t>
  </si>
  <si>
    <t>(-) Depreciaciones</t>
  </si>
  <si>
    <t>Utilidad operacional</t>
  </si>
  <si>
    <t>%Margen operacional</t>
  </si>
  <si>
    <t>ROTACIONES</t>
  </si>
  <si>
    <t>CAPITAL DE TRABAJO</t>
  </si>
  <si>
    <t>WK</t>
  </si>
  <si>
    <t>FCL</t>
  </si>
  <si>
    <t>(+) Utilidad operacional</t>
  </si>
  <si>
    <t>(+) Depreciaciones</t>
  </si>
  <si>
    <t>EBITDA</t>
  </si>
  <si>
    <t>(-) WK</t>
  </si>
  <si>
    <t>(-) CAPEX</t>
  </si>
  <si>
    <t>(-) Impuestos Operacionales</t>
  </si>
  <si>
    <t>FLUJO DE CAJA LIBRE</t>
  </si>
  <si>
    <t>TIR</t>
  </si>
  <si>
    <t>(Taller de trabajo)</t>
  </si>
  <si>
    <t>(Equipos de soldadura y producción)</t>
  </si>
  <si>
    <t>Activo Corriente</t>
  </si>
  <si>
    <t>Cuentas por pagar</t>
  </si>
  <si>
    <t>A. Corriente - P. corriente</t>
  </si>
  <si>
    <t>VPN</t>
  </si>
  <si>
    <t>IPC</t>
  </si>
  <si>
    <t>IPP</t>
  </si>
  <si>
    <t>Cantidad Manzana</t>
  </si>
  <si>
    <t>Cantidad Naranja</t>
  </si>
  <si>
    <t>Cantidad Uva</t>
  </si>
  <si>
    <t>PROYECCIONES MACROECONOMICAS</t>
  </si>
  <si>
    <t>ADECUACIÓN</t>
  </si>
  <si>
    <t>Lote</t>
  </si>
  <si>
    <t>Maquinaria</t>
  </si>
  <si>
    <t>MAQUINARIA</t>
  </si>
  <si>
    <t xml:space="preserve">     ADECUACIÓN MANZANA</t>
  </si>
  <si>
    <t xml:space="preserve">    MAQUINARIA MANZANA</t>
  </si>
  <si>
    <t xml:space="preserve">     ADECUACIÓN NARANJA</t>
  </si>
  <si>
    <t xml:space="preserve">    MAQUINARIA NARANJA</t>
  </si>
  <si>
    <t xml:space="preserve">     ADECUACIÓN UVA</t>
  </si>
  <si>
    <t xml:space="preserve">    MAQUINARIA UVA</t>
  </si>
  <si>
    <t>(-) Costo de ventas (TOTAL)</t>
  </si>
  <si>
    <t>(+) Utilidad operacional (EBIT)</t>
  </si>
  <si>
    <t>(-)Impuestos Ganancias ocasionales</t>
  </si>
  <si>
    <t>C.O (EM)</t>
  </si>
  <si>
    <t>C.O (EA)</t>
  </si>
  <si>
    <t>Costo de ventas (Por unidad)</t>
  </si>
  <si>
    <t>Nota</t>
  </si>
  <si>
    <t xml:space="preserve">   No hay tasa impositiva; la Alcaldía no paga impuestos</t>
  </si>
  <si>
    <t>MONTO</t>
  </si>
  <si>
    <t>Kd*MONTO</t>
  </si>
  <si>
    <t>WACC (C.O) [EA]</t>
  </si>
  <si>
    <t>OPCIÓN 1: CONCRETO RÍGIDO</t>
  </si>
  <si>
    <t>Emisión de bonos a nivel local</t>
  </si>
  <si>
    <t>Emisión de bonos a nivel internacional</t>
  </si>
  <si>
    <t>Banco Interamericano de desarrollo</t>
  </si>
  <si>
    <t>Sindicato de Bancos Nacionales</t>
  </si>
  <si>
    <t>Kd [EA]</t>
  </si>
  <si>
    <t>CAPEX</t>
  </si>
  <si>
    <t xml:space="preserve">VPN (8%) </t>
  </si>
  <si>
    <t>C.O. costos presupuestales [EA]</t>
  </si>
  <si>
    <t>Monto a financiar</t>
  </si>
  <si>
    <t>Monto máx.</t>
  </si>
  <si>
    <t>OPCIÓN 2: CONCRETO ASFÁLTICO</t>
  </si>
  <si>
    <t>VAE</t>
  </si>
  <si>
    <t>Como los proyectos tienen vidas útiles diferentes utilizamos el VAE como indicaor de bondad financiera para compararlos. Se concluye que es mejor el proyecto de concreto asfáltico porque requiere menor inversión que el proyecto de concreto rígido VAE2&gt;VAE1</t>
  </si>
  <si>
    <t>Bonoss</t>
  </si>
  <si>
    <t>Años</t>
  </si>
  <si>
    <t>Saldo inicial</t>
  </si>
  <si>
    <t>Préstamo</t>
  </si>
  <si>
    <t>Comisiones</t>
  </si>
  <si>
    <t>Capital</t>
  </si>
  <si>
    <t>Intereses</t>
  </si>
  <si>
    <t>Ahorro Tributario</t>
  </si>
  <si>
    <t>FCD</t>
  </si>
  <si>
    <t>Reciprocidad</t>
  </si>
  <si>
    <t>WACC</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</si>
</sst>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quot;\ #,##0.00_);[Red]\(&quot;$&quot;\ #,##0.00\)"/>
    <numFmt numFmtId="44" formatCode="_(&quot;$&quot;\ * #,##0.00_);_(&quot;$&quot;\ * \(#,##0.00\);_(&quot;$&quot;\ * &quot;-&quot;??_);_(@_)"/>
    <numFmt numFmtId="43" formatCode="_(* #,##0.00_);_(* \(#,##0.00\);_(* &quot;-&quot;??_);_(@_)"/>
    <numFmt numFmtId="164" formatCode="_(&quot;$&quot;\ * #,##0_);_(&quot;$&quot;\ * \(#,##0\);_(&quot;$&quot;\ * &quot;-&quot;??_);_(@_)"/>
    <numFmt numFmtId="165" formatCode="0.0%"/>
    <numFmt numFmtId="166" formatCode="_(* #,##0_);_(* \(#,##0\);_(* &quot;-&quot;??_);_(@_)"/>
    <numFmt numFmtId="167" formatCode="0.000%"/>
    <numFmt numFmtId="168" formatCode="_(&quot;$&quot;\ * #,##0.000_);_(&quot;$&quot;\ * \(#,##0.000\);_(&quot;$&quot;\ * &quot;-&quot;??_);_(@_)"/>
  </numFmts>
  <fonts count="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i/>
      <sz val="11"/>
      <color theme="1"/>
      <name val="Calibri"/>
      <family val="2"/>
      <scheme val="minor"/>
    </font>
    <font>
      <b/>
      <sz val="12"/>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66CC"/>
        <bgColor indexed="64"/>
      </patternFill>
    </fill>
    <fill>
      <patternFill patternType="solid">
        <fgColor theme="8" tint="-0.249977111117893"/>
        <bgColor indexed="64"/>
      </patternFill>
    </fill>
    <fill>
      <patternFill patternType="solid">
        <fgColor rgb="FFFF6600"/>
        <bgColor indexed="64"/>
      </patternFill>
    </fill>
    <fill>
      <patternFill patternType="solid">
        <fgColor rgb="FF7030A0"/>
        <bgColor indexed="64"/>
      </patternFill>
    </fill>
  </fills>
  <borders count="6">
    <border>
      <left/>
      <right/>
      <top/>
      <bottom/>
      <diagonal/>
    </border>
    <border>
      <left/>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74">
    <xf numFmtId="0" fontId="0" fillId="0" borderId="0" xfId="0"/>
    <xf numFmtId="0" fontId="0" fillId="0" borderId="0" xfId="0" applyAlignment="1">
      <alignment horizontal="right"/>
    </xf>
    <xf numFmtId="10" fontId="0" fillId="0" borderId="0" xfId="0" applyNumberFormat="1"/>
    <xf numFmtId="9" fontId="0" fillId="0" borderId="0" xfId="0" applyNumberFormat="1"/>
    <xf numFmtId="164" fontId="0" fillId="0" borderId="0" xfId="2" applyNumberFormat="1" applyFont="1" applyAlignment="1"/>
    <xf numFmtId="0" fontId="0" fillId="0" borderId="0" xfId="0" applyBorder="1"/>
    <xf numFmtId="0" fontId="6" fillId="0" borderId="0" xfId="0" applyFont="1"/>
    <xf numFmtId="0" fontId="6" fillId="0" borderId="0" xfId="0" applyFont="1" applyAlignment="1"/>
    <xf numFmtId="0" fontId="6" fillId="0" borderId="0" xfId="0" applyFont="1" applyBorder="1"/>
    <xf numFmtId="164" fontId="0" fillId="0" borderId="0" xfId="0" applyNumberFormat="1" applyBorder="1"/>
    <xf numFmtId="0" fontId="0" fillId="0" borderId="1" xfId="0" applyBorder="1"/>
    <xf numFmtId="0" fontId="0" fillId="0" borderId="0" xfId="0" applyBorder="1" applyAlignment="1"/>
    <xf numFmtId="164" fontId="0" fillId="0" borderId="0" xfId="2" applyNumberFormat="1" applyFont="1" applyBorder="1" applyAlignment="1"/>
    <xf numFmtId="164" fontId="0" fillId="0" borderId="1" xfId="2" applyNumberFormat="1" applyFont="1" applyBorder="1" applyAlignment="1"/>
    <xf numFmtId="9" fontId="0" fillId="0" borderId="0" xfId="2" applyNumberFormat="1" applyFont="1" applyAlignment="1"/>
    <xf numFmtId="165" fontId="0" fillId="0" borderId="0" xfId="2" applyNumberFormat="1" applyFont="1" applyAlignment="1"/>
    <xf numFmtId="10" fontId="0" fillId="0" borderId="0" xfId="2" applyNumberFormat="1" applyFont="1" applyAlignment="1"/>
    <xf numFmtId="0" fontId="6" fillId="2" borderId="2" xfId="0" applyFont="1" applyFill="1" applyBorder="1" applyAlignment="1">
      <alignment horizontal="left"/>
    </xf>
    <xf numFmtId="8" fontId="0" fillId="0" borderId="0" xfId="0" applyNumberFormat="1"/>
    <xf numFmtId="0" fontId="6" fillId="0" borderId="0" xfId="0" applyFont="1" applyAlignment="1">
      <alignment horizontal="center"/>
    </xf>
    <xf numFmtId="166" fontId="0" fillId="0" borderId="1" xfId="1" applyNumberFormat="1" applyFont="1" applyBorder="1" applyAlignment="1"/>
    <xf numFmtId="0" fontId="0" fillId="0" borderId="0" xfId="0" applyAlignment="1">
      <alignment horizontal="center"/>
    </xf>
    <xf numFmtId="0" fontId="3" fillId="0" borderId="0" xfId="0" applyFont="1" applyAlignment="1">
      <alignment horizontal="right"/>
    </xf>
    <xf numFmtId="0" fontId="7" fillId="0" borderId="0" xfId="0" applyFont="1" applyAlignment="1">
      <alignment horizontal="right"/>
    </xf>
    <xf numFmtId="44" fontId="0" fillId="0" borderId="0" xfId="2" applyNumberFormat="1" applyFont="1" applyAlignment="1"/>
    <xf numFmtId="0" fontId="3" fillId="0" borderId="0" xfId="0" applyFont="1"/>
    <xf numFmtId="0" fontId="3" fillId="0" borderId="4" xfId="0" applyFont="1" applyBorder="1"/>
    <xf numFmtId="164" fontId="0" fillId="0" borderId="4" xfId="2" applyNumberFormat="1" applyFont="1" applyBorder="1" applyAlignment="1"/>
    <xf numFmtId="0" fontId="7" fillId="0" borderId="0" xfId="0" applyFont="1" applyBorder="1"/>
    <xf numFmtId="0" fontId="0" fillId="0" borderId="0" xfId="0" applyFont="1" applyBorder="1"/>
    <xf numFmtId="8" fontId="0" fillId="2" borderId="3" xfId="2" applyNumberFormat="1" applyFont="1" applyFill="1" applyBorder="1"/>
    <xf numFmtId="0" fontId="3" fillId="2" borderId="2" xfId="0" applyFont="1" applyFill="1" applyBorder="1"/>
    <xf numFmtId="167" fontId="0" fillId="2" borderId="3" xfId="2" applyNumberFormat="1" applyFont="1" applyFill="1" applyBorder="1" applyAlignment="1"/>
    <xf numFmtId="10" fontId="0" fillId="0" borderId="0" xfId="3" applyNumberFormat="1" applyFont="1"/>
    <xf numFmtId="168" fontId="0" fillId="0" borderId="0" xfId="2" applyNumberFormat="1" applyFont="1" applyAlignment="1"/>
    <xf numFmtId="166" fontId="0" fillId="0" borderId="0" xfId="1" applyNumberFormat="1" applyFont="1" applyBorder="1" applyAlignment="1"/>
    <xf numFmtId="0" fontId="6" fillId="0" borderId="4" xfId="0" applyFont="1" applyBorder="1"/>
    <xf numFmtId="0" fontId="3" fillId="0" borderId="0" xfId="0" applyFont="1" applyAlignment="1">
      <alignment horizontal="center"/>
    </xf>
    <xf numFmtId="10" fontId="0" fillId="0" borderId="0" xfId="3" applyNumberFormat="1" applyFont="1" applyAlignment="1"/>
    <xf numFmtId="167" fontId="0" fillId="0" borderId="0" xfId="3" applyNumberFormat="1" applyFont="1" applyAlignment="1"/>
    <xf numFmtId="0" fontId="7" fillId="0" borderId="0" xfId="0" applyFont="1" applyAlignment="1">
      <alignment horizontal="left"/>
    </xf>
    <xf numFmtId="0" fontId="7" fillId="3" borderId="0" xfId="0" applyFont="1" applyFill="1" applyAlignment="1">
      <alignment horizontal="left"/>
    </xf>
    <xf numFmtId="0" fontId="7" fillId="5" borderId="0" xfId="0" applyFont="1" applyFill="1" applyAlignment="1">
      <alignment horizontal="left"/>
    </xf>
    <xf numFmtId="0" fontId="7" fillId="6" borderId="0" xfId="0" applyFont="1" applyFill="1" applyAlignment="1">
      <alignment horizontal="left"/>
    </xf>
    <xf numFmtId="44" fontId="0" fillId="0" borderId="1" xfId="2" applyNumberFormat="1" applyFont="1" applyBorder="1" applyAlignment="1"/>
    <xf numFmtId="0" fontId="7" fillId="0" borderId="0" xfId="0" applyFont="1"/>
    <xf numFmtId="0" fontId="2" fillId="4" borderId="0" xfId="0" applyFont="1" applyFill="1"/>
    <xf numFmtId="165" fontId="4" fillId="4" borderId="0" xfId="3" applyNumberFormat="1" applyFont="1" applyFill="1" applyAlignment="1"/>
    <xf numFmtId="0" fontId="8" fillId="3" borderId="0" xfId="0" applyFont="1" applyFill="1" applyAlignment="1"/>
    <xf numFmtId="0" fontId="8" fillId="5" borderId="0" xfId="0" applyFont="1" applyFill="1" applyAlignment="1"/>
    <xf numFmtId="0" fontId="8" fillId="6" borderId="0" xfId="0" applyFont="1" applyFill="1" applyAlignment="1"/>
    <xf numFmtId="0" fontId="6" fillId="0" borderId="0" xfId="0" applyFont="1" applyAlignment="1">
      <alignment horizontal="right"/>
    </xf>
    <xf numFmtId="0" fontId="0" fillId="0" borderId="0" xfId="0" applyAlignment="1">
      <alignment vertical="top" wrapText="1"/>
    </xf>
    <xf numFmtId="166" fontId="0" fillId="0" borderId="0" xfId="0" applyNumberFormat="1"/>
    <xf numFmtId="10" fontId="0" fillId="2" borderId="3" xfId="0" applyNumberFormat="1" applyFill="1" applyBorder="1"/>
    <xf numFmtId="10" fontId="5" fillId="0" borderId="0" xfId="3" applyNumberFormat="1" applyFont="1" applyAlignment="1">
      <alignment horizontal="center"/>
    </xf>
    <xf numFmtId="10" fontId="5" fillId="0" borderId="0" xfId="0" applyNumberFormat="1" applyFont="1" applyAlignment="1">
      <alignment horizontal="center"/>
    </xf>
    <xf numFmtId="0" fontId="3" fillId="0" borderId="0" xfId="0" applyFont="1" applyAlignment="1"/>
    <xf numFmtId="0" fontId="0" fillId="0" borderId="0" xfId="0" applyFont="1" applyAlignment="1">
      <alignment horizontal="center"/>
    </xf>
    <xf numFmtId="0" fontId="3" fillId="0" borderId="4" xfId="0" applyFont="1" applyBorder="1" applyAlignment="1">
      <alignment horizontal="center"/>
    </xf>
    <xf numFmtId="8" fontId="3" fillId="0" borderId="0" xfId="0" applyNumberFormat="1" applyFont="1" applyAlignment="1">
      <alignment horizontal="center"/>
    </xf>
    <xf numFmtId="0" fontId="3" fillId="0" borderId="0" xfId="0" applyFont="1" applyBorder="1" applyAlignment="1">
      <alignment horizontal="center"/>
    </xf>
    <xf numFmtId="0" fontId="0" fillId="0" borderId="0" xfId="0" applyFont="1" applyBorder="1" applyAlignment="1">
      <alignment horizontal="center"/>
    </xf>
    <xf numFmtId="44" fontId="3" fillId="0" borderId="0" xfId="2" applyFont="1" applyAlignment="1">
      <alignment horizontal="center"/>
    </xf>
    <xf numFmtId="0" fontId="6" fillId="0" borderId="0" xfId="0" applyFont="1" applyBorder="1" applyAlignment="1">
      <alignment horizontal="center"/>
    </xf>
    <xf numFmtId="0" fontId="7" fillId="0" borderId="0" xfId="0" applyFont="1" applyAlignment="1">
      <alignment horizontal="right" wrapText="1"/>
    </xf>
    <xf numFmtId="0" fontId="6" fillId="0" borderId="0" xfId="0" applyFont="1" applyAlignment="1">
      <alignment horizontal="center"/>
    </xf>
    <xf numFmtId="0" fontId="3" fillId="0" borderId="0" xfId="0" applyFont="1" applyAlignment="1">
      <alignment horizontal="left" vertical="center" wrapText="1"/>
    </xf>
    <xf numFmtId="0" fontId="0" fillId="0" borderId="0" xfId="0" applyAlignment="1">
      <alignment horizontal="left" vertical="top"/>
    </xf>
    <xf numFmtId="0" fontId="6" fillId="2" borderId="2" xfId="0" applyFont="1" applyFill="1" applyBorder="1" applyAlignment="1">
      <alignment horizontal="center"/>
    </xf>
    <xf numFmtId="0" fontId="6" fillId="2" borderId="5" xfId="0" applyFont="1" applyFill="1" applyBorder="1" applyAlignment="1">
      <alignment horizontal="center"/>
    </xf>
    <xf numFmtId="0" fontId="3" fillId="0" borderId="0" xfId="0" applyFont="1" applyAlignment="1">
      <alignment horizontal="left" wrapText="1"/>
    </xf>
    <xf numFmtId="0" fontId="0" fillId="0" borderId="0" xfId="0" applyAlignment="1">
      <alignment horizontal="center"/>
    </xf>
    <xf numFmtId="9" fontId="0" fillId="0" borderId="0" xfId="3" applyFont="1"/>
  </cellXfs>
  <cellStyles count="4">
    <cellStyle name="Millares" xfId="1" builtinId="3"/>
    <cellStyle name="Moneda" xfId="2" builtinId="4"/>
    <cellStyle name="Normal" xfId="0" builtinId="0"/>
    <cellStyle name="Porcentaje" xfId="3" builtinId="5"/>
  </cellStyles>
  <dxfs count="0"/>
  <tableStyles count="0" defaultTableStyle="TableStyleMedium2" defaultPivotStyle="PivotStyleLight16"/>
  <colors>
    <mruColors>
      <color rgb="FFFF6600"/>
      <color rgb="FFFF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T59"/>
  <sheetViews>
    <sheetView workbookViewId="0">
      <selection activeCell="A45" sqref="A45"/>
    </sheetView>
  </sheetViews>
  <sheetFormatPr baseColWidth="10" defaultRowHeight="15" x14ac:dyDescent="0.25"/>
  <cols>
    <col min="1" max="1" width="25.5703125" bestFit="1" customWidth="1"/>
    <col min="2" max="2" width="27.5703125" bestFit="1" customWidth="1"/>
    <col min="3" max="13" width="18.7109375" style="4" customWidth="1"/>
    <col min="14" max="145" width="18.7109375" customWidth="1"/>
  </cols>
  <sheetData>
    <row r="1" spans="1:16166" s="5" customFormat="1" ht="15.75" x14ac:dyDescent="0.25">
      <c r="A1"/>
      <c r="B1"/>
      <c r="C1" s="4"/>
      <c r="D1" s="66"/>
      <c r="E1" s="66"/>
      <c r="F1" s="66"/>
      <c r="G1" s="66"/>
      <c r="H1" s="66"/>
      <c r="I1" s="66"/>
      <c r="J1" s="66"/>
      <c r="K1" s="66"/>
      <c r="L1" s="66"/>
      <c r="M1" s="66"/>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c r="BE1" s="64"/>
      <c r="BF1" s="64"/>
      <c r="BG1" s="64"/>
      <c r="BH1" s="64"/>
      <c r="BI1" s="64"/>
      <c r="BJ1" s="64"/>
      <c r="BK1" s="64"/>
      <c r="BL1" s="64"/>
      <c r="BM1" s="64"/>
      <c r="BN1" s="64"/>
      <c r="BO1" s="64"/>
      <c r="BP1" s="64"/>
      <c r="BQ1" s="64"/>
      <c r="BR1" s="64"/>
      <c r="BS1" s="64"/>
      <c r="BT1" s="64"/>
      <c r="BU1" s="64"/>
      <c r="BV1" s="64"/>
      <c r="BW1" s="64"/>
      <c r="BX1" s="64"/>
      <c r="BY1" s="64"/>
      <c r="BZ1" s="64"/>
      <c r="CA1" s="64"/>
      <c r="CB1" s="64"/>
      <c r="CC1" s="64"/>
      <c r="CD1" s="64"/>
      <c r="CE1" s="64"/>
      <c r="CF1" s="64"/>
      <c r="CG1" s="64"/>
      <c r="CH1" s="64"/>
      <c r="CI1" s="64"/>
      <c r="CJ1" s="64"/>
      <c r="CK1" s="64"/>
      <c r="CL1" s="64"/>
      <c r="CM1" s="64"/>
      <c r="CN1" s="64"/>
      <c r="CO1" s="64"/>
      <c r="CP1" s="64"/>
      <c r="CQ1" s="64"/>
      <c r="CR1" s="64"/>
      <c r="CS1" s="64"/>
      <c r="CT1" s="64"/>
      <c r="CU1" s="64"/>
      <c r="CV1" s="64"/>
      <c r="CW1" s="64"/>
      <c r="CX1" s="64"/>
      <c r="CY1" s="64"/>
      <c r="CZ1" s="64"/>
      <c r="DA1" s="64"/>
      <c r="DB1" s="64"/>
      <c r="DC1" s="64"/>
      <c r="DD1" s="64"/>
      <c r="DE1" s="64"/>
      <c r="DF1" s="64"/>
      <c r="DG1" s="64"/>
      <c r="DH1" s="64"/>
      <c r="DI1" s="64"/>
      <c r="DJ1" s="64"/>
      <c r="DK1" s="64"/>
      <c r="DL1" s="64"/>
      <c r="DM1" s="64"/>
      <c r="DN1" s="64"/>
      <c r="DO1" s="64"/>
      <c r="DP1" s="64"/>
      <c r="DQ1" s="64"/>
      <c r="DR1" s="64"/>
      <c r="DS1" s="64"/>
      <c r="DT1" s="64"/>
      <c r="DU1" s="64"/>
      <c r="DV1" s="64"/>
      <c r="DW1" s="64"/>
      <c r="DX1" s="64"/>
      <c r="DY1" s="64"/>
      <c r="DZ1" s="64"/>
      <c r="EA1" s="64"/>
      <c r="EB1" s="64"/>
      <c r="EC1" s="64"/>
      <c r="ED1" s="64"/>
      <c r="EE1" s="64"/>
      <c r="EF1" s="64"/>
      <c r="EG1" s="64"/>
      <c r="EH1" s="64"/>
      <c r="EI1" s="64"/>
      <c r="EJ1" s="64"/>
      <c r="EK1" s="64"/>
      <c r="EL1" s="64"/>
      <c r="EM1" s="64"/>
      <c r="EN1" s="64"/>
      <c r="EO1" s="64"/>
    </row>
    <row r="2" spans="1:16166" s="5" customFormat="1" ht="15.75" x14ac:dyDescent="0.25">
      <c r="A2" s="6" t="s">
        <v>6</v>
      </c>
      <c r="B2"/>
      <c r="C2" s="7">
        <v>0</v>
      </c>
      <c r="D2" s="7">
        <v>1</v>
      </c>
      <c r="E2" s="7">
        <v>2</v>
      </c>
      <c r="F2" s="7">
        <v>3</v>
      </c>
      <c r="G2" s="7">
        <v>4</v>
      </c>
      <c r="H2" s="7">
        <v>5</v>
      </c>
      <c r="I2" s="7">
        <v>6</v>
      </c>
      <c r="J2" s="7">
        <v>7</v>
      </c>
      <c r="K2" s="7">
        <v>8</v>
      </c>
      <c r="L2" s="7">
        <v>9</v>
      </c>
      <c r="M2" s="7">
        <v>10</v>
      </c>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c r="TI2" s="8"/>
      <c r="TJ2" s="8"/>
      <c r="TK2" s="8"/>
      <c r="TL2" s="8"/>
      <c r="TM2" s="8"/>
      <c r="TN2" s="8"/>
      <c r="TO2" s="8"/>
      <c r="TP2" s="8"/>
      <c r="TQ2" s="8"/>
      <c r="TR2" s="8"/>
      <c r="TS2" s="8"/>
      <c r="TT2" s="8"/>
      <c r="TU2" s="8"/>
      <c r="TV2" s="8"/>
      <c r="TW2" s="8"/>
      <c r="TX2" s="8"/>
      <c r="TY2" s="8"/>
      <c r="TZ2" s="8"/>
      <c r="UA2" s="8"/>
      <c r="UB2" s="8"/>
      <c r="UC2" s="8"/>
      <c r="UD2" s="8"/>
      <c r="UE2" s="8"/>
      <c r="UF2" s="8"/>
      <c r="UG2" s="8"/>
      <c r="UH2" s="8"/>
      <c r="UI2" s="8"/>
      <c r="UJ2" s="8"/>
      <c r="UK2" s="8"/>
      <c r="UL2" s="8"/>
      <c r="UM2" s="8"/>
      <c r="UN2" s="8"/>
      <c r="UO2" s="8"/>
      <c r="UP2" s="8"/>
      <c r="UQ2" s="8"/>
      <c r="UR2" s="8"/>
      <c r="US2" s="8"/>
      <c r="UT2" s="8"/>
      <c r="UU2" s="8"/>
      <c r="UV2" s="8"/>
      <c r="UW2" s="8"/>
      <c r="UX2" s="8"/>
      <c r="UY2" s="8"/>
      <c r="UZ2" s="8"/>
      <c r="VA2" s="8"/>
      <c r="VB2" s="8"/>
      <c r="VC2" s="8"/>
      <c r="VD2" s="8"/>
      <c r="VE2" s="8"/>
      <c r="VF2" s="8"/>
      <c r="VG2" s="8"/>
      <c r="VH2" s="8"/>
      <c r="VI2" s="8"/>
      <c r="VJ2" s="8"/>
      <c r="VK2" s="8"/>
      <c r="VL2" s="8"/>
      <c r="VM2" s="8"/>
      <c r="VN2" s="8"/>
      <c r="VO2" s="8"/>
      <c r="VP2" s="8"/>
      <c r="VQ2" s="8"/>
      <c r="VR2" s="8"/>
      <c r="VS2" s="8"/>
      <c r="VT2" s="8"/>
      <c r="VU2" s="8"/>
      <c r="VV2" s="8"/>
      <c r="VW2" s="8"/>
      <c r="VX2" s="8"/>
      <c r="VY2" s="8"/>
      <c r="VZ2" s="8"/>
      <c r="WA2" s="8"/>
      <c r="WB2" s="8"/>
      <c r="WC2" s="8"/>
      <c r="WD2" s="8"/>
      <c r="WE2" s="8"/>
      <c r="WF2" s="8"/>
      <c r="WG2" s="8"/>
      <c r="WH2" s="8"/>
      <c r="WI2" s="8"/>
      <c r="WJ2" s="8"/>
      <c r="WK2" s="8"/>
      <c r="WL2" s="8"/>
      <c r="WM2" s="8"/>
      <c r="WN2" s="8"/>
      <c r="WO2" s="8"/>
      <c r="WP2" s="8"/>
      <c r="WQ2" s="8"/>
      <c r="WR2" s="8"/>
      <c r="WS2" s="8"/>
      <c r="WT2" s="8"/>
      <c r="WU2" s="8"/>
      <c r="WV2" s="8"/>
      <c r="WW2" s="8"/>
      <c r="WX2" s="8"/>
      <c r="WY2" s="8"/>
      <c r="WZ2" s="8"/>
      <c r="XA2" s="8"/>
      <c r="XB2" s="8"/>
      <c r="XC2" s="8"/>
      <c r="XD2" s="8"/>
      <c r="XE2" s="8"/>
      <c r="XF2" s="8"/>
      <c r="XG2" s="8"/>
      <c r="XH2" s="8"/>
      <c r="XI2" s="8"/>
      <c r="XJ2" s="8"/>
      <c r="XK2" s="8"/>
      <c r="XL2" s="8"/>
      <c r="XM2" s="8"/>
      <c r="XN2" s="8"/>
      <c r="XO2" s="8"/>
      <c r="XP2" s="8"/>
      <c r="XQ2" s="8"/>
      <c r="XR2" s="8"/>
      <c r="XS2" s="8"/>
      <c r="XT2" s="8"/>
      <c r="XU2" s="8"/>
      <c r="XV2" s="8"/>
      <c r="XW2" s="8"/>
      <c r="XX2" s="8"/>
      <c r="XY2" s="8"/>
      <c r="XZ2" s="8"/>
      <c r="YA2" s="8"/>
      <c r="YB2" s="8"/>
      <c r="YC2" s="8"/>
      <c r="YD2" s="8"/>
      <c r="YE2" s="8"/>
      <c r="YF2" s="8"/>
      <c r="YG2" s="8"/>
      <c r="YH2" s="8"/>
      <c r="YI2" s="8"/>
      <c r="YJ2" s="8"/>
      <c r="YK2" s="8"/>
      <c r="YL2" s="8"/>
      <c r="YM2" s="8"/>
      <c r="YN2" s="8"/>
      <c r="YO2" s="8"/>
      <c r="YP2" s="8"/>
      <c r="YQ2" s="8"/>
      <c r="YR2" s="8"/>
      <c r="YS2" s="8"/>
      <c r="YT2" s="8"/>
      <c r="YU2" s="8"/>
      <c r="YV2" s="8"/>
      <c r="YW2" s="8"/>
      <c r="YX2" s="8"/>
      <c r="YY2" s="8"/>
      <c r="YZ2" s="8"/>
      <c r="ZA2" s="8"/>
      <c r="ZB2" s="8"/>
      <c r="ZC2" s="8"/>
      <c r="ZD2" s="8"/>
      <c r="ZE2" s="8"/>
      <c r="ZF2" s="8"/>
      <c r="ZG2" s="8"/>
      <c r="ZH2" s="8"/>
      <c r="ZI2" s="8"/>
      <c r="ZJ2" s="8"/>
      <c r="ZK2" s="8"/>
      <c r="ZL2" s="8"/>
      <c r="ZM2" s="8"/>
      <c r="ZN2" s="8"/>
      <c r="ZO2" s="8"/>
      <c r="ZP2" s="8"/>
      <c r="ZQ2" s="8"/>
      <c r="ZR2" s="8"/>
      <c r="ZS2" s="8"/>
      <c r="ZT2" s="8"/>
      <c r="ZU2" s="8"/>
      <c r="ZV2" s="8"/>
      <c r="ZW2" s="8"/>
      <c r="ZX2" s="8"/>
      <c r="ZY2" s="8"/>
      <c r="ZZ2" s="8"/>
      <c r="AAA2" s="8"/>
      <c r="AAB2" s="8"/>
      <c r="AAC2" s="8"/>
      <c r="AAD2" s="8"/>
      <c r="AAE2" s="8"/>
      <c r="AAF2" s="8"/>
      <c r="AAG2" s="8"/>
      <c r="AAH2" s="8"/>
      <c r="AAI2" s="8"/>
      <c r="AAJ2" s="8"/>
      <c r="AAK2" s="8"/>
      <c r="AAL2" s="8"/>
      <c r="AAM2" s="8"/>
      <c r="AAN2" s="8"/>
      <c r="AAO2" s="8"/>
      <c r="AAP2" s="8"/>
      <c r="AAQ2" s="8"/>
      <c r="AAR2" s="8"/>
      <c r="AAS2" s="8"/>
      <c r="AAT2" s="8"/>
      <c r="AAU2" s="8"/>
      <c r="AAV2" s="8"/>
      <c r="AAW2" s="8"/>
      <c r="AAX2" s="8"/>
      <c r="AAY2" s="8"/>
      <c r="AAZ2" s="8"/>
      <c r="ABA2" s="8"/>
      <c r="ABB2" s="8"/>
      <c r="ABC2" s="8"/>
      <c r="ABD2" s="8"/>
      <c r="ABE2" s="8"/>
      <c r="ABF2" s="8"/>
      <c r="ABG2" s="8"/>
      <c r="ABH2" s="8"/>
      <c r="ABI2" s="8"/>
      <c r="ABJ2" s="8"/>
      <c r="ABK2" s="8"/>
      <c r="ABL2" s="8"/>
      <c r="ABM2" s="8"/>
      <c r="ABN2" s="8"/>
      <c r="ABO2" s="8"/>
      <c r="ABP2" s="8"/>
      <c r="ABQ2" s="8"/>
      <c r="ABR2" s="8"/>
      <c r="ABS2" s="8"/>
      <c r="ABT2" s="8"/>
      <c r="ABU2" s="8"/>
      <c r="ABV2" s="8"/>
      <c r="ABW2" s="8"/>
      <c r="ABX2" s="8"/>
      <c r="ABY2" s="8"/>
      <c r="ABZ2" s="8"/>
      <c r="ACA2" s="8"/>
      <c r="ACB2" s="8"/>
      <c r="ACC2" s="8"/>
      <c r="ACD2" s="8"/>
      <c r="ACE2" s="8"/>
      <c r="ACF2" s="8"/>
      <c r="ACG2" s="8"/>
      <c r="ACH2" s="8"/>
      <c r="ACI2" s="8"/>
      <c r="ACJ2" s="8"/>
      <c r="ACK2" s="8"/>
      <c r="ACL2" s="8"/>
      <c r="ACM2" s="8"/>
      <c r="ACN2" s="8"/>
      <c r="ACO2" s="8"/>
      <c r="ACP2" s="8"/>
      <c r="ACQ2" s="8"/>
      <c r="ACR2" s="8"/>
      <c r="ACS2" s="8"/>
      <c r="ACT2" s="8"/>
      <c r="ACU2" s="8"/>
      <c r="ACV2" s="8"/>
      <c r="ACW2" s="8"/>
      <c r="ACX2" s="8"/>
      <c r="ACY2" s="8"/>
      <c r="ACZ2" s="8"/>
      <c r="ADA2" s="8"/>
      <c r="ADB2" s="8"/>
      <c r="ADC2" s="8"/>
      <c r="ADD2" s="8"/>
      <c r="ADE2" s="8"/>
      <c r="ADF2" s="8"/>
      <c r="ADG2" s="8"/>
      <c r="ADH2" s="8"/>
      <c r="ADI2" s="8"/>
      <c r="ADJ2" s="8"/>
      <c r="ADK2" s="8"/>
      <c r="ADL2" s="8"/>
      <c r="ADM2" s="8"/>
      <c r="ADN2" s="8"/>
      <c r="ADO2" s="8"/>
      <c r="ADP2" s="8"/>
      <c r="ADQ2" s="8"/>
      <c r="ADR2" s="8"/>
      <c r="ADS2" s="8"/>
      <c r="ADT2" s="8"/>
      <c r="ADU2" s="8"/>
      <c r="ADV2" s="8"/>
      <c r="ADW2" s="8"/>
      <c r="ADX2" s="8"/>
      <c r="ADY2" s="8"/>
      <c r="ADZ2" s="8"/>
      <c r="AEA2" s="8"/>
      <c r="AEB2" s="8"/>
      <c r="AEC2" s="8"/>
      <c r="AED2" s="8"/>
      <c r="AEE2" s="8"/>
      <c r="AEF2" s="8"/>
      <c r="AEG2" s="8"/>
      <c r="AEH2" s="8"/>
      <c r="AEI2" s="8"/>
      <c r="AEJ2" s="8"/>
      <c r="AEK2" s="8"/>
      <c r="AEL2" s="8"/>
      <c r="AEM2" s="8"/>
      <c r="AEN2" s="8"/>
      <c r="AEO2" s="8"/>
      <c r="AEP2" s="8"/>
      <c r="AEQ2" s="8"/>
      <c r="AER2" s="8"/>
      <c r="AES2" s="8"/>
      <c r="AET2" s="8"/>
      <c r="AEU2" s="8"/>
      <c r="AEV2" s="8"/>
      <c r="AEW2" s="8"/>
      <c r="AEX2" s="8"/>
      <c r="AEY2" s="8"/>
      <c r="AEZ2" s="8"/>
      <c r="AFA2" s="8"/>
      <c r="AFB2" s="8"/>
      <c r="AFC2" s="8"/>
      <c r="AFD2" s="8"/>
      <c r="AFE2" s="8"/>
      <c r="AFF2" s="8"/>
      <c r="AFG2" s="8"/>
      <c r="AFH2" s="8"/>
      <c r="AFI2" s="8"/>
      <c r="AFJ2" s="8"/>
      <c r="AFK2" s="8"/>
      <c r="AFL2" s="8"/>
      <c r="AFM2" s="8"/>
      <c r="AFN2" s="8"/>
      <c r="AFO2" s="8"/>
      <c r="AFP2" s="8"/>
      <c r="AFQ2" s="8"/>
      <c r="AFR2" s="8"/>
      <c r="AFS2" s="8"/>
      <c r="AFT2" s="8"/>
      <c r="AFU2" s="8"/>
      <c r="AFV2" s="8"/>
      <c r="AFW2" s="8"/>
      <c r="AFX2" s="8"/>
      <c r="AFY2" s="8"/>
      <c r="AFZ2" s="8"/>
      <c r="AGA2" s="8"/>
      <c r="AGB2" s="8"/>
      <c r="AGC2" s="8"/>
      <c r="AGD2" s="8"/>
      <c r="AGE2" s="8"/>
      <c r="AGF2" s="8"/>
      <c r="AGG2" s="8"/>
      <c r="AGH2" s="8"/>
      <c r="AGI2" s="8"/>
      <c r="AGJ2" s="8"/>
      <c r="AGK2" s="8"/>
      <c r="AGL2" s="8"/>
      <c r="AGM2" s="8"/>
      <c r="AGN2" s="8"/>
      <c r="AGO2" s="8"/>
      <c r="AGP2" s="8"/>
      <c r="AGQ2" s="8"/>
      <c r="AGR2" s="8"/>
      <c r="AGS2" s="8"/>
      <c r="AGT2" s="8"/>
      <c r="AGU2" s="8"/>
      <c r="AGV2" s="8"/>
      <c r="AGW2" s="8"/>
      <c r="AGX2" s="8"/>
      <c r="AGY2" s="8"/>
      <c r="AGZ2" s="8"/>
      <c r="AHA2" s="8"/>
      <c r="AHB2" s="8"/>
      <c r="AHC2" s="8"/>
      <c r="AHD2" s="8"/>
      <c r="AHE2" s="8"/>
      <c r="AHF2" s="8"/>
      <c r="AHG2" s="8"/>
      <c r="AHH2" s="8"/>
      <c r="AHI2" s="8"/>
      <c r="AHJ2" s="8"/>
      <c r="AHK2" s="8"/>
      <c r="AHL2" s="8"/>
      <c r="AHM2" s="8"/>
      <c r="AHN2" s="8"/>
      <c r="AHO2" s="8"/>
      <c r="AHP2" s="8"/>
      <c r="AHQ2" s="8"/>
      <c r="AHR2" s="8"/>
      <c r="AHS2" s="8"/>
      <c r="AHT2" s="8"/>
      <c r="AHU2" s="8"/>
      <c r="AHV2" s="8"/>
      <c r="AHW2" s="8"/>
      <c r="AHX2" s="8"/>
      <c r="AHY2" s="8"/>
      <c r="AHZ2" s="8"/>
      <c r="AIA2" s="8"/>
      <c r="AIB2" s="8"/>
      <c r="AIC2" s="8"/>
      <c r="AID2" s="8"/>
      <c r="AIE2" s="8"/>
      <c r="AIF2" s="8"/>
      <c r="AIG2" s="8"/>
      <c r="AIH2" s="8"/>
      <c r="AII2" s="8"/>
      <c r="AIJ2" s="8"/>
      <c r="AIK2" s="8"/>
      <c r="AIL2" s="8"/>
      <c r="AIM2" s="8"/>
      <c r="AIN2" s="8"/>
      <c r="AIO2" s="8"/>
      <c r="AIP2" s="8"/>
      <c r="AIQ2" s="8"/>
      <c r="AIR2" s="8"/>
      <c r="AIS2" s="8"/>
      <c r="AIT2" s="8"/>
      <c r="AIU2" s="8"/>
      <c r="AIV2" s="8"/>
      <c r="AIW2" s="8"/>
      <c r="AIX2" s="8"/>
      <c r="AIY2" s="8"/>
      <c r="AIZ2" s="8"/>
      <c r="AJA2" s="8"/>
      <c r="AJB2" s="8"/>
      <c r="AJC2" s="8"/>
      <c r="AJD2" s="8"/>
      <c r="AJE2" s="8"/>
      <c r="AJF2" s="8"/>
      <c r="AJG2" s="8"/>
      <c r="AJH2" s="8"/>
      <c r="AJI2" s="8"/>
      <c r="AJJ2" s="8"/>
      <c r="AJK2" s="8"/>
      <c r="AJL2" s="8"/>
      <c r="AJM2" s="8"/>
      <c r="AJN2" s="8"/>
      <c r="AJO2" s="8"/>
      <c r="AJP2" s="8"/>
      <c r="AJQ2" s="8"/>
      <c r="AJR2" s="8"/>
      <c r="AJS2" s="8"/>
      <c r="AJT2" s="8"/>
      <c r="AJU2" s="8"/>
      <c r="AJV2" s="8"/>
      <c r="AJW2" s="8"/>
      <c r="AJX2" s="8"/>
      <c r="AJY2" s="8"/>
      <c r="AJZ2" s="8"/>
      <c r="AKA2" s="8"/>
      <c r="AKB2" s="8"/>
      <c r="AKC2" s="8"/>
      <c r="AKD2" s="8"/>
      <c r="AKE2" s="8"/>
      <c r="AKF2" s="8"/>
      <c r="AKG2" s="8"/>
      <c r="AKH2" s="8"/>
      <c r="AKI2" s="8"/>
      <c r="AKJ2" s="8"/>
      <c r="AKK2" s="8"/>
      <c r="AKL2" s="8"/>
      <c r="AKM2" s="8"/>
      <c r="AKN2" s="8"/>
      <c r="AKO2" s="8"/>
      <c r="AKP2" s="8"/>
      <c r="AKQ2" s="8"/>
      <c r="AKR2" s="8"/>
      <c r="AKS2" s="8"/>
      <c r="AKT2" s="8"/>
      <c r="AKU2" s="8"/>
      <c r="AKV2" s="8"/>
      <c r="AKW2" s="8"/>
      <c r="AKX2" s="8"/>
      <c r="AKY2" s="8"/>
      <c r="AKZ2" s="8"/>
      <c r="ALA2" s="8"/>
      <c r="ALB2" s="8"/>
      <c r="ALC2" s="8"/>
      <c r="ALD2" s="8"/>
      <c r="ALE2" s="8"/>
      <c r="ALF2" s="8"/>
      <c r="ALG2" s="8"/>
      <c r="ALH2" s="8"/>
      <c r="ALI2" s="8"/>
      <c r="ALJ2" s="8"/>
      <c r="ALK2" s="8"/>
      <c r="ALL2" s="8"/>
      <c r="ALM2" s="8"/>
      <c r="ALN2" s="8"/>
      <c r="ALO2" s="8"/>
      <c r="ALP2" s="8"/>
      <c r="ALQ2" s="8"/>
      <c r="ALR2" s="8"/>
      <c r="ALS2" s="8"/>
      <c r="ALT2" s="8"/>
      <c r="ALU2" s="8"/>
      <c r="ALV2" s="8"/>
      <c r="ALW2" s="8"/>
      <c r="ALX2" s="8"/>
      <c r="ALY2" s="8"/>
      <c r="ALZ2" s="8"/>
      <c r="AMA2" s="8"/>
      <c r="AMB2" s="8"/>
      <c r="AMC2" s="8"/>
      <c r="AMD2" s="8"/>
      <c r="AME2" s="8"/>
      <c r="AMF2" s="8"/>
      <c r="AMG2" s="8"/>
      <c r="AMH2" s="8"/>
      <c r="AMI2" s="8"/>
      <c r="AMJ2" s="8"/>
      <c r="AMK2" s="8"/>
      <c r="AML2" s="8"/>
      <c r="AMM2" s="8"/>
      <c r="AMN2" s="8"/>
      <c r="AMO2" s="8"/>
      <c r="AMP2" s="8"/>
      <c r="AMQ2" s="8"/>
      <c r="AMR2" s="8"/>
      <c r="AMS2" s="8"/>
      <c r="AMT2" s="8"/>
      <c r="AMU2" s="8"/>
      <c r="AMV2" s="8"/>
      <c r="AMW2" s="8"/>
      <c r="AMX2" s="8"/>
      <c r="AMY2" s="8"/>
      <c r="AMZ2" s="8"/>
      <c r="ANA2" s="8"/>
      <c r="ANB2" s="8"/>
      <c r="ANC2" s="8"/>
      <c r="AND2" s="8"/>
      <c r="ANE2" s="8"/>
      <c r="ANF2" s="8"/>
      <c r="ANG2" s="8"/>
      <c r="ANH2" s="8"/>
      <c r="ANI2" s="8"/>
      <c r="ANJ2" s="8"/>
      <c r="ANK2" s="8"/>
      <c r="ANL2" s="8"/>
      <c r="ANM2" s="8"/>
      <c r="ANN2" s="8"/>
      <c r="ANO2" s="8"/>
      <c r="ANP2" s="8"/>
      <c r="ANQ2" s="8"/>
      <c r="ANR2" s="8"/>
      <c r="ANS2" s="8"/>
      <c r="ANT2" s="8"/>
      <c r="ANU2" s="8"/>
      <c r="ANV2" s="8"/>
      <c r="ANW2" s="8"/>
      <c r="ANX2" s="8"/>
      <c r="ANY2" s="8"/>
      <c r="ANZ2" s="8"/>
      <c r="AOA2" s="8"/>
      <c r="AOB2" s="8"/>
      <c r="AOC2" s="8"/>
      <c r="AOD2" s="8"/>
      <c r="AOE2" s="8"/>
      <c r="AOF2" s="8"/>
      <c r="AOG2" s="8"/>
      <c r="AOH2" s="8"/>
      <c r="AOI2" s="8"/>
      <c r="AOJ2" s="8"/>
      <c r="AOK2" s="8"/>
      <c r="AOL2" s="8"/>
      <c r="AOM2" s="8"/>
      <c r="AON2" s="8"/>
      <c r="AOO2" s="8"/>
      <c r="AOP2" s="8"/>
      <c r="AOQ2" s="8"/>
      <c r="AOR2" s="8"/>
      <c r="AOS2" s="8"/>
      <c r="AOT2" s="8"/>
      <c r="AOU2" s="8"/>
      <c r="AOV2" s="8"/>
      <c r="AOW2" s="8"/>
      <c r="AOX2" s="8"/>
      <c r="AOY2" s="8"/>
      <c r="AOZ2" s="8"/>
      <c r="APA2" s="8"/>
      <c r="APB2" s="8"/>
      <c r="APC2" s="8"/>
      <c r="APD2" s="8"/>
      <c r="APE2" s="8"/>
      <c r="APF2" s="8"/>
      <c r="APG2" s="8"/>
      <c r="APH2" s="8"/>
      <c r="API2" s="8"/>
      <c r="APJ2" s="8"/>
      <c r="APK2" s="8"/>
      <c r="APL2" s="8"/>
      <c r="APM2" s="8"/>
      <c r="APN2" s="8"/>
      <c r="APO2" s="8"/>
      <c r="APP2" s="8"/>
      <c r="APQ2" s="8"/>
      <c r="APR2" s="8"/>
      <c r="APS2" s="8"/>
      <c r="APT2" s="8"/>
      <c r="APU2" s="8"/>
      <c r="APV2" s="8"/>
      <c r="APW2" s="8"/>
      <c r="APX2" s="8"/>
      <c r="APY2" s="8"/>
      <c r="APZ2" s="8"/>
      <c r="AQA2" s="8"/>
      <c r="AQB2" s="8"/>
      <c r="AQC2" s="8"/>
      <c r="AQD2" s="8"/>
      <c r="AQE2" s="8"/>
      <c r="AQF2" s="8"/>
      <c r="AQG2" s="8"/>
      <c r="AQH2" s="8"/>
      <c r="AQI2" s="8"/>
      <c r="AQJ2" s="8"/>
      <c r="AQK2" s="8"/>
      <c r="AQL2" s="8"/>
      <c r="AQM2" s="8"/>
      <c r="AQN2" s="8"/>
      <c r="AQO2" s="8"/>
      <c r="AQP2" s="8"/>
      <c r="AQQ2" s="8"/>
      <c r="AQR2" s="8"/>
      <c r="AQS2" s="8"/>
      <c r="AQT2" s="8"/>
      <c r="AQU2" s="8"/>
      <c r="AQV2" s="8"/>
      <c r="AQW2" s="8"/>
      <c r="AQX2" s="8"/>
      <c r="AQY2" s="8"/>
      <c r="AQZ2" s="8"/>
      <c r="ARA2" s="8"/>
      <c r="ARB2" s="8"/>
      <c r="ARC2" s="8"/>
      <c r="ARD2" s="8"/>
      <c r="ARE2" s="8"/>
      <c r="ARF2" s="8"/>
      <c r="ARG2" s="8"/>
      <c r="ARH2" s="8"/>
      <c r="ARI2" s="8"/>
      <c r="ARJ2" s="8"/>
      <c r="ARK2" s="8"/>
      <c r="ARL2" s="8"/>
      <c r="ARM2" s="8"/>
      <c r="ARN2" s="8"/>
      <c r="ARO2" s="8"/>
      <c r="ARP2" s="8"/>
      <c r="ARQ2" s="8"/>
      <c r="ARR2" s="8"/>
      <c r="ARS2" s="8"/>
      <c r="ART2" s="8"/>
      <c r="ARU2" s="8"/>
      <c r="ARV2" s="8"/>
      <c r="ARW2" s="8"/>
      <c r="ARX2" s="8"/>
      <c r="ARY2" s="8"/>
      <c r="ARZ2" s="8"/>
      <c r="ASA2" s="8"/>
      <c r="ASB2" s="8"/>
      <c r="ASC2" s="8"/>
      <c r="ASD2" s="8"/>
      <c r="ASE2" s="8"/>
      <c r="ASF2" s="8"/>
      <c r="ASG2" s="8"/>
      <c r="ASH2" s="8"/>
      <c r="ASI2" s="8"/>
      <c r="ASJ2" s="8"/>
      <c r="ASK2" s="8"/>
      <c r="ASL2" s="8"/>
      <c r="ASM2" s="8"/>
      <c r="ASN2" s="8"/>
      <c r="ASO2" s="8"/>
      <c r="ASP2" s="8"/>
      <c r="ASQ2" s="8"/>
      <c r="ASR2" s="8"/>
      <c r="ASS2" s="8"/>
      <c r="AST2" s="8"/>
      <c r="ASU2" s="8"/>
      <c r="ASV2" s="8"/>
      <c r="ASW2" s="8"/>
      <c r="ASX2" s="8"/>
      <c r="ASY2" s="8"/>
      <c r="ASZ2" s="8"/>
      <c r="ATA2" s="8"/>
      <c r="ATB2" s="8"/>
      <c r="ATC2" s="8"/>
      <c r="ATD2" s="8"/>
      <c r="ATE2" s="8"/>
      <c r="ATF2" s="8"/>
      <c r="ATG2" s="8"/>
      <c r="ATH2" s="8"/>
      <c r="ATI2" s="8"/>
      <c r="ATJ2" s="8"/>
      <c r="ATK2" s="8"/>
      <c r="ATL2" s="8"/>
      <c r="ATM2" s="8"/>
      <c r="ATN2" s="8"/>
      <c r="ATO2" s="8"/>
      <c r="ATP2" s="8"/>
      <c r="ATQ2" s="8"/>
      <c r="ATR2" s="8"/>
      <c r="ATS2" s="8"/>
      <c r="ATT2" s="8"/>
      <c r="ATU2" s="8"/>
      <c r="ATV2" s="8"/>
      <c r="ATW2" s="8"/>
      <c r="ATX2" s="8"/>
      <c r="ATY2" s="8"/>
      <c r="ATZ2" s="8"/>
      <c r="AUA2" s="8"/>
      <c r="AUB2" s="8"/>
      <c r="AUC2" s="8"/>
      <c r="AUD2" s="8"/>
      <c r="AUE2" s="8"/>
      <c r="AUF2" s="8"/>
      <c r="AUG2" s="8"/>
      <c r="AUH2" s="8"/>
      <c r="AUI2" s="8"/>
      <c r="AUJ2" s="8"/>
      <c r="AUK2" s="8"/>
      <c r="AUL2" s="8"/>
      <c r="AUM2" s="8"/>
      <c r="AUN2" s="8"/>
      <c r="AUO2" s="8"/>
      <c r="AUP2" s="8"/>
      <c r="AUQ2" s="8"/>
      <c r="AUR2" s="8"/>
      <c r="AUS2" s="8"/>
      <c r="AUT2" s="8"/>
      <c r="AUU2" s="8"/>
      <c r="AUV2" s="8"/>
      <c r="AUW2" s="8"/>
      <c r="AUX2" s="8"/>
      <c r="AUY2" s="8"/>
      <c r="AUZ2" s="8"/>
      <c r="AVA2" s="8"/>
      <c r="AVB2" s="8"/>
      <c r="AVC2" s="8"/>
      <c r="AVD2" s="8"/>
      <c r="AVE2" s="8"/>
      <c r="AVF2" s="8"/>
      <c r="AVG2" s="8"/>
      <c r="AVH2" s="8"/>
      <c r="AVI2" s="8"/>
      <c r="AVJ2" s="8"/>
      <c r="AVK2" s="8"/>
      <c r="AVL2" s="8"/>
      <c r="AVM2" s="8"/>
      <c r="AVN2" s="8"/>
      <c r="AVO2" s="8"/>
      <c r="AVP2" s="8"/>
      <c r="AVQ2" s="8"/>
      <c r="AVR2" s="8"/>
      <c r="AVS2" s="8"/>
      <c r="AVT2" s="8"/>
      <c r="AVU2" s="8"/>
      <c r="AVV2" s="8"/>
      <c r="AVW2" s="8"/>
      <c r="AVX2" s="8"/>
      <c r="AVY2" s="8"/>
      <c r="AVZ2" s="8"/>
      <c r="AWA2" s="8"/>
      <c r="AWB2" s="8"/>
      <c r="AWC2" s="8"/>
      <c r="AWD2" s="8"/>
      <c r="AWE2" s="8"/>
      <c r="AWF2" s="8"/>
      <c r="AWG2" s="8"/>
      <c r="AWH2" s="8"/>
      <c r="AWI2" s="8"/>
      <c r="AWJ2" s="8"/>
      <c r="AWK2" s="8"/>
      <c r="AWL2" s="8"/>
      <c r="AWM2" s="8"/>
      <c r="AWN2" s="8"/>
      <c r="AWO2" s="8"/>
      <c r="AWP2" s="8"/>
      <c r="AWQ2" s="8"/>
      <c r="AWR2" s="8"/>
      <c r="AWS2" s="8"/>
      <c r="AWT2" s="8"/>
      <c r="AWU2" s="8"/>
      <c r="AWV2" s="8"/>
      <c r="AWW2" s="8"/>
      <c r="AWX2" s="8"/>
      <c r="AWY2" s="8"/>
      <c r="AWZ2" s="8"/>
      <c r="AXA2" s="8"/>
      <c r="AXB2" s="8"/>
      <c r="AXC2" s="8"/>
      <c r="AXD2" s="8"/>
      <c r="AXE2" s="8"/>
      <c r="AXF2" s="8"/>
      <c r="AXG2" s="8"/>
      <c r="AXH2" s="8"/>
      <c r="AXI2" s="8"/>
      <c r="AXJ2" s="8"/>
      <c r="AXK2" s="8"/>
      <c r="AXL2" s="8"/>
      <c r="AXM2" s="8"/>
      <c r="AXN2" s="8"/>
      <c r="AXO2" s="8"/>
      <c r="AXP2" s="8"/>
      <c r="AXQ2" s="8"/>
      <c r="AXR2" s="8"/>
      <c r="AXS2" s="8"/>
      <c r="AXT2" s="8"/>
      <c r="AXU2" s="8"/>
      <c r="AXV2" s="8"/>
      <c r="AXW2" s="8"/>
      <c r="AXX2" s="8"/>
      <c r="AXY2" s="8"/>
      <c r="AXZ2" s="8"/>
      <c r="AYA2" s="8"/>
      <c r="AYB2" s="8"/>
      <c r="AYC2" s="8"/>
      <c r="AYD2" s="8"/>
      <c r="AYE2" s="8"/>
      <c r="AYF2" s="8"/>
      <c r="AYG2" s="8"/>
      <c r="AYH2" s="8"/>
      <c r="AYI2" s="8"/>
      <c r="AYJ2" s="8"/>
      <c r="AYK2" s="8"/>
      <c r="AYL2" s="8"/>
      <c r="AYM2" s="8"/>
      <c r="AYN2" s="8"/>
      <c r="AYO2" s="8"/>
      <c r="AYP2" s="8"/>
      <c r="AYQ2" s="8"/>
      <c r="AYR2" s="8"/>
      <c r="AYS2" s="8"/>
      <c r="AYT2" s="8"/>
      <c r="AYU2" s="8"/>
      <c r="AYV2" s="8"/>
      <c r="AYW2" s="8"/>
      <c r="AYX2" s="8"/>
      <c r="AYY2" s="8"/>
      <c r="AYZ2" s="8"/>
      <c r="AZA2" s="8"/>
      <c r="AZB2" s="8"/>
      <c r="AZC2" s="8"/>
      <c r="AZD2" s="8"/>
      <c r="AZE2" s="8"/>
      <c r="AZF2" s="8"/>
      <c r="AZG2" s="8"/>
      <c r="AZH2" s="8"/>
      <c r="AZI2" s="8"/>
      <c r="AZJ2" s="8"/>
      <c r="AZK2" s="8"/>
      <c r="AZL2" s="8"/>
      <c r="AZM2" s="8"/>
      <c r="AZN2" s="8"/>
      <c r="AZO2" s="8"/>
      <c r="AZP2" s="8"/>
      <c r="AZQ2" s="8"/>
      <c r="AZR2" s="8"/>
      <c r="AZS2" s="8"/>
      <c r="AZT2" s="8"/>
      <c r="AZU2" s="8"/>
      <c r="AZV2" s="8"/>
      <c r="AZW2" s="8"/>
      <c r="AZX2" s="8"/>
      <c r="AZY2" s="8"/>
      <c r="AZZ2" s="8"/>
      <c r="BAA2" s="8"/>
      <c r="BAB2" s="8"/>
      <c r="BAC2" s="8"/>
      <c r="BAD2" s="8"/>
      <c r="BAE2" s="8"/>
      <c r="BAF2" s="8"/>
      <c r="BAG2" s="8"/>
      <c r="BAH2" s="8"/>
      <c r="BAI2" s="8"/>
      <c r="BAJ2" s="8"/>
      <c r="BAK2" s="8"/>
      <c r="BAL2" s="8"/>
      <c r="BAM2" s="8"/>
      <c r="BAN2" s="8"/>
      <c r="BAO2" s="8"/>
      <c r="BAP2" s="8"/>
      <c r="BAQ2" s="8"/>
      <c r="BAR2" s="8"/>
      <c r="BAS2" s="8"/>
      <c r="BAT2" s="8"/>
      <c r="BAU2" s="8"/>
      <c r="BAV2" s="8"/>
      <c r="BAW2" s="8"/>
      <c r="BAX2" s="8"/>
      <c r="BAY2" s="8"/>
      <c r="BAZ2" s="8"/>
      <c r="BBA2" s="8"/>
      <c r="BBB2" s="8"/>
      <c r="BBC2" s="8"/>
      <c r="BBD2" s="8"/>
      <c r="BBE2" s="8"/>
      <c r="BBF2" s="8"/>
      <c r="BBG2" s="8"/>
      <c r="BBH2" s="8"/>
      <c r="BBI2" s="8"/>
      <c r="BBJ2" s="8"/>
      <c r="BBK2" s="8"/>
      <c r="BBL2" s="8"/>
      <c r="BBM2" s="8"/>
      <c r="BBN2" s="8"/>
      <c r="BBO2" s="8"/>
      <c r="BBP2" s="8"/>
      <c r="BBQ2" s="8"/>
      <c r="BBR2" s="8"/>
      <c r="BBS2" s="8"/>
      <c r="BBT2" s="8"/>
      <c r="BBU2" s="8"/>
      <c r="BBV2" s="8"/>
      <c r="BBW2" s="8"/>
      <c r="BBX2" s="8"/>
      <c r="BBY2" s="8"/>
      <c r="BBZ2" s="8"/>
      <c r="BCA2" s="8"/>
      <c r="BCB2" s="8"/>
      <c r="BCC2" s="8"/>
      <c r="BCD2" s="8"/>
      <c r="BCE2" s="8"/>
      <c r="BCF2" s="8"/>
      <c r="BCG2" s="8"/>
      <c r="BCH2" s="8"/>
      <c r="BCI2" s="8"/>
      <c r="BCJ2" s="8"/>
      <c r="BCK2" s="8"/>
      <c r="BCL2" s="8"/>
      <c r="BCM2" s="8"/>
      <c r="BCN2" s="8"/>
      <c r="BCO2" s="8"/>
      <c r="BCP2" s="8"/>
      <c r="BCQ2" s="8"/>
      <c r="BCR2" s="8"/>
      <c r="BCS2" s="8"/>
      <c r="BCT2" s="8"/>
      <c r="BCU2" s="8"/>
      <c r="BCV2" s="8"/>
      <c r="BCW2" s="8"/>
      <c r="BCX2" s="8"/>
      <c r="BCY2" s="8"/>
      <c r="BCZ2" s="8"/>
      <c r="BDA2" s="8"/>
      <c r="BDB2" s="8"/>
      <c r="BDC2" s="8"/>
      <c r="BDD2" s="8"/>
      <c r="BDE2" s="8"/>
      <c r="BDF2" s="8"/>
      <c r="BDG2" s="8"/>
      <c r="BDH2" s="8"/>
      <c r="BDI2" s="8"/>
      <c r="BDJ2" s="8"/>
      <c r="BDK2" s="8"/>
      <c r="BDL2" s="8"/>
      <c r="BDM2" s="8"/>
      <c r="BDN2" s="8"/>
      <c r="BDO2" s="8"/>
      <c r="BDP2" s="8"/>
      <c r="BDQ2" s="8"/>
      <c r="BDR2" s="8"/>
      <c r="BDS2" s="8"/>
      <c r="BDT2" s="8"/>
      <c r="BDU2" s="8"/>
      <c r="BDV2" s="8"/>
      <c r="BDW2" s="8"/>
      <c r="BDX2" s="8"/>
      <c r="BDY2" s="8"/>
      <c r="BDZ2" s="8"/>
      <c r="BEA2" s="8"/>
      <c r="BEB2" s="8"/>
      <c r="BEC2" s="8"/>
      <c r="BED2" s="8"/>
      <c r="BEE2" s="8"/>
      <c r="BEF2" s="8"/>
      <c r="BEG2" s="8"/>
      <c r="BEH2" s="8"/>
      <c r="BEI2" s="8"/>
      <c r="BEJ2" s="8"/>
      <c r="BEK2" s="8"/>
      <c r="BEL2" s="8"/>
      <c r="BEM2" s="8"/>
      <c r="BEN2" s="8"/>
      <c r="BEO2" s="8"/>
      <c r="BEP2" s="8"/>
      <c r="BEQ2" s="8"/>
      <c r="BER2" s="8"/>
      <c r="BES2" s="8"/>
      <c r="BET2" s="8"/>
      <c r="BEU2" s="8"/>
      <c r="BEV2" s="8"/>
      <c r="BEW2" s="8"/>
      <c r="BEX2" s="8"/>
      <c r="BEY2" s="8"/>
      <c r="BEZ2" s="8"/>
      <c r="BFA2" s="8"/>
      <c r="BFB2" s="8"/>
      <c r="BFC2" s="8"/>
      <c r="BFD2" s="8"/>
      <c r="BFE2" s="8"/>
      <c r="BFF2" s="8"/>
      <c r="BFG2" s="8"/>
      <c r="BFH2" s="8"/>
      <c r="BFI2" s="8"/>
      <c r="BFJ2" s="8"/>
      <c r="BFK2" s="8"/>
      <c r="BFL2" s="8"/>
      <c r="BFM2" s="8"/>
      <c r="BFN2" s="8"/>
      <c r="BFO2" s="8"/>
      <c r="BFP2" s="8"/>
      <c r="BFQ2" s="8"/>
      <c r="BFR2" s="8"/>
      <c r="BFS2" s="8"/>
      <c r="BFT2" s="8"/>
      <c r="BFU2" s="8"/>
      <c r="BFV2" s="8"/>
      <c r="BFW2" s="8"/>
      <c r="BFX2" s="8"/>
      <c r="BFY2" s="8"/>
      <c r="BFZ2" s="8"/>
      <c r="BGA2" s="8"/>
      <c r="BGB2" s="8"/>
      <c r="BGC2" s="8"/>
      <c r="BGD2" s="8"/>
      <c r="BGE2" s="8"/>
      <c r="BGF2" s="8"/>
      <c r="BGG2" s="8"/>
      <c r="BGH2" s="8"/>
      <c r="BGI2" s="8"/>
      <c r="BGJ2" s="8"/>
      <c r="BGK2" s="8"/>
      <c r="BGL2" s="8"/>
      <c r="BGM2" s="8"/>
      <c r="BGN2" s="8"/>
      <c r="BGO2" s="8"/>
      <c r="BGP2" s="8"/>
      <c r="BGQ2" s="8"/>
      <c r="BGR2" s="8"/>
      <c r="BGS2" s="8"/>
      <c r="BGT2" s="8"/>
      <c r="BGU2" s="8"/>
      <c r="BGV2" s="8"/>
      <c r="BGW2" s="8"/>
      <c r="BGX2" s="8"/>
      <c r="BGY2" s="8"/>
      <c r="BGZ2" s="8"/>
      <c r="BHA2" s="8"/>
      <c r="BHB2" s="8"/>
      <c r="BHC2" s="8"/>
      <c r="BHD2" s="8"/>
      <c r="BHE2" s="8"/>
      <c r="BHF2" s="8"/>
      <c r="BHG2" s="8"/>
      <c r="BHH2" s="8"/>
      <c r="BHI2" s="8"/>
      <c r="BHJ2" s="8"/>
      <c r="BHK2" s="8"/>
      <c r="BHL2" s="8"/>
      <c r="BHM2" s="8"/>
      <c r="BHN2" s="8"/>
      <c r="BHO2" s="8"/>
      <c r="BHP2" s="8"/>
      <c r="BHQ2" s="8"/>
      <c r="BHR2" s="8"/>
      <c r="BHS2" s="8"/>
      <c r="BHT2" s="8"/>
      <c r="BHU2" s="8"/>
      <c r="BHV2" s="8"/>
      <c r="BHW2" s="8"/>
      <c r="BHX2" s="8"/>
      <c r="BHY2" s="8"/>
      <c r="BHZ2" s="8"/>
      <c r="BIA2" s="8"/>
      <c r="BIB2" s="8"/>
      <c r="BIC2" s="8"/>
      <c r="BID2" s="8"/>
      <c r="BIE2" s="8"/>
      <c r="BIF2" s="8"/>
      <c r="BIG2" s="8"/>
      <c r="BIH2" s="8"/>
      <c r="BII2" s="8"/>
      <c r="BIJ2" s="8"/>
      <c r="BIK2" s="8"/>
      <c r="BIL2" s="8"/>
      <c r="BIM2" s="8"/>
      <c r="BIN2" s="8"/>
      <c r="BIO2" s="8"/>
      <c r="BIP2" s="8"/>
      <c r="BIQ2" s="8"/>
      <c r="BIR2" s="8"/>
      <c r="BIS2" s="8"/>
      <c r="BIT2" s="8"/>
      <c r="BIU2" s="8"/>
      <c r="BIV2" s="8"/>
      <c r="BIW2" s="8"/>
      <c r="BIX2" s="8"/>
      <c r="BIY2" s="8"/>
      <c r="BIZ2" s="8"/>
      <c r="BJA2" s="8"/>
      <c r="BJB2" s="8"/>
      <c r="BJC2" s="8"/>
      <c r="BJD2" s="8"/>
      <c r="BJE2" s="8"/>
      <c r="BJF2" s="8"/>
      <c r="BJG2" s="8"/>
      <c r="BJH2" s="8"/>
      <c r="BJI2" s="8"/>
      <c r="BJJ2" s="8"/>
      <c r="BJK2" s="8"/>
      <c r="BJL2" s="8"/>
      <c r="BJM2" s="8"/>
      <c r="BJN2" s="8"/>
      <c r="BJO2" s="8"/>
      <c r="BJP2" s="8"/>
      <c r="BJQ2" s="8"/>
      <c r="BJR2" s="8"/>
      <c r="BJS2" s="8"/>
      <c r="BJT2" s="8"/>
      <c r="BJU2" s="8"/>
      <c r="BJV2" s="8"/>
      <c r="BJW2" s="8"/>
      <c r="BJX2" s="8"/>
      <c r="BJY2" s="8"/>
      <c r="BJZ2" s="8"/>
      <c r="BKA2" s="8"/>
      <c r="BKB2" s="8"/>
      <c r="BKC2" s="8"/>
      <c r="BKD2" s="8"/>
      <c r="BKE2" s="8"/>
      <c r="BKF2" s="8"/>
      <c r="BKG2" s="8"/>
      <c r="BKH2" s="8"/>
      <c r="BKI2" s="8"/>
      <c r="BKJ2" s="8"/>
      <c r="BKK2" s="8"/>
      <c r="BKL2" s="8"/>
      <c r="BKM2" s="8"/>
      <c r="BKN2" s="8"/>
      <c r="BKO2" s="8"/>
      <c r="BKP2" s="8"/>
      <c r="BKQ2" s="8"/>
      <c r="BKR2" s="8"/>
      <c r="BKS2" s="8"/>
      <c r="BKT2" s="8"/>
      <c r="BKU2" s="8"/>
      <c r="BKV2" s="8"/>
      <c r="BKW2" s="8"/>
      <c r="BKX2" s="8"/>
      <c r="BKY2" s="8"/>
      <c r="BKZ2" s="8"/>
      <c r="BLA2" s="8"/>
      <c r="BLB2" s="8"/>
      <c r="BLC2" s="8"/>
      <c r="BLD2" s="8"/>
      <c r="BLE2" s="8"/>
      <c r="BLF2" s="8"/>
      <c r="BLG2" s="8"/>
      <c r="BLH2" s="8"/>
      <c r="BLI2" s="8"/>
      <c r="BLJ2" s="8"/>
      <c r="BLK2" s="8"/>
      <c r="BLL2" s="8"/>
      <c r="BLM2" s="8"/>
      <c r="BLN2" s="8"/>
      <c r="BLO2" s="8"/>
      <c r="BLP2" s="8"/>
      <c r="BLQ2" s="8"/>
      <c r="BLR2" s="8"/>
      <c r="BLS2" s="8"/>
      <c r="BLT2" s="8"/>
      <c r="BLU2" s="8"/>
      <c r="BLV2" s="8"/>
      <c r="BLW2" s="8"/>
      <c r="BLX2" s="8"/>
      <c r="BLY2" s="8"/>
      <c r="BLZ2" s="8"/>
      <c r="BMA2" s="8"/>
      <c r="BMB2" s="8"/>
      <c r="BMC2" s="8"/>
      <c r="BMD2" s="8"/>
      <c r="BME2" s="8"/>
      <c r="BMF2" s="8"/>
      <c r="BMG2" s="8"/>
      <c r="BMH2" s="8"/>
      <c r="BMI2" s="8"/>
      <c r="BMJ2" s="8"/>
      <c r="BMK2" s="8"/>
      <c r="BML2" s="8"/>
      <c r="BMM2" s="8"/>
      <c r="BMN2" s="8"/>
      <c r="BMO2" s="8"/>
      <c r="BMP2" s="8"/>
      <c r="BMQ2" s="8"/>
      <c r="BMR2" s="8"/>
      <c r="BMS2" s="8"/>
      <c r="BMT2" s="8"/>
      <c r="BMU2" s="8"/>
      <c r="BMV2" s="8"/>
      <c r="BMW2" s="8"/>
      <c r="BMX2" s="8"/>
      <c r="BMY2" s="8"/>
      <c r="BMZ2" s="8"/>
      <c r="BNA2" s="8"/>
      <c r="BNB2" s="8"/>
      <c r="BNC2" s="8"/>
      <c r="BND2" s="8"/>
      <c r="BNE2" s="8"/>
      <c r="BNF2" s="8"/>
      <c r="BNG2" s="8"/>
      <c r="BNH2" s="8"/>
      <c r="BNI2" s="8"/>
      <c r="BNJ2" s="8"/>
      <c r="BNK2" s="8"/>
      <c r="BNL2" s="8"/>
      <c r="BNM2" s="8"/>
      <c r="BNN2" s="8"/>
      <c r="BNO2" s="8"/>
      <c r="BNP2" s="8"/>
      <c r="BNQ2" s="8"/>
      <c r="BNR2" s="8"/>
      <c r="BNS2" s="8"/>
      <c r="BNT2" s="8"/>
      <c r="BNU2" s="8"/>
      <c r="BNV2" s="8"/>
      <c r="BNW2" s="8"/>
      <c r="BNX2" s="8"/>
      <c r="BNY2" s="8"/>
      <c r="BNZ2" s="8"/>
      <c r="BOA2" s="8"/>
      <c r="BOB2" s="8"/>
      <c r="BOC2" s="8"/>
      <c r="BOD2" s="8"/>
      <c r="BOE2" s="8"/>
      <c r="BOF2" s="8"/>
      <c r="BOG2" s="8"/>
      <c r="BOH2" s="8"/>
      <c r="BOI2" s="8"/>
      <c r="BOJ2" s="8"/>
      <c r="BOK2" s="8"/>
      <c r="BOL2" s="8"/>
      <c r="BOM2" s="8"/>
      <c r="BON2" s="8"/>
      <c r="BOO2" s="8"/>
      <c r="BOP2" s="8"/>
      <c r="BOQ2" s="8"/>
      <c r="BOR2" s="8"/>
      <c r="BOS2" s="8"/>
      <c r="BOT2" s="8"/>
      <c r="BOU2" s="8"/>
      <c r="BOV2" s="8"/>
      <c r="BOW2" s="8"/>
      <c r="BOX2" s="8"/>
      <c r="BOY2" s="8"/>
      <c r="BOZ2" s="8"/>
      <c r="BPA2" s="8"/>
      <c r="BPB2" s="8"/>
      <c r="BPC2" s="8"/>
      <c r="BPD2" s="8"/>
      <c r="BPE2" s="8"/>
      <c r="BPF2" s="8"/>
      <c r="BPG2" s="8"/>
      <c r="BPH2" s="8"/>
      <c r="BPI2" s="8"/>
      <c r="BPJ2" s="8"/>
      <c r="BPK2" s="8"/>
      <c r="BPL2" s="8"/>
      <c r="BPM2" s="8"/>
      <c r="BPN2" s="8"/>
      <c r="BPO2" s="8"/>
      <c r="BPP2" s="8"/>
      <c r="BPQ2" s="8"/>
      <c r="BPR2" s="8"/>
      <c r="BPS2" s="8"/>
      <c r="BPT2" s="8"/>
      <c r="BPU2" s="8"/>
      <c r="BPV2" s="8"/>
      <c r="BPW2" s="8"/>
      <c r="BPX2" s="8"/>
      <c r="BPY2" s="8"/>
      <c r="BPZ2" s="8"/>
      <c r="BQA2" s="8"/>
      <c r="BQB2" s="8"/>
      <c r="BQC2" s="8"/>
      <c r="BQD2" s="8"/>
      <c r="BQE2" s="8"/>
      <c r="BQF2" s="8"/>
      <c r="BQG2" s="8"/>
      <c r="BQH2" s="8"/>
      <c r="BQI2" s="8"/>
      <c r="BQJ2" s="8"/>
      <c r="BQK2" s="8"/>
      <c r="BQL2" s="8"/>
      <c r="BQM2" s="8"/>
      <c r="BQN2" s="8"/>
      <c r="BQO2" s="8"/>
      <c r="BQP2" s="8"/>
      <c r="BQQ2" s="8"/>
      <c r="BQR2" s="8"/>
      <c r="BQS2" s="8"/>
      <c r="BQT2" s="8"/>
      <c r="BQU2" s="8"/>
      <c r="BQV2" s="8"/>
      <c r="BQW2" s="8"/>
      <c r="BQX2" s="8"/>
      <c r="BQY2" s="8"/>
      <c r="BQZ2" s="8"/>
      <c r="BRA2" s="8"/>
      <c r="BRB2" s="8"/>
      <c r="BRC2" s="8"/>
      <c r="BRD2" s="8"/>
      <c r="BRE2" s="8"/>
      <c r="BRF2" s="8"/>
      <c r="BRG2" s="8"/>
      <c r="BRH2" s="8"/>
      <c r="BRI2" s="8"/>
      <c r="BRJ2" s="8"/>
      <c r="BRK2" s="8"/>
      <c r="BRL2" s="8"/>
      <c r="BRM2" s="8"/>
      <c r="BRN2" s="8"/>
      <c r="BRO2" s="8"/>
      <c r="BRP2" s="8"/>
      <c r="BRQ2" s="8"/>
      <c r="BRR2" s="8"/>
      <c r="BRS2" s="8"/>
      <c r="BRT2" s="8"/>
      <c r="BRU2" s="8"/>
      <c r="BRV2" s="8"/>
      <c r="BRW2" s="8"/>
      <c r="BRX2" s="8"/>
      <c r="BRY2" s="8"/>
      <c r="BRZ2" s="8"/>
      <c r="BSA2" s="8"/>
      <c r="BSB2" s="8"/>
      <c r="BSC2" s="8"/>
      <c r="BSD2" s="8"/>
      <c r="BSE2" s="8"/>
      <c r="BSF2" s="8"/>
      <c r="BSG2" s="8"/>
      <c r="BSH2" s="8"/>
      <c r="BSI2" s="8"/>
      <c r="BSJ2" s="8"/>
      <c r="BSK2" s="8"/>
      <c r="BSL2" s="8"/>
      <c r="BSM2" s="8"/>
      <c r="BSN2" s="8"/>
      <c r="BSO2" s="8"/>
      <c r="BSP2" s="8"/>
      <c r="BSQ2" s="8"/>
      <c r="BSR2" s="8"/>
      <c r="BSS2" s="8"/>
      <c r="BST2" s="8"/>
      <c r="BSU2" s="8"/>
      <c r="BSV2" s="8"/>
      <c r="BSW2" s="8"/>
      <c r="BSX2" s="8"/>
      <c r="BSY2" s="8"/>
      <c r="BSZ2" s="8"/>
      <c r="BTA2" s="8"/>
      <c r="BTB2" s="8"/>
      <c r="BTC2" s="8"/>
      <c r="BTD2" s="8"/>
      <c r="BTE2" s="8"/>
      <c r="BTF2" s="8"/>
      <c r="BTG2" s="8"/>
      <c r="BTH2" s="8"/>
      <c r="BTI2" s="8"/>
      <c r="BTJ2" s="8"/>
      <c r="BTK2" s="8"/>
      <c r="BTL2" s="8"/>
      <c r="BTM2" s="8"/>
      <c r="BTN2" s="8"/>
      <c r="BTO2" s="8"/>
      <c r="BTP2" s="8"/>
      <c r="BTQ2" s="8"/>
      <c r="BTR2" s="8"/>
      <c r="BTS2" s="8"/>
      <c r="BTT2" s="8"/>
      <c r="BTU2" s="8"/>
      <c r="BTV2" s="8"/>
      <c r="BTW2" s="8"/>
      <c r="BTX2" s="8"/>
      <c r="BTY2" s="8"/>
      <c r="BTZ2" s="8"/>
      <c r="BUA2" s="8"/>
      <c r="BUB2" s="8"/>
      <c r="BUC2" s="8"/>
      <c r="BUD2" s="8"/>
      <c r="BUE2" s="8"/>
      <c r="BUF2" s="8"/>
      <c r="BUG2" s="8"/>
      <c r="BUH2" s="8"/>
      <c r="BUI2" s="8"/>
      <c r="BUJ2" s="8"/>
      <c r="BUK2" s="8"/>
      <c r="BUL2" s="8"/>
      <c r="BUM2" s="8"/>
      <c r="BUN2" s="8"/>
      <c r="BUO2" s="8"/>
      <c r="BUP2" s="8"/>
      <c r="BUQ2" s="8"/>
      <c r="BUR2" s="8"/>
      <c r="BUS2" s="8"/>
      <c r="BUT2" s="8"/>
      <c r="BUU2" s="8"/>
      <c r="BUV2" s="8"/>
      <c r="BUW2" s="8"/>
      <c r="BUX2" s="8"/>
      <c r="BUY2" s="8"/>
      <c r="BUZ2" s="8"/>
      <c r="BVA2" s="8"/>
      <c r="BVB2" s="8"/>
      <c r="BVC2" s="8"/>
      <c r="BVD2" s="8"/>
      <c r="BVE2" s="8"/>
      <c r="BVF2" s="8"/>
      <c r="BVG2" s="8"/>
      <c r="BVH2" s="8"/>
      <c r="BVI2" s="8"/>
      <c r="BVJ2" s="8"/>
      <c r="BVK2" s="8"/>
      <c r="BVL2" s="8"/>
      <c r="BVM2" s="8"/>
      <c r="BVN2" s="8"/>
      <c r="BVO2" s="8"/>
      <c r="BVP2" s="8"/>
      <c r="BVQ2" s="8"/>
      <c r="BVR2" s="8"/>
      <c r="BVS2" s="8"/>
      <c r="BVT2" s="8"/>
      <c r="BVU2" s="8"/>
      <c r="BVV2" s="8"/>
      <c r="BVW2" s="8"/>
      <c r="BVX2" s="8"/>
      <c r="BVY2" s="8"/>
      <c r="BVZ2" s="8"/>
      <c r="BWA2" s="8"/>
      <c r="BWB2" s="8"/>
      <c r="BWC2" s="8"/>
      <c r="BWD2" s="8"/>
      <c r="BWE2" s="8"/>
      <c r="BWF2" s="8"/>
      <c r="BWG2" s="8"/>
      <c r="BWH2" s="8"/>
      <c r="BWI2" s="8"/>
      <c r="BWJ2" s="8"/>
      <c r="BWK2" s="8"/>
      <c r="BWL2" s="8"/>
      <c r="BWM2" s="8"/>
      <c r="BWN2" s="8"/>
      <c r="BWO2" s="8"/>
      <c r="BWP2" s="8"/>
      <c r="BWQ2" s="8"/>
      <c r="BWR2" s="8"/>
      <c r="BWS2" s="8"/>
      <c r="BWT2" s="8"/>
      <c r="BWU2" s="8"/>
      <c r="BWV2" s="8"/>
      <c r="BWW2" s="8"/>
      <c r="BWX2" s="8"/>
      <c r="BWY2" s="8"/>
      <c r="BWZ2" s="8"/>
      <c r="BXA2" s="8"/>
      <c r="BXB2" s="8"/>
      <c r="BXC2" s="8"/>
      <c r="BXD2" s="8"/>
      <c r="BXE2" s="8"/>
      <c r="BXF2" s="8"/>
      <c r="BXG2" s="8"/>
      <c r="BXH2" s="8"/>
      <c r="BXI2" s="8"/>
      <c r="BXJ2" s="8"/>
      <c r="BXK2" s="8"/>
      <c r="BXL2" s="8"/>
      <c r="BXM2" s="8"/>
      <c r="BXN2" s="8"/>
      <c r="BXO2" s="8"/>
      <c r="BXP2" s="8"/>
      <c r="BXQ2" s="8"/>
      <c r="BXR2" s="8"/>
      <c r="BXS2" s="8"/>
      <c r="BXT2" s="8"/>
      <c r="BXU2" s="8"/>
      <c r="BXV2" s="8"/>
      <c r="BXW2" s="8"/>
      <c r="BXX2" s="8"/>
      <c r="BXY2" s="8"/>
      <c r="BXZ2" s="8"/>
      <c r="BYA2" s="8"/>
      <c r="BYB2" s="8"/>
      <c r="BYC2" s="8"/>
      <c r="BYD2" s="8"/>
      <c r="BYE2" s="8"/>
      <c r="BYF2" s="8"/>
      <c r="BYG2" s="8"/>
      <c r="BYH2" s="8"/>
      <c r="BYI2" s="8"/>
      <c r="BYJ2" s="8"/>
      <c r="BYK2" s="8"/>
      <c r="BYL2" s="8"/>
      <c r="BYM2" s="8"/>
      <c r="BYN2" s="8"/>
      <c r="BYO2" s="8"/>
      <c r="BYP2" s="8"/>
      <c r="BYQ2" s="8"/>
      <c r="BYR2" s="8"/>
      <c r="BYS2" s="8"/>
      <c r="BYT2" s="8"/>
      <c r="BYU2" s="8"/>
      <c r="BYV2" s="8"/>
      <c r="BYW2" s="8"/>
      <c r="BYX2" s="8"/>
      <c r="BYY2" s="8"/>
      <c r="BYZ2" s="8"/>
      <c r="BZA2" s="8"/>
      <c r="BZB2" s="8"/>
      <c r="BZC2" s="8"/>
      <c r="BZD2" s="8"/>
      <c r="BZE2" s="8"/>
      <c r="BZF2" s="8"/>
      <c r="BZG2" s="8"/>
      <c r="BZH2" s="8"/>
      <c r="BZI2" s="8"/>
      <c r="BZJ2" s="8"/>
      <c r="BZK2" s="8"/>
      <c r="BZL2" s="8"/>
      <c r="BZM2" s="8"/>
      <c r="BZN2" s="8"/>
      <c r="BZO2" s="8"/>
      <c r="BZP2" s="8"/>
      <c r="BZQ2" s="8"/>
      <c r="BZR2" s="8"/>
      <c r="BZS2" s="8"/>
      <c r="BZT2" s="8"/>
      <c r="BZU2" s="8"/>
      <c r="BZV2" s="8"/>
      <c r="BZW2" s="8"/>
      <c r="BZX2" s="8"/>
      <c r="BZY2" s="8"/>
      <c r="BZZ2" s="8"/>
      <c r="CAA2" s="8"/>
      <c r="CAB2" s="8"/>
      <c r="CAC2" s="8"/>
      <c r="CAD2" s="8"/>
      <c r="CAE2" s="8"/>
      <c r="CAF2" s="8"/>
      <c r="CAG2" s="8"/>
      <c r="CAH2" s="8"/>
      <c r="CAI2" s="8"/>
      <c r="CAJ2" s="8"/>
      <c r="CAK2" s="8"/>
      <c r="CAL2" s="8"/>
      <c r="CAM2" s="8"/>
      <c r="CAN2" s="8"/>
      <c r="CAO2" s="8"/>
      <c r="CAP2" s="8"/>
      <c r="CAQ2" s="8"/>
      <c r="CAR2" s="8"/>
      <c r="CAS2" s="8"/>
      <c r="CAT2" s="8"/>
      <c r="CAU2" s="8"/>
      <c r="CAV2" s="8"/>
      <c r="CAW2" s="8"/>
      <c r="CAX2" s="8"/>
      <c r="CAY2" s="8"/>
      <c r="CAZ2" s="8"/>
      <c r="CBA2" s="8"/>
      <c r="CBB2" s="8"/>
      <c r="CBC2" s="8"/>
      <c r="CBD2" s="8"/>
      <c r="CBE2" s="8"/>
      <c r="CBF2" s="8"/>
      <c r="CBG2" s="8"/>
      <c r="CBH2" s="8"/>
      <c r="CBI2" s="8"/>
      <c r="CBJ2" s="8"/>
      <c r="CBK2" s="8"/>
      <c r="CBL2" s="8"/>
      <c r="CBM2" s="8"/>
      <c r="CBN2" s="8"/>
      <c r="CBO2" s="8"/>
      <c r="CBP2" s="8"/>
      <c r="CBQ2" s="8"/>
      <c r="CBR2" s="8"/>
      <c r="CBS2" s="8"/>
      <c r="CBT2" s="8"/>
      <c r="CBU2" s="8"/>
      <c r="CBV2" s="8"/>
      <c r="CBW2" s="8"/>
      <c r="CBX2" s="8"/>
      <c r="CBY2" s="8"/>
      <c r="CBZ2" s="8"/>
      <c r="CCA2" s="8"/>
      <c r="CCB2" s="8"/>
      <c r="CCC2" s="8"/>
      <c r="CCD2" s="8"/>
      <c r="CCE2" s="8"/>
      <c r="CCF2" s="8"/>
      <c r="CCG2" s="8"/>
      <c r="CCH2" s="8"/>
      <c r="CCI2" s="8"/>
      <c r="CCJ2" s="8"/>
      <c r="CCK2" s="8"/>
      <c r="CCL2" s="8"/>
      <c r="CCM2" s="8"/>
      <c r="CCN2" s="8"/>
      <c r="CCO2" s="8"/>
      <c r="CCP2" s="8"/>
      <c r="CCQ2" s="8"/>
      <c r="CCR2" s="8"/>
      <c r="CCS2" s="8"/>
      <c r="CCT2" s="8"/>
      <c r="CCU2" s="8"/>
      <c r="CCV2" s="8"/>
      <c r="CCW2" s="8"/>
      <c r="CCX2" s="8"/>
      <c r="CCY2" s="8"/>
      <c r="CCZ2" s="8"/>
      <c r="CDA2" s="8"/>
      <c r="CDB2" s="8"/>
      <c r="CDC2" s="8"/>
      <c r="CDD2" s="8"/>
      <c r="CDE2" s="8"/>
      <c r="CDF2" s="8"/>
      <c r="CDG2" s="8"/>
      <c r="CDH2" s="8"/>
      <c r="CDI2" s="8"/>
      <c r="CDJ2" s="8"/>
      <c r="CDK2" s="8"/>
      <c r="CDL2" s="8"/>
      <c r="CDM2" s="8"/>
      <c r="CDN2" s="8"/>
      <c r="CDO2" s="8"/>
      <c r="CDP2" s="8"/>
      <c r="CDQ2" s="8"/>
      <c r="CDR2" s="8"/>
      <c r="CDS2" s="8"/>
      <c r="CDT2" s="8"/>
      <c r="CDU2" s="8"/>
      <c r="CDV2" s="8"/>
      <c r="CDW2" s="8"/>
      <c r="CDX2" s="8"/>
      <c r="CDY2" s="8"/>
      <c r="CDZ2" s="8"/>
      <c r="CEA2" s="8"/>
      <c r="CEB2" s="8"/>
      <c r="CEC2" s="8"/>
      <c r="CED2" s="8"/>
      <c r="CEE2" s="8"/>
      <c r="CEF2" s="8"/>
      <c r="CEG2" s="8"/>
      <c r="CEH2" s="8"/>
      <c r="CEI2" s="8"/>
      <c r="CEJ2" s="8"/>
      <c r="CEK2" s="8"/>
      <c r="CEL2" s="8"/>
      <c r="CEM2" s="8"/>
      <c r="CEN2" s="8"/>
      <c r="CEO2" s="8"/>
      <c r="CEP2" s="8"/>
      <c r="CEQ2" s="8"/>
      <c r="CER2" s="8"/>
      <c r="CES2" s="8"/>
      <c r="CET2" s="8"/>
      <c r="CEU2" s="8"/>
      <c r="CEV2" s="8"/>
      <c r="CEW2" s="8"/>
      <c r="CEX2" s="8"/>
      <c r="CEY2" s="8"/>
      <c r="CEZ2" s="8"/>
      <c r="CFA2" s="8"/>
      <c r="CFB2" s="8"/>
      <c r="CFC2" s="8"/>
      <c r="CFD2" s="8"/>
      <c r="CFE2" s="8"/>
      <c r="CFF2" s="8"/>
      <c r="CFG2" s="8"/>
      <c r="CFH2" s="8"/>
      <c r="CFI2" s="8"/>
      <c r="CFJ2" s="8"/>
      <c r="CFK2" s="8"/>
      <c r="CFL2" s="8"/>
      <c r="CFM2" s="8"/>
      <c r="CFN2" s="8"/>
      <c r="CFO2" s="8"/>
      <c r="CFP2" s="8"/>
      <c r="CFQ2" s="8"/>
      <c r="CFR2" s="8"/>
      <c r="CFS2" s="8"/>
      <c r="CFT2" s="8"/>
      <c r="CFU2" s="8"/>
      <c r="CFV2" s="8"/>
      <c r="CFW2" s="8"/>
      <c r="CFX2" s="8"/>
      <c r="CFY2" s="8"/>
      <c r="CFZ2" s="8"/>
      <c r="CGA2" s="8"/>
      <c r="CGB2" s="8"/>
      <c r="CGC2" s="8"/>
      <c r="CGD2" s="8"/>
      <c r="CGE2" s="8"/>
      <c r="CGF2" s="8"/>
      <c r="CGG2" s="8"/>
      <c r="CGH2" s="8"/>
      <c r="CGI2" s="8"/>
      <c r="CGJ2" s="8"/>
      <c r="CGK2" s="8"/>
      <c r="CGL2" s="8"/>
      <c r="CGM2" s="8"/>
      <c r="CGN2" s="8"/>
      <c r="CGO2" s="8"/>
      <c r="CGP2" s="8"/>
      <c r="CGQ2" s="8"/>
      <c r="CGR2" s="8"/>
      <c r="CGS2" s="8"/>
      <c r="CGT2" s="8"/>
      <c r="CGU2" s="8"/>
      <c r="CGV2" s="8"/>
      <c r="CGW2" s="8"/>
      <c r="CGX2" s="8"/>
      <c r="CGY2" s="8"/>
      <c r="CGZ2" s="8"/>
      <c r="CHA2" s="8"/>
      <c r="CHB2" s="8"/>
      <c r="CHC2" s="8"/>
      <c r="CHD2" s="8"/>
      <c r="CHE2" s="8"/>
      <c r="CHF2" s="8"/>
      <c r="CHG2" s="8"/>
      <c r="CHH2" s="8"/>
      <c r="CHI2" s="8"/>
      <c r="CHJ2" s="8"/>
      <c r="CHK2" s="8"/>
      <c r="CHL2" s="8"/>
      <c r="CHM2" s="8"/>
      <c r="CHN2" s="8"/>
      <c r="CHO2" s="8"/>
      <c r="CHP2" s="8"/>
      <c r="CHQ2" s="8"/>
      <c r="CHR2" s="8"/>
      <c r="CHS2" s="8"/>
      <c r="CHT2" s="8"/>
      <c r="CHU2" s="8"/>
      <c r="CHV2" s="8"/>
      <c r="CHW2" s="8"/>
      <c r="CHX2" s="8"/>
      <c r="CHY2" s="8"/>
      <c r="CHZ2" s="8"/>
      <c r="CIA2" s="8"/>
      <c r="CIB2" s="8"/>
      <c r="CIC2" s="8"/>
      <c r="CID2" s="8"/>
      <c r="CIE2" s="8"/>
      <c r="CIF2" s="8"/>
      <c r="CIG2" s="8"/>
      <c r="CIH2" s="8"/>
      <c r="CII2" s="8"/>
      <c r="CIJ2" s="8"/>
      <c r="CIK2" s="8"/>
      <c r="CIL2" s="8"/>
      <c r="CIM2" s="8"/>
      <c r="CIN2" s="8"/>
      <c r="CIO2" s="8"/>
      <c r="CIP2" s="8"/>
      <c r="CIQ2" s="8"/>
      <c r="CIR2" s="8"/>
      <c r="CIS2" s="8"/>
      <c r="CIT2" s="8"/>
      <c r="CIU2" s="8"/>
      <c r="CIV2" s="8"/>
      <c r="CIW2" s="8"/>
      <c r="CIX2" s="8"/>
      <c r="CIY2" s="8"/>
      <c r="CIZ2" s="8"/>
      <c r="CJA2" s="8"/>
      <c r="CJB2" s="8"/>
      <c r="CJC2" s="8"/>
      <c r="CJD2" s="8"/>
      <c r="CJE2" s="8"/>
      <c r="CJF2" s="8"/>
      <c r="CJG2" s="8"/>
      <c r="CJH2" s="8"/>
      <c r="CJI2" s="8"/>
      <c r="CJJ2" s="8"/>
      <c r="CJK2" s="8"/>
      <c r="CJL2" s="8"/>
      <c r="CJM2" s="8"/>
      <c r="CJN2" s="8"/>
      <c r="CJO2" s="8"/>
      <c r="CJP2" s="8"/>
      <c r="CJQ2" s="8"/>
      <c r="CJR2" s="8"/>
      <c r="CJS2" s="8"/>
      <c r="CJT2" s="8"/>
      <c r="CJU2" s="8"/>
      <c r="CJV2" s="8"/>
      <c r="CJW2" s="8"/>
      <c r="CJX2" s="8"/>
      <c r="CJY2" s="8"/>
      <c r="CJZ2" s="8"/>
      <c r="CKA2" s="8"/>
      <c r="CKB2" s="8"/>
      <c r="CKC2" s="8"/>
      <c r="CKD2" s="8"/>
      <c r="CKE2" s="8"/>
      <c r="CKF2" s="8"/>
      <c r="CKG2" s="8"/>
      <c r="CKH2" s="8"/>
      <c r="CKI2" s="8"/>
      <c r="CKJ2" s="8"/>
      <c r="CKK2" s="8"/>
      <c r="CKL2" s="8"/>
      <c r="CKM2" s="8"/>
      <c r="CKN2" s="8"/>
      <c r="CKO2" s="8"/>
      <c r="CKP2" s="8"/>
      <c r="CKQ2" s="8"/>
      <c r="CKR2" s="8"/>
      <c r="CKS2" s="8"/>
      <c r="CKT2" s="8"/>
      <c r="CKU2" s="8"/>
      <c r="CKV2" s="8"/>
      <c r="CKW2" s="8"/>
      <c r="CKX2" s="8"/>
      <c r="CKY2" s="8"/>
      <c r="CKZ2" s="8"/>
      <c r="CLA2" s="8"/>
      <c r="CLB2" s="8"/>
      <c r="CLC2" s="8"/>
      <c r="CLD2" s="8"/>
      <c r="CLE2" s="8"/>
      <c r="CLF2" s="8"/>
      <c r="CLG2" s="8"/>
      <c r="CLH2" s="8"/>
      <c r="CLI2" s="8"/>
      <c r="CLJ2" s="8"/>
      <c r="CLK2" s="8"/>
      <c r="CLL2" s="8"/>
      <c r="CLM2" s="8"/>
      <c r="CLN2" s="8"/>
      <c r="CLO2" s="8"/>
      <c r="CLP2" s="8"/>
      <c r="CLQ2" s="8"/>
      <c r="CLR2" s="8"/>
      <c r="CLS2" s="8"/>
      <c r="CLT2" s="8"/>
      <c r="CLU2" s="8"/>
      <c r="CLV2" s="8"/>
      <c r="CLW2" s="8"/>
      <c r="CLX2" s="8"/>
      <c r="CLY2" s="8"/>
      <c r="CLZ2" s="8"/>
      <c r="CMA2" s="8"/>
      <c r="CMB2" s="8"/>
      <c r="CMC2" s="8"/>
      <c r="CMD2" s="8"/>
      <c r="CME2" s="8"/>
      <c r="CMF2" s="8"/>
      <c r="CMG2" s="8"/>
      <c r="CMH2" s="8"/>
      <c r="CMI2" s="8"/>
      <c r="CMJ2" s="8"/>
      <c r="CMK2" s="8"/>
      <c r="CML2" s="8"/>
      <c r="CMM2" s="8"/>
      <c r="CMN2" s="8"/>
      <c r="CMO2" s="8"/>
      <c r="CMP2" s="8"/>
      <c r="CMQ2" s="8"/>
      <c r="CMR2" s="8"/>
      <c r="CMS2" s="8"/>
      <c r="CMT2" s="8"/>
      <c r="CMU2" s="8"/>
      <c r="CMV2" s="8"/>
      <c r="CMW2" s="8"/>
      <c r="CMX2" s="8"/>
      <c r="CMY2" s="8"/>
      <c r="CMZ2" s="8"/>
      <c r="CNA2" s="8"/>
      <c r="CNB2" s="8"/>
      <c r="CNC2" s="8"/>
      <c r="CND2" s="8"/>
      <c r="CNE2" s="8"/>
      <c r="CNF2" s="8"/>
      <c r="CNG2" s="8"/>
      <c r="CNH2" s="8"/>
      <c r="CNI2" s="8"/>
      <c r="CNJ2" s="8"/>
      <c r="CNK2" s="8"/>
      <c r="CNL2" s="8"/>
      <c r="CNM2" s="8"/>
      <c r="CNN2" s="8"/>
      <c r="CNO2" s="8"/>
      <c r="CNP2" s="8"/>
      <c r="CNQ2" s="8"/>
      <c r="CNR2" s="8"/>
      <c r="CNS2" s="8"/>
      <c r="CNT2" s="8"/>
      <c r="CNU2" s="8"/>
      <c r="CNV2" s="8"/>
      <c r="CNW2" s="8"/>
      <c r="CNX2" s="8"/>
      <c r="CNY2" s="8"/>
      <c r="CNZ2" s="8"/>
      <c r="COA2" s="8"/>
      <c r="COB2" s="8"/>
      <c r="COC2" s="8"/>
      <c r="COD2" s="8"/>
      <c r="COE2" s="8"/>
      <c r="COF2" s="8"/>
      <c r="COG2" s="8"/>
      <c r="COH2" s="8"/>
      <c r="COI2" s="8"/>
      <c r="COJ2" s="8"/>
      <c r="COK2" s="8"/>
      <c r="COL2" s="8"/>
      <c r="COM2" s="8"/>
      <c r="CON2" s="8"/>
      <c r="COO2" s="8"/>
      <c r="COP2" s="8"/>
      <c r="COQ2" s="8"/>
      <c r="COR2" s="8"/>
      <c r="COS2" s="8"/>
      <c r="COT2" s="8"/>
      <c r="COU2" s="8"/>
      <c r="COV2" s="8"/>
      <c r="COW2" s="8"/>
      <c r="COX2" s="8"/>
      <c r="COY2" s="8"/>
      <c r="COZ2" s="8"/>
      <c r="CPA2" s="8"/>
      <c r="CPB2" s="8"/>
      <c r="CPC2" s="8"/>
      <c r="CPD2" s="8"/>
      <c r="CPE2" s="8"/>
      <c r="CPF2" s="8"/>
      <c r="CPG2" s="8"/>
      <c r="CPH2" s="8"/>
      <c r="CPI2" s="8"/>
      <c r="CPJ2" s="8"/>
      <c r="CPK2" s="8"/>
      <c r="CPL2" s="8"/>
      <c r="CPM2" s="8"/>
      <c r="CPN2" s="8"/>
      <c r="CPO2" s="8"/>
      <c r="CPP2" s="8"/>
      <c r="CPQ2" s="8"/>
      <c r="CPR2" s="8"/>
      <c r="CPS2" s="8"/>
      <c r="CPT2" s="8"/>
      <c r="CPU2" s="8"/>
      <c r="CPV2" s="8"/>
      <c r="CPW2" s="8"/>
      <c r="CPX2" s="8"/>
      <c r="CPY2" s="8"/>
      <c r="CPZ2" s="8"/>
      <c r="CQA2" s="8"/>
      <c r="CQB2" s="8"/>
      <c r="CQC2" s="8"/>
      <c r="CQD2" s="8"/>
      <c r="CQE2" s="8"/>
      <c r="CQF2" s="8"/>
      <c r="CQG2" s="8"/>
      <c r="CQH2" s="8"/>
      <c r="CQI2" s="8"/>
      <c r="CQJ2" s="8"/>
      <c r="CQK2" s="8"/>
      <c r="CQL2" s="8"/>
      <c r="CQM2" s="8"/>
      <c r="CQN2" s="8"/>
      <c r="CQO2" s="8"/>
      <c r="CQP2" s="8"/>
      <c r="CQQ2" s="8"/>
      <c r="CQR2" s="8"/>
      <c r="CQS2" s="8"/>
      <c r="CQT2" s="8"/>
      <c r="CQU2" s="8"/>
      <c r="CQV2" s="8"/>
      <c r="CQW2" s="8"/>
      <c r="CQX2" s="8"/>
      <c r="CQY2" s="8"/>
      <c r="CQZ2" s="8"/>
      <c r="CRA2" s="8"/>
      <c r="CRB2" s="8"/>
      <c r="CRC2" s="8"/>
      <c r="CRD2" s="8"/>
      <c r="CRE2" s="8"/>
      <c r="CRF2" s="8"/>
      <c r="CRG2" s="8"/>
      <c r="CRH2" s="8"/>
      <c r="CRI2" s="8"/>
      <c r="CRJ2" s="8"/>
      <c r="CRK2" s="8"/>
      <c r="CRL2" s="8"/>
      <c r="CRM2" s="8"/>
      <c r="CRN2" s="8"/>
      <c r="CRO2" s="8"/>
      <c r="CRP2" s="8"/>
      <c r="CRQ2" s="8"/>
      <c r="CRR2" s="8"/>
      <c r="CRS2" s="8"/>
      <c r="CRT2" s="8"/>
      <c r="CRU2" s="8"/>
      <c r="CRV2" s="8"/>
      <c r="CRW2" s="8"/>
      <c r="CRX2" s="8"/>
      <c r="CRY2" s="8"/>
      <c r="CRZ2" s="8"/>
      <c r="CSA2" s="8"/>
      <c r="CSB2" s="8"/>
      <c r="CSC2" s="8"/>
      <c r="CSD2" s="8"/>
      <c r="CSE2" s="8"/>
      <c r="CSF2" s="8"/>
      <c r="CSG2" s="8"/>
      <c r="CSH2" s="8"/>
      <c r="CSI2" s="8"/>
      <c r="CSJ2" s="8"/>
      <c r="CSK2" s="8"/>
      <c r="CSL2" s="8"/>
      <c r="CSM2" s="8"/>
      <c r="CSN2" s="8"/>
      <c r="CSO2" s="8"/>
      <c r="CSP2" s="8"/>
      <c r="CSQ2" s="8"/>
      <c r="CSR2" s="8"/>
      <c r="CSS2" s="8"/>
      <c r="CST2" s="8"/>
      <c r="CSU2" s="8"/>
      <c r="CSV2" s="8"/>
      <c r="CSW2" s="8"/>
      <c r="CSX2" s="8"/>
      <c r="CSY2" s="8"/>
      <c r="CSZ2" s="8"/>
      <c r="CTA2" s="8"/>
      <c r="CTB2" s="8"/>
      <c r="CTC2" s="8"/>
      <c r="CTD2" s="8"/>
      <c r="CTE2" s="8"/>
      <c r="CTF2" s="8"/>
      <c r="CTG2" s="8"/>
      <c r="CTH2" s="8"/>
      <c r="CTI2" s="8"/>
      <c r="CTJ2" s="8"/>
      <c r="CTK2" s="8"/>
      <c r="CTL2" s="8"/>
      <c r="CTM2" s="8"/>
      <c r="CTN2" s="8"/>
      <c r="CTO2" s="8"/>
      <c r="CTP2" s="8"/>
      <c r="CTQ2" s="8"/>
      <c r="CTR2" s="8"/>
      <c r="CTS2" s="8"/>
      <c r="CTT2" s="8"/>
      <c r="CTU2" s="8"/>
      <c r="CTV2" s="8"/>
      <c r="CTW2" s="8"/>
      <c r="CTX2" s="8"/>
      <c r="CTY2" s="8"/>
      <c r="CTZ2" s="8"/>
      <c r="CUA2" s="8"/>
      <c r="CUB2" s="8"/>
      <c r="CUC2" s="8"/>
      <c r="CUD2" s="8"/>
      <c r="CUE2" s="8"/>
      <c r="CUF2" s="8"/>
      <c r="CUG2" s="8"/>
      <c r="CUH2" s="8"/>
      <c r="CUI2" s="8"/>
      <c r="CUJ2" s="8"/>
      <c r="CUK2" s="8"/>
      <c r="CUL2" s="8"/>
      <c r="CUM2" s="8"/>
      <c r="CUN2" s="8"/>
      <c r="CUO2" s="8"/>
      <c r="CUP2" s="8"/>
      <c r="CUQ2" s="8"/>
      <c r="CUR2" s="8"/>
      <c r="CUS2" s="8"/>
      <c r="CUT2" s="8"/>
      <c r="CUU2" s="8"/>
      <c r="CUV2" s="8"/>
      <c r="CUW2" s="8"/>
      <c r="CUX2" s="8"/>
      <c r="CUY2" s="8"/>
      <c r="CUZ2" s="8"/>
      <c r="CVA2" s="8"/>
      <c r="CVB2" s="8"/>
      <c r="CVC2" s="8"/>
      <c r="CVD2" s="8"/>
      <c r="CVE2" s="8"/>
      <c r="CVF2" s="8"/>
      <c r="CVG2" s="8"/>
      <c r="CVH2" s="8"/>
      <c r="CVI2" s="8"/>
      <c r="CVJ2" s="8"/>
      <c r="CVK2" s="8"/>
      <c r="CVL2" s="8"/>
      <c r="CVM2" s="8"/>
      <c r="CVN2" s="8"/>
      <c r="CVO2" s="8"/>
      <c r="CVP2" s="8"/>
      <c r="CVQ2" s="8"/>
      <c r="CVR2" s="8"/>
      <c r="CVS2" s="8"/>
      <c r="CVT2" s="8"/>
      <c r="CVU2" s="8"/>
      <c r="CVV2" s="8"/>
      <c r="CVW2" s="8"/>
      <c r="CVX2" s="8"/>
      <c r="CVY2" s="8"/>
      <c r="CVZ2" s="8"/>
      <c r="CWA2" s="8"/>
      <c r="CWB2" s="8"/>
      <c r="CWC2" s="8"/>
      <c r="CWD2" s="8"/>
      <c r="CWE2" s="8"/>
      <c r="CWF2" s="8"/>
      <c r="CWG2" s="8"/>
      <c r="CWH2" s="8"/>
      <c r="CWI2" s="8"/>
      <c r="CWJ2" s="8"/>
      <c r="CWK2" s="8"/>
      <c r="CWL2" s="8"/>
      <c r="CWM2" s="8"/>
      <c r="CWN2" s="8"/>
      <c r="CWO2" s="8"/>
      <c r="CWP2" s="8"/>
      <c r="CWQ2" s="8"/>
      <c r="CWR2" s="8"/>
      <c r="CWS2" s="8"/>
      <c r="CWT2" s="8"/>
      <c r="CWU2" s="8"/>
      <c r="CWV2" s="8"/>
      <c r="CWW2" s="8"/>
      <c r="CWX2" s="8"/>
      <c r="CWY2" s="8"/>
      <c r="CWZ2" s="8"/>
      <c r="CXA2" s="8"/>
      <c r="CXB2" s="8"/>
      <c r="CXC2" s="8"/>
      <c r="CXD2" s="8"/>
      <c r="CXE2" s="8"/>
      <c r="CXF2" s="8"/>
      <c r="CXG2" s="8"/>
      <c r="CXH2" s="8"/>
      <c r="CXI2" s="8"/>
      <c r="CXJ2" s="8"/>
      <c r="CXK2" s="8"/>
      <c r="CXL2" s="8"/>
      <c r="CXM2" s="8"/>
      <c r="CXN2" s="8"/>
      <c r="CXO2" s="8"/>
      <c r="CXP2" s="8"/>
      <c r="CXQ2" s="8"/>
      <c r="CXR2" s="8"/>
      <c r="CXS2" s="8"/>
      <c r="CXT2" s="8"/>
      <c r="CXU2" s="8"/>
      <c r="CXV2" s="8"/>
      <c r="CXW2" s="8"/>
      <c r="CXX2" s="8"/>
      <c r="CXY2" s="8"/>
      <c r="CXZ2" s="8"/>
      <c r="CYA2" s="8"/>
      <c r="CYB2" s="8"/>
      <c r="CYC2" s="8"/>
      <c r="CYD2" s="8"/>
      <c r="CYE2" s="8"/>
      <c r="CYF2" s="8"/>
      <c r="CYG2" s="8"/>
      <c r="CYH2" s="8"/>
      <c r="CYI2" s="8"/>
      <c r="CYJ2" s="8"/>
      <c r="CYK2" s="8"/>
      <c r="CYL2" s="8"/>
      <c r="CYM2" s="8"/>
      <c r="CYN2" s="8"/>
      <c r="CYO2" s="8"/>
      <c r="CYP2" s="8"/>
      <c r="CYQ2" s="8"/>
      <c r="CYR2" s="8"/>
      <c r="CYS2" s="8"/>
      <c r="CYT2" s="8"/>
      <c r="CYU2" s="8"/>
      <c r="CYV2" s="8"/>
      <c r="CYW2" s="8"/>
      <c r="CYX2" s="8"/>
      <c r="CYY2" s="8"/>
      <c r="CYZ2" s="8"/>
      <c r="CZA2" s="8"/>
      <c r="CZB2" s="8"/>
      <c r="CZC2" s="8"/>
      <c r="CZD2" s="8"/>
      <c r="CZE2" s="8"/>
      <c r="CZF2" s="8"/>
      <c r="CZG2" s="8"/>
      <c r="CZH2" s="8"/>
      <c r="CZI2" s="8"/>
      <c r="CZJ2" s="8"/>
      <c r="CZK2" s="8"/>
      <c r="CZL2" s="8"/>
      <c r="CZM2" s="8"/>
      <c r="CZN2" s="8"/>
      <c r="CZO2" s="8"/>
      <c r="CZP2" s="8"/>
      <c r="CZQ2" s="8"/>
      <c r="CZR2" s="8"/>
      <c r="CZS2" s="8"/>
      <c r="CZT2" s="8"/>
      <c r="CZU2" s="8"/>
      <c r="CZV2" s="8"/>
      <c r="CZW2" s="8"/>
      <c r="CZX2" s="8"/>
      <c r="CZY2" s="8"/>
      <c r="CZZ2" s="8"/>
      <c r="DAA2" s="8"/>
      <c r="DAB2" s="8"/>
      <c r="DAC2" s="8"/>
      <c r="DAD2" s="8"/>
      <c r="DAE2" s="8"/>
      <c r="DAF2" s="8"/>
      <c r="DAG2" s="8"/>
      <c r="DAH2" s="8"/>
      <c r="DAI2" s="8"/>
      <c r="DAJ2" s="8"/>
      <c r="DAK2" s="8"/>
      <c r="DAL2" s="8"/>
      <c r="DAM2" s="8"/>
      <c r="DAN2" s="8"/>
      <c r="DAO2" s="8"/>
      <c r="DAP2" s="8"/>
      <c r="DAQ2" s="8"/>
      <c r="DAR2" s="8"/>
      <c r="DAS2" s="8"/>
      <c r="DAT2" s="8"/>
      <c r="DAU2" s="8"/>
      <c r="DAV2" s="8"/>
      <c r="DAW2" s="8"/>
      <c r="DAX2" s="8"/>
      <c r="DAY2" s="8"/>
      <c r="DAZ2" s="8"/>
      <c r="DBA2" s="8"/>
      <c r="DBB2" s="8"/>
      <c r="DBC2" s="8"/>
      <c r="DBD2" s="8"/>
      <c r="DBE2" s="8"/>
      <c r="DBF2" s="8"/>
      <c r="DBG2" s="8"/>
      <c r="DBH2" s="8"/>
      <c r="DBI2" s="8"/>
      <c r="DBJ2" s="8"/>
      <c r="DBK2" s="8"/>
      <c r="DBL2" s="8"/>
      <c r="DBM2" s="8"/>
      <c r="DBN2" s="8"/>
      <c r="DBO2" s="8"/>
      <c r="DBP2" s="8"/>
      <c r="DBQ2" s="8"/>
      <c r="DBR2" s="8"/>
      <c r="DBS2" s="8"/>
      <c r="DBT2" s="8"/>
      <c r="DBU2" s="8"/>
      <c r="DBV2" s="8"/>
      <c r="DBW2" s="8"/>
      <c r="DBX2" s="8"/>
      <c r="DBY2" s="8"/>
      <c r="DBZ2" s="8"/>
      <c r="DCA2" s="8"/>
      <c r="DCB2" s="8"/>
      <c r="DCC2" s="8"/>
      <c r="DCD2" s="8"/>
      <c r="DCE2" s="8"/>
      <c r="DCF2" s="8"/>
      <c r="DCG2" s="8"/>
      <c r="DCH2" s="8"/>
      <c r="DCI2" s="8"/>
      <c r="DCJ2" s="8"/>
      <c r="DCK2" s="8"/>
      <c r="DCL2" s="8"/>
      <c r="DCM2" s="8"/>
      <c r="DCN2" s="8"/>
      <c r="DCO2" s="8"/>
      <c r="DCP2" s="8"/>
      <c r="DCQ2" s="8"/>
      <c r="DCR2" s="8"/>
      <c r="DCS2" s="8"/>
      <c r="DCT2" s="8"/>
      <c r="DCU2" s="8"/>
      <c r="DCV2" s="8"/>
      <c r="DCW2" s="8"/>
      <c r="DCX2" s="8"/>
      <c r="DCY2" s="8"/>
      <c r="DCZ2" s="8"/>
      <c r="DDA2" s="8"/>
      <c r="DDB2" s="8"/>
      <c r="DDC2" s="8"/>
      <c r="DDD2" s="8"/>
      <c r="DDE2" s="8"/>
      <c r="DDF2" s="8"/>
      <c r="DDG2" s="8"/>
      <c r="DDH2" s="8"/>
      <c r="DDI2" s="8"/>
      <c r="DDJ2" s="8"/>
      <c r="DDK2" s="8"/>
      <c r="DDL2" s="8"/>
      <c r="DDM2" s="8"/>
      <c r="DDN2" s="8"/>
      <c r="DDO2" s="8"/>
      <c r="DDP2" s="8"/>
      <c r="DDQ2" s="8"/>
      <c r="DDR2" s="8"/>
      <c r="DDS2" s="8"/>
      <c r="DDT2" s="8"/>
      <c r="DDU2" s="8"/>
      <c r="DDV2" s="8"/>
      <c r="DDW2" s="8"/>
      <c r="DDX2" s="8"/>
      <c r="DDY2" s="8"/>
      <c r="DDZ2" s="8"/>
      <c r="DEA2" s="8"/>
      <c r="DEB2" s="8"/>
      <c r="DEC2" s="8"/>
      <c r="DED2" s="8"/>
      <c r="DEE2" s="8"/>
      <c r="DEF2" s="8"/>
      <c r="DEG2" s="8"/>
      <c r="DEH2" s="8"/>
      <c r="DEI2" s="8"/>
      <c r="DEJ2" s="8"/>
      <c r="DEK2" s="8"/>
      <c r="DEL2" s="8"/>
      <c r="DEM2" s="8"/>
      <c r="DEN2" s="8"/>
      <c r="DEO2" s="8"/>
      <c r="DEP2" s="8"/>
      <c r="DEQ2" s="8"/>
      <c r="DER2" s="8"/>
      <c r="DES2" s="8"/>
      <c r="DET2" s="8"/>
      <c r="DEU2" s="8"/>
      <c r="DEV2" s="8"/>
      <c r="DEW2" s="8"/>
      <c r="DEX2" s="8"/>
      <c r="DEY2" s="8"/>
      <c r="DEZ2" s="8"/>
      <c r="DFA2" s="8"/>
      <c r="DFB2" s="8"/>
      <c r="DFC2" s="8"/>
      <c r="DFD2" s="8"/>
      <c r="DFE2" s="8"/>
      <c r="DFF2" s="8"/>
      <c r="DFG2" s="8"/>
      <c r="DFH2" s="8"/>
      <c r="DFI2" s="8"/>
      <c r="DFJ2" s="8"/>
      <c r="DFK2" s="8"/>
      <c r="DFL2" s="8"/>
      <c r="DFM2" s="8"/>
      <c r="DFN2" s="8"/>
      <c r="DFO2" s="8"/>
      <c r="DFP2" s="8"/>
      <c r="DFQ2" s="8"/>
      <c r="DFR2" s="8"/>
      <c r="DFS2" s="8"/>
      <c r="DFT2" s="8"/>
      <c r="DFU2" s="8"/>
      <c r="DFV2" s="8"/>
      <c r="DFW2" s="8"/>
      <c r="DFX2" s="8"/>
      <c r="DFY2" s="8"/>
      <c r="DFZ2" s="8"/>
      <c r="DGA2" s="8"/>
      <c r="DGB2" s="8"/>
      <c r="DGC2" s="8"/>
      <c r="DGD2" s="8"/>
      <c r="DGE2" s="8"/>
      <c r="DGF2" s="8"/>
      <c r="DGG2" s="8"/>
      <c r="DGH2" s="8"/>
      <c r="DGI2" s="8"/>
      <c r="DGJ2" s="8"/>
      <c r="DGK2" s="8"/>
      <c r="DGL2" s="8"/>
      <c r="DGM2" s="8"/>
      <c r="DGN2" s="8"/>
      <c r="DGO2" s="8"/>
      <c r="DGP2" s="8"/>
      <c r="DGQ2" s="8"/>
      <c r="DGR2" s="8"/>
      <c r="DGS2" s="8"/>
      <c r="DGT2" s="8"/>
      <c r="DGU2" s="8"/>
      <c r="DGV2" s="8"/>
      <c r="DGW2" s="8"/>
      <c r="DGX2" s="8"/>
      <c r="DGY2" s="8"/>
      <c r="DGZ2" s="8"/>
      <c r="DHA2" s="8"/>
      <c r="DHB2" s="8"/>
      <c r="DHC2" s="8"/>
      <c r="DHD2" s="8"/>
      <c r="DHE2" s="8"/>
      <c r="DHF2" s="8"/>
      <c r="DHG2" s="8"/>
      <c r="DHH2" s="8"/>
      <c r="DHI2" s="8"/>
      <c r="DHJ2" s="8"/>
      <c r="DHK2" s="8"/>
      <c r="DHL2" s="8"/>
      <c r="DHM2" s="8"/>
      <c r="DHN2" s="8"/>
      <c r="DHO2" s="8"/>
      <c r="DHP2" s="8"/>
      <c r="DHQ2" s="8"/>
      <c r="DHR2" s="8"/>
      <c r="DHS2" s="8"/>
      <c r="DHT2" s="8"/>
      <c r="DHU2" s="8"/>
      <c r="DHV2" s="8"/>
      <c r="DHW2" s="8"/>
      <c r="DHX2" s="8"/>
      <c r="DHY2" s="8"/>
      <c r="DHZ2" s="8"/>
      <c r="DIA2" s="8"/>
      <c r="DIB2" s="8"/>
      <c r="DIC2" s="8"/>
      <c r="DID2" s="8"/>
      <c r="DIE2" s="8"/>
      <c r="DIF2" s="8"/>
      <c r="DIG2" s="8"/>
      <c r="DIH2" s="8"/>
      <c r="DII2" s="8"/>
      <c r="DIJ2" s="8"/>
      <c r="DIK2" s="8"/>
      <c r="DIL2" s="8"/>
      <c r="DIM2" s="8"/>
      <c r="DIN2" s="8"/>
      <c r="DIO2" s="8"/>
      <c r="DIP2" s="8"/>
      <c r="DIQ2" s="8"/>
      <c r="DIR2" s="8"/>
      <c r="DIS2" s="8"/>
      <c r="DIT2" s="8"/>
      <c r="DIU2" s="8"/>
      <c r="DIV2" s="8"/>
      <c r="DIW2" s="8"/>
      <c r="DIX2" s="8"/>
      <c r="DIY2" s="8"/>
      <c r="DIZ2" s="8"/>
      <c r="DJA2" s="8"/>
      <c r="DJB2" s="8"/>
      <c r="DJC2" s="8"/>
      <c r="DJD2" s="8"/>
      <c r="DJE2" s="8"/>
      <c r="DJF2" s="8"/>
      <c r="DJG2" s="8"/>
      <c r="DJH2" s="8"/>
      <c r="DJI2" s="8"/>
      <c r="DJJ2" s="8"/>
      <c r="DJK2" s="8"/>
      <c r="DJL2" s="8"/>
      <c r="DJM2" s="8"/>
      <c r="DJN2" s="8"/>
      <c r="DJO2" s="8"/>
      <c r="DJP2" s="8"/>
      <c r="DJQ2" s="8"/>
      <c r="DJR2" s="8"/>
      <c r="DJS2" s="8"/>
      <c r="DJT2" s="8"/>
      <c r="DJU2" s="8"/>
      <c r="DJV2" s="8"/>
      <c r="DJW2" s="8"/>
      <c r="DJX2" s="8"/>
      <c r="DJY2" s="8"/>
      <c r="DJZ2" s="8"/>
      <c r="DKA2" s="8"/>
      <c r="DKB2" s="8"/>
      <c r="DKC2" s="8"/>
      <c r="DKD2" s="8"/>
      <c r="DKE2" s="8"/>
      <c r="DKF2" s="8"/>
      <c r="DKG2" s="8"/>
      <c r="DKH2" s="8"/>
      <c r="DKI2" s="8"/>
      <c r="DKJ2" s="8"/>
      <c r="DKK2" s="8"/>
      <c r="DKL2" s="8"/>
      <c r="DKM2" s="8"/>
      <c r="DKN2" s="8"/>
      <c r="DKO2" s="8"/>
      <c r="DKP2" s="8"/>
      <c r="DKQ2" s="8"/>
      <c r="DKR2" s="8"/>
      <c r="DKS2" s="8"/>
      <c r="DKT2" s="8"/>
      <c r="DKU2" s="8"/>
      <c r="DKV2" s="8"/>
      <c r="DKW2" s="8"/>
      <c r="DKX2" s="8"/>
      <c r="DKY2" s="8"/>
      <c r="DKZ2" s="8"/>
      <c r="DLA2" s="8"/>
      <c r="DLB2" s="8"/>
      <c r="DLC2" s="8"/>
      <c r="DLD2" s="8"/>
      <c r="DLE2" s="8"/>
      <c r="DLF2" s="8"/>
      <c r="DLG2" s="8"/>
      <c r="DLH2" s="8"/>
      <c r="DLI2" s="8"/>
      <c r="DLJ2" s="8"/>
      <c r="DLK2" s="8"/>
      <c r="DLL2" s="8"/>
      <c r="DLM2" s="8"/>
      <c r="DLN2" s="8"/>
      <c r="DLO2" s="8"/>
      <c r="DLP2" s="8"/>
      <c r="DLQ2" s="8"/>
      <c r="DLR2" s="8"/>
      <c r="DLS2" s="8"/>
      <c r="DLT2" s="8"/>
      <c r="DLU2" s="8"/>
      <c r="DLV2" s="8"/>
      <c r="DLW2" s="8"/>
      <c r="DLX2" s="8"/>
      <c r="DLY2" s="8"/>
      <c r="DLZ2" s="8"/>
      <c r="DMA2" s="8"/>
      <c r="DMB2" s="8"/>
      <c r="DMC2" s="8"/>
      <c r="DMD2" s="8"/>
      <c r="DME2" s="8"/>
      <c r="DMF2" s="8"/>
      <c r="DMG2" s="8"/>
      <c r="DMH2" s="8"/>
      <c r="DMI2" s="8"/>
      <c r="DMJ2" s="8"/>
      <c r="DMK2" s="8"/>
      <c r="DML2" s="8"/>
      <c r="DMM2" s="8"/>
      <c r="DMN2" s="8"/>
      <c r="DMO2" s="8"/>
      <c r="DMP2" s="8"/>
      <c r="DMQ2" s="8"/>
      <c r="DMR2" s="8"/>
      <c r="DMS2" s="8"/>
      <c r="DMT2" s="8"/>
      <c r="DMU2" s="8"/>
      <c r="DMV2" s="8"/>
      <c r="DMW2" s="8"/>
      <c r="DMX2" s="8"/>
      <c r="DMY2" s="8"/>
      <c r="DMZ2" s="8"/>
      <c r="DNA2" s="8"/>
      <c r="DNB2" s="8"/>
      <c r="DNC2" s="8"/>
      <c r="DND2" s="8"/>
      <c r="DNE2" s="8"/>
      <c r="DNF2" s="8"/>
      <c r="DNG2" s="8"/>
      <c r="DNH2" s="8"/>
      <c r="DNI2" s="8"/>
      <c r="DNJ2" s="8"/>
      <c r="DNK2" s="8"/>
      <c r="DNL2" s="8"/>
      <c r="DNM2" s="8"/>
      <c r="DNN2" s="8"/>
      <c r="DNO2" s="8"/>
      <c r="DNP2" s="8"/>
      <c r="DNQ2" s="8"/>
      <c r="DNR2" s="8"/>
      <c r="DNS2" s="8"/>
      <c r="DNT2" s="8"/>
      <c r="DNU2" s="8"/>
      <c r="DNV2" s="8"/>
      <c r="DNW2" s="8"/>
      <c r="DNX2" s="8"/>
      <c r="DNY2" s="8"/>
      <c r="DNZ2" s="8"/>
      <c r="DOA2" s="8"/>
      <c r="DOB2" s="8"/>
      <c r="DOC2" s="8"/>
      <c r="DOD2" s="8"/>
      <c r="DOE2" s="8"/>
      <c r="DOF2" s="8"/>
      <c r="DOG2" s="8"/>
      <c r="DOH2" s="8"/>
      <c r="DOI2" s="8"/>
      <c r="DOJ2" s="8"/>
      <c r="DOK2" s="8"/>
      <c r="DOL2" s="8"/>
      <c r="DOM2" s="8"/>
      <c r="DON2" s="8"/>
      <c r="DOO2" s="8"/>
      <c r="DOP2" s="8"/>
      <c r="DOQ2" s="8"/>
      <c r="DOR2" s="8"/>
      <c r="DOS2" s="8"/>
      <c r="DOT2" s="8"/>
      <c r="DOU2" s="8"/>
      <c r="DOV2" s="8"/>
      <c r="DOW2" s="8"/>
      <c r="DOX2" s="8"/>
      <c r="DOY2" s="8"/>
      <c r="DOZ2" s="8"/>
      <c r="DPA2" s="8"/>
      <c r="DPB2" s="8"/>
      <c r="DPC2" s="8"/>
      <c r="DPD2" s="8"/>
      <c r="DPE2" s="8"/>
      <c r="DPF2" s="8"/>
      <c r="DPG2" s="8"/>
      <c r="DPH2" s="8"/>
      <c r="DPI2" s="8"/>
      <c r="DPJ2" s="8"/>
      <c r="DPK2" s="8"/>
      <c r="DPL2" s="8"/>
      <c r="DPM2" s="8"/>
      <c r="DPN2" s="8"/>
      <c r="DPO2" s="8"/>
      <c r="DPP2" s="8"/>
      <c r="DPQ2" s="8"/>
      <c r="DPR2" s="8"/>
      <c r="DPS2" s="8"/>
      <c r="DPT2" s="8"/>
      <c r="DPU2" s="8"/>
      <c r="DPV2" s="8"/>
      <c r="DPW2" s="8"/>
      <c r="DPX2" s="8"/>
      <c r="DPY2" s="8"/>
      <c r="DPZ2" s="8"/>
      <c r="DQA2" s="8"/>
      <c r="DQB2" s="8"/>
      <c r="DQC2" s="8"/>
      <c r="DQD2" s="8"/>
      <c r="DQE2" s="8"/>
      <c r="DQF2" s="8"/>
      <c r="DQG2" s="8"/>
      <c r="DQH2" s="8"/>
      <c r="DQI2" s="8"/>
      <c r="DQJ2" s="8"/>
      <c r="DQK2" s="8"/>
      <c r="DQL2" s="8"/>
      <c r="DQM2" s="8"/>
      <c r="DQN2" s="8"/>
      <c r="DQO2" s="8"/>
      <c r="DQP2" s="8"/>
      <c r="DQQ2" s="8"/>
      <c r="DQR2" s="8"/>
      <c r="DQS2" s="8"/>
      <c r="DQT2" s="8"/>
      <c r="DQU2" s="8"/>
      <c r="DQV2" s="8"/>
      <c r="DQW2" s="8"/>
      <c r="DQX2" s="8"/>
      <c r="DQY2" s="8"/>
      <c r="DQZ2" s="8"/>
      <c r="DRA2" s="8"/>
      <c r="DRB2" s="8"/>
      <c r="DRC2" s="8"/>
      <c r="DRD2" s="8"/>
      <c r="DRE2" s="8"/>
      <c r="DRF2" s="8"/>
      <c r="DRG2" s="8"/>
      <c r="DRH2" s="8"/>
      <c r="DRI2" s="8"/>
      <c r="DRJ2" s="8"/>
      <c r="DRK2" s="8"/>
      <c r="DRL2" s="8"/>
      <c r="DRM2" s="8"/>
      <c r="DRN2" s="8"/>
      <c r="DRO2" s="8"/>
      <c r="DRP2" s="8"/>
      <c r="DRQ2" s="8"/>
      <c r="DRR2" s="8"/>
      <c r="DRS2" s="8"/>
      <c r="DRT2" s="8"/>
      <c r="DRU2" s="8"/>
      <c r="DRV2" s="8"/>
      <c r="DRW2" s="8"/>
      <c r="DRX2" s="8"/>
      <c r="DRY2" s="8"/>
      <c r="DRZ2" s="8"/>
      <c r="DSA2" s="8"/>
      <c r="DSB2" s="8"/>
      <c r="DSC2" s="8"/>
      <c r="DSD2" s="8"/>
      <c r="DSE2" s="8"/>
      <c r="DSF2" s="8"/>
      <c r="DSG2" s="8"/>
      <c r="DSH2" s="8"/>
      <c r="DSI2" s="8"/>
      <c r="DSJ2" s="8"/>
      <c r="DSK2" s="8"/>
      <c r="DSL2" s="8"/>
      <c r="DSM2" s="8"/>
      <c r="DSN2" s="8"/>
      <c r="DSO2" s="8"/>
      <c r="DSP2" s="8"/>
      <c r="DSQ2" s="8"/>
      <c r="DSR2" s="8"/>
      <c r="DSS2" s="8"/>
      <c r="DST2" s="8"/>
      <c r="DSU2" s="8"/>
      <c r="DSV2" s="8"/>
      <c r="DSW2" s="8"/>
      <c r="DSX2" s="8"/>
      <c r="DSY2" s="8"/>
      <c r="DSZ2" s="8"/>
      <c r="DTA2" s="8"/>
      <c r="DTB2" s="8"/>
      <c r="DTC2" s="8"/>
      <c r="DTD2" s="8"/>
      <c r="DTE2" s="8"/>
      <c r="DTF2" s="8"/>
      <c r="DTG2" s="8"/>
      <c r="DTH2" s="8"/>
      <c r="DTI2" s="8"/>
      <c r="DTJ2" s="8"/>
      <c r="DTK2" s="8"/>
      <c r="DTL2" s="8"/>
      <c r="DTM2" s="8"/>
      <c r="DTN2" s="8"/>
      <c r="DTO2" s="8"/>
      <c r="DTP2" s="8"/>
      <c r="DTQ2" s="8"/>
      <c r="DTR2" s="8"/>
      <c r="DTS2" s="8"/>
      <c r="DTT2" s="8"/>
      <c r="DTU2" s="8"/>
      <c r="DTV2" s="8"/>
      <c r="DTW2" s="8"/>
      <c r="DTX2" s="8"/>
      <c r="DTY2" s="8"/>
      <c r="DTZ2" s="8"/>
      <c r="DUA2" s="8"/>
      <c r="DUB2" s="8"/>
      <c r="DUC2" s="8"/>
      <c r="DUD2" s="8"/>
      <c r="DUE2" s="8"/>
      <c r="DUF2" s="8"/>
      <c r="DUG2" s="8"/>
      <c r="DUH2" s="8"/>
      <c r="DUI2" s="8"/>
      <c r="DUJ2" s="8"/>
      <c r="DUK2" s="8"/>
      <c r="DUL2" s="8"/>
      <c r="DUM2" s="8"/>
      <c r="DUN2" s="8"/>
      <c r="DUO2" s="8"/>
      <c r="DUP2" s="8"/>
      <c r="DUQ2" s="8"/>
      <c r="DUR2" s="8"/>
      <c r="DUS2" s="8"/>
      <c r="DUT2" s="8"/>
      <c r="DUU2" s="8"/>
      <c r="DUV2" s="8"/>
      <c r="DUW2" s="8"/>
      <c r="DUX2" s="8"/>
      <c r="DUY2" s="8"/>
      <c r="DUZ2" s="8"/>
      <c r="DVA2" s="8"/>
      <c r="DVB2" s="8"/>
      <c r="DVC2" s="8"/>
      <c r="DVD2" s="8"/>
      <c r="DVE2" s="8"/>
      <c r="DVF2" s="8"/>
      <c r="DVG2" s="8"/>
      <c r="DVH2" s="8"/>
      <c r="DVI2" s="8"/>
      <c r="DVJ2" s="8"/>
      <c r="DVK2" s="8"/>
      <c r="DVL2" s="8"/>
      <c r="DVM2" s="8"/>
      <c r="DVN2" s="8"/>
      <c r="DVO2" s="8"/>
      <c r="DVP2" s="8"/>
      <c r="DVQ2" s="8"/>
      <c r="DVR2" s="8"/>
      <c r="DVS2" s="8"/>
      <c r="DVT2" s="8"/>
      <c r="DVU2" s="8"/>
      <c r="DVV2" s="8"/>
      <c r="DVW2" s="8"/>
      <c r="DVX2" s="8"/>
      <c r="DVY2" s="8"/>
      <c r="DVZ2" s="8"/>
      <c r="DWA2" s="8"/>
      <c r="DWB2" s="8"/>
      <c r="DWC2" s="8"/>
      <c r="DWD2" s="8"/>
      <c r="DWE2" s="8"/>
      <c r="DWF2" s="8"/>
      <c r="DWG2" s="8"/>
      <c r="DWH2" s="8"/>
      <c r="DWI2" s="8"/>
      <c r="DWJ2" s="8"/>
      <c r="DWK2" s="8"/>
      <c r="DWL2" s="8"/>
      <c r="DWM2" s="8"/>
      <c r="DWN2" s="8"/>
      <c r="DWO2" s="8"/>
      <c r="DWP2" s="8"/>
      <c r="DWQ2" s="8"/>
      <c r="DWR2" s="8"/>
      <c r="DWS2" s="8"/>
      <c r="DWT2" s="8"/>
      <c r="DWU2" s="8"/>
      <c r="DWV2" s="8"/>
      <c r="DWW2" s="8"/>
      <c r="DWX2" s="8"/>
      <c r="DWY2" s="8"/>
      <c r="DWZ2" s="8"/>
      <c r="DXA2" s="8"/>
      <c r="DXB2" s="8"/>
      <c r="DXC2" s="8"/>
      <c r="DXD2" s="8"/>
      <c r="DXE2" s="8"/>
      <c r="DXF2" s="8"/>
      <c r="DXG2" s="8"/>
      <c r="DXH2" s="8"/>
      <c r="DXI2" s="8"/>
      <c r="DXJ2" s="8"/>
      <c r="DXK2" s="8"/>
      <c r="DXL2" s="8"/>
      <c r="DXM2" s="8"/>
      <c r="DXN2" s="8"/>
      <c r="DXO2" s="8"/>
      <c r="DXP2" s="8"/>
      <c r="DXQ2" s="8"/>
      <c r="DXR2" s="8"/>
      <c r="DXS2" s="8"/>
      <c r="DXT2" s="8"/>
      <c r="DXU2" s="8"/>
      <c r="DXV2" s="8"/>
      <c r="DXW2" s="8"/>
      <c r="DXX2" s="8"/>
      <c r="DXY2" s="8"/>
      <c r="DXZ2" s="8"/>
      <c r="DYA2" s="8"/>
      <c r="DYB2" s="8"/>
      <c r="DYC2" s="8"/>
      <c r="DYD2" s="8"/>
      <c r="DYE2" s="8"/>
      <c r="DYF2" s="8"/>
      <c r="DYG2" s="8"/>
      <c r="DYH2" s="8"/>
      <c r="DYI2" s="8"/>
      <c r="DYJ2" s="8"/>
      <c r="DYK2" s="8"/>
      <c r="DYL2" s="8"/>
      <c r="DYM2" s="8"/>
      <c r="DYN2" s="8"/>
      <c r="DYO2" s="8"/>
      <c r="DYP2" s="8"/>
      <c r="DYQ2" s="8"/>
      <c r="DYR2" s="8"/>
      <c r="DYS2" s="8"/>
      <c r="DYT2" s="8"/>
      <c r="DYU2" s="8"/>
      <c r="DYV2" s="8"/>
      <c r="DYW2" s="8"/>
      <c r="DYX2" s="8"/>
      <c r="DYY2" s="8"/>
      <c r="DYZ2" s="8"/>
      <c r="DZA2" s="8"/>
      <c r="DZB2" s="8"/>
      <c r="DZC2" s="8"/>
      <c r="DZD2" s="8"/>
      <c r="DZE2" s="8"/>
      <c r="DZF2" s="8"/>
      <c r="DZG2" s="8"/>
      <c r="DZH2" s="8"/>
      <c r="DZI2" s="8"/>
      <c r="DZJ2" s="8"/>
      <c r="DZK2" s="8"/>
      <c r="DZL2" s="8"/>
      <c r="DZM2" s="8"/>
      <c r="DZN2" s="8"/>
      <c r="DZO2" s="8"/>
      <c r="DZP2" s="8"/>
      <c r="DZQ2" s="8"/>
      <c r="DZR2" s="8"/>
      <c r="DZS2" s="8"/>
      <c r="DZT2" s="8"/>
      <c r="DZU2" s="8"/>
      <c r="DZV2" s="8"/>
      <c r="DZW2" s="8"/>
      <c r="DZX2" s="8"/>
      <c r="DZY2" s="8"/>
      <c r="DZZ2" s="8"/>
      <c r="EAA2" s="8"/>
      <c r="EAB2" s="8"/>
      <c r="EAC2" s="8"/>
      <c r="EAD2" s="8"/>
      <c r="EAE2" s="8"/>
      <c r="EAF2" s="8"/>
      <c r="EAG2" s="8"/>
      <c r="EAH2" s="8"/>
      <c r="EAI2" s="8"/>
      <c r="EAJ2" s="8"/>
      <c r="EAK2" s="8"/>
      <c r="EAL2" s="8"/>
      <c r="EAM2" s="8"/>
      <c r="EAN2" s="8"/>
      <c r="EAO2" s="8"/>
      <c r="EAP2" s="8"/>
      <c r="EAQ2" s="8"/>
      <c r="EAR2" s="8"/>
      <c r="EAS2" s="8"/>
      <c r="EAT2" s="8"/>
      <c r="EAU2" s="8"/>
      <c r="EAV2" s="8"/>
      <c r="EAW2" s="8"/>
      <c r="EAX2" s="8"/>
      <c r="EAY2" s="8"/>
      <c r="EAZ2" s="8"/>
      <c r="EBA2" s="8"/>
      <c r="EBB2" s="8"/>
      <c r="EBC2" s="8"/>
      <c r="EBD2" s="8"/>
      <c r="EBE2" s="8"/>
      <c r="EBF2" s="8"/>
      <c r="EBG2" s="8"/>
      <c r="EBH2" s="8"/>
      <c r="EBI2" s="8"/>
      <c r="EBJ2" s="8"/>
      <c r="EBK2" s="8"/>
      <c r="EBL2" s="8"/>
      <c r="EBM2" s="8"/>
      <c r="EBN2" s="8"/>
      <c r="EBO2" s="8"/>
      <c r="EBP2" s="8"/>
      <c r="EBQ2" s="8"/>
      <c r="EBR2" s="8"/>
      <c r="EBS2" s="8"/>
      <c r="EBT2" s="8"/>
      <c r="EBU2" s="8"/>
      <c r="EBV2" s="8"/>
      <c r="EBW2" s="8"/>
      <c r="EBX2" s="8"/>
      <c r="EBY2" s="8"/>
      <c r="EBZ2" s="8"/>
      <c r="ECA2" s="8"/>
      <c r="ECB2" s="8"/>
      <c r="ECC2" s="8"/>
      <c r="ECD2" s="8"/>
      <c r="ECE2" s="8"/>
      <c r="ECF2" s="8"/>
      <c r="ECG2" s="8"/>
      <c r="ECH2" s="8"/>
      <c r="ECI2" s="8"/>
      <c r="ECJ2" s="8"/>
      <c r="ECK2" s="8"/>
      <c r="ECL2" s="8"/>
      <c r="ECM2" s="8"/>
      <c r="ECN2" s="8"/>
      <c r="ECO2" s="8"/>
      <c r="ECP2" s="8"/>
      <c r="ECQ2" s="8"/>
      <c r="ECR2" s="8"/>
      <c r="ECS2" s="8"/>
      <c r="ECT2" s="8"/>
      <c r="ECU2" s="8"/>
      <c r="ECV2" s="8"/>
      <c r="ECW2" s="8"/>
      <c r="ECX2" s="8"/>
      <c r="ECY2" s="8"/>
      <c r="ECZ2" s="8"/>
      <c r="EDA2" s="8"/>
      <c r="EDB2" s="8"/>
      <c r="EDC2" s="8"/>
      <c r="EDD2" s="8"/>
      <c r="EDE2" s="8"/>
      <c r="EDF2" s="8"/>
      <c r="EDG2" s="8"/>
      <c r="EDH2" s="8"/>
      <c r="EDI2" s="8"/>
      <c r="EDJ2" s="8"/>
      <c r="EDK2" s="8"/>
      <c r="EDL2" s="8"/>
      <c r="EDM2" s="8"/>
      <c r="EDN2" s="8"/>
      <c r="EDO2" s="8"/>
      <c r="EDP2" s="8"/>
      <c r="EDQ2" s="8"/>
      <c r="EDR2" s="8"/>
      <c r="EDS2" s="8"/>
      <c r="EDT2" s="8"/>
      <c r="EDU2" s="8"/>
      <c r="EDV2" s="8"/>
      <c r="EDW2" s="8"/>
      <c r="EDX2" s="8"/>
      <c r="EDY2" s="8"/>
      <c r="EDZ2" s="8"/>
      <c r="EEA2" s="8"/>
      <c r="EEB2" s="8"/>
      <c r="EEC2" s="8"/>
      <c r="EED2" s="8"/>
      <c r="EEE2" s="8"/>
      <c r="EEF2" s="8"/>
      <c r="EEG2" s="8"/>
      <c r="EEH2" s="8"/>
      <c r="EEI2" s="8"/>
      <c r="EEJ2" s="8"/>
      <c r="EEK2" s="8"/>
      <c r="EEL2" s="8"/>
      <c r="EEM2" s="8"/>
      <c r="EEN2" s="8"/>
      <c r="EEO2" s="8"/>
      <c r="EEP2" s="8"/>
      <c r="EEQ2" s="8"/>
      <c r="EER2" s="8"/>
      <c r="EES2" s="8"/>
      <c r="EET2" s="8"/>
      <c r="EEU2" s="8"/>
      <c r="EEV2" s="8"/>
      <c r="EEW2" s="8"/>
      <c r="EEX2" s="8"/>
      <c r="EEY2" s="8"/>
      <c r="EEZ2" s="8"/>
      <c r="EFA2" s="8"/>
      <c r="EFB2" s="8"/>
      <c r="EFC2" s="8"/>
      <c r="EFD2" s="8"/>
      <c r="EFE2" s="8"/>
      <c r="EFF2" s="8"/>
      <c r="EFG2" s="8"/>
      <c r="EFH2" s="8"/>
      <c r="EFI2" s="8"/>
      <c r="EFJ2" s="8"/>
      <c r="EFK2" s="8"/>
      <c r="EFL2" s="8"/>
      <c r="EFM2" s="8"/>
      <c r="EFN2" s="8"/>
      <c r="EFO2" s="8"/>
      <c r="EFP2" s="8"/>
      <c r="EFQ2" s="8"/>
      <c r="EFR2" s="8"/>
      <c r="EFS2" s="8"/>
      <c r="EFT2" s="8"/>
      <c r="EFU2" s="8"/>
      <c r="EFV2" s="8"/>
      <c r="EFW2" s="8"/>
      <c r="EFX2" s="8"/>
      <c r="EFY2" s="8"/>
      <c r="EFZ2" s="8"/>
      <c r="EGA2" s="8"/>
      <c r="EGB2" s="8"/>
      <c r="EGC2" s="8"/>
      <c r="EGD2" s="8"/>
      <c r="EGE2" s="8"/>
      <c r="EGF2" s="8"/>
      <c r="EGG2" s="8"/>
      <c r="EGH2" s="8"/>
      <c r="EGI2" s="8"/>
      <c r="EGJ2" s="8"/>
      <c r="EGK2" s="8"/>
      <c r="EGL2" s="8"/>
      <c r="EGM2" s="8"/>
      <c r="EGN2" s="8"/>
      <c r="EGO2" s="8"/>
      <c r="EGP2" s="8"/>
      <c r="EGQ2" s="8"/>
      <c r="EGR2" s="8"/>
      <c r="EGS2" s="8"/>
      <c r="EGT2" s="8"/>
      <c r="EGU2" s="8"/>
      <c r="EGV2" s="8"/>
      <c r="EGW2" s="8"/>
      <c r="EGX2" s="8"/>
      <c r="EGY2" s="8"/>
      <c r="EGZ2" s="8"/>
      <c r="EHA2" s="8"/>
      <c r="EHB2" s="8"/>
      <c r="EHC2" s="8"/>
      <c r="EHD2" s="8"/>
      <c r="EHE2" s="8"/>
      <c r="EHF2" s="8"/>
      <c r="EHG2" s="8"/>
      <c r="EHH2" s="8"/>
      <c r="EHI2" s="8"/>
      <c r="EHJ2" s="8"/>
      <c r="EHK2" s="8"/>
      <c r="EHL2" s="8"/>
      <c r="EHM2" s="8"/>
      <c r="EHN2" s="8"/>
      <c r="EHO2" s="8"/>
      <c r="EHP2" s="8"/>
      <c r="EHQ2" s="8"/>
      <c r="EHR2" s="8"/>
      <c r="EHS2" s="8"/>
      <c r="EHT2" s="8"/>
      <c r="EHU2" s="8"/>
      <c r="EHV2" s="8"/>
      <c r="EHW2" s="8"/>
      <c r="EHX2" s="8"/>
      <c r="EHY2" s="8"/>
      <c r="EHZ2" s="8"/>
      <c r="EIA2" s="8"/>
      <c r="EIB2" s="8"/>
      <c r="EIC2" s="8"/>
      <c r="EID2" s="8"/>
      <c r="EIE2" s="8"/>
      <c r="EIF2" s="8"/>
      <c r="EIG2" s="8"/>
      <c r="EIH2" s="8"/>
      <c r="EII2" s="8"/>
      <c r="EIJ2" s="8"/>
      <c r="EIK2" s="8"/>
      <c r="EIL2" s="8"/>
      <c r="EIM2" s="8"/>
      <c r="EIN2" s="8"/>
      <c r="EIO2" s="8"/>
      <c r="EIP2" s="8"/>
      <c r="EIQ2" s="8"/>
      <c r="EIR2" s="8"/>
      <c r="EIS2" s="8"/>
      <c r="EIT2" s="8"/>
      <c r="EIU2" s="8"/>
      <c r="EIV2" s="8"/>
      <c r="EIW2" s="8"/>
      <c r="EIX2" s="8"/>
      <c r="EIY2" s="8"/>
      <c r="EIZ2" s="8"/>
      <c r="EJA2" s="8"/>
      <c r="EJB2" s="8"/>
      <c r="EJC2" s="8"/>
      <c r="EJD2" s="8"/>
      <c r="EJE2" s="8"/>
      <c r="EJF2" s="8"/>
      <c r="EJG2" s="8"/>
      <c r="EJH2" s="8"/>
      <c r="EJI2" s="8"/>
      <c r="EJJ2" s="8"/>
      <c r="EJK2" s="8"/>
      <c r="EJL2" s="8"/>
      <c r="EJM2" s="8"/>
      <c r="EJN2" s="8"/>
      <c r="EJO2" s="8"/>
      <c r="EJP2" s="8"/>
      <c r="EJQ2" s="8"/>
      <c r="EJR2" s="8"/>
      <c r="EJS2" s="8"/>
      <c r="EJT2" s="8"/>
      <c r="EJU2" s="8"/>
      <c r="EJV2" s="8"/>
      <c r="EJW2" s="8"/>
      <c r="EJX2" s="8"/>
      <c r="EJY2" s="8"/>
      <c r="EJZ2" s="8"/>
      <c r="EKA2" s="8"/>
      <c r="EKB2" s="8"/>
      <c r="EKC2" s="8"/>
      <c r="EKD2" s="8"/>
      <c r="EKE2" s="8"/>
      <c r="EKF2" s="8"/>
      <c r="EKG2" s="8"/>
      <c r="EKH2" s="8"/>
      <c r="EKI2" s="8"/>
      <c r="EKJ2" s="8"/>
      <c r="EKK2" s="8"/>
      <c r="EKL2" s="8"/>
      <c r="EKM2" s="8"/>
      <c r="EKN2" s="8"/>
      <c r="EKO2" s="8"/>
      <c r="EKP2" s="8"/>
      <c r="EKQ2" s="8"/>
      <c r="EKR2" s="8"/>
      <c r="EKS2" s="8"/>
      <c r="EKT2" s="8"/>
      <c r="EKU2" s="8"/>
      <c r="EKV2" s="8"/>
      <c r="EKW2" s="8"/>
      <c r="EKX2" s="8"/>
      <c r="EKY2" s="8"/>
      <c r="EKZ2" s="8"/>
      <c r="ELA2" s="8"/>
      <c r="ELB2" s="8"/>
      <c r="ELC2" s="8"/>
      <c r="ELD2" s="8"/>
      <c r="ELE2" s="8"/>
      <c r="ELF2" s="8"/>
      <c r="ELG2" s="8"/>
      <c r="ELH2" s="8"/>
      <c r="ELI2" s="8"/>
      <c r="ELJ2" s="8"/>
      <c r="ELK2" s="8"/>
      <c r="ELL2" s="8"/>
      <c r="ELM2" s="8"/>
      <c r="ELN2" s="8"/>
      <c r="ELO2" s="8"/>
      <c r="ELP2" s="8"/>
      <c r="ELQ2" s="8"/>
      <c r="ELR2" s="8"/>
      <c r="ELS2" s="8"/>
      <c r="ELT2" s="8"/>
      <c r="ELU2" s="8"/>
      <c r="ELV2" s="8"/>
      <c r="ELW2" s="8"/>
      <c r="ELX2" s="8"/>
      <c r="ELY2" s="8"/>
      <c r="ELZ2" s="8"/>
      <c r="EMA2" s="8"/>
      <c r="EMB2" s="8"/>
      <c r="EMC2" s="8"/>
      <c r="EMD2" s="8"/>
      <c r="EME2" s="8"/>
      <c r="EMF2" s="8"/>
      <c r="EMG2" s="8"/>
      <c r="EMH2" s="8"/>
      <c r="EMI2" s="8"/>
      <c r="EMJ2" s="8"/>
      <c r="EMK2" s="8"/>
      <c r="EML2" s="8"/>
      <c r="EMM2" s="8"/>
      <c r="EMN2" s="8"/>
      <c r="EMO2" s="8"/>
      <c r="EMP2" s="8"/>
      <c r="EMQ2" s="8"/>
      <c r="EMR2" s="8"/>
      <c r="EMS2" s="8"/>
      <c r="EMT2" s="8"/>
      <c r="EMU2" s="8"/>
      <c r="EMV2" s="8"/>
      <c r="EMW2" s="8"/>
      <c r="EMX2" s="8"/>
      <c r="EMY2" s="8"/>
      <c r="EMZ2" s="8"/>
      <c r="ENA2" s="8"/>
      <c r="ENB2" s="8"/>
      <c r="ENC2" s="8"/>
      <c r="END2" s="8"/>
      <c r="ENE2" s="8"/>
      <c r="ENF2" s="8"/>
      <c r="ENG2" s="8"/>
      <c r="ENH2" s="8"/>
      <c r="ENI2" s="8"/>
      <c r="ENJ2" s="8"/>
      <c r="ENK2" s="8"/>
      <c r="ENL2" s="8"/>
      <c r="ENM2" s="8"/>
      <c r="ENN2" s="8"/>
      <c r="ENO2" s="8"/>
      <c r="ENP2" s="8"/>
      <c r="ENQ2" s="8"/>
      <c r="ENR2" s="8"/>
      <c r="ENS2" s="8"/>
      <c r="ENT2" s="8"/>
      <c r="ENU2" s="8"/>
      <c r="ENV2" s="8"/>
      <c r="ENW2" s="8"/>
      <c r="ENX2" s="8"/>
      <c r="ENY2" s="8"/>
      <c r="ENZ2" s="8"/>
      <c r="EOA2" s="8"/>
      <c r="EOB2" s="8"/>
      <c r="EOC2" s="8"/>
      <c r="EOD2" s="8"/>
      <c r="EOE2" s="8"/>
      <c r="EOF2" s="8"/>
      <c r="EOG2" s="8"/>
      <c r="EOH2" s="8"/>
      <c r="EOI2" s="8"/>
      <c r="EOJ2" s="8"/>
      <c r="EOK2" s="8"/>
      <c r="EOL2" s="8"/>
      <c r="EOM2" s="8"/>
      <c r="EON2" s="8"/>
      <c r="EOO2" s="8"/>
      <c r="EOP2" s="8"/>
      <c r="EOQ2" s="8"/>
      <c r="EOR2" s="8"/>
      <c r="EOS2" s="8"/>
      <c r="EOT2" s="8"/>
      <c r="EOU2" s="8"/>
      <c r="EOV2" s="8"/>
      <c r="EOW2" s="8"/>
      <c r="EOX2" s="8"/>
      <c r="EOY2" s="8"/>
      <c r="EOZ2" s="8"/>
      <c r="EPA2" s="8"/>
      <c r="EPB2" s="8"/>
      <c r="EPC2" s="8"/>
      <c r="EPD2" s="8"/>
      <c r="EPE2" s="8"/>
      <c r="EPF2" s="8"/>
      <c r="EPG2" s="8"/>
      <c r="EPH2" s="8"/>
      <c r="EPI2" s="8"/>
      <c r="EPJ2" s="8"/>
      <c r="EPK2" s="8"/>
      <c r="EPL2" s="8"/>
      <c r="EPM2" s="8"/>
      <c r="EPN2" s="8"/>
      <c r="EPO2" s="8"/>
      <c r="EPP2" s="8"/>
      <c r="EPQ2" s="8"/>
      <c r="EPR2" s="8"/>
      <c r="EPS2" s="8"/>
      <c r="EPT2" s="8"/>
      <c r="EPU2" s="8"/>
      <c r="EPV2" s="8"/>
      <c r="EPW2" s="8"/>
      <c r="EPX2" s="8"/>
      <c r="EPY2" s="8"/>
      <c r="EPZ2" s="8"/>
      <c r="EQA2" s="8"/>
      <c r="EQB2" s="8"/>
      <c r="EQC2" s="8"/>
      <c r="EQD2" s="8"/>
      <c r="EQE2" s="8"/>
      <c r="EQF2" s="8"/>
      <c r="EQG2" s="8"/>
      <c r="EQH2" s="8"/>
      <c r="EQI2" s="8"/>
      <c r="EQJ2" s="8"/>
      <c r="EQK2" s="8"/>
      <c r="EQL2" s="8"/>
      <c r="EQM2" s="8"/>
      <c r="EQN2" s="8"/>
      <c r="EQO2" s="8"/>
      <c r="EQP2" s="8"/>
      <c r="EQQ2" s="8"/>
      <c r="EQR2" s="8"/>
      <c r="EQS2" s="8"/>
      <c r="EQT2" s="8"/>
      <c r="EQU2" s="8"/>
      <c r="EQV2" s="8"/>
      <c r="EQW2" s="8"/>
      <c r="EQX2" s="8"/>
      <c r="EQY2" s="8"/>
      <c r="EQZ2" s="8"/>
      <c r="ERA2" s="8"/>
      <c r="ERB2" s="8"/>
      <c r="ERC2" s="8"/>
      <c r="ERD2" s="8"/>
      <c r="ERE2" s="8"/>
      <c r="ERF2" s="8"/>
      <c r="ERG2" s="8"/>
      <c r="ERH2" s="8"/>
      <c r="ERI2" s="8"/>
      <c r="ERJ2" s="8"/>
      <c r="ERK2" s="8"/>
      <c r="ERL2" s="8"/>
      <c r="ERM2" s="8"/>
      <c r="ERN2" s="8"/>
      <c r="ERO2" s="8"/>
      <c r="ERP2" s="8"/>
      <c r="ERQ2" s="8"/>
      <c r="ERR2" s="8"/>
      <c r="ERS2" s="8"/>
      <c r="ERT2" s="8"/>
      <c r="ERU2" s="8"/>
      <c r="ERV2" s="8"/>
      <c r="ERW2" s="8"/>
      <c r="ERX2" s="8"/>
      <c r="ERY2" s="8"/>
      <c r="ERZ2" s="8"/>
      <c r="ESA2" s="8"/>
      <c r="ESB2" s="8"/>
      <c r="ESC2" s="8"/>
      <c r="ESD2" s="8"/>
      <c r="ESE2" s="8"/>
      <c r="ESF2" s="8"/>
      <c r="ESG2" s="8"/>
      <c r="ESH2" s="8"/>
      <c r="ESI2" s="8"/>
      <c r="ESJ2" s="8"/>
      <c r="ESK2" s="8"/>
      <c r="ESL2" s="8"/>
      <c r="ESM2" s="8"/>
      <c r="ESN2" s="8"/>
      <c r="ESO2" s="8"/>
      <c r="ESP2" s="8"/>
      <c r="ESQ2" s="8"/>
      <c r="ESR2" s="8"/>
      <c r="ESS2" s="8"/>
      <c r="EST2" s="8"/>
      <c r="ESU2" s="8"/>
      <c r="ESV2" s="8"/>
      <c r="ESW2" s="8"/>
      <c r="ESX2" s="8"/>
      <c r="ESY2" s="8"/>
      <c r="ESZ2" s="8"/>
      <c r="ETA2" s="8"/>
      <c r="ETB2" s="8"/>
      <c r="ETC2" s="8"/>
      <c r="ETD2" s="8"/>
      <c r="ETE2" s="8"/>
      <c r="ETF2" s="8"/>
      <c r="ETG2" s="8"/>
      <c r="ETH2" s="8"/>
      <c r="ETI2" s="8"/>
      <c r="ETJ2" s="8"/>
      <c r="ETK2" s="8"/>
      <c r="ETL2" s="8"/>
      <c r="ETM2" s="8"/>
      <c r="ETN2" s="8"/>
      <c r="ETO2" s="8"/>
      <c r="ETP2" s="8"/>
      <c r="ETQ2" s="8"/>
      <c r="ETR2" s="8"/>
      <c r="ETS2" s="8"/>
      <c r="ETT2" s="8"/>
      <c r="ETU2" s="8"/>
      <c r="ETV2" s="8"/>
      <c r="ETW2" s="8"/>
      <c r="ETX2" s="8"/>
      <c r="ETY2" s="8"/>
      <c r="ETZ2" s="8"/>
      <c r="EUA2" s="8"/>
      <c r="EUB2" s="8"/>
      <c r="EUC2" s="8"/>
      <c r="EUD2" s="8"/>
      <c r="EUE2" s="8"/>
      <c r="EUF2" s="8"/>
      <c r="EUG2" s="8"/>
      <c r="EUH2" s="8"/>
      <c r="EUI2" s="8"/>
      <c r="EUJ2" s="8"/>
      <c r="EUK2" s="8"/>
      <c r="EUL2" s="8"/>
      <c r="EUM2" s="8"/>
      <c r="EUN2" s="8"/>
      <c r="EUO2" s="8"/>
      <c r="EUP2" s="8"/>
      <c r="EUQ2" s="8"/>
      <c r="EUR2" s="8"/>
      <c r="EUS2" s="8"/>
      <c r="EUT2" s="8"/>
      <c r="EUU2" s="8"/>
      <c r="EUV2" s="8"/>
      <c r="EUW2" s="8"/>
      <c r="EUX2" s="8"/>
      <c r="EUY2" s="8"/>
      <c r="EUZ2" s="8"/>
      <c r="EVA2" s="8"/>
      <c r="EVB2" s="8"/>
      <c r="EVC2" s="8"/>
      <c r="EVD2" s="8"/>
      <c r="EVE2" s="8"/>
      <c r="EVF2" s="8"/>
      <c r="EVG2" s="8"/>
      <c r="EVH2" s="8"/>
      <c r="EVI2" s="8"/>
      <c r="EVJ2" s="8"/>
      <c r="EVK2" s="8"/>
      <c r="EVL2" s="8"/>
      <c r="EVM2" s="8"/>
      <c r="EVN2" s="8"/>
      <c r="EVO2" s="8"/>
      <c r="EVP2" s="8"/>
      <c r="EVQ2" s="8"/>
      <c r="EVR2" s="8"/>
      <c r="EVS2" s="8"/>
      <c r="EVT2" s="8"/>
      <c r="EVU2" s="8"/>
      <c r="EVV2" s="8"/>
      <c r="EVW2" s="8"/>
      <c r="EVX2" s="8"/>
      <c r="EVY2" s="8"/>
      <c r="EVZ2" s="8"/>
      <c r="EWA2" s="8"/>
      <c r="EWB2" s="8"/>
      <c r="EWC2" s="8"/>
      <c r="EWD2" s="8"/>
      <c r="EWE2" s="8"/>
      <c r="EWF2" s="8"/>
      <c r="EWG2" s="8"/>
      <c r="EWH2" s="8"/>
      <c r="EWI2" s="8"/>
      <c r="EWJ2" s="8"/>
      <c r="EWK2" s="8"/>
      <c r="EWL2" s="8"/>
      <c r="EWM2" s="8"/>
      <c r="EWN2" s="8"/>
      <c r="EWO2" s="8"/>
      <c r="EWP2" s="8"/>
      <c r="EWQ2" s="8"/>
      <c r="EWR2" s="8"/>
      <c r="EWS2" s="8"/>
      <c r="EWT2" s="8"/>
      <c r="EWU2" s="8"/>
      <c r="EWV2" s="8"/>
      <c r="EWW2" s="8"/>
      <c r="EWX2" s="8"/>
      <c r="EWY2" s="8"/>
      <c r="EWZ2" s="8"/>
      <c r="EXA2" s="8"/>
      <c r="EXB2" s="8"/>
      <c r="EXC2" s="8"/>
      <c r="EXD2" s="8"/>
      <c r="EXE2" s="8"/>
      <c r="EXF2" s="8"/>
      <c r="EXG2" s="8"/>
      <c r="EXH2" s="8"/>
      <c r="EXI2" s="8"/>
      <c r="EXJ2" s="8"/>
      <c r="EXK2" s="8"/>
      <c r="EXL2" s="8"/>
      <c r="EXM2" s="8"/>
      <c r="EXN2" s="8"/>
      <c r="EXO2" s="8"/>
      <c r="EXP2" s="8"/>
      <c r="EXQ2" s="8"/>
      <c r="EXR2" s="8"/>
      <c r="EXS2" s="8"/>
      <c r="EXT2" s="8"/>
      <c r="EXU2" s="8"/>
      <c r="EXV2" s="8"/>
      <c r="EXW2" s="8"/>
      <c r="EXX2" s="8"/>
      <c r="EXY2" s="8"/>
      <c r="EXZ2" s="8"/>
      <c r="EYA2" s="8"/>
      <c r="EYB2" s="8"/>
      <c r="EYC2" s="8"/>
      <c r="EYD2" s="8"/>
      <c r="EYE2" s="8"/>
      <c r="EYF2" s="8"/>
      <c r="EYG2" s="8"/>
      <c r="EYH2" s="8"/>
      <c r="EYI2" s="8"/>
      <c r="EYJ2" s="8"/>
      <c r="EYK2" s="8"/>
      <c r="EYL2" s="8"/>
      <c r="EYM2" s="8"/>
      <c r="EYN2" s="8"/>
      <c r="EYO2" s="8"/>
      <c r="EYP2" s="8"/>
      <c r="EYQ2" s="8"/>
      <c r="EYR2" s="8"/>
      <c r="EYS2" s="8"/>
      <c r="EYT2" s="8"/>
      <c r="EYU2" s="8"/>
      <c r="EYV2" s="8"/>
      <c r="EYW2" s="8"/>
      <c r="EYX2" s="8"/>
      <c r="EYY2" s="8"/>
      <c r="EYZ2" s="8"/>
      <c r="EZA2" s="8"/>
      <c r="EZB2" s="8"/>
      <c r="EZC2" s="8"/>
      <c r="EZD2" s="8"/>
      <c r="EZE2" s="8"/>
      <c r="EZF2" s="8"/>
      <c r="EZG2" s="8"/>
      <c r="EZH2" s="8"/>
      <c r="EZI2" s="8"/>
      <c r="EZJ2" s="8"/>
      <c r="EZK2" s="8"/>
      <c r="EZL2" s="8"/>
      <c r="EZM2" s="8"/>
      <c r="EZN2" s="8"/>
      <c r="EZO2" s="8"/>
      <c r="EZP2" s="8"/>
      <c r="EZQ2" s="8"/>
      <c r="EZR2" s="8"/>
      <c r="EZS2" s="8"/>
      <c r="EZT2" s="8"/>
      <c r="EZU2" s="8"/>
      <c r="EZV2" s="8"/>
      <c r="EZW2" s="8"/>
      <c r="EZX2" s="8"/>
      <c r="EZY2" s="8"/>
      <c r="EZZ2" s="8"/>
      <c r="FAA2" s="8"/>
      <c r="FAB2" s="8"/>
      <c r="FAC2" s="8"/>
      <c r="FAD2" s="8"/>
      <c r="FAE2" s="8"/>
      <c r="FAF2" s="8"/>
      <c r="FAG2" s="8"/>
      <c r="FAH2" s="8"/>
      <c r="FAI2" s="8"/>
      <c r="FAJ2" s="8"/>
      <c r="FAK2" s="8"/>
      <c r="FAL2" s="8"/>
      <c r="FAM2" s="8"/>
      <c r="FAN2" s="8"/>
      <c r="FAO2" s="8"/>
      <c r="FAP2" s="8"/>
      <c r="FAQ2" s="8"/>
      <c r="FAR2" s="8"/>
      <c r="FAS2" s="8"/>
      <c r="FAT2" s="8"/>
      <c r="FAU2" s="8"/>
      <c r="FAV2" s="8"/>
      <c r="FAW2" s="8"/>
      <c r="FAX2" s="8"/>
      <c r="FAY2" s="8"/>
      <c r="FAZ2" s="8"/>
      <c r="FBA2" s="8"/>
      <c r="FBB2" s="8"/>
      <c r="FBC2" s="8"/>
      <c r="FBD2" s="8"/>
      <c r="FBE2" s="8"/>
      <c r="FBF2" s="8"/>
      <c r="FBG2" s="8"/>
      <c r="FBH2" s="8"/>
      <c r="FBI2" s="8"/>
      <c r="FBJ2" s="8"/>
      <c r="FBK2" s="8"/>
      <c r="FBL2" s="8"/>
      <c r="FBM2" s="8"/>
      <c r="FBN2" s="8"/>
      <c r="FBO2" s="8"/>
      <c r="FBP2" s="8"/>
      <c r="FBQ2" s="8"/>
      <c r="FBR2" s="8"/>
      <c r="FBS2" s="8"/>
      <c r="FBT2" s="8"/>
      <c r="FBU2" s="8"/>
      <c r="FBV2" s="8"/>
      <c r="FBW2" s="8"/>
      <c r="FBX2" s="8"/>
      <c r="FBY2" s="8"/>
      <c r="FBZ2" s="8"/>
      <c r="FCA2" s="8"/>
      <c r="FCB2" s="8"/>
      <c r="FCC2" s="8"/>
      <c r="FCD2" s="8"/>
      <c r="FCE2" s="8"/>
      <c r="FCF2" s="8"/>
      <c r="FCG2" s="8"/>
      <c r="FCH2" s="8"/>
      <c r="FCI2" s="8"/>
      <c r="FCJ2" s="8"/>
      <c r="FCK2" s="8"/>
      <c r="FCL2" s="8"/>
      <c r="FCM2" s="8"/>
      <c r="FCN2" s="8"/>
      <c r="FCO2" s="8"/>
      <c r="FCP2" s="8"/>
      <c r="FCQ2" s="8"/>
      <c r="FCR2" s="8"/>
      <c r="FCS2" s="8"/>
      <c r="FCT2" s="8"/>
      <c r="FCU2" s="8"/>
      <c r="FCV2" s="8"/>
      <c r="FCW2" s="8"/>
      <c r="FCX2" s="8"/>
      <c r="FCY2" s="8"/>
      <c r="FCZ2" s="8"/>
      <c r="FDA2" s="8"/>
      <c r="FDB2" s="8"/>
      <c r="FDC2" s="8"/>
      <c r="FDD2" s="8"/>
      <c r="FDE2" s="8"/>
      <c r="FDF2" s="8"/>
      <c r="FDG2" s="8"/>
      <c r="FDH2" s="8"/>
      <c r="FDI2" s="8"/>
      <c r="FDJ2" s="8"/>
      <c r="FDK2" s="8"/>
      <c r="FDL2" s="8"/>
      <c r="FDM2" s="8"/>
      <c r="FDN2" s="8"/>
      <c r="FDO2" s="8"/>
      <c r="FDP2" s="8"/>
      <c r="FDQ2" s="8"/>
      <c r="FDR2" s="8"/>
      <c r="FDS2" s="8"/>
      <c r="FDT2" s="8"/>
      <c r="FDU2" s="8"/>
      <c r="FDV2" s="8"/>
      <c r="FDW2" s="8"/>
      <c r="FDX2" s="8"/>
      <c r="FDY2" s="8"/>
      <c r="FDZ2" s="8"/>
      <c r="FEA2" s="8"/>
      <c r="FEB2" s="8"/>
      <c r="FEC2" s="8"/>
      <c r="FED2" s="8"/>
      <c r="FEE2" s="8"/>
      <c r="FEF2" s="8"/>
      <c r="FEG2" s="8"/>
      <c r="FEH2" s="8"/>
      <c r="FEI2" s="8"/>
      <c r="FEJ2" s="8"/>
      <c r="FEK2" s="8"/>
      <c r="FEL2" s="8"/>
      <c r="FEM2" s="8"/>
      <c r="FEN2" s="8"/>
      <c r="FEO2" s="8"/>
      <c r="FEP2" s="8"/>
      <c r="FEQ2" s="8"/>
      <c r="FER2" s="8"/>
      <c r="FES2" s="8"/>
      <c r="FET2" s="8"/>
      <c r="FEU2" s="8"/>
      <c r="FEV2" s="8"/>
      <c r="FEW2" s="8"/>
      <c r="FEX2" s="8"/>
      <c r="FEY2" s="8"/>
      <c r="FEZ2" s="8"/>
      <c r="FFA2" s="8"/>
      <c r="FFB2" s="8"/>
      <c r="FFC2" s="8"/>
      <c r="FFD2" s="8"/>
      <c r="FFE2" s="8"/>
      <c r="FFF2" s="8"/>
      <c r="FFG2" s="8"/>
      <c r="FFH2" s="8"/>
      <c r="FFI2" s="8"/>
      <c r="FFJ2" s="8"/>
      <c r="FFK2" s="8"/>
      <c r="FFL2" s="8"/>
      <c r="FFM2" s="8"/>
      <c r="FFN2" s="8"/>
      <c r="FFO2" s="8"/>
      <c r="FFP2" s="8"/>
      <c r="FFQ2" s="8"/>
      <c r="FFR2" s="8"/>
      <c r="FFS2" s="8"/>
      <c r="FFT2" s="8"/>
      <c r="FFU2" s="8"/>
      <c r="FFV2" s="8"/>
      <c r="FFW2" s="8"/>
      <c r="FFX2" s="8"/>
      <c r="FFY2" s="8"/>
      <c r="FFZ2" s="8"/>
      <c r="FGA2" s="8"/>
      <c r="FGB2" s="8"/>
      <c r="FGC2" s="8"/>
      <c r="FGD2" s="8"/>
      <c r="FGE2" s="8"/>
      <c r="FGF2" s="8"/>
      <c r="FGG2" s="8"/>
      <c r="FGH2" s="8"/>
      <c r="FGI2" s="8"/>
      <c r="FGJ2" s="8"/>
      <c r="FGK2" s="8"/>
      <c r="FGL2" s="8"/>
      <c r="FGM2" s="8"/>
      <c r="FGN2" s="8"/>
      <c r="FGO2" s="8"/>
      <c r="FGP2" s="8"/>
      <c r="FGQ2" s="8"/>
      <c r="FGR2" s="8"/>
      <c r="FGS2" s="8"/>
      <c r="FGT2" s="8"/>
      <c r="FGU2" s="8"/>
      <c r="FGV2" s="8"/>
      <c r="FGW2" s="8"/>
      <c r="FGX2" s="8"/>
      <c r="FGY2" s="8"/>
      <c r="FGZ2" s="8"/>
      <c r="FHA2" s="8"/>
      <c r="FHB2" s="8"/>
      <c r="FHC2" s="8"/>
      <c r="FHD2" s="8"/>
      <c r="FHE2" s="8"/>
      <c r="FHF2" s="8"/>
      <c r="FHG2" s="8"/>
      <c r="FHH2" s="8"/>
      <c r="FHI2" s="8"/>
      <c r="FHJ2" s="8"/>
      <c r="FHK2" s="8"/>
      <c r="FHL2" s="8"/>
      <c r="FHM2" s="8"/>
      <c r="FHN2" s="8"/>
      <c r="FHO2" s="8"/>
      <c r="FHP2" s="8"/>
      <c r="FHQ2" s="8"/>
      <c r="FHR2" s="8"/>
      <c r="FHS2" s="8"/>
      <c r="FHT2" s="8"/>
      <c r="FHU2" s="8"/>
      <c r="FHV2" s="8"/>
      <c r="FHW2" s="8"/>
      <c r="FHX2" s="8"/>
      <c r="FHY2" s="8"/>
      <c r="FHZ2" s="8"/>
      <c r="FIA2" s="8"/>
      <c r="FIB2" s="8"/>
      <c r="FIC2" s="8"/>
      <c r="FID2" s="8"/>
      <c r="FIE2" s="8"/>
      <c r="FIF2" s="8"/>
      <c r="FIG2" s="8"/>
      <c r="FIH2" s="8"/>
      <c r="FII2" s="8"/>
      <c r="FIJ2" s="8"/>
      <c r="FIK2" s="8"/>
      <c r="FIL2" s="8"/>
      <c r="FIM2" s="8"/>
      <c r="FIN2" s="8"/>
      <c r="FIO2" s="8"/>
      <c r="FIP2" s="8"/>
      <c r="FIQ2" s="8"/>
      <c r="FIR2" s="8"/>
      <c r="FIS2" s="8"/>
      <c r="FIT2" s="8"/>
      <c r="FIU2" s="8"/>
      <c r="FIV2" s="8"/>
      <c r="FIW2" s="8"/>
      <c r="FIX2" s="8"/>
      <c r="FIY2" s="8"/>
      <c r="FIZ2" s="8"/>
      <c r="FJA2" s="8"/>
      <c r="FJB2" s="8"/>
      <c r="FJC2" s="8"/>
      <c r="FJD2" s="8"/>
      <c r="FJE2" s="8"/>
      <c r="FJF2" s="8"/>
      <c r="FJG2" s="8"/>
      <c r="FJH2" s="8"/>
      <c r="FJI2" s="8"/>
      <c r="FJJ2" s="8"/>
      <c r="FJK2" s="8"/>
      <c r="FJL2" s="8"/>
      <c r="FJM2" s="8"/>
      <c r="FJN2" s="8"/>
      <c r="FJO2" s="8"/>
      <c r="FJP2" s="8"/>
      <c r="FJQ2" s="8"/>
      <c r="FJR2" s="8"/>
      <c r="FJS2" s="8"/>
      <c r="FJT2" s="8"/>
      <c r="FJU2" s="8"/>
      <c r="FJV2" s="8"/>
      <c r="FJW2" s="8"/>
      <c r="FJX2" s="8"/>
      <c r="FJY2" s="8"/>
      <c r="FJZ2" s="8"/>
      <c r="FKA2" s="8"/>
      <c r="FKB2" s="8"/>
      <c r="FKC2" s="8"/>
      <c r="FKD2" s="8"/>
      <c r="FKE2" s="8"/>
      <c r="FKF2" s="8"/>
      <c r="FKG2" s="8"/>
      <c r="FKH2" s="8"/>
      <c r="FKI2" s="8"/>
      <c r="FKJ2" s="8"/>
      <c r="FKK2" s="8"/>
      <c r="FKL2" s="8"/>
      <c r="FKM2" s="8"/>
      <c r="FKN2" s="8"/>
      <c r="FKO2" s="8"/>
      <c r="FKP2" s="8"/>
      <c r="FKQ2" s="8"/>
      <c r="FKR2" s="8"/>
      <c r="FKS2" s="8"/>
      <c r="FKT2" s="8"/>
      <c r="FKU2" s="8"/>
      <c r="FKV2" s="8"/>
      <c r="FKW2" s="8"/>
      <c r="FKX2" s="8"/>
      <c r="FKY2" s="8"/>
      <c r="FKZ2" s="8"/>
      <c r="FLA2" s="8"/>
      <c r="FLB2" s="8"/>
      <c r="FLC2" s="8"/>
      <c r="FLD2" s="8"/>
      <c r="FLE2" s="8"/>
      <c r="FLF2" s="8"/>
      <c r="FLG2" s="8"/>
      <c r="FLH2" s="8"/>
      <c r="FLI2" s="8"/>
      <c r="FLJ2" s="8"/>
      <c r="FLK2" s="8"/>
      <c r="FLL2" s="8"/>
      <c r="FLM2" s="8"/>
      <c r="FLN2" s="8"/>
      <c r="FLO2" s="8"/>
      <c r="FLP2" s="8"/>
      <c r="FLQ2" s="8"/>
      <c r="FLR2" s="8"/>
      <c r="FLS2" s="8"/>
      <c r="FLT2" s="8"/>
      <c r="FLU2" s="8"/>
      <c r="FLV2" s="8"/>
      <c r="FLW2" s="8"/>
      <c r="FLX2" s="8"/>
      <c r="FLY2" s="8"/>
      <c r="FLZ2" s="8"/>
      <c r="FMA2" s="8"/>
      <c r="FMB2" s="8"/>
      <c r="FMC2" s="8"/>
      <c r="FMD2" s="8"/>
      <c r="FME2" s="8"/>
      <c r="FMF2" s="8"/>
      <c r="FMG2" s="8"/>
      <c r="FMH2" s="8"/>
      <c r="FMI2" s="8"/>
      <c r="FMJ2" s="8"/>
      <c r="FMK2" s="8"/>
      <c r="FML2" s="8"/>
      <c r="FMM2" s="8"/>
      <c r="FMN2" s="8"/>
      <c r="FMO2" s="8"/>
      <c r="FMP2" s="8"/>
      <c r="FMQ2" s="8"/>
      <c r="FMR2" s="8"/>
      <c r="FMS2" s="8"/>
      <c r="FMT2" s="8"/>
      <c r="FMU2" s="8"/>
      <c r="FMV2" s="8"/>
      <c r="FMW2" s="8"/>
      <c r="FMX2" s="8"/>
      <c r="FMY2" s="8"/>
      <c r="FMZ2" s="8"/>
      <c r="FNA2" s="8"/>
      <c r="FNB2" s="8"/>
      <c r="FNC2" s="8"/>
      <c r="FND2" s="8"/>
      <c r="FNE2" s="8"/>
      <c r="FNF2" s="8"/>
      <c r="FNG2" s="8"/>
      <c r="FNH2" s="8"/>
      <c r="FNI2" s="8"/>
      <c r="FNJ2" s="8"/>
      <c r="FNK2" s="8"/>
      <c r="FNL2" s="8"/>
      <c r="FNM2" s="8"/>
      <c r="FNN2" s="8"/>
      <c r="FNO2" s="8"/>
      <c r="FNP2" s="8"/>
      <c r="FNQ2" s="8"/>
      <c r="FNR2" s="8"/>
      <c r="FNS2" s="8"/>
      <c r="FNT2" s="8"/>
      <c r="FNU2" s="8"/>
      <c r="FNV2" s="8"/>
      <c r="FNW2" s="8"/>
      <c r="FNX2" s="8"/>
      <c r="FNY2" s="8"/>
      <c r="FNZ2" s="8"/>
      <c r="FOA2" s="8"/>
      <c r="FOB2" s="8"/>
      <c r="FOC2" s="8"/>
      <c r="FOD2" s="8"/>
      <c r="FOE2" s="8"/>
      <c r="FOF2" s="8"/>
      <c r="FOG2" s="8"/>
      <c r="FOH2" s="8"/>
      <c r="FOI2" s="8"/>
      <c r="FOJ2" s="8"/>
      <c r="FOK2" s="8"/>
      <c r="FOL2" s="8"/>
      <c r="FOM2" s="8"/>
      <c r="FON2" s="8"/>
      <c r="FOO2" s="8"/>
      <c r="FOP2" s="8"/>
      <c r="FOQ2" s="8"/>
      <c r="FOR2" s="8"/>
      <c r="FOS2" s="8"/>
      <c r="FOT2" s="8"/>
      <c r="FOU2" s="8"/>
      <c r="FOV2" s="8"/>
      <c r="FOW2" s="8"/>
      <c r="FOX2" s="8"/>
      <c r="FOY2" s="8"/>
      <c r="FOZ2" s="8"/>
      <c r="FPA2" s="8"/>
      <c r="FPB2" s="8"/>
      <c r="FPC2" s="8"/>
      <c r="FPD2" s="8"/>
      <c r="FPE2" s="8"/>
      <c r="FPF2" s="8"/>
      <c r="FPG2" s="8"/>
      <c r="FPH2" s="8"/>
      <c r="FPI2" s="8"/>
      <c r="FPJ2" s="8"/>
      <c r="FPK2" s="8"/>
      <c r="FPL2" s="8"/>
      <c r="FPM2" s="8"/>
      <c r="FPN2" s="8"/>
      <c r="FPO2" s="8"/>
      <c r="FPP2" s="8"/>
      <c r="FPQ2" s="8"/>
      <c r="FPR2" s="8"/>
      <c r="FPS2" s="8"/>
      <c r="FPT2" s="8"/>
      <c r="FPU2" s="8"/>
      <c r="FPV2" s="8"/>
      <c r="FPW2" s="8"/>
      <c r="FPX2" s="8"/>
      <c r="FPY2" s="8"/>
      <c r="FPZ2" s="8"/>
      <c r="FQA2" s="8"/>
      <c r="FQB2" s="8"/>
      <c r="FQC2" s="8"/>
      <c r="FQD2" s="8"/>
      <c r="FQE2" s="8"/>
      <c r="FQF2" s="8"/>
      <c r="FQG2" s="8"/>
      <c r="FQH2" s="8"/>
      <c r="FQI2" s="8"/>
      <c r="FQJ2" s="8"/>
      <c r="FQK2" s="8"/>
      <c r="FQL2" s="8"/>
      <c r="FQM2" s="8"/>
      <c r="FQN2" s="8"/>
      <c r="FQO2" s="8"/>
      <c r="FQP2" s="8"/>
      <c r="FQQ2" s="8"/>
      <c r="FQR2" s="8"/>
      <c r="FQS2" s="8"/>
      <c r="FQT2" s="8"/>
      <c r="FQU2" s="8"/>
      <c r="FQV2" s="8"/>
      <c r="FQW2" s="8"/>
      <c r="FQX2" s="8"/>
      <c r="FQY2" s="8"/>
      <c r="FQZ2" s="8"/>
      <c r="FRA2" s="8"/>
      <c r="FRB2" s="8"/>
      <c r="FRC2" s="8"/>
      <c r="FRD2" s="8"/>
      <c r="FRE2" s="8"/>
      <c r="FRF2" s="8"/>
      <c r="FRG2" s="8"/>
      <c r="FRH2" s="8"/>
      <c r="FRI2" s="8"/>
      <c r="FRJ2" s="8"/>
      <c r="FRK2" s="8"/>
      <c r="FRL2" s="8"/>
      <c r="FRM2" s="8"/>
      <c r="FRN2" s="8"/>
      <c r="FRO2" s="8"/>
      <c r="FRP2" s="8"/>
      <c r="FRQ2" s="8"/>
      <c r="FRR2" s="8"/>
      <c r="FRS2" s="8"/>
      <c r="FRT2" s="8"/>
      <c r="FRU2" s="8"/>
      <c r="FRV2" s="8"/>
      <c r="FRW2" s="8"/>
      <c r="FRX2" s="8"/>
      <c r="FRY2" s="8"/>
      <c r="FRZ2" s="8"/>
      <c r="FSA2" s="8"/>
      <c r="FSB2" s="8"/>
      <c r="FSC2" s="8"/>
      <c r="FSD2" s="8"/>
      <c r="FSE2" s="8"/>
      <c r="FSF2" s="8"/>
      <c r="FSG2" s="8"/>
      <c r="FSH2" s="8"/>
      <c r="FSI2" s="8"/>
      <c r="FSJ2" s="8"/>
      <c r="FSK2" s="8"/>
      <c r="FSL2" s="8"/>
      <c r="FSM2" s="8"/>
      <c r="FSN2" s="8"/>
      <c r="FSO2" s="8"/>
      <c r="FSP2" s="8"/>
      <c r="FSQ2" s="8"/>
      <c r="FSR2" s="8"/>
      <c r="FSS2" s="8"/>
      <c r="FST2" s="8"/>
      <c r="FSU2" s="8"/>
      <c r="FSV2" s="8"/>
      <c r="FSW2" s="8"/>
      <c r="FSX2" s="8"/>
      <c r="FSY2" s="8"/>
      <c r="FSZ2" s="8"/>
      <c r="FTA2" s="8"/>
      <c r="FTB2" s="8"/>
      <c r="FTC2" s="8"/>
      <c r="FTD2" s="8"/>
      <c r="FTE2" s="8"/>
      <c r="FTF2" s="8"/>
      <c r="FTG2" s="8"/>
      <c r="FTH2" s="8"/>
      <c r="FTI2" s="8"/>
      <c r="FTJ2" s="8"/>
      <c r="FTK2" s="8"/>
      <c r="FTL2" s="8"/>
      <c r="FTM2" s="8"/>
      <c r="FTN2" s="8"/>
      <c r="FTO2" s="8"/>
      <c r="FTP2" s="8"/>
      <c r="FTQ2" s="8"/>
      <c r="FTR2" s="8"/>
      <c r="FTS2" s="8"/>
      <c r="FTT2" s="8"/>
      <c r="FTU2" s="8"/>
      <c r="FTV2" s="8"/>
      <c r="FTW2" s="8"/>
      <c r="FTX2" s="8"/>
      <c r="FTY2" s="8"/>
      <c r="FTZ2" s="8"/>
      <c r="FUA2" s="8"/>
      <c r="FUB2" s="8"/>
      <c r="FUC2" s="8"/>
      <c r="FUD2" s="8"/>
      <c r="FUE2" s="8"/>
      <c r="FUF2" s="8"/>
      <c r="FUG2" s="8"/>
      <c r="FUH2" s="8"/>
      <c r="FUI2" s="8"/>
      <c r="FUJ2" s="8"/>
      <c r="FUK2" s="8"/>
      <c r="FUL2" s="8"/>
      <c r="FUM2" s="8"/>
      <c r="FUN2" s="8"/>
      <c r="FUO2" s="8"/>
      <c r="FUP2" s="8"/>
      <c r="FUQ2" s="8"/>
      <c r="FUR2" s="8"/>
      <c r="FUS2" s="8"/>
      <c r="FUT2" s="8"/>
      <c r="FUU2" s="8"/>
      <c r="FUV2" s="8"/>
      <c r="FUW2" s="8"/>
      <c r="FUX2" s="8"/>
      <c r="FUY2" s="8"/>
      <c r="FUZ2" s="8"/>
      <c r="FVA2" s="8"/>
      <c r="FVB2" s="8"/>
      <c r="FVC2" s="8"/>
      <c r="FVD2" s="8"/>
      <c r="FVE2" s="8"/>
      <c r="FVF2" s="8"/>
      <c r="FVG2" s="8"/>
      <c r="FVH2" s="8"/>
      <c r="FVI2" s="8"/>
      <c r="FVJ2" s="8"/>
      <c r="FVK2" s="8"/>
      <c r="FVL2" s="8"/>
      <c r="FVM2" s="8"/>
      <c r="FVN2" s="8"/>
      <c r="FVO2" s="8"/>
      <c r="FVP2" s="8"/>
      <c r="FVQ2" s="8"/>
      <c r="FVR2" s="8"/>
      <c r="FVS2" s="8"/>
      <c r="FVT2" s="8"/>
      <c r="FVU2" s="8"/>
      <c r="FVV2" s="8"/>
      <c r="FVW2" s="8"/>
      <c r="FVX2" s="8"/>
      <c r="FVY2" s="8"/>
      <c r="FVZ2" s="8"/>
      <c r="FWA2" s="8"/>
      <c r="FWB2" s="8"/>
      <c r="FWC2" s="8"/>
      <c r="FWD2" s="8"/>
      <c r="FWE2" s="8"/>
      <c r="FWF2" s="8"/>
      <c r="FWG2" s="8"/>
      <c r="FWH2" s="8"/>
      <c r="FWI2" s="8"/>
      <c r="FWJ2" s="8"/>
      <c r="FWK2" s="8"/>
      <c r="FWL2" s="8"/>
      <c r="FWM2" s="8"/>
      <c r="FWN2" s="8"/>
      <c r="FWO2" s="8"/>
      <c r="FWP2" s="8"/>
      <c r="FWQ2" s="8"/>
      <c r="FWR2" s="8"/>
      <c r="FWS2" s="8"/>
      <c r="FWT2" s="8"/>
      <c r="FWU2" s="8"/>
      <c r="FWV2" s="8"/>
      <c r="FWW2" s="8"/>
      <c r="FWX2" s="8"/>
      <c r="FWY2" s="8"/>
      <c r="FWZ2" s="8"/>
      <c r="FXA2" s="8"/>
      <c r="FXB2" s="8"/>
      <c r="FXC2" s="8"/>
      <c r="FXD2" s="8"/>
      <c r="FXE2" s="8"/>
      <c r="FXF2" s="8"/>
      <c r="FXG2" s="8"/>
      <c r="FXH2" s="8"/>
      <c r="FXI2" s="8"/>
      <c r="FXJ2" s="8"/>
      <c r="FXK2" s="8"/>
      <c r="FXL2" s="8"/>
      <c r="FXM2" s="8"/>
      <c r="FXN2" s="8"/>
      <c r="FXO2" s="8"/>
      <c r="FXP2" s="8"/>
      <c r="FXQ2" s="8"/>
      <c r="FXR2" s="8"/>
      <c r="FXS2" s="8"/>
      <c r="FXT2" s="8"/>
      <c r="FXU2" s="8"/>
      <c r="FXV2" s="8"/>
      <c r="FXW2" s="8"/>
      <c r="FXX2" s="8"/>
      <c r="FXY2" s="8"/>
      <c r="FXZ2" s="8"/>
      <c r="FYA2" s="8"/>
      <c r="FYB2" s="8"/>
      <c r="FYC2" s="8"/>
      <c r="FYD2" s="8"/>
      <c r="FYE2" s="8"/>
      <c r="FYF2" s="8"/>
      <c r="FYG2" s="8"/>
      <c r="FYH2" s="8"/>
      <c r="FYI2" s="8"/>
      <c r="FYJ2" s="8"/>
      <c r="FYK2" s="8"/>
      <c r="FYL2" s="8"/>
      <c r="FYM2" s="8"/>
      <c r="FYN2" s="8"/>
      <c r="FYO2" s="8"/>
      <c r="FYP2" s="8"/>
      <c r="FYQ2" s="8"/>
      <c r="FYR2" s="8"/>
      <c r="FYS2" s="8"/>
      <c r="FYT2" s="8"/>
      <c r="FYU2" s="8"/>
      <c r="FYV2" s="8"/>
      <c r="FYW2" s="8"/>
      <c r="FYX2" s="8"/>
      <c r="FYY2" s="8"/>
      <c r="FYZ2" s="8"/>
      <c r="FZA2" s="8"/>
      <c r="FZB2" s="8"/>
      <c r="FZC2" s="8"/>
      <c r="FZD2" s="8"/>
      <c r="FZE2" s="8"/>
      <c r="FZF2" s="8"/>
      <c r="FZG2" s="8"/>
      <c r="FZH2" s="8"/>
      <c r="FZI2" s="8"/>
      <c r="FZJ2" s="8"/>
      <c r="FZK2" s="8"/>
      <c r="FZL2" s="8"/>
      <c r="FZM2" s="8"/>
      <c r="FZN2" s="8"/>
      <c r="FZO2" s="8"/>
      <c r="FZP2" s="8"/>
      <c r="FZQ2" s="8"/>
      <c r="FZR2" s="8"/>
      <c r="FZS2" s="8"/>
      <c r="FZT2" s="8"/>
      <c r="FZU2" s="8"/>
      <c r="FZV2" s="8"/>
      <c r="FZW2" s="8"/>
      <c r="FZX2" s="8"/>
      <c r="FZY2" s="8"/>
      <c r="FZZ2" s="8"/>
      <c r="GAA2" s="8"/>
      <c r="GAB2" s="8"/>
      <c r="GAC2" s="8"/>
      <c r="GAD2" s="8"/>
      <c r="GAE2" s="8"/>
      <c r="GAF2" s="8"/>
      <c r="GAG2" s="8"/>
      <c r="GAH2" s="8"/>
      <c r="GAI2" s="8"/>
      <c r="GAJ2" s="8"/>
      <c r="GAK2" s="8"/>
      <c r="GAL2" s="8"/>
      <c r="GAM2" s="8"/>
      <c r="GAN2" s="8"/>
      <c r="GAO2" s="8"/>
      <c r="GAP2" s="8"/>
      <c r="GAQ2" s="8"/>
      <c r="GAR2" s="8"/>
      <c r="GAS2" s="8"/>
      <c r="GAT2" s="8"/>
      <c r="GAU2" s="8"/>
      <c r="GAV2" s="8"/>
      <c r="GAW2" s="8"/>
      <c r="GAX2" s="8"/>
      <c r="GAY2" s="8"/>
      <c r="GAZ2" s="8"/>
      <c r="GBA2" s="8"/>
      <c r="GBB2" s="8"/>
      <c r="GBC2" s="8"/>
      <c r="GBD2" s="8"/>
      <c r="GBE2" s="8"/>
      <c r="GBF2" s="8"/>
      <c r="GBG2" s="8"/>
      <c r="GBH2" s="8"/>
      <c r="GBI2" s="8"/>
      <c r="GBJ2" s="8"/>
      <c r="GBK2" s="8"/>
      <c r="GBL2" s="8"/>
      <c r="GBM2" s="8"/>
      <c r="GBN2" s="8"/>
      <c r="GBO2" s="8"/>
      <c r="GBP2" s="8"/>
      <c r="GBQ2" s="8"/>
      <c r="GBR2" s="8"/>
      <c r="GBS2" s="8"/>
      <c r="GBT2" s="8"/>
      <c r="GBU2" s="8"/>
      <c r="GBV2" s="8"/>
      <c r="GBW2" s="8"/>
      <c r="GBX2" s="8"/>
      <c r="GBY2" s="8"/>
      <c r="GBZ2" s="8"/>
      <c r="GCA2" s="8"/>
      <c r="GCB2" s="8"/>
      <c r="GCC2" s="8"/>
      <c r="GCD2" s="8"/>
      <c r="GCE2" s="8"/>
      <c r="GCF2" s="8"/>
      <c r="GCG2" s="8"/>
      <c r="GCH2" s="8"/>
      <c r="GCI2" s="8"/>
      <c r="GCJ2" s="8"/>
      <c r="GCK2" s="8"/>
      <c r="GCL2" s="8"/>
      <c r="GCM2" s="8"/>
      <c r="GCN2" s="8"/>
      <c r="GCO2" s="8"/>
      <c r="GCP2" s="8"/>
      <c r="GCQ2" s="8"/>
      <c r="GCR2" s="8"/>
      <c r="GCS2" s="8"/>
      <c r="GCT2" s="8"/>
      <c r="GCU2" s="8"/>
      <c r="GCV2" s="8"/>
      <c r="GCW2" s="8"/>
      <c r="GCX2" s="8"/>
      <c r="GCY2" s="8"/>
      <c r="GCZ2" s="8"/>
      <c r="GDA2" s="8"/>
      <c r="GDB2" s="8"/>
      <c r="GDC2" s="8"/>
      <c r="GDD2" s="8"/>
      <c r="GDE2" s="8"/>
      <c r="GDF2" s="8"/>
      <c r="GDG2" s="8"/>
      <c r="GDH2" s="8"/>
      <c r="GDI2" s="8"/>
      <c r="GDJ2" s="8"/>
      <c r="GDK2" s="8"/>
      <c r="GDL2" s="8"/>
      <c r="GDM2" s="8"/>
      <c r="GDN2" s="8"/>
      <c r="GDO2" s="8"/>
      <c r="GDP2" s="8"/>
      <c r="GDQ2" s="8"/>
      <c r="GDR2" s="8"/>
      <c r="GDS2" s="8"/>
      <c r="GDT2" s="8"/>
      <c r="GDU2" s="8"/>
      <c r="GDV2" s="8"/>
      <c r="GDW2" s="8"/>
      <c r="GDX2" s="8"/>
      <c r="GDY2" s="8"/>
      <c r="GDZ2" s="8"/>
      <c r="GEA2" s="8"/>
      <c r="GEB2" s="8"/>
      <c r="GEC2" s="8"/>
      <c r="GED2" s="8"/>
      <c r="GEE2" s="8"/>
      <c r="GEF2" s="8"/>
      <c r="GEG2" s="8"/>
      <c r="GEH2" s="8"/>
      <c r="GEI2" s="8"/>
      <c r="GEJ2" s="8"/>
      <c r="GEK2" s="8"/>
      <c r="GEL2" s="8"/>
      <c r="GEM2" s="8"/>
      <c r="GEN2" s="8"/>
      <c r="GEO2" s="8"/>
      <c r="GEP2" s="8"/>
      <c r="GEQ2" s="8"/>
      <c r="GER2" s="8"/>
      <c r="GES2" s="8"/>
      <c r="GET2" s="8"/>
      <c r="GEU2" s="8"/>
      <c r="GEV2" s="8"/>
      <c r="GEW2" s="8"/>
      <c r="GEX2" s="8"/>
      <c r="GEY2" s="8"/>
      <c r="GEZ2" s="8"/>
      <c r="GFA2" s="8"/>
      <c r="GFB2" s="8"/>
      <c r="GFC2" s="8"/>
      <c r="GFD2" s="8"/>
      <c r="GFE2" s="8"/>
      <c r="GFF2" s="8"/>
      <c r="GFG2" s="8"/>
      <c r="GFH2" s="8"/>
      <c r="GFI2" s="8"/>
      <c r="GFJ2" s="8"/>
      <c r="GFK2" s="8"/>
      <c r="GFL2" s="8"/>
      <c r="GFM2" s="8"/>
      <c r="GFN2" s="8"/>
      <c r="GFO2" s="8"/>
      <c r="GFP2" s="8"/>
      <c r="GFQ2" s="8"/>
      <c r="GFR2" s="8"/>
      <c r="GFS2" s="8"/>
      <c r="GFT2" s="8"/>
      <c r="GFU2" s="8"/>
      <c r="GFV2" s="8"/>
      <c r="GFW2" s="8"/>
      <c r="GFX2" s="8"/>
      <c r="GFY2" s="8"/>
      <c r="GFZ2" s="8"/>
      <c r="GGA2" s="8"/>
      <c r="GGB2" s="8"/>
      <c r="GGC2" s="8"/>
      <c r="GGD2" s="8"/>
      <c r="GGE2" s="8"/>
      <c r="GGF2" s="8"/>
      <c r="GGG2" s="8"/>
      <c r="GGH2" s="8"/>
      <c r="GGI2" s="8"/>
      <c r="GGJ2" s="8"/>
      <c r="GGK2" s="8"/>
      <c r="GGL2" s="8"/>
      <c r="GGM2" s="8"/>
      <c r="GGN2" s="8"/>
      <c r="GGO2" s="8"/>
      <c r="GGP2" s="8"/>
      <c r="GGQ2" s="8"/>
      <c r="GGR2" s="8"/>
      <c r="GGS2" s="8"/>
      <c r="GGT2" s="8"/>
      <c r="GGU2" s="8"/>
      <c r="GGV2" s="8"/>
      <c r="GGW2" s="8"/>
      <c r="GGX2" s="8"/>
      <c r="GGY2" s="8"/>
      <c r="GGZ2" s="8"/>
      <c r="GHA2" s="8"/>
      <c r="GHB2" s="8"/>
      <c r="GHC2" s="8"/>
      <c r="GHD2" s="8"/>
      <c r="GHE2" s="8"/>
      <c r="GHF2" s="8"/>
      <c r="GHG2" s="8"/>
      <c r="GHH2" s="8"/>
      <c r="GHI2" s="8"/>
      <c r="GHJ2" s="8"/>
      <c r="GHK2" s="8"/>
      <c r="GHL2" s="8"/>
      <c r="GHM2" s="8"/>
      <c r="GHN2" s="8"/>
      <c r="GHO2" s="8"/>
      <c r="GHP2" s="8"/>
      <c r="GHQ2" s="8"/>
      <c r="GHR2" s="8"/>
      <c r="GHS2" s="8"/>
      <c r="GHT2" s="8"/>
      <c r="GHU2" s="8"/>
      <c r="GHV2" s="8"/>
      <c r="GHW2" s="8"/>
      <c r="GHX2" s="8"/>
      <c r="GHY2" s="8"/>
      <c r="GHZ2" s="8"/>
      <c r="GIA2" s="8"/>
      <c r="GIB2" s="8"/>
      <c r="GIC2" s="8"/>
      <c r="GID2" s="8"/>
      <c r="GIE2" s="8"/>
      <c r="GIF2" s="8"/>
      <c r="GIG2" s="8"/>
      <c r="GIH2" s="8"/>
      <c r="GII2" s="8"/>
      <c r="GIJ2" s="8"/>
      <c r="GIK2" s="8"/>
      <c r="GIL2" s="8"/>
      <c r="GIM2" s="8"/>
      <c r="GIN2" s="8"/>
      <c r="GIO2" s="8"/>
      <c r="GIP2" s="8"/>
      <c r="GIQ2" s="8"/>
      <c r="GIR2" s="8"/>
      <c r="GIS2" s="8"/>
      <c r="GIT2" s="8"/>
      <c r="GIU2" s="8"/>
      <c r="GIV2" s="8"/>
      <c r="GIW2" s="8"/>
      <c r="GIX2" s="8"/>
      <c r="GIY2" s="8"/>
      <c r="GIZ2" s="8"/>
      <c r="GJA2" s="8"/>
      <c r="GJB2" s="8"/>
      <c r="GJC2" s="8"/>
      <c r="GJD2" s="8"/>
      <c r="GJE2" s="8"/>
      <c r="GJF2" s="8"/>
      <c r="GJG2" s="8"/>
      <c r="GJH2" s="8"/>
      <c r="GJI2" s="8"/>
      <c r="GJJ2" s="8"/>
      <c r="GJK2" s="8"/>
      <c r="GJL2" s="8"/>
      <c r="GJM2" s="8"/>
      <c r="GJN2" s="8"/>
      <c r="GJO2" s="8"/>
      <c r="GJP2" s="8"/>
      <c r="GJQ2" s="8"/>
      <c r="GJR2" s="8"/>
      <c r="GJS2" s="8"/>
      <c r="GJT2" s="8"/>
      <c r="GJU2" s="8"/>
      <c r="GJV2" s="8"/>
      <c r="GJW2" s="8"/>
      <c r="GJX2" s="8"/>
      <c r="GJY2" s="8"/>
      <c r="GJZ2" s="8"/>
      <c r="GKA2" s="8"/>
      <c r="GKB2" s="8"/>
      <c r="GKC2" s="8"/>
      <c r="GKD2" s="8"/>
      <c r="GKE2" s="8"/>
      <c r="GKF2" s="8"/>
      <c r="GKG2" s="8"/>
      <c r="GKH2" s="8"/>
      <c r="GKI2" s="8"/>
      <c r="GKJ2" s="8"/>
      <c r="GKK2" s="8"/>
      <c r="GKL2" s="8"/>
      <c r="GKM2" s="8"/>
      <c r="GKN2" s="8"/>
      <c r="GKO2" s="8"/>
      <c r="GKP2" s="8"/>
      <c r="GKQ2" s="8"/>
      <c r="GKR2" s="8"/>
      <c r="GKS2" s="8"/>
      <c r="GKT2" s="8"/>
      <c r="GKU2" s="8"/>
      <c r="GKV2" s="8"/>
      <c r="GKW2" s="8"/>
      <c r="GKX2" s="8"/>
      <c r="GKY2" s="8"/>
      <c r="GKZ2" s="8"/>
      <c r="GLA2" s="8"/>
      <c r="GLB2" s="8"/>
      <c r="GLC2" s="8"/>
      <c r="GLD2" s="8"/>
      <c r="GLE2" s="8"/>
      <c r="GLF2" s="8"/>
      <c r="GLG2" s="8"/>
      <c r="GLH2" s="8"/>
      <c r="GLI2" s="8"/>
      <c r="GLJ2" s="8"/>
      <c r="GLK2" s="8"/>
      <c r="GLL2" s="8"/>
      <c r="GLM2" s="8"/>
      <c r="GLN2" s="8"/>
      <c r="GLO2" s="8"/>
      <c r="GLP2" s="8"/>
      <c r="GLQ2" s="8"/>
      <c r="GLR2" s="8"/>
      <c r="GLS2" s="8"/>
      <c r="GLT2" s="8"/>
      <c r="GLU2" s="8"/>
      <c r="GLV2" s="8"/>
      <c r="GLW2" s="8"/>
      <c r="GLX2" s="8"/>
      <c r="GLY2" s="8"/>
      <c r="GLZ2" s="8"/>
      <c r="GMA2" s="8"/>
      <c r="GMB2" s="8"/>
      <c r="GMC2" s="8"/>
      <c r="GMD2" s="8"/>
      <c r="GME2" s="8"/>
      <c r="GMF2" s="8"/>
      <c r="GMG2" s="8"/>
      <c r="GMH2" s="8"/>
      <c r="GMI2" s="8"/>
      <c r="GMJ2" s="8"/>
      <c r="GMK2" s="8"/>
      <c r="GML2" s="8"/>
      <c r="GMM2" s="8"/>
      <c r="GMN2" s="8"/>
      <c r="GMO2" s="8"/>
      <c r="GMP2" s="8"/>
      <c r="GMQ2" s="8"/>
      <c r="GMR2" s="8"/>
      <c r="GMS2" s="8"/>
      <c r="GMT2" s="8"/>
      <c r="GMU2" s="8"/>
      <c r="GMV2" s="8"/>
      <c r="GMW2" s="8"/>
      <c r="GMX2" s="8"/>
      <c r="GMY2" s="8"/>
      <c r="GMZ2" s="8"/>
      <c r="GNA2" s="8"/>
      <c r="GNB2" s="8"/>
      <c r="GNC2" s="8"/>
      <c r="GND2" s="8"/>
      <c r="GNE2" s="8"/>
      <c r="GNF2" s="8"/>
      <c r="GNG2" s="8"/>
      <c r="GNH2" s="8"/>
      <c r="GNI2" s="8"/>
      <c r="GNJ2" s="8"/>
      <c r="GNK2" s="8"/>
      <c r="GNL2" s="8"/>
      <c r="GNM2" s="8"/>
      <c r="GNN2" s="8"/>
      <c r="GNO2" s="8"/>
      <c r="GNP2" s="8"/>
      <c r="GNQ2" s="8"/>
      <c r="GNR2" s="8"/>
      <c r="GNS2" s="8"/>
      <c r="GNT2" s="8"/>
      <c r="GNU2" s="8"/>
      <c r="GNV2" s="8"/>
      <c r="GNW2" s="8"/>
      <c r="GNX2" s="8"/>
      <c r="GNY2" s="8"/>
      <c r="GNZ2" s="8"/>
      <c r="GOA2" s="8"/>
      <c r="GOB2" s="8"/>
      <c r="GOC2" s="8"/>
      <c r="GOD2" s="8"/>
      <c r="GOE2" s="8"/>
      <c r="GOF2" s="8"/>
      <c r="GOG2" s="8"/>
      <c r="GOH2" s="8"/>
      <c r="GOI2" s="8"/>
      <c r="GOJ2" s="8"/>
      <c r="GOK2" s="8"/>
      <c r="GOL2" s="8"/>
      <c r="GOM2" s="8"/>
      <c r="GON2" s="8"/>
      <c r="GOO2" s="8"/>
      <c r="GOP2" s="8"/>
      <c r="GOQ2" s="8"/>
      <c r="GOR2" s="8"/>
      <c r="GOS2" s="8"/>
      <c r="GOT2" s="8"/>
      <c r="GOU2" s="8"/>
      <c r="GOV2" s="8"/>
      <c r="GOW2" s="8"/>
      <c r="GOX2" s="8"/>
      <c r="GOY2" s="8"/>
      <c r="GOZ2" s="8"/>
      <c r="GPA2" s="8"/>
      <c r="GPB2" s="8"/>
      <c r="GPC2" s="8"/>
      <c r="GPD2" s="8"/>
      <c r="GPE2" s="8"/>
      <c r="GPF2" s="8"/>
      <c r="GPG2" s="8"/>
      <c r="GPH2" s="8"/>
      <c r="GPI2" s="8"/>
      <c r="GPJ2" s="8"/>
      <c r="GPK2" s="8"/>
      <c r="GPL2" s="8"/>
      <c r="GPM2" s="8"/>
      <c r="GPN2" s="8"/>
      <c r="GPO2" s="8"/>
      <c r="GPP2" s="8"/>
      <c r="GPQ2" s="8"/>
      <c r="GPR2" s="8"/>
      <c r="GPS2" s="8"/>
      <c r="GPT2" s="8"/>
      <c r="GPU2" s="8"/>
      <c r="GPV2" s="8"/>
      <c r="GPW2" s="8"/>
      <c r="GPX2" s="8"/>
      <c r="GPY2" s="8"/>
      <c r="GPZ2" s="8"/>
      <c r="GQA2" s="8"/>
      <c r="GQB2" s="8"/>
      <c r="GQC2" s="8"/>
      <c r="GQD2" s="8"/>
      <c r="GQE2" s="8"/>
      <c r="GQF2" s="8"/>
      <c r="GQG2" s="8"/>
      <c r="GQH2" s="8"/>
      <c r="GQI2" s="8"/>
      <c r="GQJ2" s="8"/>
      <c r="GQK2" s="8"/>
      <c r="GQL2" s="8"/>
      <c r="GQM2" s="8"/>
      <c r="GQN2" s="8"/>
      <c r="GQO2" s="8"/>
      <c r="GQP2" s="8"/>
      <c r="GQQ2" s="8"/>
      <c r="GQR2" s="8"/>
      <c r="GQS2" s="8"/>
      <c r="GQT2" s="8"/>
      <c r="GQU2" s="8"/>
      <c r="GQV2" s="8"/>
      <c r="GQW2" s="8"/>
      <c r="GQX2" s="8"/>
      <c r="GQY2" s="8"/>
      <c r="GQZ2" s="8"/>
      <c r="GRA2" s="8"/>
      <c r="GRB2" s="8"/>
      <c r="GRC2" s="8"/>
      <c r="GRD2" s="8"/>
      <c r="GRE2" s="8"/>
      <c r="GRF2" s="8"/>
      <c r="GRG2" s="8"/>
      <c r="GRH2" s="8"/>
      <c r="GRI2" s="8"/>
      <c r="GRJ2" s="8"/>
      <c r="GRK2" s="8"/>
      <c r="GRL2" s="8"/>
      <c r="GRM2" s="8"/>
      <c r="GRN2" s="8"/>
      <c r="GRO2" s="8"/>
      <c r="GRP2" s="8"/>
      <c r="GRQ2" s="8"/>
      <c r="GRR2" s="8"/>
      <c r="GRS2" s="8"/>
      <c r="GRT2" s="8"/>
      <c r="GRU2" s="8"/>
      <c r="GRV2" s="8"/>
      <c r="GRW2" s="8"/>
      <c r="GRX2" s="8"/>
      <c r="GRY2" s="8"/>
      <c r="GRZ2" s="8"/>
      <c r="GSA2" s="8"/>
      <c r="GSB2" s="8"/>
      <c r="GSC2" s="8"/>
      <c r="GSD2" s="8"/>
      <c r="GSE2" s="8"/>
      <c r="GSF2" s="8"/>
      <c r="GSG2" s="8"/>
      <c r="GSH2" s="8"/>
      <c r="GSI2" s="8"/>
      <c r="GSJ2" s="8"/>
      <c r="GSK2" s="8"/>
      <c r="GSL2" s="8"/>
      <c r="GSM2" s="8"/>
      <c r="GSN2" s="8"/>
      <c r="GSO2" s="8"/>
      <c r="GSP2" s="8"/>
      <c r="GSQ2" s="8"/>
      <c r="GSR2" s="8"/>
      <c r="GSS2" s="8"/>
      <c r="GST2" s="8"/>
      <c r="GSU2" s="8"/>
      <c r="GSV2" s="8"/>
      <c r="GSW2" s="8"/>
      <c r="GSX2" s="8"/>
      <c r="GSY2" s="8"/>
      <c r="GSZ2" s="8"/>
      <c r="GTA2" s="8"/>
      <c r="GTB2" s="8"/>
      <c r="GTC2" s="8"/>
      <c r="GTD2" s="8"/>
      <c r="GTE2" s="8"/>
      <c r="GTF2" s="8"/>
      <c r="GTG2" s="8"/>
      <c r="GTH2" s="8"/>
      <c r="GTI2" s="8"/>
      <c r="GTJ2" s="8"/>
      <c r="GTK2" s="8"/>
      <c r="GTL2" s="8"/>
      <c r="GTM2" s="8"/>
      <c r="GTN2" s="8"/>
      <c r="GTO2" s="8"/>
      <c r="GTP2" s="8"/>
      <c r="GTQ2" s="8"/>
      <c r="GTR2" s="8"/>
      <c r="GTS2" s="8"/>
      <c r="GTT2" s="8"/>
      <c r="GTU2" s="8"/>
      <c r="GTV2" s="8"/>
      <c r="GTW2" s="8"/>
      <c r="GTX2" s="8"/>
      <c r="GTY2" s="8"/>
      <c r="GTZ2" s="8"/>
      <c r="GUA2" s="8"/>
      <c r="GUB2" s="8"/>
      <c r="GUC2" s="8"/>
      <c r="GUD2" s="8"/>
      <c r="GUE2" s="8"/>
      <c r="GUF2" s="8"/>
      <c r="GUG2" s="8"/>
      <c r="GUH2" s="8"/>
      <c r="GUI2" s="8"/>
      <c r="GUJ2" s="8"/>
      <c r="GUK2" s="8"/>
      <c r="GUL2" s="8"/>
      <c r="GUM2" s="8"/>
      <c r="GUN2" s="8"/>
      <c r="GUO2" s="8"/>
      <c r="GUP2" s="8"/>
      <c r="GUQ2" s="8"/>
      <c r="GUR2" s="8"/>
      <c r="GUS2" s="8"/>
      <c r="GUT2" s="8"/>
      <c r="GUU2" s="8"/>
      <c r="GUV2" s="8"/>
      <c r="GUW2" s="8"/>
      <c r="GUX2" s="8"/>
      <c r="GUY2" s="8"/>
      <c r="GUZ2" s="8"/>
      <c r="GVA2" s="8"/>
      <c r="GVB2" s="8"/>
      <c r="GVC2" s="8"/>
      <c r="GVD2" s="8"/>
      <c r="GVE2" s="8"/>
      <c r="GVF2" s="8"/>
      <c r="GVG2" s="8"/>
      <c r="GVH2" s="8"/>
      <c r="GVI2" s="8"/>
      <c r="GVJ2" s="8"/>
      <c r="GVK2" s="8"/>
      <c r="GVL2" s="8"/>
      <c r="GVM2" s="8"/>
      <c r="GVN2" s="8"/>
      <c r="GVO2" s="8"/>
      <c r="GVP2" s="8"/>
      <c r="GVQ2" s="8"/>
      <c r="GVR2" s="8"/>
      <c r="GVS2" s="8"/>
      <c r="GVT2" s="8"/>
      <c r="GVU2" s="8"/>
      <c r="GVV2" s="8"/>
      <c r="GVW2" s="8"/>
      <c r="GVX2" s="8"/>
      <c r="GVY2" s="8"/>
      <c r="GVZ2" s="8"/>
      <c r="GWA2" s="8"/>
      <c r="GWB2" s="8"/>
      <c r="GWC2" s="8"/>
      <c r="GWD2" s="8"/>
      <c r="GWE2" s="8"/>
      <c r="GWF2" s="8"/>
      <c r="GWG2" s="8"/>
      <c r="GWH2" s="8"/>
      <c r="GWI2" s="8"/>
      <c r="GWJ2" s="8"/>
      <c r="GWK2" s="8"/>
      <c r="GWL2" s="8"/>
      <c r="GWM2" s="8"/>
      <c r="GWN2" s="8"/>
      <c r="GWO2" s="8"/>
      <c r="GWP2" s="8"/>
      <c r="GWQ2" s="8"/>
      <c r="GWR2" s="8"/>
      <c r="GWS2" s="8"/>
      <c r="GWT2" s="8"/>
      <c r="GWU2" s="8"/>
      <c r="GWV2" s="8"/>
      <c r="GWW2" s="8"/>
      <c r="GWX2" s="8"/>
      <c r="GWY2" s="8"/>
      <c r="GWZ2" s="8"/>
      <c r="GXA2" s="8"/>
      <c r="GXB2" s="8"/>
      <c r="GXC2" s="8"/>
      <c r="GXD2" s="8"/>
      <c r="GXE2" s="8"/>
      <c r="GXF2" s="8"/>
      <c r="GXG2" s="8"/>
      <c r="GXH2" s="8"/>
      <c r="GXI2" s="8"/>
      <c r="GXJ2" s="8"/>
      <c r="GXK2" s="8"/>
      <c r="GXL2" s="8"/>
      <c r="GXM2" s="8"/>
      <c r="GXN2" s="8"/>
      <c r="GXO2" s="8"/>
      <c r="GXP2" s="8"/>
      <c r="GXQ2" s="8"/>
      <c r="GXR2" s="8"/>
      <c r="GXS2" s="8"/>
      <c r="GXT2" s="8"/>
      <c r="GXU2" s="8"/>
      <c r="GXV2" s="8"/>
      <c r="GXW2" s="8"/>
      <c r="GXX2" s="8"/>
      <c r="GXY2" s="8"/>
      <c r="GXZ2" s="8"/>
      <c r="GYA2" s="8"/>
      <c r="GYB2" s="8"/>
      <c r="GYC2" s="8"/>
      <c r="GYD2" s="8"/>
      <c r="GYE2" s="8"/>
      <c r="GYF2" s="8"/>
      <c r="GYG2" s="8"/>
      <c r="GYH2" s="8"/>
      <c r="GYI2" s="8"/>
      <c r="GYJ2" s="8"/>
      <c r="GYK2" s="8"/>
      <c r="GYL2" s="8"/>
      <c r="GYM2" s="8"/>
      <c r="GYN2" s="8"/>
      <c r="GYO2" s="8"/>
      <c r="GYP2" s="8"/>
      <c r="GYQ2" s="8"/>
      <c r="GYR2" s="8"/>
      <c r="GYS2" s="8"/>
      <c r="GYT2" s="8"/>
      <c r="GYU2" s="8"/>
      <c r="GYV2" s="8"/>
      <c r="GYW2" s="8"/>
      <c r="GYX2" s="8"/>
      <c r="GYY2" s="8"/>
      <c r="GYZ2" s="8"/>
      <c r="GZA2" s="8"/>
      <c r="GZB2" s="8"/>
      <c r="GZC2" s="8"/>
      <c r="GZD2" s="8"/>
      <c r="GZE2" s="8"/>
      <c r="GZF2" s="8"/>
      <c r="GZG2" s="8"/>
      <c r="GZH2" s="8"/>
      <c r="GZI2" s="8"/>
      <c r="GZJ2" s="8"/>
      <c r="GZK2" s="8"/>
      <c r="GZL2" s="8"/>
      <c r="GZM2" s="8"/>
      <c r="GZN2" s="8"/>
      <c r="GZO2" s="8"/>
      <c r="GZP2" s="8"/>
      <c r="GZQ2" s="8"/>
      <c r="GZR2" s="8"/>
      <c r="GZS2" s="8"/>
      <c r="GZT2" s="8"/>
      <c r="GZU2" s="8"/>
      <c r="GZV2" s="8"/>
      <c r="GZW2" s="8"/>
      <c r="GZX2" s="8"/>
      <c r="GZY2" s="8"/>
      <c r="GZZ2" s="8"/>
      <c r="HAA2" s="8"/>
      <c r="HAB2" s="8"/>
      <c r="HAC2" s="8"/>
      <c r="HAD2" s="8"/>
      <c r="HAE2" s="8"/>
      <c r="HAF2" s="8"/>
      <c r="HAG2" s="8"/>
      <c r="HAH2" s="8"/>
      <c r="HAI2" s="8"/>
      <c r="HAJ2" s="8"/>
      <c r="HAK2" s="8"/>
      <c r="HAL2" s="8"/>
      <c r="HAM2" s="8"/>
      <c r="HAN2" s="8"/>
      <c r="HAO2" s="8"/>
      <c r="HAP2" s="8"/>
      <c r="HAQ2" s="8"/>
      <c r="HAR2" s="8"/>
      <c r="HAS2" s="8"/>
      <c r="HAT2" s="8"/>
      <c r="HAU2" s="8"/>
      <c r="HAV2" s="8"/>
      <c r="HAW2" s="8"/>
      <c r="HAX2" s="8"/>
      <c r="HAY2" s="8"/>
      <c r="HAZ2" s="8"/>
      <c r="HBA2" s="8"/>
      <c r="HBB2" s="8"/>
      <c r="HBC2" s="8"/>
      <c r="HBD2" s="8"/>
      <c r="HBE2" s="8"/>
      <c r="HBF2" s="8"/>
      <c r="HBG2" s="8"/>
      <c r="HBH2" s="8"/>
      <c r="HBI2" s="8"/>
      <c r="HBJ2" s="8"/>
      <c r="HBK2" s="8"/>
      <c r="HBL2" s="8"/>
      <c r="HBM2" s="8"/>
      <c r="HBN2" s="8"/>
      <c r="HBO2" s="8"/>
      <c r="HBP2" s="8"/>
      <c r="HBQ2" s="8"/>
      <c r="HBR2" s="8"/>
      <c r="HBS2" s="8"/>
      <c r="HBT2" s="8"/>
      <c r="HBU2" s="8"/>
      <c r="HBV2" s="8"/>
      <c r="HBW2" s="8"/>
      <c r="HBX2" s="8"/>
      <c r="HBY2" s="8"/>
      <c r="HBZ2" s="8"/>
      <c r="HCA2" s="8"/>
      <c r="HCB2" s="8"/>
      <c r="HCC2" s="8"/>
      <c r="HCD2" s="8"/>
      <c r="HCE2" s="8"/>
      <c r="HCF2" s="8"/>
      <c r="HCG2" s="8"/>
      <c r="HCH2" s="8"/>
      <c r="HCI2" s="8"/>
      <c r="HCJ2" s="8"/>
      <c r="HCK2" s="8"/>
      <c r="HCL2" s="8"/>
      <c r="HCM2" s="8"/>
      <c r="HCN2" s="8"/>
      <c r="HCO2" s="8"/>
      <c r="HCP2" s="8"/>
      <c r="HCQ2" s="8"/>
      <c r="HCR2" s="8"/>
      <c r="HCS2" s="8"/>
      <c r="HCT2" s="8"/>
      <c r="HCU2" s="8"/>
      <c r="HCV2" s="8"/>
      <c r="HCW2" s="8"/>
      <c r="HCX2" s="8"/>
      <c r="HCY2" s="8"/>
      <c r="HCZ2" s="8"/>
      <c r="HDA2" s="8"/>
      <c r="HDB2" s="8"/>
      <c r="HDC2" s="8"/>
      <c r="HDD2" s="8"/>
      <c r="HDE2" s="8"/>
      <c r="HDF2" s="8"/>
      <c r="HDG2" s="8"/>
      <c r="HDH2" s="8"/>
      <c r="HDI2" s="8"/>
      <c r="HDJ2" s="8"/>
      <c r="HDK2" s="8"/>
      <c r="HDL2" s="8"/>
      <c r="HDM2" s="8"/>
      <c r="HDN2" s="8"/>
      <c r="HDO2" s="8"/>
      <c r="HDP2" s="8"/>
      <c r="HDQ2" s="8"/>
      <c r="HDR2" s="8"/>
      <c r="HDS2" s="8"/>
      <c r="HDT2" s="8"/>
      <c r="HDU2" s="8"/>
      <c r="HDV2" s="8"/>
      <c r="HDW2" s="8"/>
      <c r="HDX2" s="8"/>
      <c r="HDY2" s="8"/>
      <c r="HDZ2" s="8"/>
      <c r="HEA2" s="8"/>
      <c r="HEB2" s="8"/>
      <c r="HEC2" s="8"/>
      <c r="HED2" s="8"/>
      <c r="HEE2" s="8"/>
      <c r="HEF2" s="8"/>
      <c r="HEG2" s="8"/>
      <c r="HEH2" s="8"/>
      <c r="HEI2" s="8"/>
      <c r="HEJ2" s="8"/>
      <c r="HEK2" s="8"/>
      <c r="HEL2" s="8"/>
      <c r="HEM2" s="8"/>
      <c r="HEN2" s="8"/>
      <c r="HEO2" s="8"/>
      <c r="HEP2" s="8"/>
      <c r="HEQ2" s="8"/>
      <c r="HER2" s="8"/>
      <c r="HES2" s="8"/>
      <c r="HET2" s="8"/>
      <c r="HEU2" s="8"/>
      <c r="HEV2" s="8"/>
      <c r="HEW2" s="8"/>
      <c r="HEX2" s="8"/>
      <c r="HEY2" s="8"/>
      <c r="HEZ2" s="8"/>
      <c r="HFA2" s="8"/>
      <c r="HFB2" s="8"/>
      <c r="HFC2" s="8"/>
      <c r="HFD2" s="8"/>
      <c r="HFE2" s="8"/>
      <c r="HFF2" s="8"/>
      <c r="HFG2" s="8"/>
      <c r="HFH2" s="8"/>
      <c r="HFI2" s="8"/>
      <c r="HFJ2" s="8"/>
      <c r="HFK2" s="8"/>
      <c r="HFL2" s="8"/>
      <c r="HFM2" s="8"/>
      <c r="HFN2" s="8"/>
      <c r="HFO2" s="8"/>
      <c r="HFP2" s="8"/>
      <c r="HFQ2" s="8"/>
      <c r="HFR2" s="8"/>
      <c r="HFS2" s="8"/>
      <c r="HFT2" s="8"/>
      <c r="HFU2" s="8"/>
      <c r="HFV2" s="8"/>
      <c r="HFW2" s="8"/>
      <c r="HFX2" s="8"/>
      <c r="HFY2" s="8"/>
      <c r="HFZ2" s="8"/>
      <c r="HGA2" s="8"/>
      <c r="HGB2" s="8"/>
      <c r="HGC2" s="8"/>
      <c r="HGD2" s="8"/>
      <c r="HGE2" s="8"/>
      <c r="HGF2" s="8"/>
      <c r="HGG2" s="8"/>
      <c r="HGH2" s="8"/>
      <c r="HGI2" s="8"/>
      <c r="HGJ2" s="8"/>
      <c r="HGK2" s="8"/>
      <c r="HGL2" s="8"/>
      <c r="HGM2" s="8"/>
      <c r="HGN2" s="8"/>
      <c r="HGO2" s="8"/>
      <c r="HGP2" s="8"/>
      <c r="HGQ2" s="8"/>
      <c r="HGR2" s="8"/>
      <c r="HGS2" s="8"/>
      <c r="HGT2" s="8"/>
      <c r="HGU2" s="8"/>
      <c r="HGV2" s="8"/>
      <c r="HGW2" s="8"/>
      <c r="HGX2" s="8"/>
      <c r="HGY2" s="8"/>
      <c r="HGZ2" s="8"/>
      <c r="HHA2" s="8"/>
      <c r="HHB2" s="8"/>
      <c r="HHC2" s="8"/>
      <c r="HHD2" s="8"/>
      <c r="HHE2" s="8"/>
      <c r="HHF2" s="8"/>
      <c r="HHG2" s="8"/>
      <c r="HHH2" s="8"/>
      <c r="HHI2" s="8"/>
      <c r="HHJ2" s="8"/>
      <c r="HHK2" s="8"/>
      <c r="HHL2" s="8"/>
      <c r="HHM2" s="8"/>
      <c r="HHN2" s="8"/>
      <c r="HHO2" s="8"/>
      <c r="HHP2" s="8"/>
      <c r="HHQ2" s="8"/>
      <c r="HHR2" s="8"/>
      <c r="HHS2" s="8"/>
      <c r="HHT2" s="8"/>
      <c r="HHU2" s="8"/>
      <c r="HHV2" s="8"/>
      <c r="HHW2" s="8"/>
      <c r="HHX2" s="8"/>
      <c r="HHY2" s="8"/>
      <c r="HHZ2" s="8"/>
      <c r="HIA2" s="8"/>
      <c r="HIB2" s="8"/>
      <c r="HIC2" s="8"/>
      <c r="HID2" s="8"/>
      <c r="HIE2" s="8"/>
      <c r="HIF2" s="8"/>
      <c r="HIG2" s="8"/>
      <c r="HIH2" s="8"/>
      <c r="HII2" s="8"/>
      <c r="HIJ2" s="8"/>
      <c r="HIK2" s="8"/>
      <c r="HIL2" s="8"/>
      <c r="HIM2" s="8"/>
      <c r="HIN2" s="8"/>
      <c r="HIO2" s="8"/>
      <c r="HIP2" s="8"/>
      <c r="HIQ2" s="8"/>
      <c r="HIR2" s="8"/>
      <c r="HIS2" s="8"/>
      <c r="HIT2" s="8"/>
      <c r="HIU2" s="8"/>
      <c r="HIV2" s="8"/>
      <c r="HIW2" s="8"/>
      <c r="HIX2" s="8"/>
      <c r="HIY2" s="8"/>
      <c r="HIZ2" s="8"/>
      <c r="HJA2" s="8"/>
      <c r="HJB2" s="8"/>
      <c r="HJC2" s="8"/>
      <c r="HJD2" s="8"/>
      <c r="HJE2" s="8"/>
      <c r="HJF2" s="8"/>
      <c r="HJG2" s="8"/>
      <c r="HJH2" s="8"/>
      <c r="HJI2" s="8"/>
      <c r="HJJ2" s="8"/>
      <c r="HJK2" s="8"/>
      <c r="HJL2" s="8"/>
      <c r="HJM2" s="8"/>
      <c r="HJN2" s="8"/>
      <c r="HJO2" s="8"/>
      <c r="HJP2" s="8"/>
      <c r="HJQ2" s="8"/>
      <c r="HJR2" s="8"/>
      <c r="HJS2" s="8"/>
      <c r="HJT2" s="8"/>
      <c r="HJU2" s="8"/>
      <c r="HJV2" s="8"/>
      <c r="HJW2" s="8"/>
      <c r="HJX2" s="8"/>
      <c r="HJY2" s="8"/>
      <c r="HJZ2" s="8"/>
      <c r="HKA2" s="8"/>
      <c r="HKB2" s="8"/>
      <c r="HKC2" s="8"/>
      <c r="HKD2" s="8"/>
      <c r="HKE2" s="8"/>
      <c r="HKF2" s="8"/>
      <c r="HKG2" s="8"/>
      <c r="HKH2" s="8"/>
      <c r="HKI2" s="8"/>
      <c r="HKJ2" s="8"/>
      <c r="HKK2" s="8"/>
      <c r="HKL2" s="8"/>
      <c r="HKM2" s="8"/>
      <c r="HKN2" s="8"/>
      <c r="HKO2" s="8"/>
      <c r="HKP2" s="8"/>
      <c r="HKQ2" s="8"/>
      <c r="HKR2" s="8"/>
      <c r="HKS2" s="8"/>
      <c r="HKT2" s="8"/>
      <c r="HKU2" s="8"/>
      <c r="HKV2" s="8"/>
      <c r="HKW2" s="8"/>
      <c r="HKX2" s="8"/>
      <c r="HKY2" s="8"/>
      <c r="HKZ2" s="8"/>
      <c r="HLA2" s="8"/>
      <c r="HLB2" s="8"/>
      <c r="HLC2" s="8"/>
      <c r="HLD2" s="8"/>
      <c r="HLE2" s="8"/>
      <c r="HLF2" s="8"/>
      <c r="HLG2" s="8"/>
      <c r="HLH2" s="8"/>
      <c r="HLI2" s="8"/>
      <c r="HLJ2" s="8"/>
      <c r="HLK2" s="8"/>
      <c r="HLL2" s="8"/>
      <c r="HLM2" s="8"/>
      <c r="HLN2" s="8"/>
      <c r="HLO2" s="8"/>
      <c r="HLP2" s="8"/>
      <c r="HLQ2" s="8"/>
      <c r="HLR2" s="8"/>
      <c r="HLS2" s="8"/>
      <c r="HLT2" s="8"/>
      <c r="HLU2" s="8"/>
      <c r="HLV2" s="8"/>
      <c r="HLW2" s="8"/>
      <c r="HLX2" s="8"/>
      <c r="HLY2" s="8"/>
      <c r="HLZ2" s="8"/>
      <c r="HMA2" s="8"/>
      <c r="HMB2" s="8"/>
      <c r="HMC2" s="8"/>
      <c r="HMD2" s="8"/>
      <c r="HME2" s="8"/>
      <c r="HMF2" s="8"/>
      <c r="HMG2" s="8"/>
      <c r="HMH2" s="8"/>
      <c r="HMI2" s="8"/>
      <c r="HMJ2" s="8"/>
      <c r="HMK2" s="8"/>
      <c r="HML2" s="8"/>
      <c r="HMM2" s="8"/>
      <c r="HMN2" s="8"/>
      <c r="HMO2" s="8"/>
      <c r="HMP2" s="8"/>
      <c r="HMQ2" s="8"/>
      <c r="HMR2" s="8"/>
      <c r="HMS2" s="8"/>
      <c r="HMT2" s="8"/>
      <c r="HMU2" s="8"/>
      <c r="HMV2" s="8"/>
      <c r="HMW2" s="8"/>
      <c r="HMX2" s="8"/>
      <c r="HMY2" s="8"/>
      <c r="HMZ2" s="8"/>
      <c r="HNA2" s="8"/>
      <c r="HNB2" s="8"/>
      <c r="HNC2" s="8"/>
      <c r="HND2" s="8"/>
      <c r="HNE2" s="8"/>
      <c r="HNF2" s="8"/>
      <c r="HNG2" s="8"/>
      <c r="HNH2" s="8"/>
      <c r="HNI2" s="8"/>
      <c r="HNJ2" s="8"/>
      <c r="HNK2" s="8"/>
      <c r="HNL2" s="8"/>
      <c r="HNM2" s="8"/>
      <c r="HNN2" s="8"/>
      <c r="HNO2" s="8"/>
      <c r="HNP2" s="8"/>
      <c r="HNQ2" s="8"/>
      <c r="HNR2" s="8"/>
      <c r="HNS2" s="8"/>
      <c r="HNT2" s="8"/>
      <c r="HNU2" s="8"/>
      <c r="HNV2" s="8"/>
      <c r="HNW2" s="8"/>
      <c r="HNX2" s="8"/>
      <c r="HNY2" s="8"/>
      <c r="HNZ2" s="8"/>
      <c r="HOA2" s="8"/>
      <c r="HOB2" s="8"/>
      <c r="HOC2" s="8"/>
      <c r="HOD2" s="8"/>
      <c r="HOE2" s="8"/>
      <c r="HOF2" s="8"/>
      <c r="HOG2" s="8"/>
      <c r="HOH2" s="8"/>
      <c r="HOI2" s="8"/>
      <c r="HOJ2" s="8"/>
      <c r="HOK2" s="8"/>
      <c r="HOL2" s="8"/>
      <c r="HOM2" s="8"/>
      <c r="HON2" s="8"/>
      <c r="HOO2" s="8"/>
      <c r="HOP2" s="8"/>
      <c r="HOQ2" s="8"/>
      <c r="HOR2" s="8"/>
      <c r="HOS2" s="8"/>
      <c r="HOT2" s="8"/>
      <c r="HOU2" s="8"/>
      <c r="HOV2" s="8"/>
      <c r="HOW2" s="8"/>
      <c r="HOX2" s="8"/>
      <c r="HOY2" s="8"/>
      <c r="HOZ2" s="8"/>
      <c r="HPA2" s="8"/>
      <c r="HPB2" s="8"/>
      <c r="HPC2" s="8"/>
      <c r="HPD2" s="8"/>
      <c r="HPE2" s="8"/>
      <c r="HPF2" s="8"/>
      <c r="HPG2" s="8"/>
      <c r="HPH2" s="8"/>
      <c r="HPI2" s="8"/>
      <c r="HPJ2" s="8"/>
      <c r="HPK2" s="8"/>
      <c r="HPL2" s="8"/>
      <c r="HPM2" s="8"/>
      <c r="HPN2" s="8"/>
      <c r="HPO2" s="8"/>
      <c r="HPP2" s="8"/>
      <c r="HPQ2" s="8"/>
      <c r="HPR2" s="8"/>
      <c r="HPS2" s="8"/>
      <c r="HPT2" s="8"/>
      <c r="HPU2" s="8"/>
      <c r="HPV2" s="8"/>
      <c r="HPW2" s="8"/>
      <c r="HPX2" s="8"/>
      <c r="HPY2" s="8"/>
      <c r="HPZ2" s="8"/>
      <c r="HQA2" s="8"/>
      <c r="HQB2" s="8"/>
      <c r="HQC2" s="8"/>
      <c r="HQD2" s="8"/>
      <c r="HQE2" s="8"/>
      <c r="HQF2" s="8"/>
      <c r="HQG2" s="8"/>
      <c r="HQH2" s="8"/>
      <c r="HQI2" s="8"/>
      <c r="HQJ2" s="8"/>
      <c r="HQK2" s="8"/>
      <c r="HQL2" s="8"/>
      <c r="HQM2" s="8"/>
      <c r="HQN2" s="8"/>
      <c r="HQO2" s="8"/>
      <c r="HQP2" s="8"/>
      <c r="HQQ2" s="8"/>
      <c r="HQR2" s="8"/>
      <c r="HQS2" s="8"/>
      <c r="HQT2" s="8"/>
      <c r="HQU2" s="8"/>
      <c r="HQV2" s="8"/>
      <c r="HQW2" s="8"/>
      <c r="HQX2" s="8"/>
      <c r="HQY2" s="8"/>
      <c r="HQZ2" s="8"/>
      <c r="HRA2" s="8"/>
      <c r="HRB2" s="8"/>
      <c r="HRC2" s="8"/>
      <c r="HRD2" s="8"/>
      <c r="HRE2" s="8"/>
      <c r="HRF2" s="8"/>
      <c r="HRG2" s="8"/>
      <c r="HRH2" s="8"/>
      <c r="HRI2" s="8"/>
      <c r="HRJ2" s="8"/>
      <c r="HRK2" s="8"/>
      <c r="HRL2" s="8"/>
      <c r="HRM2" s="8"/>
      <c r="HRN2" s="8"/>
      <c r="HRO2" s="8"/>
      <c r="HRP2" s="8"/>
      <c r="HRQ2" s="8"/>
      <c r="HRR2" s="8"/>
      <c r="HRS2" s="8"/>
      <c r="HRT2" s="8"/>
      <c r="HRU2" s="8"/>
      <c r="HRV2" s="8"/>
      <c r="HRW2" s="8"/>
      <c r="HRX2" s="8"/>
      <c r="HRY2" s="8"/>
      <c r="HRZ2" s="8"/>
      <c r="HSA2" s="8"/>
      <c r="HSB2" s="8"/>
      <c r="HSC2" s="8"/>
      <c r="HSD2" s="8"/>
      <c r="HSE2" s="8"/>
      <c r="HSF2" s="8"/>
      <c r="HSG2" s="8"/>
      <c r="HSH2" s="8"/>
      <c r="HSI2" s="8"/>
      <c r="HSJ2" s="8"/>
      <c r="HSK2" s="8"/>
      <c r="HSL2" s="8"/>
      <c r="HSM2" s="8"/>
      <c r="HSN2" s="8"/>
      <c r="HSO2" s="8"/>
      <c r="HSP2" s="8"/>
      <c r="HSQ2" s="8"/>
      <c r="HSR2" s="8"/>
      <c r="HSS2" s="8"/>
      <c r="HST2" s="8"/>
      <c r="HSU2" s="8"/>
      <c r="HSV2" s="8"/>
      <c r="HSW2" s="8"/>
      <c r="HSX2" s="8"/>
      <c r="HSY2" s="8"/>
      <c r="HSZ2" s="8"/>
      <c r="HTA2" s="8"/>
      <c r="HTB2" s="8"/>
      <c r="HTC2" s="8"/>
      <c r="HTD2" s="8"/>
      <c r="HTE2" s="8"/>
      <c r="HTF2" s="8"/>
      <c r="HTG2" s="8"/>
      <c r="HTH2" s="8"/>
      <c r="HTI2" s="8"/>
      <c r="HTJ2" s="8"/>
      <c r="HTK2" s="8"/>
      <c r="HTL2" s="8"/>
      <c r="HTM2" s="8"/>
      <c r="HTN2" s="8"/>
      <c r="HTO2" s="8"/>
      <c r="HTP2" s="8"/>
      <c r="HTQ2" s="8"/>
      <c r="HTR2" s="8"/>
      <c r="HTS2" s="8"/>
      <c r="HTT2" s="8"/>
      <c r="HTU2" s="8"/>
      <c r="HTV2" s="8"/>
      <c r="HTW2" s="8"/>
      <c r="HTX2" s="8"/>
      <c r="HTY2" s="8"/>
      <c r="HTZ2" s="8"/>
      <c r="HUA2" s="8"/>
      <c r="HUB2" s="8"/>
      <c r="HUC2" s="8"/>
      <c r="HUD2" s="8"/>
      <c r="HUE2" s="8"/>
      <c r="HUF2" s="8"/>
      <c r="HUG2" s="8"/>
      <c r="HUH2" s="8"/>
      <c r="HUI2" s="8"/>
      <c r="HUJ2" s="8"/>
      <c r="HUK2" s="8"/>
      <c r="HUL2" s="8"/>
      <c r="HUM2" s="8"/>
      <c r="HUN2" s="8"/>
      <c r="HUO2" s="8"/>
      <c r="HUP2" s="8"/>
      <c r="HUQ2" s="8"/>
      <c r="HUR2" s="8"/>
      <c r="HUS2" s="8"/>
      <c r="HUT2" s="8"/>
      <c r="HUU2" s="8"/>
      <c r="HUV2" s="8"/>
      <c r="HUW2" s="8"/>
      <c r="HUX2" s="8"/>
      <c r="HUY2" s="8"/>
      <c r="HUZ2" s="8"/>
      <c r="HVA2" s="8"/>
      <c r="HVB2" s="8"/>
      <c r="HVC2" s="8"/>
      <c r="HVD2" s="8"/>
      <c r="HVE2" s="8"/>
      <c r="HVF2" s="8"/>
      <c r="HVG2" s="8"/>
      <c r="HVH2" s="8"/>
      <c r="HVI2" s="8"/>
      <c r="HVJ2" s="8"/>
      <c r="HVK2" s="8"/>
      <c r="HVL2" s="8"/>
      <c r="HVM2" s="8"/>
      <c r="HVN2" s="8"/>
      <c r="HVO2" s="8"/>
      <c r="HVP2" s="8"/>
      <c r="HVQ2" s="8"/>
      <c r="HVR2" s="8"/>
      <c r="HVS2" s="8"/>
      <c r="HVT2" s="8"/>
      <c r="HVU2" s="8"/>
      <c r="HVV2" s="8"/>
      <c r="HVW2" s="8"/>
      <c r="HVX2" s="8"/>
      <c r="HVY2" s="8"/>
      <c r="HVZ2" s="8"/>
      <c r="HWA2" s="8"/>
      <c r="HWB2" s="8"/>
      <c r="HWC2" s="8"/>
      <c r="HWD2" s="8"/>
      <c r="HWE2" s="8"/>
      <c r="HWF2" s="8"/>
      <c r="HWG2" s="8"/>
      <c r="HWH2" s="8"/>
      <c r="HWI2" s="8"/>
      <c r="HWJ2" s="8"/>
      <c r="HWK2" s="8"/>
      <c r="HWL2" s="8"/>
      <c r="HWM2" s="8"/>
      <c r="HWN2" s="8"/>
      <c r="HWO2" s="8"/>
      <c r="HWP2" s="8"/>
      <c r="HWQ2" s="8"/>
      <c r="HWR2" s="8"/>
      <c r="HWS2" s="8"/>
      <c r="HWT2" s="8"/>
      <c r="HWU2" s="8"/>
      <c r="HWV2" s="8"/>
      <c r="HWW2" s="8"/>
      <c r="HWX2" s="8"/>
      <c r="HWY2" s="8"/>
      <c r="HWZ2" s="8"/>
      <c r="HXA2" s="8"/>
      <c r="HXB2" s="8"/>
      <c r="HXC2" s="8"/>
      <c r="HXD2" s="8"/>
      <c r="HXE2" s="8"/>
      <c r="HXF2" s="8"/>
      <c r="HXG2" s="8"/>
      <c r="HXH2" s="8"/>
      <c r="HXI2" s="8"/>
      <c r="HXJ2" s="8"/>
      <c r="HXK2" s="8"/>
      <c r="HXL2" s="8"/>
      <c r="HXM2" s="8"/>
      <c r="HXN2" s="8"/>
      <c r="HXO2" s="8"/>
      <c r="HXP2" s="8"/>
      <c r="HXQ2" s="8"/>
      <c r="HXR2" s="8"/>
      <c r="HXS2" s="8"/>
      <c r="HXT2" s="8"/>
      <c r="HXU2" s="8"/>
      <c r="HXV2" s="8"/>
      <c r="HXW2" s="8"/>
      <c r="HXX2" s="8"/>
      <c r="HXY2" s="8"/>
      <c r="HXZ2" s="8"/>
      <c r="HYA2" s="8"/>
      <c r="HYB2" s="8"/>
      <c r="HYC2" s="8"/>
      <c r="HYD2" s="8"/>
      <c r="HYE2" s="8"/>
      <c r="HYF2" s="8"/>
      <c r="HYG2" s="8"/>
      <c r="HYH2" s="8"/>
      <c r="HYI2" s="8"/>
      <c r="HYJ2" s="8"/>
      <c r="HYK2" s="8"/>
      <c r="HYL2" s="8"/>
      <c r="HYM2" s="8"/>
      <c r="HYN2" s="8"/>
      <c r="HYO2" s="8"/>
      <c r="HYP2" s="8"/>
      <c r="HYQ2" s="8"/>
      <c r="HYR2" s="8"/>
      <c r="HYS2" s="8"/>
      <c r="HYT2" s="8"/>
      <c r="HYU2" s="8"/>
      <c r="HYV2" s="8"/>
      <c r="HYW2" s="8"/>
      <c r="HYX2" s="8"/>
      <c r="HYY2" s="8"/>
      <c r="HYZ2" s="8"/>
      <c r="HZA2" s="8"/>
      <c r="HZB2" s="8"/>
      <c r="HZC2" s="8"/>
      <c r="HZD2" s="8"/>
      <c r="HZE2" s="8"/>
      <c r="HZF2" s="8"/>
      <c r="HZG2" s="8"/>
      <c r="HZH2" s="8"/>
      <c r="HZI2" s="8"/>
      <c r="HZJ2" s="8"/>
      <c r="HZK2" s="8"/>
      <c r="HZL2" s="8"/>
      <c r="HZM2" s="8"/>
      <c r="HZN2" s="8"/>
      <c r="HZO2" s="8"/>
      <c r="HZP2" s="8"/>
      <c r="HZQ2" s="8"/>
      <c r="HZR2" s="8"/>
      <c r="HZS2" s="8"/>
      <c r="HZT2" s="8"/>
      <c r="HZU2" s="8"/>
      <c r="HZV2" s="8"/>
      <c r="HZW2" s="8"/>
      <c r="HZX2" s="8"/>
      <c r="HZY2" s="8"/>
      <c r="HZZ2" s="8"/>
      <c r="IAA2" s="8"/>
      <c r="IAB2" s="8"/>
      <c r="IAC2" s="8"/>
      <c r="IAD2" s="8"/>
      <c r="IAE2" s="8"/>
      <c r="IAF2" s="8"/>
      <c r="IAG2" s="8"/>
      <c r="IAH2" s="8"/>
      <c r="IAI2" s="8"/>
      <c r="IAJ2" s="8"/>
      <c r="IAK2" s="8"/>
      <c r="IAL2" s="8"/>
      <c r="IAM2" s="8"/>
      <c r="IAN2" s="8"/>
      <c r="IAO2" s="8"/>
      <c r="IAP2" s="8"/>
      <c r="IAQ2" s="8"/>
      <c r="IAR2" s="8"/>
      <c r="IAS2" s="8"/>
      <c r="IAT2" s="8"/>
      <c r="IAU2" s="8"/>
      <c r="IAV2" s="8"/>
      <c r="IAW2" s="8"/>
      <c r="IAX2" s="8"/>
      <c r="IAY2" s="8"/>
      <c r="IAZ2" s="8"/>
      <c r="IBA2" s="8"/>
      <c r="IBB2" s="8"/>
      <c r="IBC2" s="8"/>
      <c r="IBD2" s="8"/>
      <c r="IBE2" s="8"/>
      <c r="IBF2" s="8"/>
      <c r="IBG2" s="8"/>
      <c r="IBH2" s="8"/>
      <c r="IBI2" s="8"/>
      <c r="IBJ2" s="8"/>
      <c r="IBK2" s="8"/>
      <c r="IBL2" s="8"/>
      <c r="IBM2" s="8"/>
      <c r="IBN2" s="8"/>
      <c r="IBO2" s="8"/>
      <c r="IBP2" s="8"/>
      <c r="IBQ2" s="8"/>
      <c r="IBR2" s="8"/>
      <c r="IBS2" s="8"/>
      <c r="IBT2" s="8"/>
      <c r="IBU2" s="8"/>
      <c r="IBV2" s="8"/>
      <c r="IBW2" s="8"/>
      <c r="IBX2" s="8"/>
      <c r="IBY2" s="8"/>
      <c r="IBZ2" s="8"/>
      <c r="ICA2" s="8"/>
      <c r="ICB2" s="8"/>
      <c r="ICC2" s="8"/>
      <c r="ICD2" s="8"/>
      <c r="ICE2" s="8"/>
      <c r="ICF2" s="8"/>
      <c r="ICG2" s="8"/>
      <c r="ICH2" s="8"/>
      <c r="ICI2" s="8"/>
      <c r="ICJ2" s="8"/>
      <c r="ICK2" s="8"/>
      <c r="ICL2" s="8"/>
      <c r="ICM2" s="8"/>
      <c r="ICN2" s="8"/>
      <c r="ICO2" s="8"/>
      <c r="ICP2" s="8"/>
      <c r="ICQ2" s="8"/>
      <c r="ICR2" s="8"/>
      <c r="ICS2" s="8"/>
      <c r="ICT2" s="8"/>
      <c r="ICU2" s="8"/>
      <c r="ICV2" s="8"/>
      <c r="ICW2" s="8"/>
      <c r="ICX2" s="8"/>
      <c r="ICY2" s="8"/>
      <c r="ICZ2" s="8"/>
      <c r="IDA2" s="8"/>
      <c r="IDB2" s="8"/>
      <c r="IDC2" s="8"/>
      <c r="IDD2" s="8"/>
      <c r="IDE2" s="8"/>
      <c r="IDF2" s="8"/>
      <c r="IDG2" s="8"/>
      <c r="IDH2" s="8"/>
      <c r="IDI2" s="8"/>
      <c r="IDJ2" s="8"/>
      <c r="IDK2" s="8"/>
      <c r="IDL2" s="8"/>
      <c r="IDM2" s="8"/>
      <c r="IDN2" s="8"/>
      <c r="IDO2" s="8"/>
      <c r="IDP2" s="8"/>
      <c r="IDQ2" s="8"/>
      <c r="IDR2" s="8"/>
      <c r="IDS2" s="8"/>
      <c r="IDT2" s="8"/>
      <c r="IDU2" s="8"/>
      <c r="IDV2" s="8"/>
      <c r="IDW2" s="8"/>
      <c r="IDX2" s="8"/>
      <c r="IDY2" s="8"/>
      <c r="IDZ2" s="8"/>
      <c r="IEA2" s="8"/>
      <c r="IEB2" s="8"/>
      <c r="IEC2" s="8"/>
      <c r="IED2" s="8"/>
      <c r="IEE2" s="8"/>
      <c r="IEF2" s="8"/>
      <c r="IEG2" s="8"/>
      <c r="IEH2" s="8"/>
      <c r="IEI2" s="8"/>
      <c r="IEJ2" s="8"/>
      <c r="IEK2" s="8"/>
      <c r="IEL2" s="8"/>
      <c r="IEM2" s="8"/>
      <c r="IEN2" s="8"/>
      <c r="IEO2" s="8"/>
      <c r="IEP2" s="8"/>
      <c r="IEQ2" s="8"/>
      <c r="IER2" s="8"/>
      <c r="IES2" s="8"/>
      <c r="IET2" s="8"/>
      <c r="IEU2" s="8"/>
      <c r="IEV2" s="8"/>
      <c r="IEW2" s="8"/>
      <c r="IEX2" s="8"/>
      <c r="IEY2" s="8"/>
      <c r="IEZ2" s="8"/>
      <c r="IFA2" s="8"/>
      <c r="IFB2" s="8"/>
      <c r="IFC2" s="8"/>
      <c r="IFD2" s="8"/>
      <c r="IFE2" s="8"/>
      <c r="IFF2" s="8"/>
      <c r="IFG2" s="8"/>
      <c r="IFH2" s="8"/>
      <c r="IFI2" s="8"/>
      <c r="IFJ2" s="8"/>
      <c r="IFK2" s="8"/>
      <c r="IFL2" s="8"/>
      <c r="IFM2" s="8"/>
      <c r="IFN2" s="8"/>
      <c r="IFO2" s="8"/>
      <c r="IFP2" s="8"/>
      <c r="IFQ2" s="8"/>
      <c r="IFR2" s="8"/>
      <c r="IFS2" s="8"/>
      <c r="IFT2" s="8"/>
      <c r="IFU2" s="8"/>
      <c r="IFV2" s="8"/>
      <c r="IFW2" s="8"/>
      <c r="IFX2" s="8"/>
      <c r="IFY2" s="8"/>
      <c r="IFZ2" s="8"/>
      <c r="IGA2" s="8"/>
      <c r="IGB2" s="8"/>
      <c r="IGC2" s="8"/>
      <c r="IGD2" s="8"/>
      <c r="IGE2" s="8"/>
      <c r="IGF2" s="8"/>
      <c r="IGG2" s="8"/>
      <c r="IGH2" s="8"/>
      <c r="IGI2" s="8"/>
      <c r="IGJ2" s="8"/>
      <c r="IGK2" s="8"/>
      <c r="IGL2" s="8"/>
      <c r="IGM2" s="8"/>
      <c r="IGN2" s="8"/>
      <c r="IGO2" s="8"/>
      <c r="IGP2" s="8"/>
      <c r="IGQ2" s="8"/>
      <c r="IGR2" s="8"/>
      <c r="IGS2" s="8"/>
      <c r="IGT2" s="8"/>
      <c r="IGU2" s="8"/>
      <c r="IGV2" s="8"/>
      <c r="IGW2" s="8"/>
      <c r="IGX2" s="8"/>
      <c r="IGY2" s="8"/>
      <c r="IGZ2" s="8"/>
      <c r="IHA2" s="8"/>
      <c r="IHB2" s="8"/>
      <c r="IHC2" s="8"/>
      <c r="IHD2" s="8"/>
      <c r="IHE2" s="8"/>
      <c r="IHF2" s="8"/>
      <c r="IHG2" s="8"/>
      <c r="IHH2" s="8"/>
      <c r="IHI2" s="8"/>
      <c r="IHJ2" s="8"/>
      <c r="IHK2" s="8"/>
      <c r="IHL2" s="8"/>
      <c r="IHM2" s="8"/>
      <c r="IHN2" s="8"/>
      <c r="IHO2" s="8"/>
      <c r="IHP2" s="8"/>
      <c r="IHQ2" s="8"/>
      <c r="IHR2" s="8"/>
      <c r="IHS2" s="8"/>
      <c r="IHT2" s="8"/>
      <c r="IHU2" s="8"/>
      <c r="IHV2" s="8"/>
      <c r="IHW2" s="8"/>
      <c r="IHX2" s="8"/>
      <c r="IHY2" s="8"/>
      <c r="IHZ2" s="8"/>
      <c r="IIA2" s="8"/>
      <c r="IIB2" s="8"/>
      <c r="IIC2" s="8"/>
      <c r="IID2" s="8"/>
      <c r="IIE2" s="8"/>
      <c r="IIF2" s="8"/>
      <c r="IIG2" s="8"/>
      <c r="IIH2" s="8"/>
      <c r="III2" s="8"/>
      <c r="IIJ2" s="8"/>
      <c r="IIK2" s="8"/>
      <c r="IIL2" s="8"/>
      <c r="IIM2" s="8"/>
      <c r="IIN2" s="8"/>
      <c r="IIO2" s="8"/>
      <c r="IIP2" s="8"/>
      <c r="IIQ2" s="8"/>
      <c r="IIR2" s="8"/>
      <c r="IIS2" s="8"/>
      <c r="IIT2" s="8"/>
      <c r="IIU2" s="8"/>
      <c r="IIV2" s="8"/>
      <c r="IIW2" s="8"/>
      <c r="IIX2" s="8"/>
      <c r="IIY2" s="8"/>
      <c r="IIZ2" s="8"/>
      <c r="IJA2" s="8"/>
      <c r="IJB2" s="8"/>
      <c r="IJC2" s="8"/>
      <c r="IJD2" s="8"/>
      <c r="IJE2" s="8"/>
      <c r="IJF2" s="8"/>
      <c r="IJG2" s="8"/>
      <c r="IJH2" s="8"/>
      <c r="IJI2" s="8"/>
      <c r="IJJ2" s="8"/>
      <c r="IJK2" s="8"/>
      <c r="IJL2" s="8"/>
      <c r="IJM2" s="8"/>
      <c r="IJN2" s="8"/>
      <c r="IJO2" s="8"/>
      <c r="IJP2" s="8"/>
      <c r="IJQ2" s="8"/>
      <c r="IJR2" s="8"/>
      <c r="IJS2" s="8"/>
      <c r="IJT2" s="8"/>
      <c r="IJU2" s="8"/>
      <c r="IJV2" s="8"/>
      <c r="IJW2" s="8"/>
      <c r="IJX2" s="8"/>
      <c r="IJY2" s="8"/>
      <c r="IJZ2" s="8"/>
      <c r="IKA2" s="8"/>
      <c r="IKB2" s="8"/>
      <c r="IKC2" s="8"/>
      <c r="IKD2" s="8"/>
      <c r="IKE2" s="8"/>
      <c r="IKF2" s="8"/>
      <c r="IKG2" s="8"/>
      <c r="IKH2" s="8"/>
      <c r="IKI2" s="8"/>
      <c r="IKJ2" s="8"/>
      <c r="IKK2" s="8"/>
      <c r="IKL2" s="8"/>
      <c r="IKM2" s="8"/>
      <c r="IKN2" s="8"/>
      <c r="IKO2" s="8"/>
      <c r="IKP2" s="8"/>
      <c r="IKQ2" s="8"/>
      <c r="IKR2" s="8"/>
      <c r="IKS2" s="8"/>
      <c r="IKT2" s="8"/>
      <c r="IKU2" s="8"/>
      <c r="IKV2" s="8"/>
      <c r="IKW2" s="8"/>
      <c r="IKX2" s="8"/>
      <c r="IKY2" s="8"/>
      <c r="IKZ2" s="8"/>
      <c r="ILA2" s="8"/>
      <c r="ILB2" s="8"/>
      <c r="ILC2" s="8"/>
      <c r="ILD2" s="8"/>
      <c r="ILE2" s="8"/>
      <c r="ILF2" s="8"/>
      <c r="ILG2" s="8"/>
      <c r="ILH2" s="8"/>
      <c r="ILI2" s="8"/>
      <c r="ILJ2" s="8"/>
      <c r="ILK2" s="8"/>
      <c r="ILL2" s="8"/>
      <c r="ILM2" s="8"/>
      <c r="ILN2" s="8"/>
      <c r="ILO2" s="8"/>
      <c r="ILP2" s="8"/>
      <c r="ILQ2" s="8"/>
      <c r="ILR2" s="8"/>
      <c r="ILS2" s="8"/>
      <c r="ILT2" s="8"/>
      <c r="ILU2" s="8"/>
      <c r="ILV2" s="8"/>
      <c r="ILW2" s="8"/>
      <c r="ILX2" s="8"/>
      <c r="ILY2" s="8"/>
      <c r="ILZ2" s="8"/>
      <c r="IMA2" s="8"/>
      <c r="IMB2" s="8"/>
      <c r="IMC2" s="8"/>
      <c r="IMD2" s="8"/>
      <c r="IME2" s="8"/>
      <c r="IMF2" s="8"/>
      <c r="IMG2" s="8"/>
      <c r="IMH2" s="8"/>
      <c r="IMI2" s="8"/>
      <c r="IMJ2" s="8"/>
      <c r="IMK2" s="8"/>
      <c r="IML2" s="8"/>
      <c r="IMM2" s="8"/>
      <c r="IMN2" s="8"/>
      <c r="IMO2" s="8"/>
      <c r="IMP2" s="8"/>
      <c r="IMQ2" s="8"/>
      <c r="IMR2" s="8"/>
      <c r="IMS2" s="8"/>
      <c r="IMT2" s="8"/>
      <c r="IMU2" s="8"/>
      <c r="IMV2" s="8"/>
      <c r="IMW2" s="8"/>
      <c r="IMX2" s="8"/>
      <c r="IMY2" s="8"/>
      <c r="IMZ2" s="8"/>
      <c r="INA2" s="8"/>
      <c r="INB2" s="8"/>
      <c r="INC2" s="8"/>
      <c r="IND2" s="8"/>
      <c r="INE2" s="8"/>
      <c r="INF2" s="8"/>
      <c r="ING2" s="8"/>
      <c r="INH2" s="8"/>
      <c r="INI2" s="8"/>
      <c r="INJ2" s="8"/>
      <c r="INK2" s="8"/>
      <c r="INL2" s="8"/>
      <c r="INM2" s="8"/>
      <c r="INN2" s="8"/>
      <c r="INO2" s="8"/>
      <c r="INP2" s="8"/>
      <c r="INQ2" s="8"/>
      <c r="INR2" s="8"/>
      <c r="INS2" s="8"/>
      <c r="INT2" s="8"/>
      <c r="INU2" s="8"/>
      <c r="INV2" s="8"/>
      <c r="INW2" s="8"/>
      <c r="INX2" s="8"/>
      <c r="INY2" s="8"/>
      <c r="INZ2" s="8"/>
      <c r="IOA2" s="8"/>
      <c r="IOB2" s="8"/>
      <c r="IOC2" s="8"/>
      <c r="IOD2" s="8"/>
      <c r="IOE2" s="8"/>
      <c r="IOF2" s="8"/>
      <c r="IOG2" s="8"/>
      <c r="IOH2" s="8"/>
      <c r="IOI2" s="8"/>
      <c r="IOJ2" s="8"/>
      <c r="IOK2" s="8"/>
      <c r="IOL2" s="8"/>
      <c r="IOM2" s="8"/>
      <c r="ION2" s="8"/>
      <c r="IOO2" s="8"/>
      <c r="IOP2" s="8"/>
      <c r="IOQ2" s="8"/>
      <c r="IOR2" s="8"/>
      <c r="IOS2" s="8"/>
      <c r="IOT2" s="8"/>
      <c r="IOU2" s="8"/>
      <c r="IOV2" s="8"/>
      <c r="IOW2" s="8"/>
      <c r="IOX2" s="8"/>
      <c r="IOY2" s="8"/>
      <c r="IOZ2" s="8"/>
      <c r="IPA2" s="8"/>
      <c r="IPB2" s="8"/>
      <c r="IPC2" s="8"/>
      <c r="IPD2" s="8"/>
      <c r="IPE2" s="8"/>
      <c r="IPF2" s="8"/>
      <c r="IPG2" s="8"/>
      <c r="IPH2" s="8"/>
      <c r="IPI2" s="8"/>
      <c r="IPJ2" s="8"/>
      <c r="IPK2" s="8"/>
      <c r="IPL2" s="8"/>
      <c r="IPM2" s="8"/>
      <c r="IPN2" s="8"/>
      <c r="IPO2" s="8"/>
      <c r="IPP2" s="8"/>
      <c r="IPQ2" s="8"/>
      <c r="IPR2" s="8"/>
      <c r="IPS2" s="8"/>
      <c r="IPT2" s="8"/>
      <c r="IPU2" s="8"/>
      <c r="IPV2" s="8"/>
      <c r="IPW2" s="8"/>
      <c r="IPX2" s="8"/>
      <c r="IPY2" s="8"/>
      <c r="IPZ2" s="8"/>
      <c r="IQA2" s="8"/>
      <c r="IQB2" s="8"/>
      <c r="IQC2" s="8"/>
      <c r="IQD2" s="8"/>
      <c r="IQE2" s="8"/>
      <c r="IQF2" s="8"/>
      <c r="IQG2" s="8"/>
      <c r="IQH2" s="8"/>
      <c r="IQI2" s="8"/>
      <c r="IQJ2" s="8"/>
      <c r="IQK2" s="8"/>
      <c r="IQL2" s="8"/>
      <c r="IQM2" s="8"/>
      <c r="IQN2" s="8"/>
      <c r="IQO2" s="8"/>
      <c r="IQP2" s="8"/>
      <c r="IQQ2" s="8"/>
      <c r="IQR2" s="8"/>
      <c r="IQS2" s="8"/>
      <c r="IQT2" s="8"/>
      <c r="IQU2" s="8"/>
      <c r="IQV2" s="8"/>
      <c r="IQW2" s="8"/>
      <c r="IQX2" s="8"/>
      <c r="IQY2" s="8"/>
      <c r="IQZ2" s="8"/>
      <c r="IRA2" s="8"/>
      <c r="IRB2" s="8"/>
      <c r="IRC2" s="8"/>
      <c r="IRD2" s="8"/>
      <c r="IRE2" s="8"/>
      <c r="IRF2" s="8"/>
      <c r="IRG2" s="8"/>
      <c r="IRH2" s="8"/>
      <c r="IRI2" s="8"/>
      <c r="IRJ2" s="8"/>
      <c r="IRK2" s="8"/>
      <c r="IRL2" s="8"/>
      <c r="IRM2" s="8"/>
      <c r="IRN2" s="8"/>
      <c r="IRO2" s="8"/>
      <c r="IRP2" s="8"/>
      <c r="IRQ2" s="8"/>
      <c r="IRR2" s="8"/>
      <c r="IRS2" s="8"/>
      <c r="IRT2" s="8"/>
      <c r="IRU2" s="8"/>
      <c r="IRV2" s="8"/>
      <c r="IRW2" s="8"/>
      <c r="IRX2" s="8"/>
      <c r="IRY2" s="8"/>
      <c r="IRZ2" s="8"/>
      <c r="ISA2" s="8"/>
      <c r="ISB2" s="8"/>
      <c r="ISC2" s="8"/>
      <c r="ISD2" s="8"/>
      <c r="ISE2" s="8"/>
      <c r="ISF2" s="8"/>
      <c r="ISG2" s="8"/>
      <c r="ISH2" s="8"/>
      <c r="ISI2" s="8"/>
      <c r="ISJ2" s="8"/>
      <c r="ISK2" s="8"/>
      <c r="ISL2" s="8"/>
      <c r="ISM2" s="8"/>
      <c r="ISN2" s="8"/>
      <c r="ISO2" s="8"/>
      <c r="ISP2" s="8"/>
      <c r="ISQ2" s="8"/>
      <c r="ISR2" s="8"/>
      <c r="ISS2" s="8"/>
      <c r="IST2" s="8"/>
      <c r="ISU2" s="8"/>
      <c r="ISV2" s="8"/>
      <c r="ISW2" s="8"/>
      <c r="ISX2" s="8"/>
      <c r="ISY2" s="8"/>
      <c r="ISZ2" s="8"/>
      <c r="ITA2" s="8"/>
      <c r="ITB2" s="8"/>
      <c r="ITC2" s="8"/>
      <c r="ITD2" s="8"/>
      <c r="ITE2" s="8"/>
      <c r="ITF2" s="8"/>
      <c r="ITG2" s="8"/>
      <c r="ITH2" s="8"/>
      <c r="ITI2" s="8"/>
      <c r="ITJ2" s="8"/>
      <c r="ITK2" s="8"/>
      <c r="ITL2" s="8"/>
      <c r="ITM2" s="8"/>
      <c r="ITN2" s="8"/>
      <c r="ITO2" s="8"/>
      <c r="ITP2" s="8"/>
      <c r="ITQ2" s="8"/>
      <c r="ITR2" s="8"/>
      <c r="ITS2" s="8"/>
      <c r="ITT2" s="8"/>
      <c r="ITU2" s="8"/>
      <c r="ITV2" s="8"/>
      <c r="ITW2" s="8"/>
      <c r="ITX2" s="8"/>
      <c r="ITY2" s="8"/>
      <c r="ITZ2" s="8"/>
      <c r="IUA2" s="8"/>
      <c r="IUB2" s="8"/>
      <c r="IUC2" s="8"/>
      <c r="IUD2" s="8"/>
      <c r="IUE2" s="8"/>
      <c r="IUF2" s="8"/>
      <c r="IUG2" s="8"/>
      <c r="IUH2" s="8"/>
      <c r="IUI2" s="8"/>
      <c r="IUJ2" s="8"/>
      <c r="IUK2" s="8"/>
      <c r="IUL2" s="8"/>
      <c r="IUM2" s="8"/>
      <c r="IUN2" s="8"/>
      <c r="IUO2" s="8"/>
      <c r="IUP2" s="8"/>
      <c r="IUQ2" s="8"/>
      <c r="IUR2" s="8"/>
      <c r="IUS2" s="8"/>
      <c r="IUT2" s="8"/>
      <c r="IUU2" s="8"/>
      <c r="IUV2" s="8"/>
      <c r="IUW2" s="8"/>
      <c r="IUX2" s="8"/>
      <c r="IUY2" s="8"/>
      <c r="IUZ2" s="8"/>
      <c r="IVA2" s="8"/>
      <c r="IVB2" s="8"/>
      <c r="IVC2" s="8"/>
      <c r="IVD2" s="8"/>
      <c r="IVE2" s="8"/>
      <c r="IVF2" s="8"/>
      <c r="IVG2" s="8"/>
      <c r="IVH2" s="8"/>
      <c r="IVI2" s="8"/>
      <c r="IVJ2" s="8"/>
      <c r="IVK2" s="8"/>
      <c r="IVL2" s="8"/>
      <c r="IVM2" s="8"/>
      <c r="IVN2" s="8"/>
      <c r="IVO2" s="8"/>
      <c r="IVP2" s="8"/>
      <c r="IVQ2" s="8"/>
      <c r="IVR2" s="8"/>
      <c r="IVS2" s="8"/>
      <c r="IVT2" s="8"/>
      <c r="IVU2" s="8"/>
      <c r="IVV2" s="8"/>
      <c r="IVW2" s="8"/>
      <c r="IVX2" s="8"/>
      <c r="IVY2" s="8"/>
      <c r="IVZ2" s="8"/>
      <c r="IWA2" s="8"/>
      <c r="IWB2" s="8"/>
      <c r="IWC2" s="8"/>
      <c r="IWD2" s="8"/>
      <c r="IWE2" s="8"/>
      <c r="IWF2" s="8"/>
      <c r="IWG2" s="8"/>
      <c r="IWH2" s="8"/>
      <c r="IWI2" s="8"/>
      <c r="IWJ2" s="8"/>
      <c r="IWK2" s="8"/>
      <c r="IWL2" s="8"/>
      <c r="IWM2" s="8"/>
      <c r="IWN2" s="8"/>
      <c r="IWO2" s="8"/>
      <c r="IWP2" s="8"/>
      <c r="IWQ2" s="8"/>
      <c r="IWR2" s="8"/>
      <c r="IWS2" s="8"/>
      <c r="IWT2" s="8"/>
      <c r="IWU2" s="8"/>
      <c r="IWV2" s="8"/>
      <c r="IWW2" s="8"/>
      <c r="IWX2" s="8"/>
      <c r="IWY2" s="8"/>
      <c r="IWZ2" s="8"/>
      <c r="IXA2" s="8"/>
      <c r="IXB2" s="8"/>
      <c r="IXC2" s="8"/>
      <c r="IXD2" s="8"/>
      <c r="IXE2" s="8"/>
      <c r="IXF2" s="8"/>
      <c r="IXG2" s="8"/>
      <c r="IXH2" s="8"/>
      <c r="IXI2" s="8"/>
      <c r="IXJ2" s="8"/>
      <c r="IXK2" s="8"/>
      <c r="IXL2" s="8"/>
      <c r="IXM2" s="8"/>
      <c r="IXN2" s="8"/>
      <c r="IXO2" s="8"/>
      <c r="IXP2" s="8"/>
      <c r="IXQ2" s="8"/>
      <c r="IXR2" s="8"/>
      <c r="IXS2" s="8"/>
      <c r="IXT2" s="8"/>
      <c r="IXU2" s="8"/>
      <c r="IXV2" s="8"/>
      <c r="IXW2" s="8"/>
      <c r="IXX2" s="8"/>
      <c r="IXY2" s="8"/>
      <c r="IXZ2" s="8"/>
      <c r="IYA2" s="8"/>
      <c r="IYB2" s="8"/>
      <c r="IYC2" s="8"/>
      <c r="IYD2" s="8"/>
      <c r="IYE2" s="8"/>
      <c r="IYF2" s="8"/>
      <c r="IYG2" s="8"/>
      <c r="IYH2" s="8"/>
      <c r="IYI2" s="8"/>
      <c r="IYJ2" s="8"/>
      <c r="IYK2" s="8"/>
      <c r="IYL2" s="8"/>
      <c r="IYM2" s="8"/>
      <c r="IYN2" s="8"/>
      <c r="IYO2" s="8"/>
      <c r="IYP2" s="8"/>
      <c r="IYQ2" s="8"/>
      <c r="IYR2" s="8"/>
      <c r="IYS2" s="8"/>
      <c r="IYT2" s="8"/>
      <c r="IYU2" s="8"/>
      <c r="IYV2" s="8"/>
      <c r="IYW2" s="8"/>
      <c r="IYX2" s="8"/>
      <c r="IYY2" s="8"/>
      <c r="IYZ2" s="8"/>
      <c r="IZA2" s="8"/>
      <c r="IZB2" s="8"/>
      <c r="IZC2" s="8"/>
      <c r="IZD2" s="8"/>
      <c r="IZE2" s="8"/>
      <c r="IZF2" s="8"/>
      <c r="IZG2" s="8"/>
      <c r="IZH2" s="8"/>
      <c r="IZI2" s="8"/>
      <c r="IZJ2" s="8"/>
      <c r="IZK2" s="8"/>
      <c r="IZL2" s="8"/>
      <c r="IZM2" s="8"/>
      <c r="IZN2" s="8"/>
      <c r="IZO2" s="8"/>
      <c r="IZP2" s="8"/>
      <c r="IZQ2" s="8"/>
      <c r="IZR2" s="8"/>
      <c r="IZS2" s="8"/>
      <c r="IZT2" s="8"/>
      <c r="IZU2" s="8"/>
      <c r="IZV2" s="8"/>
      <c r="IZW2" s="8"/>
      <c r="IZX2" s="8"/>
      <c r="IZY2" s="8"/>
      <c r="IZZ2" s="8"/>
      <c r="JAA2" s="8"/>
      <c r="JAB2" s="8"/>
      <c r="JAC2" s="8"/>
      <c r="JAD2" s="8"/>
      <c r="JAE2" s="8"/>
      <c r="JAF2" s="8"/>
      <c r="JAG2" s="8"/>
      <c r="JAH2" s="8"/>
      <c r="JAI2" s="8"/>
      <c r="JAJ2" s="8"/>
      <c r="JAK2" s="8"/>
      <c r="JAL2" s="8"/>
      <c r="JAM2" s="8"/>
      <c r="JAN2" s="8"/>
      <c r="JAO2" s="8"/>
      <c r="JAP2" s="8"/>
      <c r="JAQ2" s="8"/>
      <c r="JAR2" s="8"/>
      <c r="JAS2" s="8"/>
      <c r="JAT2" s="8"/>
      <c r="JAU2" s="8"/>
      <c r="JAV2" s="8"/>
      <c r="JAW2" s="8"/>
      <c r="JAX2" s="8"/>
      <c r="JAY2" s="8"/>
      <c r="JAZ2" s="8"/>
      <c r="JBA2" s="8"/>
      <c r="JBB2" s="8"/>
      <c r="JBC2" s="8"/>
      <c r="JBD2" s="8"/>
      <c r="JBE2" s="8"/>
      <c r="JBF2" s="8"/>
      <c r="JBG2" s="8"/>
      <c r="JBH2" s="8"/>
      <c r="JBI2" s="8"/>
      <c r="JBJ2" s="8"/>
      <c r="JBK2" s="8"/>
      <c r="JBL2" s="8"/>
      <c r="JBM2" s="8"/>
      <c r="JBN2" s="8"/>
      <c r="JBO2" s="8"/>
      <c r="JBP2" s="8"/>
      <c r="JBQ2" s="8"/>
      <c r="JBR2" s="8"/>
      <c r="JBS2" s="8"/>
      <c r="JBT2" s="8"/>
      <c r="JBU2" s="8"/>
      <c r="JBV2" s="8"/>
      <c r="JBW2" s="8"/>
      <c r="JBX2" s="8"/>
      <c r="JBY2" s="8"/>
      <c r="JBZ2" s="8"/>
      <c r="JCA2" s="8"/>
      <c r="JCB2" s="8"/>
      <c r="JCC2" s="8"/>
      <c r="JCD2" s="8"/>
      <c r="JCE2" s="8"/>
      <c r="JCF2" s="8"/>
      <c r="JCG2" s="8"/>
      <c r="JCH2" s="8"/>
      <c r="JCI2" s="8"/>
      <c r="JCJ2" s="8"/>
      <c r="JCK2" s="8"/>
      <c r="JCL2" s="8"/>
      <c r="JCM2" s="8"/>
      <c r="JCN2" s="8"/>
      <c r="JCO2" s="8"/>
      <c r="JCP2" s="8"/>
      <c r="JCQ2" s="8"/>
      <c r="JCR2" s="8"/>
      <c r="JCS2" s="8"/>
      <c r="JCT2" s="8"/>
      <c r="JCU2" s="8"/>
      <c r="JCV2" s="8"/>
      <c r="JCW2" s="8"/>
      <c r="JCX2" s="8"/>
      <c r="JCY2" s="8"/>
      <c r="JCZ2" s="8"/>
      <c r="JDA2" s="8"/>
      <c r="JDB2" s="8"/>
      <c r="JDC2" s="8"/>
      <c r="JDD2" s="8"/>
      <c r="JDE2" s="8"/>
      <c r="JDF2" s="8"/>
      <c r="JDG2" s="8"/>
      <c r="JDH2" s="8"/>
      <c r="JDI2" s="8"/>
      <c r="JDJ2" s="8"/>
      <c r="JDK2" s="8"/>
      <c r="JDL2" s="8"/>
      <c r="JDM2" s="8"/>
      <c r="JDN2" s="8"/>
      <c r="JDO2" s="8"/>
      <c r="JDP2" s="8"/>
      <c r="JDQ2" s="8"/>
      <c r="JDR2" s="8"/>
      <c r="JDS2" s="8"/>
      <c r="JDT2" s="8"/>
      <c r="JDU2" s="8"/>
      <c r="JDV2" s="8"/>
      <c r="JDW2" s="8"/>
      <c r="JDX2" s="8"/>
      <c r="JDY2" s="8"/>
      <c r="JDZ2" s="8"/>
      <c r="JEA2" s="8"/>
      <c r="JEB2" s="8"/>
      <c r="JEC2" s="8"/>
      <c r="JED2" s="8"/>
      <c r="JEE2" s="8"/>
      <c r="JEF2" s="8"/>
      <c r="JEG2" s="8"/>
      <c r="JEH2" s="8"/>
      <c r="JEI2" s="8"/>
      <c r="JEJ2" s="8"/>
      <c r="JEK2" s="8"/>
      <c r="JEL2" s="8"/>
      <c r="JEM2" s="8"/>
      <c r="JEN2" s="8"/>
      <c r="JEO2" s="8"/>
      <c r="JEP2" s="8"/>
      <c r="JEQ2" s="8"/>
      <c r="JER2" s="8"/>
      <c r="JES2" s="8"/>
      <c r="JET2" s="8"/>
      <c r="JEU2" s="8"/>
      <c r="JEV2" s="8"/>
      <c r="JEW2" s="8"/>
      <c r="JEX2" s="8"/>
      <c r="JEY2" s="8"/>
      <c r="JEZ2" s="8"/>
      <c r="JFA2" s="8"/>
      <c r="JFB2" s="8"/>
      <c r="JFC2" s="8"/>
      <c r="JFD2" s="8"/>
      <c r="JFE2" s="8"/>
      <c r="JFF2" s="8"/>
      <c r="JFG2" s="8"/>
      <c r="JFH2" s="8"/>
      <c r="JFI2" s="8"/>
      <c r="JFJ2" s="8"/>
      <c r="JFK2" s="8"/>
      <c r="JFL2" s="8"/>
      <c r="JFM2" s="8"/>
      <c r="JFN2" s="8"/>
      <c r="JFO2" s="8"/>
      <c r="JFP2" s="8"/>
      <c r="JFQ2" s="8"/>
      <c r="JFR2" s="8"/>
      <c r="JFS2" s="8"/>
      <c r="JFT2" s="8"/>
      <c r="JFU2" s="8"/>
      <c r="JFV2" s="8"/>
      <c r="JFW2" s="8"/>
      <c r="JFX2" s="8"/>
      <c r="JFY2" s="8"/>
      <c r="JFZ2" s="8"/>
      <c r="JGA2" s="8"/>
      <c r="JGB2" s="8"/>
      <c r="JGC2" s="8"/>
      <c r="JGD2" s="8"/>
      <c r="JGE2" s="8"/>
      <c r="JGF2" s="8"/>
      <c r="JGG2" s="8"/>
      <c r="JGH2" s="8"/>
      <c r="JGI2" s="8"/>
      <c r="JGJ2" s="8"/>
      <c r="JGK2" s="8"/>
      <c r="JGL2" s="8"/>
      <c r="JGM2" s="8"/>
      <c r="JGN2" s="8"/>
      <c r="JGO2" s="8"/>
      <c r="JGP2" s="8"/>
      <c r="JGQ2" s="8"/>
      <c r="JGR2" s="8"/>
      <c r="JGS2" s="8"/>
      <c r="JGT2" s="8"/>
      <c r="JGU2" s="8"/>
      <c r="JGV2" s="8"/>
      <c r="JGW2" s="8"/>
      <c r="JGX2" s="8"/>
      <c r="JGY2" s="8"/>
      <c r="JGZ2" s="8"/>
      <c r="JHA2" s="8"/>
      <c r="JHB2" s="8"/>
      <c r="JHC2" s="8"/>
      <c r="JHD2" s="8"/>
      <c r="JHE2" s="8"/>
      <c r="JHF2" s="8"/>
      <c r="JHG2" s="8"/>
      <c r="JHH2" s="8"/>
      <c r="JHI2" s="8"/>
      <c r="JHJ2" s="8"/>
      <c r="JHK2" s="8"/>
      <c r="JHL2" s="8"/>
      <c r="JHM2" s="8"/>
      <c r="JHN2" s="8"/>
      <c r="JHO2" s="8"/>
      <c r="JHP2" s="8"/>
      <c r="JHQ2" s="8"/>
      <c r="JHR2" s="8"/>
      <c r="JHS2" s="8"/>
      <c r="JHT2" s="8"/>
      <c r="JHU2" s="8"/>
      <c r="JHV2" s="8"/>
      <c r="JHW2" s="8"/>
      <c r="JHX2" s="8"/>
      <c r="JHY2" s="8"/>
      <c r="JHZ2" s="8"/>
      <c r="JIA2" s="8"/>
      <c r="JIB2" s="8"/>
      <c r="JIC2" s="8"/>
      <c r="JID2" s="8"/>
      <c r="JIE2" s="8"/>
      <c r="JIF2" s="8"/>
      <c r="JIG2" s="8"/>
      <c r="JIH2" s="8"/>
      <c r="JII2" s="8"/>
      <c r="JIJ2" s="8"/>
      <c r="JIK2" s="8"/>
      <c r="JIL2" s="8"/>
      <c r="JIM2" s="8"/>
      <c r="JIN2" s="8"/>
      <c r="JIO2" s="8"/>
      <c r="JIP2" s="8"/>
      <c r="JIQ2" s="8"/>
      <c r="JIR2" s="8"/>
      <c r="JIS2" s="8"/>
      <c r="JIT2" s="8"/>
      <c r="JIU2" s="8"/>
      <c r="JIV2" s="8"/>
      <c r="JIW2" s="8"/>
      <c r="JIX2" s="8"/>
      <c r="JIY2" s="8"/>
      <c r="JIZ2" s="8"/>
      <c r="JJA2" s="8"/>
      <c r="JJB2" s="8"/>
      <c r="JJC2" s="8"/>
      <c r="JJD2" s="8"/>
      <c r="JJE2" s="8"/>
      <c r="JJF2" s="8"/>
      <c r="JJG2" s="8"/>
      <c r="JJH2" s="8"/>
      <c r="JJI2" s="8"/>
      <c r="JJJ2" s="8"/>
      <c r="JJK2" s="8"/>
      <c r="JJL2" s="8"/>
      <c r="JJM2" s="8"/>
      <c r="JJN2" s="8"/>
      <c r="JJO2" s="8"/>
      <c r="JJP2" s="8"/>
      <c r="JJQ2" s="8"/>
      <c r="JJR2" s="8"/>
      <c r="JJS2" s="8"/>
      <c r="JJT2" s="8"/>
      <c r="JJU2" s="8"/>
      <c r="JJV2" s="8"/>
      <c r="JJW2" s="8"/>
      <c r="JJX2" s="8"/>
      <c r="JJY2" s="8"/>
      <c r="JJZ2" s="8"/>
      <c r="JKA2" s="8"/>
      <c r="JKB2" s="8"/>
      <c r="JKC2" s="8"/>
      <c r="JKD2" s="8"/>
      <c r="JKE2" s="8"/>
      <c r="JKF2" s="8"/>
      <c r="JKG2" s="8"/>
      <c r="JKH2" s="8"/>
      <c r="JKI2" s="8"/>
      <c r="JKJ2" s="8"/>
      <c r="JKK2" s="8"/>
      <c r="JKL2" s="8"/>
      <c r="JKM2" s="8"/>
      <c r="JKN2" s="8"/>
      <c r="JKO2" s="8"/>
      <c r="JKP2" s="8"/>
      <c r="JKQ2" s="8"/>
      <c r="JKR2" s="8"/>
      <c r="JKS2" s="8"/>
      <c r="JKT2" s="8"/>
      <c r="JKU2" s="8"/>
      <c r="JKV2" s="8"/>
      <c r="JKW2" s="8"/>
      <c r="JKX2" s="8"/>
      <c r="JKY2" s="8"/>
      <c r="JKZ2" s="8"/>
      <c r="JLA2" s="8"/>
      <c r="JLB2" s="8"/>
      <c r="JLC2" s="8"/>
      <c r="JLD2" s="8"/>
      <c r="JLE2" s="8"/>
      <c r="JLF2" s="8"/>
      <c r="JLG2" s="8"/>
      <c r="JLH2" s="8"/>
      <c r="JLI2" s="8"/>
      <c r="JLJ2" s="8"/>
      <c r="JLK2" s="8"/>
      <c r="JLL2" s="8"/>
      <c r="JLM2" s="8"/>
      <c r="JLN2" s="8"/>
      <c r="JLO2" s="8"/>
      <c r="JLP2" s="8"/>
      <c r="JLQ2" s="8"/>
      <c r="JLR2" s="8"/>
      <c r="JLS2" s="8"/>
      <c r="JLT2" s="8"/>
      <c r="JLU2" s="8"/>
      <c r="JLV2" s="8"/>
      <c r="JLW2" s="8"/>
      <c r="JLX2" s="8"/>
      <c r="JLY2" s="8"/>
      <c r="JLZ2" s="8"/>
      <c r="JMA2" s="8"/>
      <c r="JMB2" s="8"/>
      <c r="JMC2" s="8"/>
      <c r="JMD2" s="8"/>
      <c r="JME2" s="8"/>
      <c r="JMF2" s="8"/>
      <c r="JMG2" s="8"/>
      <c r="JMH2" s="8"/>
      <c r="JMI2" s="8"/>
      <c r="JMJ2" s="8"/>
      <c r="JMK2" s="8"/>
      <c r="JML2" s="8"/>
      <c r="JMM2" s="8"/>
      <c r="JMN2" s="8"/>
      <c r="JMO2" s="8"/>
      <c r="JMP2" s="8"/>
      <c r="JMQ2" s="8"/>
      <c r="JMR2" s="8"/>
      <c r="JMS2" s="8"/>
      <c r="JMT2" s="8"/>
      <c r="JMU2" s="8"/>
      <c r="JMV2" s="8"/>
      <c r="JMW2" s="8"/>
      <c r="JMX2" s="8"/>
      <c r="JMY2" s="8"/>
      <c r="JMZ2" s="8"/>
      <c r="JNA2" s="8"/>
      <c r="JNB2" s="8"/>
      <c r="JNC2" s="8"/>
      <c r="JND2" s="8"/>
      <c r="JNE2" s="8"/>
      <c r="JNF2" s="8"/>
      <c r="JNG2" s="8"/>
      <c r="JNH2" s="8"/>
      <c r="JNI2" s="8"/>
      <c r="JNJ2" s="8"/>
      <c r="JNK2" s="8"/>
      <c r="JNL2" s="8"/>
      <c r="JNM2" s="8"/>
      <c r="JNN2" s="8"/>
      <c r="JNO2" s="8"/>
      <c r="JNP2" s="8"/>
      <c r="JNQ2" s="8"/>
      <c r="JNR2" s="8"/>
      <c r="JNS2" s="8"/>
      <c r="JNT2" s="8"/>
      <c r="JNU2" s="8"/>
      <c r="JNV2" s="8"/>
      <c r="JNW2" s="8"/>
      <c r="JNX2" s="8"/>
      <c r="JNY2" s="8"/>
      <c r="JNZ2" s="8"/>
      <c r="JOA2" s="8"/>
      <c r="JOB2" s="8"/>
      <c r="JOC2" s="8"/>
      <c r="JOD2" s="8"/>
      <c r="JOE2" s="8"/>
      <c r="JOF2" s="8"/>
      <c r="JOG2" s="8"/>
      <c r="JOH2" s="8"/>
      <c r="JOI2" s="8"/>
      <c r="JOJ2" s="8"/>
      <c r="JOK2" s="8"/>
      <c r="JOL2" s="8"/>
      <c r="JOM2" s="8"/>
      <c r="JON2" s="8"/>
      <c r="JOO2" s="8"/>
      <c r="JOP2" s="8"/>
      <c r="JOQ2" s="8"/>
      <c r="JOR2" s="8"/>
      <c r="JOS2" s="8"/>
      <c r="JOT2" s="8"/>
      <c r="JOU2" s="8"/>
      <c r="JOV2" s="8"/>
      <c r="JOW2" s="8"/>
      <c r="JOX2" s="8"/>
      <c r="JOY2" s="8"/>
      <c r="JOZ2" s="8"/>
      <c r="JPA2" s="8"/>
      <c r="JPB2" s="8"/>
      <c r="JPC2" s="8"/>
      <c r="JPD2" s="8"/>
      <c r="JPE2" s="8"/>
      <c r="JPF2" s="8"/>
      <c r="JPG2" s="8"/>
      <c r="JPH2" s="8"/>
      <c r="JPI2" s="8"/>
      <c r="JPJ2" s="8"/>
      <c r="JPK2" s="8"/>
      <c r="JPL2" s="8"/>
      <c r="JPM2" s="8"/>
      <c r="JPN2" s="8"/>
      <c r="JPO2" s="8"/>
      <c r="JPP2" s="8"/>
      <c r="JPQ2" s="8"/>
      <c r="JPR2" s="8"/>
      <c r="JPS2" s="8"/>
      <c r="JPT2" s="8"/>
      <c r="JPU2" s="8"/>
      <c r="JPV2" s="8"/>
      <c r="JPW2" s="8"/>
      <c r="JPX2" s="8"/>
      <c r="JPY2" s="8"/>
      <c r="JPZ2" s="8"/>
      <c r="JQA2" s="8"/>
      <c r="JQB2" s="8"/>
      <c r="JQC2" s="8"/>
      <c r="JQD2" s="8"/>
      <c r="JQE2" s="8"/>
      <c r="JQF2" s="8"/>
      <c r="JQG2" s="8"/>
      <c r="JQH2" s="8"/>
      <c r="JQI2" s="8"/>
      <c r="JQJ2" s="8"/>
      <c r="JQK2" s="8"/>
      <c r="JQL2" s="8"/>
      <c r="JQM2" s="8"/>
      <c r="JQN2" s="8"/>
      <c r="JQO2" s="8"/>
      <c r="JQP2" s="8"/>
      <c r="JQQ2" s="8"/>
      <c r="JQR2" s="8"/>
      <c r="JQS2" s="8"/>
      <c r="JQT2" s="8"/>
      <c r="JQU2" s="8"/>
      <c r="JQV2" s="8"/>
      <c r="JQW2" s="8"/>
      <c r="JQX2" s="8"/>
      <c r="JQY2" s="8"/>
      <c r="JQZ2" s="8"/>
      <c r="JRA2" s="8"/>
      <c r="JRB2" s="8"/>
      <c r="JRC2" s="8"/>
      <c r="JRD2" s="8"/>
      <c r="JRE2" s="8"/>
      <c r="JRF2" s="8"/>
      <c r="JRG2" s="8"/>
      <c r="JRH2" s="8"/>
      <c r="JRI2" s="8"/>
      <c r="JRJ2" s="8"/>
      <c r="JRK2" s="8"/>
      <c r="JRL2" s="8"/>
      <c r="JRM2" s="8"/>
      <c r="JRN2" s="8"/>
      <c r="JRO2" s="8"/>
      <c r="JRP2" s="8"/>
      <c r="JRQ2" s="8"/>
      <c r="JRR2" s="8"/>
      <c r="JRS2" s="8"/>
      <c r="JRT2" s="8"/>
      <c r="JRU2" s="8"/>
      <c r="JRV2" s="8"/>
      <c r="JRW2" s="8"/>
      <c r="JRX2" s="8"/>
      <c r="JRY2" s="8"/>
      <c r="JRZ2" s="8"/>
      <c r="JSA2" s="8"/>
      <c r="JSB2" s="8"/>
      <c r="JSC2" s="8"/>
      <c r="JSD2" s="8"/>
      <c r="JSE2" s="8"/>
      <c r="JSF2" s="8"/>
      <c r="JSG2" s="8"/>
      <c r="JSH2" s="8"/>
      <c r="JSI2" s="8"/>
      <c r="JSJ2" s="8"/>
      <c r="JSK2" s="8"/>
      <c r="JSL2" s="8"/>
      <c r="JSM2" s="8"/>
      <c r="JSN2" s="8"/>
      <c r="JSO2" s="8"/>
      <c r="JSP2" s="8"/>
      <c r="JSQ2" s="8"/>
      <c r="JSR2" s="8"/>
      <c r="JSS2" s="8"/>
      <c r="JST2" s="8"/>
      <c r="JSU2" s="8"/>
      <c r="JSV2" s="8"/>
      <c r="JSW2" s="8"/>
      <c r="JSX2" s="8"/>
      <c r="JSY2" s="8"/>
      <c r="JSZ2" s="8"/>
      <c r="JTA2" s="8"/>
      <c r="JTB2" s="8"/>
      <c r="JTC2" s="8"/>
      <c r="JTD2" s="8"/>
      <c r="JTE2" s="8"/>
      <c r="JTF2" s="8"/>
      <c r="JTG2" s="8"/>
      <c r="JTH2" s="8"/>
      <c r="JTI2" s="8"/>
      <c r="JTJ2" s="8"/>
      <c r="JTK2" s="8"/>
      <c r="JTL2" s="8"/>
      <c r="JTM2" s="8"/>
      <c r="JTN2" s="8"/>
      <c r="JTO2" s="8"/>
      <c r="JTP2" s="8"/>
      <c r="JTQ2" s="8"/>
      <c r="JTR2" s="8"/>
      <c r="JTS2" s="8"/>
      <c r="JTT2" s="8"/>
      <c r="JTU2" s="8"/>
      <c r="JTV2" s="8"/>
      <c r="JTW2" s="8"/>
      <c r="JTX2" s="8"/>
      <c r="JTY2" s="8"/>
      <c r="JTZ2" s="8"/>
      <c r="JUA2" s="8"/>
      <c r="JUB2" s="8"/>
      <c r="JUC2" s="8"/>
      <c r="JUD2" s="8"/>
      <c r="JUE2" s="8"/>
      <c r="JUF2" s="8"/>
      <c r="JUG2" s="8"/>
      <c r="JUH2" s="8"/>
      <c r="JUI2" s="8"/>
      <c r="JUJ2" s="8"/>
      <c r="JUK2" s="8"/>
      <c r="JUL2" s="8"/>
      <c r="JUM2" s="8"/>
      <c r="JUN2" s="8"/>
      <c r="JUO2" s="8"/>
      <c r="JUP2" s="8"/>
      <c r="JUQ2" s="8"/>
      <c r="JUR2" s="8"/>
      <c r="JUS2" s="8"/>
      <c r="JUT2" s="8"/>
      <c r="JUU2" s="8"/>
      <c r="JUV2" s="8"/>
      <c r="JUW2" s="8"/>
      <c r="JUX2" s="8"/>
      <c r="JUY2" s="8"/>
      <c r="JUZ2" s="8"/>
      <c r="JVA2" s="8"/>
      <c r="JVB2" s="8"/>
      <c r="JVC2" s="8"/>
      <c r="JVD2" s="8"/>
      <c r="JVE2" s="8"/>
      <c r="JVF2" s="8"/>
      <c r="JVG2" s="8"/>
      <c r="JVH2" s="8"/>
      <c r="JVI2" s="8"/>
      <c r="JVJ2" s="8"/>
      <c r="JVK2" s="8"/>
      <c r="JVL2" s="8"/>
      <c r="JVM2" s="8"/>
      <c r="JVN2" s="8"/>
      <c r="JVO2" s="8"/>
      <c r="JVP2" s="8"/>
      <c r="JVQ2" s="8"/>
      <c r="JVR2" s="8"/>
      <c r="JVS2" s="8"/>
      <c r="JVT2" s="8"/>
      <c r="JVU2" s="8"/>
      <c r="JVV2" s="8"/>
      <c r="JVW2" s="8"/>
      <c r="JVX2" s="8"/>
      <c r="JVY2" s="8"/>
      <c r="JVZ2" s="8"/>
      <c r="JWA2" s="8"/>
      <c r="JWB2" s="8"/>
      <c r="JWC2" s="8"/>
      <c r="JWD2" s="8"/>
      <c r="JWE2" s="8"/>
      <c r="JWF2" s="8"/>
      <c r="JWG2" s="8"/>
      <c r="JWH2" s="8"/>
      <c r="JWI2" s="8"/>
      <c r="JWJ2" s="8"/>
      <c r="JWK2" s="8"/>
      <c r="JWL2" s="8"/>
      <c r="JWM2" s="8"/>
      <c r="JWN2" s="8"/>
      <c r="JWO2" s="8"/>
      <c r="JWP2" s="8"/>
      <c r="JWQ2" s="8"/>
      <c r="JWR2" s="8"/>
      <c r="JWS2" s="8"/>
      <c r="JWT2" s="8"/>
      <c r="JWU2" s="8"/>
      <c r="JWV2" s="8"/>
      <c r="JWW2" s="8"/>
      <c r="JWX2" s="8"/>
      <c r="JWY2" s="8"/>
      <c r="JWZ2" s="8"/>
      <c r="JXA2" s="8"/>
      <c r="JXB2" s="8"/>
      <c r="JXC2" s="8"/>
      <c r="JXD2" s="8"/>
      <c r="JXE2" s="8"/>
      <c r="JXF2" s="8"/>
      <c r="JXG2" s="8"/>
      <c r="JXH2" s="8"/>
      <c r="JXI2" s="8"/>
      <c r="JXJ2" s="8"/>
      <c r="JXK2" s="8"/>
      <c r="JXL2" s="8"/>
      <c r="JXM2" s="8"/>
      <c r="JXN2" s="8"/>
      <c r="JXO2" s="8"/>
      <c r="JXP2" s="8"/>
      <c r="JXQ2" s="8"/>
      <c r="JXR2" s="8"/>
      <c r="JXS2" s="8"/>
      <c r="JXT2" s="8"/>
      <c r="JXU2" s="8"/>
      <c r="JXV2" s="8"/>
      <c r="JXW2" s="8"/>
      <c r="JXX2" s="8"/>
      <c r="JXY2" s="8"/>
      <c r="JXZ2" s="8"/>
      <c r="JYA2" s="8"/>
      <c r="JYB2" s="8"/>
      <c r="JYC2" s="8"/>
      <c r="JYD2" s="8"/>
      <c r="JYE2" s="8"/>
      <c r="JYF2" s="8"/>
      <c r="JYG2" s="8"/>
      <c r="JYH2" s="8"/>
      <c r="JYI2" s="8"/>
      <c r="JYJ2" s="8"/>
      <c r="JYK2" s="8"/>
      <c r="JYL2" s="8"/>
      <c r="JYM2" s="8"/>
      <c r="JYN2" s="8"/>
      <c r="JYO2" s="8"/>
      <c r="JYP2" s="8"/>
      <c r="JYQ2" s="8"/>
      <c r="JYR2" s="8"/>
      <c r="JYS2" s="8"/>
      <c r="JYT2" s="8"/>
      <c r="JYU2" s="8"/>
      <c r="JYV2" s="8"/>
      <c r="JYW2" s="8"/>
      <c r="JYX2" s="8"/>
      <c r="JYY2" s="8"/>
      <c r="JYZ2" s="8"/>
      <c r="JZA2" s="8"/>
      <c r="JZB2" s="8"/>
      <c r="JZC2" s="8"/>
      <c r="JZD2" s="8"/>
      <c r="JZE2" s="8"/>
      <c r="JZF2" s="8"/>
      <c r="JZG2" s="8"/>
      <c r="JZH2" s="8"/>
      <c r="JZI2" s="8"/>
      <c r="JZJ2" s="8"/>
      <c r="JZK2" s="8"/>
      <c r="JZL2" s="8"/>
      <c r="JZM2" s="8"/>
      <c r="JZN2" s="8"/>
      <c r="JZO2" s="8"/>
      <c r="JZP2" s="8"/>
      <c r="JZQ2" s="8"/>
      <c r="JZR2" s="8"/>
      <c r="JZS2" s="8"/>
      <c r="JZT2" s="8"/>
      <c r="JZU2" s="8"/>
      <c r="JZV2" s="8"/>
      <c r="JZW2" s="8"/>
      <c r="JZX2" s="8"/>
      <c r="JZY2" s="8"/>
      <c r="JZZ2" s="8"/>
      <c r="KAA2" s="8"/>
      <c r="KAB2" s="8"/>
      <c r="KAC2" s="8"/>
      <c r="KAD2" s="8"/>
      <c r="KAE2" s="8"/>
      <c r="KAF2" s="8"/>
      <c r="KAG2" s="8"/>
      <c r="KAH2" s="8"/>
      <c r="KAI2" s="8"/>
      <c r="KAJ2" s="8"/>
      <c r="KAK2" s="8"/>
      <c r="KAL2" s="8"/>
      <c r="KAM2" s="8"/>
      <c r="KAN2" s="8"/>
      <c r="KAO2" s="8"/>
      <c r="KAP2" s="8"/>
      <c r="KAQ2" s="8"/>
      <c r="KAR2" s="8"/>
      <c r="KAS2" s="8"/>
      <c r="KAT2" s="8"/>
      <c r="KAU2" s="8"/>
      <c r="KAV2" s="8"/>
      <c r="KAW2" s="8"/>
      <c r="KAX2" s="8"/>
      <c r="KAY2" s="8"/>
      <c r="KAZ2" s="8"/>
      <c r="KBA2" s="8"/>
      <c r="KBB2" s="8"/>
      <c r="KBC2" s="8"/>
      <c r="KBD2" s="8"/>
      <c r="KBE2" s="8"/>
      <c r="KBF2" s="8"/>
      <c r="KBG2" s="8"/>
      <c r="KBH2" s="8"/>
      <c r="KBI2" s="8"/>
      <c r="KBJ2" s="8"/>
      <c r="KBK2" s="8"/>
      <c r="KBL2" s="8"/>
      <c r="KBM2" s="8"/>
      <c r="KBN2" s="8"/>
      <c r="KBO2" s="8"/>
      <c r="KBP2" s="8"/>
      <c r="KBQ2" s="8"/>
      <c r="KBR2" s="8"/>
      <c r="KBS2" s="8"/>
      <c r="KBT2" s="8"/>
      <c r="KBU2" s="8"/>
      <c r="KBV2" s="8"/>
      <c r="KBW2" s="8"/>
      <c r="KBX2" s="8"/>
      <c r="KBY2" s="8"/>
      <c r="KBZ2" s="8"/>
      <c r="KCA2" s="8"/>
      <c r="KCB2" s="8"/>
      <c r="KCC2" s="8"/>
      <c r="KCD2" s="8"/>
      <c r="KCE2" s="8"/>
      <c r="KCF2" s="8"/>
      <c r="KCG2" s="8"/>
      <c r="KCH2" s="8"/>
      <c r="KCI2" s="8"/>
      <c r="KCJ2" s="8"/>
      <c r="KCK2" s="8"/>
      <c r="KCL2" s="8"/>
      <c r="KCM2" s="8"/>
      <c r="KCN2" s="8"/>
      <c r="KCO2" s="8"/>
      <c r="KCP2" s="8"/>
      <c r="KCQ2" s="8"/>
      <c r="KCR2" s="8"/>
      <c r="KCS2" s="8"/>
      <c r="KCT2" s="8"/>
      <c r="KCU2" s="8"/>
      <c r="KCV2" s="8"/>
      <c r="KCW2" s="8"/>
      <c r="KCX2" s="8"/>
      <c r="KCY2" s="8"/>
      <c r="KCZ2" s="8"/>
      <c r="KDA2" s="8"/>
      <c r="KDB2" s="8"/>
      <c r="KDC2" s="8"/>
      <c r="KDD2" s="8"/>
      <c r="KDE2" s="8"/>
      <c r="KDF2" s="8"/>
      <c r="KDG2" s="8"/>
      <c r="KDH2" s="8"/>
      <c r="KDI2" s="8"/>
      <c r="KDJ2" s="8"/>
      <c r="KDK2" s="8"/>
      <c r="KDL2" s="8"/>
      <c r="KDM2" s="8"/>
      <c r="KDN2" s="8"/>
      <c r="KDO2" s="8"/>
      <c r="KDP2" s="8"/>
      <c r="KDQ2" s="8"/>
      <c r="KDR2" s="8"/>
      <c r="KDS2" s="8"/>
      <c r="KDT2" s="8"/>
      <c r="KDU2" s="8"/>
      <c r="KDV2" s="8"/>
      <c r="KDW2" s="8"/>
      <c r="KDX2" s="8"/>
      <c r="KDY2" s="8"/>
      <c r="KDZ2" s="8"/>
      <c r="KEA2" s="8"/>
      <c r="KEB2" s="8"/>
      <c r="KEC2" s="8"/>
      <c r="KED2" s="8"/>
      <c r="KEE2" s="8"/>
      <c r="KEF2" s="8"/>
      <c r="KEG2" s="8"/>
      <c r="KEH2" s="8"/>
      <c r="KEI2" s="8"/>
      <c r="KEJ2" s="8"/>
      <c r="KEK2" s="8"/>
      <c r="KEL2" s="8"/>
      <c r="KEM2" s="8"/>
      <c r="KEN2" s="8"/>
      <c r="KEO2" s="8"/>
      <c r="KEP2" s="8"/>
      <c r="KEQ2" s="8"/>
      <c r="KER2" s="8"/>
      <c r="KES2" s="8"/>
      <c r="KET2" s="8"/>
      <c r="KEU2" s="8"/>
      <c r="KEV2" s="8"/>
      <c r="KEW2" s="8"/>
      <c r="KEX2" s="8"/>
      <c r="KEY2" s="8"/>
      <c r="KEZ2" s="8"/>
      <c r="KFA2" s="8"/>
      <c r="KFB2" s="8"/>
      <c r="KFC2" s="8"/>
      <c r="KFD2" s="8"/>
      <c r="KFE2" s="8"/>
      <c r="KFF2" s="8"/>
      <c r="KFG2" s="8"/>
      <c r="KFH2" s="8"/>
      <c r="KFI2" s="8"/>
      <c r="KFJ2" s="8"/>
      <c r="KFK2" s="8"/>
      <c r="KFL2" s="8"/>
      <c r="KFM2" s="8"/>
      <c r="KFN2" s="8"/>
      <c r="KFO2" s="8"/>
      <c r="KFP2" s="8"/>
      <c r="KFQ2" s="8"/>
      <c r="KFR2" s="8"/>
      <c r="KFS2" s="8"/>
      <c r="KFT2" s="8"/>
      <c r="KFU2" s="8"/>
      <c r="KFV2" s="8"/>
      <c r="KFW2" s="8"/>
      <c r="KFX2" s="8"/>
      <c r="KFY2" s="8"/>
      <c r="KFZ2" s="8"/>
      <c r="KGA2" s="8"/>
      <c r="KGB2" s="8"/>
      <c r="KGC2" s="8"/>
      <c r="KGD2" s="8"/>
      <c r="KGE2" s="8"/>
      <c r="KGF2" s="8"/>
      <c r="KGG2" s="8"/>
      <c r="KGH2" s="8"/>
      <c r="KGI2" s="8"/>
      <c r="KGJ2" s="8"/>
      <c r="KGK2" s="8"/>
      <c r="KGL2" s="8"/>
      <c r="KGM2" s="8"/>
      <c r="KGN2" s="8"/>
      <c r="KGO2" s="8"/>
      <c r="KGP2" s="8"/>
      <c r="KGQ2" s="8"/>
      <c r="KGR2" s="8"/>
      <c r="KGS2" s="8"/>
      <c r="KGT2" s="8"/>
      <c r="KGU2" s="8"/>
      <c r="KGV2" s="8"/>
      <c r="KGW2" s="8"/>
      <c r="KGX2" s="8"/>
      <c r="KGY2" s="8"/>
      <c r="KGZ2" s="8"/>
      <c r="KHA2" s="8"/>
      <c r="KHB2" s="8"/>
      <c r="KHC2" s="8"/>
      <c r="KHD2" s="8"/>
      <c r="KHE2" s="8"/>
      <c r="KHF2" s="8"/>
      <c r="KHG2" s="8"/>
      <c r="KHH2" s="8"/>
      <c r="KHI2" s="8"/>
      <c r="KHJ2" s="8"/>
      <c r="KHK2" s="8"/>
      <c r="KHL2" s="8"/>
      <c r="KHM2" s="8"/>
      <c r="KHN2" s="8"/>
      <c r="KHO2" s="8"/>
      <c r="KHP2" s="8"/>
      <c r="KHQ2" s="8"/>
      <c r="KHR2" s="8"/>
      <c r="KHS2" s="8"/>
      <c r="KHT2" s="8"/>
      <c r="KHU2" s="8"/>
      <c r="KHV2" s="8"/>
      <c r="KHW2" s="8"/>
      <c r="KHX2" s="8"/>
      <c r="KHY2" s="8"/>
      <c r="KHZ2" s="8"/>
      <c r="KIA2" s="8"/>
      <c r="KIB2" s="8"/>
      <c r="KIC2" s="8"/>
      <c r="KID2" s="8"/>
      <c r="KIE2" s="8"/>
      <c r="KIF2" s="8"/>
      <c r="KIG2" s="8"/>
      <c r="KIH2" s="8"/>
      <c r="KII2" s="8"/>
      <c r="KIJ2" s="8"/>
      <c r="KIK2" s="8"/>
      <c r="KIL2" s="8"/>
      <c r="KIM2" s="8"/>
      <c r="KIN2" s="8"/>
      <c r="KIO2" s="8"/>
      <c r="KIP2" s="8"/>
      <c r="KIQ2" s="8"/>
      <c r="KIR2" s="8"/>
      <c r="KIS2" s="8"/>
      <c r="KIT2" s="8"/>
      <c r="KIU2" s="8"/>
      <c r="KIV2" s="8"/>
      <c r="KIW2" s="8"/>
      <c r="KIX2" s="8"/>
      <c r="KIY2" s="8"/>
      <c r="KIZ2" s="8"/>
      <c r="KJA2" s="8"/>
      <c r="KJB2" s="8"/>
      <c r="KJC2" s="8"/>
      <c r="KJD2" s="8"/>
      <c r="KJE2" s="8"/>
      <c r="KJF2" s="8"/>
      <c r="KJG2" s="8"/>
      <c r="KJH2" s="8"/>
      <c r="KJI2" s="8"/>
      <c r="KJJ2" s="8"/>
      <c r="KJK2" s="8"/>
      <c r="KJL2" s="8"/>
      <c r="KJM2" s="8"/>
      <c r="KJN2" s="8"/>
      <c r="KJO2" s="8"/>
      <c r="KJP2" s="8"/>
      <c r="KJQ2" s="8"/>
      <c r="KJR2" s="8"/>
      <c r="KJS2" s="8"/>
      <c r="KJT2" s="8"/>
      <c r="KJU2" s="8"/>
      <c r="KJV2" s="8"/>
      <c r="KJW2" s="8"/>
      <c r="KJX2" s="8"/>
      <c r="KJY2" s="8"/>
      <c r="KJZ2" s="8"/>
      <c r="KKA2" s="8"/>
      <c r="KKB2" s="8"/>
      <c r="KKC2" s="8"/>
      <c r="KKD2" s="8"/>
      <c r="KKE2" s="8"/>
      <c r="KKF2" s="8"/>
      <c r="KKG2" s="8"/>
      <c r="KKH2" s="8"/>
      <c r="KKI2" s="8"/>
      <c r="KKJ2" s="8"/>
      <c r="KKK2" s="8"/>
      <c r="KKL2" s="8"/>
      <c r="KKM2" s="8"/>
      <c r="KKN2" s="8"/>
      <c r="KKO2" s="8"/>
      <c r="KKP2" s="8"/>
      <c r="KKQ2" s="8"/>
      <c r="KKR2" s="8"/>
      <c r="KKS2" s="8"/>
      <c r="KKT2" s="8"/>
      <c r="KKU2" s="8"/>
      <c r="KKV2" s="8"/>
      <c r="KKW2" s="8"/>
      <c r="KKX2" s="8"/>
      <c r="KKY2" s="8"/>
      <c r="KKZ2" s="8"/>
      <c r="KLA2" s="8"/>
      <c r="KLB2" s="8"/>
      <c r="KLC2" s="8"/>
      <c r="KLD2" s="8"/>
      <c r="KLE2" s="8"/>
      <c r="KLF2" s="8"/>
      <c r="KLG2" s="8"/>
      <c r="KLH2" s="8"/>
      <c r="KLI2" s="8"/>
      <c r="KLJ2" s="8"/>
      <c r="KLK2" s="8"/>
      <c r="KLL2" s="8"/>
      <c r="KLM2" s="8"/>
      <c r="KLN2" s="8"/>
      <c r="KLO2" s="8"/>
      <c r="KLP2" s="8"/>
      <c r="KLQ2" s="8"/>
      <c r="KLR2" s="8"/>
      <c r="KLS2" s="8"/>
      <c r="KLT2" s="8"/>
      <c r="KLU2" s="8"/>
      <c r="KLV2" s="8"/>
      <c r="KLW2" s="8"/>
      <c r="KLX2" s="8"/>
      <c r="KLY2" s="8"/>
      <c r="KLZ2" s="8"/>
      <c r="KMA2" s="8"/>
      <c r="KMB2" s="8"/>
      <c r="KMC2" s="8"/>
      <c r="KMD2" s="8"/>
      <c r="KME2" s="8"/>
      <c r="KMF2" s="8"/>
      <c r="KMG2" s="8"/>
      <c r="KMH2" s="8"/>
      <c r="KMI2" s="8"/>
      <c r="KMJ2" s="8"/>
      <c r="KMK2" s="8"/>
      <c r="KML2" s="8"/>
      <c r="KMM2" s="8"/>
      <c r="KMN2" s="8"/>
      <c r="KMO2" s="8"/>
      <c r="KMP2" s="8"/>
      <c r="KMQ2" s="8"/>
      <c r="KMR2" s="8"/>
      <c r="KMS2" s="8"/>
      <c r="KMT2" s="8"/>
      <c r="KMU2" s="8"/>
      <c r="KMV2" s="8"/>
      <c r="KMW2" s="8"/>
      <c r="KMX2" s="8"/>
      <c r="KMY2" s="8"/>
      <c r="KMZ2" s="8"/>
      <c r="KNA2" s="8"/>
      <c r="KNB2" s="8"/>
      <c r="KNC2" s="8"/>
      <c r="KND2" s="8"/>
      <c r="KNE2" s="8"/>
      <c r="KNF2" s="8"/>
      <c r="KNG2" s="8"/>
      <c r="KNH2" s="8"/>
      <c r="KNI2" s="8"/>
      <c r="KNJ2" s="8"/>
      <c r="KNK2" s="8"/>
      <c r="KNL2" s="8"/>
      <c r="KNM2" s="8"/>
      <c r="KNN2" s="8"/>
      <c r="KNO2" s="8"/>
      <c r="KNP2" s="8"/>
      <c r="KNQ2" s="8"/>
      <c r="KNR2" s="8"/>
      <c r="KNS2" s="8"/>
      <c r="KNT2" s="8"/>
      <c r="KNU2" s="8"/>
      <c r="KNV2" s="8"/>
      <c r="KNW2" s="8"/>
      <c r="KNX2" s="8"/>
      <c r="KNY2" s="8"/>
      <c r="KNZ2" s="8"/>
      <c r="KOA2" s="8"/>
      <c r="KOB2" s="8"/>
      <c r="KOC2" s="8"/>
      <c r="KOD2" s="8"/>
      <c r="KOE2" s="8"/>
      <c r="KOF2" s="8"/>
      <c r="KOG2" s="8"/>
      <c r="KOH2" s="8"/>
      <c r="KOI2" s="8"/>
      <c r="KOJ2" s="8"/>
      <c r="KOK2" s="8"/>
      <c r="KOL2" s="8"/>
      <c r="KOM2" s="8"/>
      <c r="KON2" s="8"/>
      <c r="KOO2" s="8"/>
      <c r="KOP2" s="8"/>
      <c r="KOQ2" s="8"/>
      <c r="KOR2" s="8"/>
      <c r="KOS2" s="8"/>
      <c r="KOT2" s="8"/>
      <c r="KOU2" s="8"/>
      <c r="KOV2" s="8"/>
      <c r="KOW2" s="8"/>
      <c r="KOX2" s="8"/>
      <c r="KOY2" s="8"/>
      <c r="KOZ2" s="8"/>
      <c r="KPA2" s="8"/>
      <c r="KPB2" s="8"/>
      <c r="KPC2" s="8"/>
      <c r="KPD2" s="8"/>
      <c r="KPE2" s="8"/>
      <c r="KPF2" s="8"/>
      <c r="KPG2" s="8"/>
      <c r="KPH2" s="8"/>
      <c r="KPI2" s="8"/>
      <c r="KPJ2" s="8"/>
      <c r="KPK2" s="8"/>
      <c r="KPL2" s="8"/>
      <c r="KPM2" s="8"/>
      <c r="KPN2" s="8"/>
      <c r="KPO2" s="8"/>
      <c r="KPP2" s="8"/>
      <c r="KPQ2" s="8"/>
      <c r="KPR2" s="8"/>
      <c r="KPS2" s="8"/>
      <c r="KPT2" s="8"/>
      <c r="KPU2" s="8"/>
      <c r="KPV2" s="8"/>
      <c r="KPW2" s="8"/>
      <c r="KPX2" s="8"/>
      <c r="KPY2" s="8"/>
      <c r="KPZ2" s="8"/>
      <c r="KQA2" s="8"/>
      <c r="KQB2" s="8"/>
      <c r="KQC2" s="8"/>
      <c r="KQD2" s="8"/>
      <c r="KQE2" s="8"/>
      <c r="KQF2" s="8"/>
      <c r="KQG2" s="8"/>
      <c r="KQH2" s="8"/>
      <c r="KQI2" s="8"/>
      <c r="KQJ2" s="8"/>
      <c r="KQK2" s="8"/>
      <c r="KQL2" s="8"/>
      <c r="KQM2" s="8"/>
      <c r="KQN2" s="8"/>
      <c r="KQO2" s="8"/>
      <c r="KQP2" s="8"/>
      <c r="KQQ2" s="8"/>
      <c r="KQR2" s="8"/>
      <c r="KQS2" s="8"/>
      <c r="KQT2" s="8"/>
      <c r="KQU2" s="8"/>
      <c r="KQV2" s="8"/>
      <c r="KQW2" s="8"/>
      <c r="KQX2" s="8"/>
      <c r="KQY2" s="8"/>
      <c r="KQZ2" s="8"/>
      <c r="KRA2" s="8"/>
      <c r="KRB2" s="8"/>
      <c r="KRC2" s="8"/>
      <c r="KRD2" s="8"/>
      <c r="KRE2" s="8"/>
      <c r="KRF2" s="8"/>
      <c r="KRG2" s="8"/>
      <c r="KRH2" s="8"/>
      <c r="KRI2" s="8"/>
      <c r="KRJ2" s="8"/>
      <c r="KRK2" s="8"/>
      <c r="KRL2" s="8"/>
      <c r="KRM2" s="8"/>
      <c r="KRN2" s="8"/>
      <c r="KRO2" s="8"/>
      <c r="KRP2" s="8"/>
      <c r="KRQ2" s="8"/>
      <c r="KRR2" s="8"/>
      <c r="KRS2" s="8"/>
      <c r="KRT2" s="8"/>
      <c r="KRU2" s="8"/>
      <c r="KRV2" s="8"/>
      <c r="KRW2" s="8"/>
      <c r="KRX2" s="8"/>
      <c r="KRY2" s="8"/>
      <c r="KRZ2" s="8"/>
      <c r="KSA2" s="8"/>
      <c r="KSB2" s="8"/>
      <c r="KSC2" s="8"/>
      <c r="KSD2" s="8"/>
      <c r="KSE2" s="8"/>
      <c r="KSF2" s="8"/>
      <c r="KSG2" s="8"/>
      <c r="KSH2" s="8"/>
      <c r="KSI2" s="8"/>
      <c r="KSJ2" s="8"/>
      <c r="KSK2" s="8"/>
      <c r="KSL2" s="8"/>
      <c r="KSM2" s="8"/>
      <c r="KSN2" s="8"/>
      <c r="KSO2" s="8"/>
      <c r="KSP2" s="8"/>
      <c r="KSQ2" s="8"/>
      <c r="KSR2" s="8"/>
      <c r="KSS2" s="8"/>
      <c r="KST2" s="8"/>
      <c r="KSU2" s="8"/>
      <c r="KSV2" s="8"/>
      <c r="KSW2" s="8"/>
      <c r="KSX2" s="8"/>
      <c r="KSY2" s="8"/>
      <c r="KSZ2" s="8"/>
      <c r="KTA2" s="8"/>
      <c r="KTB2" s="8"/>
      <c r="KTC2" s="8"/>
      <c r="KTD2" s="8"/>
      <c r="KTE2" s="8"/>
      <c r="KTF2" s="8"/>
      <c r="KTG2" s="8"/>
      <c r="KTH2" s="8"/>
      <c r="KTI2" s="8"/>
      <c r="KTJ2" s="8"/>
      <c r="KTK2" s="8"/>
      <c r="KTL2" s="8"/>
      <c r="KTM2" s="8"/>
      <c r="KTN2" s="8"/>
      <c r="KTO2" s="8"/>
      <c r="KTP2" s="8"/>
      <c r="KTQ2" s="8"/>
      <c r="KTR2" s="8"/>
      <c r="KTS2" s="8"/>
      <c r="KTT2" s="8"/>
      <c r="KTU2" s="8"/>
      <c r="KTV2" s="8"/>
      <c r="KTW2" s="8"/>
      <c r="KTX2" s="8"/>
      <c r="KTY2" s="8"/>
      <c r="KTZ2" s="8"/>
      <c r="KUA2" s="8"/>
      <c r="KUB2" s="8"/>
      <c r="KUC2" s="8"/>
      <c r="KUD2" s="8"/>
      <c r="KUE2" s="8"/>
      <c r="KUF2" s="8"/>
      <c r="KUG2" s="8"/>
      <c r="KUH2" s="8"/>
      <c r="KUI2" s="8"/>
      <c r="KUJ2" s="8"/>
      <c r="KUK2" s="8"/>
      <c r="KUL2" s="8"/>
      <c r="KUM2" s="8"/>
      <c r="KUN2" s="8"/>
      <c r="KUO2" s="8"/>
      <c r="KUP2" s="8"/>
      <c r="KUQ2" s="8"/>
      <c r="KUR2" s="8"/>
      <c r="KUS2" s="8"/>
      <c r="KUT2" s="8"/>
      <c r="KUU2" s="8"/>
      <c r="KUV2" s="8"/>
      <c r="KUW2" s="8"/>
      <c r="KUX2" s="8"/>
      <c r="KUY2" s="8"/>
      <c r="KUZ2" s="8"/>
      <c r="KVA2" s="8"/>
      <c r="KVB2" s="8"/>
      <c r="KVC2" s="8"/>
      <c r="KVD2" s="8"/>
      <c r="KVE2" s="8"/>
      <c r="KVF2" s="8"/>
      <c r="KVG2" s="8"/>
      <c r="KVH2" s="8"/>
      <c r="KVI2" s="8"/>
      <c r="KVJ2" s="8"/>
      <c r="KVK2" s="8"/>
      <c r="KVL2" s="8"/>
      <c r="KVM2" s="8"/>
      <c r="KVN2" s="8"/>
      <c r="KVO2" s="8"/>
      <c r="KVP2" s="8"/>
      <c r="KVQ2" s="8"/>
      <c r="KVR2" s="8"/>
      <c r="KVS2" s="8"/>
      <c r="KVT2" s="8"/>
      <c r="KVU2" s="8"/>
      <c r="KVV2" s="8"/>
      <c r="KVW2" s="8"/>
      <c r="KVX2" s="8"/>
      <c r="KVY2" s="8"/>
      <c r="KVZ2" s="8"/>
      <c r="KWA2" s="8"/>
      <c r="KWB2" s="8"/>
      <c r="KWC2" s="8"/>
      <c r="KWD2" s="8"/>
      <c r="KWE2" s="8"/>
      <c r="KWF2" s="8"/>
      <c r="KWG2" s="8"/>
      <c r="KWH2" s="8"/>
      <c r="KWI2" s="8"/>
      <c r="KWJ2" s="8"/>
      <c r="KWK2" s="8"/>
      <c r="KWL2" s="8"/>
      <c r="KWM2" s="8"/>
      <c r="KWN2" s="8"/>
      <c r="KWO2" s="8"/>
      <c r="KWP2" s="8"/>
      <c r="KWQ2" s="8"/>
      <c r="KWR2" s="8"/>
      <c r="KWS2" s="8"/>
      <c r="KWT2" s="8"/>
      <c r="KWU2" s="8"/>
      <c r="KWV2" s="8"/>
      <c r="KWW2" s="8"/>
      <c r="KWX2" s="8"/>
      <c r="KWY2" s="8"/>
      <c r="KWZ2" s="8"/>
      <c r="KXA2" s="8"/>
      <c r="KXB2" s="8"/>
      <c r="KXC2" s="8"/>
      <c r="KXD2" s="8"/>
      <c r="KXE2" s="8"/>
      <c r="KXF2" s="8"/>
      <c r="KXG2" s="8"/>
      <c r="KXH2" s="8"/>
      <c r="KXI2" s="8"/>
      <c r="KXJ2" s="8"/>
      <c r="KXK2" s="8"/>
      <c r="KXL2" s="8"/>
      <c r="KXM2" s="8"/>
      <c r="KXN2" s="8"/>
      <c r="KXO2" s="8"/>
      <c r="KXP2" s="8"/>
      <c r="KXQ2" s="8"/>
      <c r="KXR2" s="8"/>
      <c r="KXS2" s="8"/>
      <c r="KXT2" s="8"/>
      <c r="KXU2" s="8"/>
      <c r="KXV2" s="8"/>
      <c r="KXW2" s="8"/>
      <c r="KXX2" s="8"/>
      <c r="KXY2" s="8"/>
      <c r="KXZ2" s="8"/>
      <c r="KYA2" s="8"/>
      <c r="KYB2" s="8"/>
      <c r="KYC2" s="8"/>
      <c r="KYD2" s="8"/>
      <c r="KYE2" s="8"/>
      <c r="KYF2" s="8"/>
      <c r="KYG2" s="8"/>
      <c r="KYH2" s="8"/>
      <c r="KYI2" s="8"/>
      <c r="KYJ2" s="8"/>
      <c r="KYK2" s="8"/>
      <c r="KYL2" s="8"/>
      <c r="KYM2" s="8"/>
      <c r="KYN2" s="8"/>
      <c r="KYO2" s="8"/>
      <c r="KYP2" s="8"/>
      <c r="KYQ2" s="8"/>
      <c r="KYR2" s="8"/>
      <c r="KYS2" s="8"/>
      <c r="KYT2" s="8"/>
      <c r="KYU2" s="8"/>
      <c r="KYV2" s="8"/>
      <c r="KYW2" s="8"/>
      <c r="KYX2" s="8"/>
      <c r="KYY2" s="8"/>
      <c r="KYZ2" s="8"/>
      <c r="KZA2" s="8"/>
      <c r="KZB2" s="8"/>
      <c r="KZC2" s="8"/>
      <c r="KZD2" s="8"/>
      <c r="KZE2" s="8"/>
      <c r="KZF2" s="8"/>
      <c r="KZG2" s="8"/>
      <c r="KZH2" s="8"/>
      <c r="KZI2" s="8"/>
      <c r="KZJ2" s="8"/>
      <c r="KZK2" s="8"/>
      <c r="KZL2" s="8"/>
      <c r="KZM2" s="8"/>
      <c r="KZN2" s="8"/>
      <c r="KZO2" s="8"/>
      <c r="KZP2" s="8"/>
      <c r="KZQ2" s="8"/>
      <c r="KZR2" s="8"/>
      <c r="KZS2" s="8"/>
      <c r="KZT2" s="8"/>
      <c r="KZU2" s="8"/>
      <c r="KZV2" s="8"/>
      <c r="KZW2" s="8"/>
      <c r="KZX2" s="8"/>
      <c r="KZY2" s="8"/>
      <c r="KZZ2" s="8"/>
      <c r="LAA2" s="8"/>
      <c r="LAB2" s="8"/>
      <c r="LAC2" s="8"/>
      <c r="LAD2" s="8"/>
      <c r="LAE2" s="8"/>
      <c r="LAF2" s="8"/>
      <c r="LAG2" s="8"/>
      <c r="LAH2" s="8"/>
      <c r="LAI2" s="8"/>
      <c r="LAJ2" s="8"/>
      <c r="LAK2" s="8"/>
      <c r="LAL2" s="8"/>
      <c r="LAM2" s="8"/>
      <c r="LAN2" s="8"/>
      <c r="LAO2" s="8"/>
      <c r="LAP2" s="8"/>
      <c r="LAQ2" s="8"/>
      <c r="LAR2" s="8"/>
      <c r="LAS2" s="8"/>
      <c r="LAT2" s="8"/>
      <c r="LAU2" s="8"/>
      <c r="LAV2" s="8"/>
      <c r="LAW2" s="8"/>
      <c r="LAX2" s="8"/>
      <c r="LAY2" s="8"/>
      <c r="LAZ2" s="8"/>
      <c r="LBA2" s="8"/>
      <c r="LBB2" s="8"/>
      <c r="LBC2" s="8"/>
      <c r="LBD2" s="8"/>
      <c r="LBE2" s="8"/>
      <c r="LBF2" s="8"/>
      <c r="LBG2" s="8"/>
      <c r="LBH2" s="8"/>
      <c r="LBI2" s="8"/>
      <c r="LBJ2" s="8"/>
      <c r="LBK2" s="8"/>
      <c r="LBL2" s="8"/>
      <c r="LBM2" s="8"/>
      <c r="LBN2" s="8"/>
      <c r="LBO2" s="8"/>
      <c r="LBP2" s="8"/>
      <c r="LBQ2" s="8"/>
      <c r="LBR2" s="8"/>
      <c r="LBS2" s="8"/>
      <c r="LBT2" s="8"/>
      <c r="LBU2" s="8"/>
      <c r="LBV2" s="8"/>
      <c r="LBW2" s="8"/>
      <c r="LBX2" s="8"/>
      <c r="LBY2" s="8"/>
      <c r="LBZ2" s="8"/>
      <c r="LCA2" s="8"/>
      <c r="LCB2" s="8"/>
      <c r="LCC2" s="8"/>
      <c r="LCD2" s="8"/>
      <c r="LCE2" s="8"/>
      <c r="LCF2" s="8"/>
      <c r="LCG2" s="8"/>
      <c r="LCH2" s="8"/>
      <c r="LCI2" s="8"/>
      <c r="LCJ2" s="8"/>
      <c r="LCK2" s="8"/>
      <c r="LCL2" s="8"/>
      <c r="LCM2" s="8"/>
      <c r="LCN2" s="8"/>
      <c r="LCO2" s="8"/>
      <c r="LCP2" s="8"/>
      <c r="LCQ2" s="8"/>
      <c r="LCR2" s="8"/>
      <c r="LCS2" s="8"/>
      <c r="LCT2" s="8"/>
      <c r="LCU2" s="8"/>
      <c r="LCV2" s="8"/>
      <c r="LCW2" s="8"/>
      <c r="LCX2" s="8"/>
      <c r="LCY2" s="8"/>
      <c r="LCZ2" s="8"/>
      <c r="LDA2" s="8"/>
      <c r="LDB2" s="8"/>
      <c r="LDC2" s="8"/>
      <c r="LDD2" s="8"/>
      <c r="LDE2" s="8"/>
      <c r="LDF2" s="8"/>
      <c r="LDG2" s="8"/>
      <c r="LDH2" s="8"/>
      <c r="LDI2" s="8"/>
      <c r="LDJ2" s="8"/>
      <c r="LDK2" s="8"/>
      <c r="LDL2" s="8"/>
      <c r="LDM2" s="8"/>
      <c r="LDN2" s="8"/>
      <c r="LDO2" s="8"/>
      <c r="LDP2" s="8"/>
      <c r="LDQ2" s="8"/>
      <c r="LDR2" s="8"/>
      <c r="LDS2" s="8"/>
      <c r="LDT2" s="8"/>
      <c r="LDU2" s="8"/>
      <c r="LDV2" s="8"/>
      <c r="LDW2" s="8"/>
      <c r="LDX2" s="8"/>
      <c r="LDY2" s="8"/>
      <c r="LDZ2" s="8"/>
      <c r="LEA2" s="8"/>
      <c r="LEB2" s="8"/>
      <c r="LEC2" s="8"/>
      <c r="LED2" s="8"/>
      <c r="LEE2" s="8"/>
      <c r="LEF2" s="8"/>
      <c r="LEG2" s="8"/>
      <c r="LEH2" s="8"/>
      <c r="LEI2" s="8"/>
      <c r="LEJ2" s="8"/>
      <c r="LEK2" s="8"/>
      <c r="LEL2" s="8"/>
      <c r="LEM2" s="8"/>
      <c r="LEN2" s="8"/>
      <c r="LEO2" s="8"/>
      <c r="LEP2" s="8"/>
      <c r="LEQ2" s="8"/>
      <c r="LER2" s="8"/>
      <c r="LES2" s="8"/>
      <c r="LET2" s="8"/>
      <c r="LEU2" s="8"/>
      <c r="LEV2" s="8"/>
      <c r="LEW2" s="8"/>
      <c r="LEX2" s="8"/>
      <c r="LEY2" s="8"/>
      <c r="LEZ2" s="8"/>
      <c r="LFA2" s="8"/>
      <c r="LFB2" s="8"/>
      <c r="LFC2" s="8"/>
      <c r="LFD2" s="8"/>
      <c r="LFE2" s="8"/>
      <c r="LFF2" s="8"/>
      <c r="LFG2" s="8"/>
      <c r="LFH2" s="8"/>
      <c r="LFI2" s="8"/>
      <c r="LFJ2" s="8"/>
      <c r="LFK2" s="8"/>
      <c r="LFL2" s="8"/>
      <c r="LFM2" s="8"/>
      <c r="LFN2" s="8"/>
      <c r="LFO2" s="8"/>
      <c r="LFP2" s="8"/>
      <c r="LFQ2" s="8"/>
      <c r="LFR2" s="8"/>
      <c r="LFS2" s="8"/>
      <c r="LFT2" s="8"/>
      <c r="LFU2" s="8"/>
      <c r="LFV2" s="8"/>
      <c r="LFW2" s="8"/>
      <c r="LFX2" s="8"/>
      <c r="LFY2" s="8"/>
      <c r="LFZ2" s="8"/>
      <c r="LGA2" s="8"/>
      <c r="LGB2" s="8"/>
      <c r="LGC2" s="8"/>
      <c r="LGD2" s="8"/>
      <c r="LGE2" s="8"/>
      <c r="LGF2" s="8"/>
      <c r="LGG2" s="8"/>
      <c r="LGH2" s="8"/>
      <c r="LGI2" s="8"/>
      <c r="LGJ2" s="8"/>
      <c r="LGK2" s="8"/>
      <c r="LGL2" s="8"/>
      <c r="LGM2" s="8"/>
      <c r="LGN2" s="8"/>
      <c r="LGO2" s="8"/>
      <c r="LGP2" s="8"/>
      <c r="LGQ2" s="8"/>
      <c r="LGR2" s="8"/>
      <c r="LGS2" s="8"/>
      <c r="LGT2" s="8"/>
      <c r="LGU2" s="8"/>
      <c r="LGV2" s="8"/>
      <c r="LGW2" s="8"/>
      <c r="LGX2" s="8"/>
      <c r="LGY2" s="8"/>
      <c r="LGZ2" s="8"/>
      <c r="LHA2" s="8"/>
      <c r="LHB2" s="8"/>
      <c r="LHC2" s="8"/>
      <c r="LHD2" s="8"/>
      <c r="LHE2" s="8"/>
      <c r="LHF2" s="8"/>
      <c r="LHG2" s="8"/>
      <c r="LHH2" s="8"/>
      <c r="LHI2" s="8"/>
      <c r="LHJ2" s="8"/>
      <c r="LHK2" s="8"/>
      <c r="LHL2" s="8"/>
      <c r="LHM2" s="8"/>
      <c r="LHN2" s="8"/>
      <c r="LHO2" s="8"/>
      <c r="LHP2" s="8"/>
      <c r="LHQ2" s="8"/>
      <c r="LHR2" s="8"/>
      <c r="LHS2" s="8"/>
      <c r="LHT2" s="8"/>
      <c r="LHU2" s="8"/>
      <c r="LHV2" s="8"/>
      <c r="LHW2" s="8"/>
      <c r="LHX2" s="8"/>
      <c r="LHY2" s="8"/>
      <c r="LHZ2" s="8"/>
      <c r="LIA2" s="8"/>
      <c r="LIB2" s="8"/>
      <c r="LIC2" s="8"/>
      <c r="LID2" s="8"/>
      <c r="LIE2" s="8"/>
      <c r="LIF2" s="8"/>
      <c r="LIG2" s="8"/>
      <c r="LIH2" s="8"/>
      <c r="LII2" s="8"/>
      <c r="LIJ2" s="8"/>
      <c r="LIK2" s="8"/>
      <c r="LIL2" s="8"/>
      <c r="LIM2" s="8"/>
      <c r="LIN2" s="8"/>
      <c r="LIO2" s="8"/>
      <c r="LIP2" s="8"/>
      <c r="LIQ2" s="8"/>
      <c r="LIR2" s="8"/>
      <c r="LIS2" s="8"/>
      <c r="LIT2" s="8"/>
      <c r="LIU2" s="8"/>
      <c r="LIV2" s="8"/>
      <c r="LIW2" s="8"/>
      <c r="LIX2" s="8"/>
      <c r="LIY2" s="8"/>
      <c r="LIZ2" s="8"/>
      <c r="LJA2" s="8"/>
      <c r="LJB2" s="8"/>
      <c r="LJC2" s="8"/>
      <c r="LJD2" s="8"/>
      <c r="LJE2" s="8"/>
      <c r="LJF2" s="8"/>
      <c r="LJG2" s="8"/>
      <c r="LJH2" s="8"/>
      <c r="LJI2" s="8"/>
      <c r="LJJ2" s="8"/>
      <c r="LJK2" s="8"/>
      <c r="LJL2" s="8"/>
      <c r="LJM2" s="8"/>
      <c r="LJN2" s="8"/>
      <c r="LJO2" s="8"/>
      <c r="LJP2" s="8"/>
      <c r="LJQ2" s="8"/>
      <c r="LJR2" s="8"/>
      <c r="LJS2" s="8"/>
      <c r="LJT2" s="8"/>
      <c r="LJU2" s="8"/>
      <c r="LJV2" s="8"/>
      <c r="LJW2" s="8"/>
      <c r="LJX2" s="8"/>
      <c r="LJY2" s="8"/>
      <c r="LJZ2" s="8"/>
      <c r="LKA2" s="8"/>
      <c r="LKB2" s="8"/>
      <c r="LKC2" s="8"/>
      <c r="LKD2" s="8"/>
      <c r="LKE2" s="8"/>
      <c r="LKF2" s="8"/>
      <c r="LKG2" s="8"/>
      <c r="LKH2" s="8"/>
      <c r="LKI2" s="8"/>
      <c r="LKJ2" s="8"/>
      <c r="LKK2" s="8"/>
      <c r="LKL2" s="8"/>
      <c r="LKM2" s="8"/>
      <c r="LKN2" s="8"/>
      <c r="LKO2" s="8"/>
      <c r="LKP2" s="8"/>
      <c r="LKQ2" s="8"/>
      <c r="LKR2" s="8"/>
      <c r="LKS2" s="8"/>
      <c r="LKT2" s="8"/>
      <c r="LKU2" s="8"/>
      <c r="LKV2" s="8"/>
      <c r="LKW2" s="8"/>
      <c r="LKX2" s="8"/>
      <c r="LKY2" s="8"/>
      <c r="LKZ2" s="8"/>
      <c r="LLA2" s="8"/>
      <c r="LLB2" s="8"/>
      <c r="LLC2" s="8"/>
      <c r="LLD2" s="8"/>
      <c r="LLE2" s="8"/>
      <c r="LLF2" s="8"/>
      <c r="LLG2" s="8"/>
      <c r="LLH2" s="8"/>
      <c r="LLI2" s="8"/>
      <c r="LLJ2" s="8"/>
      <c r="LLK2" s="8"/>
      <c r="LLL2" s="8"/>
      <c r="LLM2" s="8"/>
      <c r="LLN2" s="8"/>
      <c r="LLO2" s="8"/>
      <c r="LLP2" s="8"/>
      <c r="LLQ2" s="8"/>
      <c r="LLR2" s="8"/>
      <c r="LLS2" s="8"/>
      <c r="LLT2" s="8"/>
      <c r="LLU2" s="8"/>
      <c r="LLV2" s="8"/>
      <c r="LLW2" s="8"/>
      <c r="LLX2" s="8"/>
      <c r="LLY2" s="8"/>
      <c r="LLZ2" s="8"/>
      <c r="LMA2" s="8"/>
      <c r="LMB2" s="8"/>
      <c r="LMC2" s="8"/>
      <c r="LMD2" s="8"/>
      <c r="LME2" s="8"/>
      <c r="LMF2" s="8"/>
      <c r="LMG2" s="8"/>
      <c r="LMH2" s="8"/>
      <c r="LMI2" s="8"/>
      <c r="LMJ2" s="8"/>
      <c r="LMK2" s="8"/>
      <c r="LML2" s="8"/>
      <c r="LMM2" s="8"/>
      <c r="LMN2" s="8"/>
      <c r="LMO2" s="8"/>
      <c r="LMP2" s="8"/>
      <c r="LMQ2" s="8"/>
      <c r="LMR2" s="8"/>
      <c r="LMS2" s="8"/>
      <c r="LMT2" s="8"/>
      <c r="LMU2" s="8"/>
      <c r="LMV2" s="8"/>
      <c r="LMW2" s="8"/>
      <c r="LMX2" s="8"/>
      <c r="LMY2" s="8"/>
      <c r="LMZ2" s="8"/>
      <c r="LNA2" s="8"/>
      <c r="LNB2" s="8"/>
      <c r="LNC2" s="8"/>
      <c r="LND2" s="8"/>
      <c r="LNE2" s="8"/>
      <c r="LNF2" s="8"/>
      <c r="LNG2" s="8"/>
      <c r="LNH2" s="8"/>
      <c r="LNI2" s="8"/>
      <c r="LNJ2" s="8"/>
      <c r="LNK2" s="8"/>
      <c r="LNL2" s="8"/>
      <c r="LNM2" s="8"/>
      <c r="LNN2" s="8"/>
      <c r="LNO2" s="8"/>
      <c r="LNP2" s="8"/>
      <c r="LNQ2" s="8"/>
      <c r="LNR2" s="8"/>
      <c r="LNS2" s="8"/>
      <c r="LNT2" s="8"/>
      <c r="LNU2" s="8"/>
      <c r="LNV2" s="8"/>
      <c r="LNW2" s="8"/>
      <c r="LNX2" s="8"/>
      <c r="LNY2" s="8"/>
      <c r="LNZ2" s="8"/>
      <c r="LOA2" s="8"/>
      <c r="LOB2" s="8"/>
      <c r="LOC2" s="8"/>
      <c r="LOD2" s="8"/>
      <c r="LOE2" s="8"/>
      <c r="LOF2" s="8"/>
      <c r="LOG2" s="8"/>
      <c r="LOH2" s="8"/>
      <c r="LOI2" s="8"/>
      <c r="LOJ2" s="8"/>
      <c r="LOK2" s="8"/>
      <c r="LOL2" s="8"/>
      <c r="LOM2" s="8"/>
      <c r="LON2" s="8"/>
      <c r="LOO2" s="8"/>
      <c r="LOP2" s="8"/>
      <c r="LOQ2" s="8"/>
      <c r="LOR2" s="8"/>
      <c r="LOS2" s="8"/>
      <c r="LOT2" s="8"/>
      <c r="LOU2" s="8"/>
      <c r="LOV2" s="8"/>
      <c r="LOW2" s="8"/>
      <c r="LOX2" s="8"/>
      <c r="LOY2" s="8"/>
      <c r="LOZ2" s="8"/>
      <c r="LPA2" s="8"/>
      <c r="LPB2" s="8"/>
      <c r="LPC2" s="8"/>
      <c r="LPD2" s="8"/>
      <c r="LPE2" s="8"/>
      <c r="LPF2" s="8"/>
      <c r="LPG2" s="8"/>
      <c r="LPH2" s="8"/>
      <c r="LPI2" s="8"/>
      <c r="LPJ2" s="8"/>
      <c r="LPK2" s="8"/>
      <c r="LPL2" s="8"/>
      <c r="LPM2" s="8"/>
      <c r="LPN2" s="8"/>
      <c r="LPO2" s="8"/>
      <c r="LPP2" s="8"/>
      <c r="LPQ2" s="8"/>
      <c r="LPR2" s="8"/>
      <c r="LPS2" s="8"/>
      <c r="LPT2" s="8"/>
      <c r="LPU2" s="8"/>
      <c r="LPV2" s="8"/>
      <c r="LPW2" s="8"/>
      <c r="LPX2" s="8"/>
      <c r="LPY2" s="8"/>
      <c r="LPZ2" s="8"/>
      <c r="LQA2" s="8"/>
      <c r="LQB2" s="8"/>
      <c r="LQC2" s="8"/>
      <c r="LQD2" s="8"/>
      <c r="LQE2" s="8"/>
      <c r="LQF2" s="8"/>
      <c r="LQG2" s="8"/>
      <c r="LQH2" s="8"/>
      <c r="LQI2" s="8"/>
      <c r="LQJ2" s="8"/>
      <c r="LQK2" s="8"/>
      <c r="LQL2" s="8"/>
      <c r="LQM2" s="8"/>
      <c r="LQN2" s="8"/>
      <c r="LQO2" s="8"/>
      <c r="LQP2" s="8"/>
      <c r="LQQ2" s="8"/>
      <c r="LQR2" s="8"/>
      <c r="LQS2" s="8"/>
      <c r="LQT2" s="8"/>
      <c r="LQU2" s="8"/>
      <c r="LQV2" s="8"/>
      <c r="LQW2" s="8"/>
      <c r="LQX2" s="8"/>
      <c r="LQY2" s="8"/>
      <c r="LQZ2" s="8"/>
      <c r="LRA2" s="8"/>
      <c r="LRB2" s="8"/>
      <c r="LRC2" s="8"/>
      <c r="LRD2" s="8"/>
      <c r="LRE2" s="8"/>
      <c r="LRF2" s="8"/>
      <c r="LRG2" s="8"/>
      <c r="LRH2" s="8"/>
      <c r="LRI2" s="8"/>
      <c r="LRJ2" s="8"/>
      <c r="LRK2" s="8"/>
      <c r="LRL2" s="8"/>
      <c r="LRM2" s="8"/>
      <c r="LRN2" s="8"/>
      <c r="LRO2" s="8"/>
      <c r="LRP2" s="8"/>
      <c r="LRQ2" s="8"/>
      <c r="LRR2" s="8"/>
      <c r="LRS2" s="8"/>
      <c r="LRT2" s="8"/>
      <c r="LRU2" s="8"/>
      <c r="LRV2" s="8"/>
      <c r="LRW2" s="8"/>
      <c r="LRX2" s="8"/>
      <c r="LRY2" s="8"/>
      <c r="LRZ2" s="8"/>
      <c r="LSA2" s="8"/>
      <c r="LSB2" s="8"/>
      <c r="LSC2" s="8"/>
      <c r="LSD2" s="8"/>
      <c r="LSE2" s="8"/>
      <c r="LSF2" s="8"/>
      <c r="LSG2" s="8"/>
      <c r="LSH2" s="8"/>
      <c r="LSI2" s="8"/>
      <c r="LSJ2" s="8"/>
      <c r="LSK2" s="8"/>
      <c r="LSL2" s="8"/>
      <c r="LSM2" s="8"/>
      <c r="LSN2" s="8"/>
      <c r="LSO2" s="8"/>
      <c r="LSP2" s="8"/>
      <c r="LSQ2" s="8"/>
      <c r="LSR2" s="8"/>
      <c r="LSS2" s="8"/>
      <c r="LST2" s="8"/>
      <c r="LSU2" s="8"/>
      <c r="LSV2" s="8"/>
      <c r="LSW2" s="8"/>
      <c r="LSX2" s="8"/>
      <c r="LSY2" s="8"/>
      <c r="LSZ2" s="8"/>
      <c r="LTA2" s="8"/>
      <c r="LTB2" s="8"/>
      <c r="LTC2" s="8"/>
      <c r="LTD2" s="8"/>
      <c r="LTE2" s="8"/>
      <c r="LTF2" s="8"/>
      <c r="LTG2" s="8"/>
      <c r="LTH2" s="8"/>
      <c r="LTI2" s="8"/>
      <c r="LTJ2" s="8"/>
      <c r="LTK2" s="8"/>
      <c r="LTL2" s="8"/>
      <c r="LTM2" s="8"/>
      <c r="LTN2" s="8"/>
      <c r="LTO2" s="8"/>
      <c r="LTP2" s="8"/>
      <c r="LTQ2" s="8"/>
      <c r="LTR2" s="8"/>
      <c r="LTS2" s="8"/>
      <c r="LTT2" s="8"/>
      <c r="LTU2" s="8"/>
      <c r="LTV2" s="8"/>
      <c r="LTW2" s="8"/>
      <c r="LTX2" s="8"/>
      <c r="LTY2" s="8"/>
      <c r="LTZ2" s="8"/>
      <c r="LUA2" s="8"/>
      <c r="LUB2" s="8"/>
      <c r="LUC2" s="8"/>
      <c r="LUD2" s="8"/>
      <c r="LUE2" s="8"/>
      <c r="LUF2" s="8"/>
      <c r="LUG2" s="8"/>
      <c r="LUH2" s="8"/>
      <c r="LUI2" s="8"/>
      <c r="LUJ2" s="8"/>
      <c r="LUK2" s="8"/>
      <c r="LUL2" s="8"/>
      <c r="LUM2" s="8"/>
      <c r="LUN2" s="8"/>
      <c r="LUO2" s="8"/>
      <c r="LUP2" s="8"/>
      <c r="LUQ2" s="8"/>
      <c r="LUR2" s="8"/>
      <c r="LUS2" s="8"/>
      <c r="LUT2" s="8"/>
      <c r="LUU2" s="8"/>
      <c r="LUV2" s="8"/>
      <c r="LUW2" s="8"/>
      <c r="LUX2" s="8"/>
      <c r="LUY2" s="8"/>
      <c r="LUZ2" s="8"/>
      <c r="LVA2" s="8"/>
      <c r="LVB2" s="8"/>
      <c r="LVC2" s="8"/>
      <c r="LVD2" s="8"/>
      <c r="LVE2" s="8"/>
      <c r="LVF2" s="8"/>
      <c r="LVG2" s="8"/>
      <c r="LVH2" s="8"/>
      <c r="LVI2" s="8"/>
      <c r="LVJ2" s="8"/>
      <c r="LVK2" s="8"/>
      <c r="LVL2" s="8"/>
      <c r="LVM2" s="8"/>
      <c r="LVN2" s="8"/>
      <c r="LVO2" s="8"/>
      <c r="LVP2" s="8"/>
      <c r="LVQ2" s="8"/>
      <c r="LVR2" s="8"/>
      <c r="LVS2" s="8"/>
      <c r="LVT2" s="8"/>
      <c r="LVU2" s="8"/>
      <c r="LVV2" s="8"/>
      <c r="LVW2" s="8"/>
      <c r="LVX2" s="8"/>
      <c r="LVY2" s="8"/>
      <c r="LVZ2" s="8"/>
      <c r="LWA2" s="8"/>
      <c r="LWB2" s="8"/>
      <c r="LWC2" s="8"/>
      <c r="LWD2" s="8"/>
      <c r="LWE2" s="8"/>
      <c r="LWF2" s="8"/>
      <c r="LWG2" s="8"/>
      <c r="LWH2" s="8"/>
      <c r="LWI2" s="8"/>
      <c r="LWJ2" s="8"/>
      <c r="LWK2" s="8"/>
      <c r="LWL2" s="8"/>
      <c r="LWM2" s="8"/>
      <c r="LWN2" s="8"/>
      <c r="LWO2" s="8"/>
      <c r="LWP2" s="8"/>
      <c r="LWQ2" s="8"/>
      <c r="LWR2" s="8"/>
      <c r="LWS2" s="8"/>
      <c r="LWT2" s="8"/>
      <c r="LWU2" s="8"/>
      <c r="LWV2" s="8"/>
      <c r="LWW2" s="8"/>
      <c r="LWX2" s="8"/>
      <c r="LWY2" s="8"/>
      <c r="LWZ2" s="8"/>
      <c r="LXA2" s="8"/>
      <c r="LXB2" s="8"/>
      <c r="LXC2" s="8"/>
      <c r="LXD2" s="8"/>
      <c r="LXE2" s="8"/>
      <c r="LXF2" s="8"/>
      <c r="LXG2" s="8"/>
      <c r="LXH2" s="8"/>
      <c r="LXI2" s="8"/>
      <c r="LXJ2" s="8"/>
      <c r="LXK2" s="8"/>
      <c r="LXL2" s="8"/>
      <c r="LXM2" s="8"/>
      <c r="LXN2" s="8"/>
      <c r="LXO2" s="8"/>
      <c r="LXP2" s="8"/>
      <c r="LXQ2" s="8"/>
      <c r="LXR2" s="8"/>
      <c r="LXS2" s="8"/>
      <c r="LXT2" s="8"/>
      <c r="LXU2" s="8"/>
      <c r="LXV2" s="8"/>
      <c r="LXW2" s="8"/>
      <c r="LXX2" s="8"/>
      <c r="LXY2" s="8"/>
      <c r="LXZ2" s="8"/>
      <c r="LYA2" s="8"/>
      <c r="LYB2" s="8"/>
      <c r="LYC2" s="8"/>
      <c r="LYD2" s="8"/>
      <c r="LYE2" s="8"/>
      <c r="LYF2" s="8"/>
      <c r="LYG2" s="8"/>
      <c r="LYH2" s="8"/>
      <c r="LYI2" s="8"/>
      <c r="LYJ2" s="8"/>
      <c r="LYK2" s="8"/>
      <c r="LYL2" s="8"/>
      <c r="LYM2" s="8"/>
      <c r="LYN2" s="8"/>
      <c r="LYO2" s="8"/>
      <c r="LYP2" s="8"/>
      <c r="LYQ2" s="8"/>
      <c r="LYR2" s="8"/>
      <c r="LYS2" s="8"/>
      <c r="LYT2" s="8"/>
      <c r="LYU2" s="8"/>
      <c r="LYV2" s="8"/>
      <c r="LYW2" s="8"/>
      <c r="LYX2" s="8"/>
      <c r="LYY2" s="8"/>
      <c r="LYZ2" s="8"/>
      <c r="LZA2" s="8"/>
      <c r="LZB2" s="8"/>
      <c r="LZC2" s="8"/>
      <c r="LZD2" s="8"/>
      <c r="LZE2" s="8"/>
      <c r="LZF2" s="8"/>
      <c r="LZG2" s="8"/>
      <c r="LZH2" s="8"/>
      <c r="LZI2" s="8"/>
      <c r="LZJ2" s="8"/>
      <c r="LZK2" s="8"/>
      <c r="LZL2" s="8"/>
      <c r="LZM2" s="8"/>
      <c r="LZN2" s="8"/>
      <c r="LZO2" s="8"/>
      <c r="LZP2" s="8"/>
      <c r="LZQ2" s="8"/>
      <c r="LZR2" s="8"/>
      <c r="LZS2" s="8"/>
      <c r="LZT2" s="8"/>
      <c r="LZU2" s="8"/>
      <c r="LZV2" s="8"/>
      <c r="LZW2" s="8"/>
      <c r="LZX2" s="8"/>
      <c r="LZY2" s="8"/>
      <c r="LZZ2" s="8"/>
      <c r="MAA2" s="8"/>
      <c r="MAB2" s="8"/>
      <c r="MAC2" s="8"/>
      <c r="MAD2" s="8"/>
      <c r="MAE2" s="8"/>
      <c r="MAF2" s="8"/>
      <c r="MAG2" s="8"/>
      <c r="MAH2" s="8"/>
      <c r="MAI2" s="8"/>
      <c r="MAJ2" s="8"/>
      <c r="MAK2" s="8"/>
      <c r="MAL2" s="8"/>
      <c r="MAM2" s="8"/>
      <c r="MAN2" s="8"/>
      <c r="MAO2" s="8"/>
      <c r="MAP2" s="8"/>
      <c r="MAQ2" s="8"/>
      <c r="MAR2" s="8"/>
      <c r="MAS2" s="8"/>
      <c r="MAT2" s="8"/>
      <c r="MAU2" s="8"/>
      <c r="MAV2" s="8"/>
      <c r="MAW2" s="8"/>
      <c r="MAX2" s="8"/>
      <c r="MAY2" s="8"/>
      <c r="MAZ2" s="8"/>
      <c r="MBA2" s="8"/>
      <c r="MBB2" s="8"/>
      <c r="MBC2" s="8"/>
      <c r="MBD2" s="8"/>
      <c r="MBE2" s="8"/>
      <c r="MBF2" s="8"/>
      <c r="MBG2" s="8"/>
      <c r="MBH2" s="8"/>
      <c r="MBI2" s="8"/>
      <c r="MBJ2" s="8"/>
      <c r="MBK2" s="8"/>
      <c r="MBL2" s="8"/>
      <c r="MBM2" s="8"/>
      <c r="MBN2" s="8"/>
      <c r="MBO2" s="8"/>
      <c r="MBP2" s="8"/>
      <c r="MBQ2" s="8"/>
      <c r="MBR2" s="8"/>
      <c r="MBS2" s="8"/>
      <c r="MBT2" s="8"/>
      <c r="MBU2" s="8"/>
      <c r="MBV2" s="8"/>
      <c r="MBW2" s="8"/>
      <c r="MBX2" s="8"/>
      <c r="MBY2" s="8"/>
      <c r="MBZ2" s="8"/>
      <c r="MCA2" s="8"/>
      <c r="MCB2" s="8"/>
      <c r="MCC2" s="8"/>
      <c r="MCD2" s="8"/>
      <c r="MCE2" s="8"/>
      <c r="MCF2" s="8"/>
      <c r="MCG2" s="8"/>
      <c r="MCH2" s="8"/>
      <c r="MCI2" s="8"/>
      <c r="MCJ2" s="8"/>
      <c r="MCK2" s="8"/>
      <c r="MCL2" s="8"/>
      <c r="MCM2" s="8"/>
      <c r="MCN2" s="8"/>
      <c r="MCO2" s="8"/>
      <c r="MCP2" s="8"/>
      <c r="MCQ2" s="8"/>
      <c r="MCR2" s="8"/>
      <c r="MCS2" s="8"/>
      <c r="MCT2" s="8"/>
      <c r="MCU2" s="8"/>
      <c r="MCV2" s="8"/>
      <c r="MCW2" s="8"/>
      <c r="MCX2" s="8"/>
      <c r="MCY2" s="8"/>
      <c r="MCZ2" s="8"/>
      <c r="MDA2" s="8"/>
      <c r="MDB2" s="8"/>
      <c r="MDC2" s="8"/>
      <c r="MDD2" s="8"/>
      <c r="MDE2" s="8"/>
      <c r="MDF2" s="8"/>
      <c r="MDG2" s="8"/>
      <c r="MDH2" s="8"/>
      <c r="MDI2" s="8"/>
      <c r="MDJ2" s="8"/>
      <c r="MDK2" s="8"/>
      <c r="MDL2" s="8"/>
      <c r="MDM2" s="8"/>
      <c r="MDN2" s="8"/>
      <c r="MDO2" s="8"/>
      <c r="MDP2" s="8"/>
      <c r="MDQ2" s="8"/>
      <c r="MDR2" s="8"/>
      <c r="MDS2" s="8"/>
      <c r="MDT2" s="8"/>
      <c r="MDU2" s="8"/>
      <c r="MDV2" s="8"/>
      <c r="MDW2" s="8"/>
      <c r="MDX2" s="8"/>
      <c r="MDY2" s="8"/>
      <c r="MDZ2" s="8"/>
      <c r="MEA2" s="8"/>
      <c r="MEB2" s="8"/>
      <c r="MEC2" s="8"/>
      <c r="MED2" s="8"/>
      <c r="MEE2" s="8"/>
      <c r="MEF2" s="8"/>
      <c r="MEG2" s="8"/>
      <c r="MEH2" s="8"/>
      <c r="MEI2" s="8"/>
      <c r="MEJ2" s="8"/>
      <c r="MEK2" s="8"/>
      <c r="MEL2" s="8"/>
      <c r="MEM2" s="8"/>
      <c r="MEN2" s="8"/>
      <c r="MEO2" s="8"/>
      <c r="MEP2" s="8"/>
      <c r="MEQ2" s="8"/>
      <c r="MER2" s="8"/>
      <c r="MES2" s="8"/>
      <c r="MET2" s="8"/>
      <c r="MEU2" s="8"/>
      <c r="MEV2" s="8"/>
      <c r="MEW2" s="8"/>
      <c r="MEX2" s="8"/>
      <c r="MEY2" s="8"/>
      <c r="MEZ2" s="8"/>
      <c r="MFA2" s="8"/>
      <c r="MFB2" s="8"/>
      <c r="MFC2" s="8"/>
      <c r="MFD2" s="8"/>
      <c r="MFE2" s="8"/>
      <c r="MFF2" s="8"/>
      <c r="MFG2" s="8"/>
      <c r="MFH2" s="8"/>
      <c r="MFI2" s="8"/>
      <c r="MFJ2" s="8"/>
      <c r="MFK2" s="8"/>
      <c r="MFL2" s="8"/>
      <c r="MFM2" s="8"/>
      <c r="MFN2" s="8"/>
      <c r="MFO2" s="8"/>
      <c r="MFP2" s="8"/>
      <c r="MFQ2" s="8"/>
      <c r="MFR2" s="8"/>
      <c r="MFS2" s="8"/>
      <c r="MFT2" s="8"/>
      <c r="MFU2" s="8"/>
      <c r="MFV2" s="8"/>
      <c r="MFW2" s="8"/>
      <c r="MFX2" s="8"/>
      <c r="MFY2" s="8"/>
      <c r="MFZ2" s="8"/>
      <c r="MGA2" s="8"/>
      <c r="MGB2" s="8"/>
      <c r="MGC2" s="8"/>
      <c r="MGD2" s="8"/>
      <c r="MGE2" s="8"/>
      <c r="MGF2" s="8"/>
      <c r="MGG2" s="8"/>
      <c r="MGH2" s="8"/>
      <c r="MGI2" s="8"/>
      <c r="MGJ2" s="8"/>
      <c r="MGK2" s="8"/>
      <c r="MGL2" s="8"/>
      <c r="MGM2" s="8"/>
      <c r="MGN2" s="8"/>
      <c r="MGO2" s="8"/>
      <c r="MGP2" s="8"/>
      <c r="MGQ2" s="8"/>
      <c r="MGR2" s="8"/>
      <c r="MGS2" s="8"/>
      <c r="MGT2" s="8"/>
      <c r="MGU2" s="8"/>
      <c r="MGV2" s="8"/>
      <c r="MGW2" s="8"/>
      <c r="MGX2" s="8"/>
      <c r="MGY2" s="8"/>
      <c r="MGZ2" s="8"/>
      <c r="MHA2" s="8"/>
      <c r="MHB2" s="8"/>
      <c r="MHC2" s="8"/>
      <c r="MHD2" s="8"/>
      <c r="MHE2" s="8"/>
      <c r="MHF2" s="8"/>
      <c r="MHG2" s="8"/>
      <c r="MHH2" s="8"/>
      <c r="MHI2" s="8"/>
      <c r="MHJ2" s="8"/>
      <c r="MHK2" s="8"/>
      <c r="MHL2" s="8"/>
      <c r="MHM2" s="8"/>
      <c r="MHN2" s="8"/>
      <c r="MHO2" s="8"/>
      <c r="MHP2" s="8"/>
      <c r="MHQ2" s="8"/>
      <c r="MHR2" s="8"/>
      <c r="MHS2" s="8"/>
      <c r="MHT2" s="8"/>
      <c r="MHU2" s="8"/>
      <c r="MHV2" s="8"/>
      <c r="MHW2" s="8"/>
      <c r="MHX2" s="8"/>
      <c r="MHY2" s="8"/>
      <c r="MHZ2" s="8"/>
      <c r="MIA2" s="8"/>
      <c r="MIB2" s="8"/>
      <c r="MIC2" s="8"/>
      <c r="MID2" s="8"/>
      <c r="MIE2" s="8"/>
      <c r="MIF2" s="8"/>
      <c r="MIG2" s="8"/>
      <c r="MIH2" s="8"/>
      <c r="MII2" s="8"/>
      <c r="MIJ2" s="8"/>
      <c r="MIK2" s="8"/>
      <c r="MIL2" s="8"/>
      <c r="MIM2" s="8"/>
      <c r="MIN2" s="8"/>
      <c r="MIO2" s="8"/>
      <c r="MIP2" s="8"/>
      <c r="MIQ2" s="8"/>
      <c r="MIR2" s="8"/>
      <c r="MIS2" s="8"/>
      <c r="MIT2" s="8"/>
      <c r="MIU2" s="8"/>
      <c r="MIV2" s="8"/>
      <c r="MIW2" s="8"/>
      <c r="MIX2" s="8"/>
      <c r="MIY2" s="8"/>
      <c r="MIZ2" s="8"/>
      <c r="MJA2" s="8"/>
      <c r="MJB2" s="8"/>
      <c r="MJC2" s="8"/>
      <c r="MJD2" s="8"/>
      <c r="MJE2" s="8"/>
      <c r="MJF2" s="8"/>
      <c r="MJG2" s="8"/>
      <c r="MJH2" s="8"/>
      <c r="MJI2" s="8"/>
      <c r="MJJ2" s="8"/>
      <c r="MJK2" s="8"/>
      <c r="MJL2" s="8"/>
      <c r="MJM2" s="8"/>
      <c r="MJN2" s="8"/>
      <c r="MJO2" s="8"/>
      <c r="MJP2" s="8"/>
      <c r="MJQ2" s="8"/>
      <c r="MJR2" s="8"/>
      <c r="MJS2" s="8"/>
      <c r="MJT2" s="8"/>
      <c r="MJU2" s="8"/>
      <c r="MJV2" s="8"/>
      <c r="MJW2" s="8"/>
      <c r="MJX2" s="8"/>
      <c r="MJY2" s="8"/>
      <c r="MJZ2" s="8"/>
      <c r="MKA2" s="8"/>
      <c r="MKB2" s="8"/>
      <c r="MKC2" s="8"/>
      <c r="MKD2" s="8"/>
      <c r="MKE2" s="8"/>
      <c r="MKF2" s="8"/>
      <c r="MKG2" s="8"/>
      <c r="MKH2" s="8"/>
      <c r="MKI2" s="8"/>
      <c r="MKJ2" s="8"/>
      <c r="MKK2" s="8"/>
      <c r="MKL2" s="8"/>
      <c r="MKM2" s="8"/>
      <c r="MKN2" s="8"/>
      <c r="MKO2" s="8"/>
      <c r="MKP2" s="8"/>
      <c r="MKQ2" s="8"/>
      <c r="MKR2" s="8"/>
      <c r="MKS2" s="8"/>
      <c r="MKT2" s="8"/>
      <c r="MKU2" s="8"/>
      <c r="MKV2" s="8"/>
      <c r="MKW2" s="8"/>
      <c r="MKX2" s="8"/>
      <c r="MKY2" s="8"/>
      <c r="MKZ2" s="8"/>
      <c r="MLA2" s="8"/>
      <c r="MLB2" s="8"/>
      <c r="MLC2" s="8"/>
      <c r="MLD2" s="8"/>
      <c r="MLE2" s="8"/>
      <c r="MLF2" s="8"/>
      <c r="MLG2" s="8"/>
      <c r="MLH2" s="8"/>
      <c r="MLI2" s="8"/>
      <c r="MLJ2" s="8"/>
      <c r="MLK2" s="8"/>
      <c r="MLL2" s="8"/>
      <c r="MLM2" s="8"/>
      <c r="MLN2" s="8"/>
      <c r="MLO2" s="8"/>
      <c r="MLP2" s="8"/>
      <c r="MLQ2" s="8"/>
      <c r="MLR2" s="8"/>
      <c r="MLS2" s="8"/>
      <c r="MLT2" s="8"/>
      <c r="MLU2" s="8"/>
      <c r="MLV2" s="8"/>
      <c r="MLW2" s="8"/>
      <c r="MLX2" s="8"/>
      <c r="MLY2" s="8"/>
      <c r="MLZ2" s="8"/>
      <c r="MMA2" s="8"/>
      <c r="MMB2" s="8"/>
      <c r="MMC2" s="8"/>
      <c r="MMD2" s="8"/>
      <c r="MME2" s="8"/>
      <c r="MMF2" s="8"/>
      <c r="MMG2" s="8"/>
      <c r="MMH2" s="8"/>
      <c r="MMI2" s="8"/>
      <c r="MMJ2" s="8"/>
      <c r="MMK2" s="8"/>
      <c r="MML2" s="8"/>
      <c r="MMM2" s="8"/>
      <c r="MMN2" s="8"/>
      <c r="MMO2" s="8"/>
      <c r="MMP2" s="8"/>
      <c r="MMQ2" s="8"/>
      <c r="MMR2" s="8"/>
      <c r="MMS2" s="8"/>
      <c r="MMT2" s="8"/>
      <c r="MMU2" s="8"/>
      <c r="MMV2" s="8"/>
      <c r="MMW2" s="8"/>
      <c r="MMX2" s="8"/>
      <c r="MMY2" s="8"/>
      <c r="MMZ2" s="8"/>
      <c r="MNA2" s="8"/>
      <c r="MNB2" s="8"/>
      <c r="MNC2" s="8"/>
      <c r="MND2" s="8"/>
      <c r="MNE2" s="8"/>
      <c r="MNF2" s="8"/>
      <c r="MNG2" s="8"/>
      <c r="MNH2" s="8"/>
      <c r="MNI2" s="8"/>
      <c r="MNJ2" s="8"/>
      <c r="MNK2" s="8"/>
      <c r="MNL2" s="8"/>
      <c r="MNM2" s="8"/>
      <c r="MNN2" s="8"/>
      <c r="MNO2" s="8"/>
      <c r="MNP2" s="8"/>
      <c r="MNQ2" s="8"/>
      <c r="MNR2" s="8"/>
      <c r="MNS2" s="8"/>
      <c r="MNT2" s="8"/>
      <c r="MNU2" s="8"/>
      <c r="MNV2" s="8"/>
      <c r="MNW2" s="8"/>
      <c r="MNX2" s="8"/>
      <c r="MNY2" s="8"/>
      <c r="MNZ2" s="8"/>
      <c r="MOA2" s="8"/>
      <c r="MOB2" s="8"/>
      <c r="MOC2" s="8"/>
      <c r="MOD2" s="8"/>
      <c r="MOE2" s="8"/>
      <c r="MOF2" s="8"/>
      <c r="MOG2" s="8"/>
      <c r="MOH2" s="8"/>
      <c r="MOI2" s="8"/>
      <c r="MOJ2" s="8"/>
      <c r="MOK2" s="8"/>
      <c r="MOL2" s="8"/>
      <c r="MOM2" s="8"/>
      <c r="MON2" s="8"/>
      <c r="MOO2" s="8"/>
      <c r="MOP2" s="8"/>
      <c r="MOQ2" s="8"/>
      <c r="MOR2" s="8"/>
      <c r="MOS2" s="8"/>
      <c r="MOT2" s="8"/>
      <c r="MOU2" s="8"/>
      <c r="MOV2" s="8"/>
      <c r="MOW2" s="8"/>
      <c r="MOX2" s="8"/>
      <c r="MOY2" s="8"/>
      <c r="MOZ2" s="8"/>
      <c r="MPA2" s="8"/>
      <c r="MPB2" s="8"/>
      <c r="MPC2" s="8"/>
      <c r="MPD2" s="8"/>
      <c r="MPE2" s="8"/>
      <c r="MPF2" s="8"/>
      <c r="MPG2" s="8"/>
      <c r="MPH2" s="8"/>
      <c r="MPI2" s="8"/>
      <c r="MPJ2" s="8"/>
      <c r="MPK2" s="8"/>
      <c r="MPL2" s="8"/>
      <c r="MPM2" s="8"/>
      <c r="MPN2" s="8"/>
      <c r="MPO2" s="8"/>
      <c r="MPP2" s="8"/>
      <c r="MPQ2" s="8"/>
      <c r="MPR2" s="8"/>
      <c r="MPS2" s="8"/>
      <c r="MPT2" s="8"/>
      <c r="MPU2" s="8"/>
      <c r="MPV2" s="8"/>
      <c r="MPW2" s="8"/>
      <c r="MPX2" s="8"/>
      <c r="MPY2" s="8"/>
      <c r="MPZ2" s="8"/>
      <c r="MQA2" s="8"/>
      <c r="MQB2" s="8"/>
      <c r="MQC2" s="8"/>
      <c r="MQD2" s="8"/>
      <c r="MQE2" s="8"/>
      <c r="MQF2" s="8"/>
      <c r="MQG2" s="8"/>
      <c r="MQH2" s="8"/>
      <c r="MQI2" s="8"/>
      <c r="MQJ2" s="8"/>
      <c r="MQK2" s="8"/>
      <c r="MQL2" s="8"/>
      <c r="MQM2" s="8"/>
      <c r="MQN2" s="8"/>
      <c r="MQO2" s="8"/>
      <c r="MQP2" s="8"/>
      <c r="MQQ2" s="8"/>
      <c r="MQR2" s="8"/>
      <c r="MQS2" s="8"/>
      <c r="MQT2" s="8"/>
      <c r="MQU2" s="8"/>
      <c r="MQV2" s="8"/>
      <c r="MQW2" s="8"/>
      <c r="MQX2" s="8"/>
      <c r="MQY2" s="8"/>
      <c r="MQZ2" s="8"/>
      <c r="MRA2" s="8"/>
      <c r="MRB2" s="8"/>
      <c r="MRC2" s="8"/>
      <c r="MRD2" s="8"/>
      <c r="MRE2" s="8"/>
      <c r="MRF2" s="8"/>
      <c r="MRG2" s="8"/>
      <c r="MRH2" s="8"/>
      <c r="MRI2" s="8"/>
      <c r="MRJ2" s="8"/>
      <c r="MRK2" s="8"/>
      <c r="MRL2" s="8"/>
      <c r="MRM2" s="8"/>
      <c r="MRN2" s="8"/>
      <c r="MRO2" s="8"/>
      <c r="MRP2" s="8"/>
      <c r="MRQ2" s="8"/>
      <c r="MRR2" s="8"/>
      <c r="MRS2" s="8"/>
      <c r="MRT2" s="8"/>
      <c r="MRU2" s="8"/>
      <c r="MRV2" s="8"/>
      <c r="MRW2" s="8"/>
      <c r="MRX2" s="8"/>
      <c r="MRY2" s="8"/>
      <c r="MRZ2" s="8"/>
      <c r="MSA2" s="8"/>
      <c r="MSB2" s="8"/>
      <c r="MSC2" s="8"/>
      <c r="MSD2" s="8"/>
      <c r="MSE2" s="8"/>
      <c r="MSF2" s="8"/>
      <c r="MSG2" s="8"/>
      <c r="MSH2" s="8"/>
      <c r="MSI2" s="8"/>
      <c r="MSJ2" s="8"/>
      <c r="MSK2" s="8"/>
      <c r="MSL2" s="8"/>
      <c r="MSM2" s="8"/>
      <c r="MSN2" s="8"/>
      <c r="MSO2" s="8"/>
      <c r="MSP2" s="8"/>
      <c r="MSQ2" s="8"/>
      <c r="MSR2" s="8"/>
      <c r="MSS2" s="8"/>
      <c r="MST2" s="8"/>
      <c r="MSU2" s="8"/>
      <c r="MSV2" s="8"/>
      <c r="MSW2" s="8"/>
      <c r="MSX2" s="8"/>
      <c r="MSY2" s="8"/>
      <c r="MSZ2" s="8"/>
      <c r="MTA2" s="8"/>
      <c r="MTB2" s="8"/>
      <c r="MTC2" s="8"/>
      <c r="MTD2" s="8"/>
      <c r="MTE2" s="8"/>
      <c r="MTF2" s="8"/>
      <c r="MTG2" s="8"/>
      <c r="MTH2" s="8"/>
      <c r="MTI2" s="8"/>
      <c r="MTJ2" s="8"/>
      <c r="MTK2" s="8"/>
      <c r="MTL2" s="8"/>
      <c r="MTM2" s="8"/>
      <c r="MTN2" s="8"/>
      <c r="MTO2" s="8"/>
      <c r="MTP2" s="8"/>
      <c r="MTQ2" s="8"/>
      <c r="MTR2" s="8"/>
      <c r="MTS2" s="8"/>
      <c r="MTT2" s="8"/>
      <c r="MTU2" s="8"/>
      <c r="MTV2" s="8"/>
      <c r="MTW2" s="8"/>
      <c r="MTX2" s="8"/>
      <c r="MTY2" s="8"/>
      <c r="MTZ2" s="8"/>
      <c r="MUA2" s="8"/>
      <c r="MUB2" s="8"/>
      <c r="MUC2" s="8"/>
      <c r="MUD2" s="8"/>
      <c r="MUE2" s="8"/>
      <c r="MUF2" s="8"/>
      <c r="MUG2" s="8"/>
      <c r="MUH2" s="8"/>
      <c r="MUI2" s="8"/>
      <c r="MUJ2" s="8"/>
      <c r="MUK2" s="8"/>
      <c r="MUL2" s="8"/>
      <c r="MUM2" s="8"/>
      <c r="MUN2" s="8"/>
      <c r="MUO2" s="8"/>
      <c r="MUP2" s="8"/>
      <c r="MUQ2" s="8"/>
      <c r="MUR2" s="8"/>
      <c r="MUS2" s="8"/>
      <c r="MUT2" s="8"/>
      <c r="MUU2" s="8"/>
      <c r="MUV2" s="8"/>
      <c r="MUW2" s="8"/>
      <c r="MUX2" s="8"/>
      <c r="MUY2" s="8"/>
      <c r="MUZ2" s="8"/>
      <c r="MVA2" s="8"/>
      <c r="MVB2" s="8"/>
      <c r="MVC2" s="8"/>
      <c r="MVD2" s="8"/>
      <c r="MVE2" s="8"/>
      <c r="MVF2" s="8"/>
      <c r="MVG2" s="8"/>
      <c r="MVH2" s="8"/>
      <c r="MVI2" s="8"/>
      <c r="MVJ2" s="8"/>
      <c r="MVK2" s="8"/>
      <c r="MVL2" s="8"/>
      <c r="MVM2" s="8"/>
      <c r="MVN2" s="8"/>
      <c r="MVO2" s="8"/>
      <c r="MVP2" s="8"/>
      <c r="MVQ2" s="8"/>
      <c r="MVR2" s="8"/>
      <c r="MVS2" s="8"/>
      <c r="MVT2" s="8"/>
      <c r="MVU2" s="8"/>
      <c r="MVV2" s="8"/>
      <c r="MVW2" s="8"/>
      <c r="MVX2" s="8"/>
      <c r="MVY2" s="8"/>
      <c r="MVZ2" s="8"/>
      <c r="MWA2" s="8"/>
      <c r="MWB2" s="8"/>
      <c r="MWC2" s="8"/>
      <c r="MWD2" s="8"/>
      <c r="MWE2" s="8"/>
      <c r="MWF2" s="8"/>
      <c r="MWG2" s="8"/>
      <c r="MWH2" s="8"/>
      <c r="MWI2" s="8"/>
      <c r="MWJ2" s="8"/>
      <c r="MWK2" s="8"/>
      <c r="MWL2" s="8"/>
      <c r="MWM2" s="8"/>
      <c r="MWN2" s="8"/>
      <c r="MWO2" s="8"/>
      <c r="MWP2" s="8"/>
      <c r="MWQ2" s="8"/>
      <c r="MWR2" s="8"/>
      <c r="MWS2" s="8"/>
      <c r="MWT2" s="8"/>
      <c r="MWU2" s="8"/>
      <c r="MWV2" s="8"/>
      <c r="MWW2" s="8"/>
      <c r="MWX2" s="8"/>
      <c r="MWY2" s="8"/>
      <c r="MWZ2" s="8"/>
      <c r="MXA2" s="8"/>
      <c r="MXB2" s="8"/>
      <c r="MXC2" s="8"/>
      <c r="MXD2" s="8"/>
      <c r="MXE2" s="8"/>
      <c r="MXF2" s="8"/>
      <c r="MXG2" s="8"/>
      <c r="MXH2" s="8"/>
      <c r="MXI2" s="8"/>
      <c r="MXJ2" s="8"/>
      <c r="MXK2" s="8"/>
      <c r="MXL2" s="8"/>
      <c r="MXM2" s="8"/>
      <c r="MXN2" s="8"/>
      <c r="MXO2" s="8"/>
      <c r="MXP2" s="8"/>
      <c r="MXQ2" s="8"/>
      <c r="MXR2" s="8"/>
      <c r="MXS2" s="8"/>
      <c r="MXT2" s="8"/>
      <c r="MXU2" s="8"/>
      <c r="MXV2" s="8"/>
      <c r="MXW2" s="8"/>
      <c r="MXX2" s="8"/>
      <c r="MXY2" s="8"/>
      <c r="MXZ2" s="8"/>
      <c r="MYA2" s="8"/>
      <c r="MYB2" s="8"/>
      <c r="MYC2" s="8"/>
      <c r="MYD2" s="8"/>
      <c r="MYE2" s="8"/>
      <c r="MYF2" s="8"/>
      <c r="MYG2" s="8"/>
      <c r="MYH2" s="8"/>
      <c r="MYI2" s="8"/>
      <c r="MYJ2" s="8"/>
      <c r="MYK2" s="8"/>
      <c r="MYL2" s="8"/>
      <c r="MYM2" s="8"/>
      <c r="MYN2" s="8"/>
      <c r="MYO2" s="8"/>
      <c r="MYP2" s="8"/>
      <c r="MYQ2" s="8"/>
      <c r="MYR2" s="8"/>
      <c r="MYS2" s="8"/>
      <c r="MYT2" s="8"/>
      <c r="MYU2" s="8"/>
      <c r="MYV2" s="8"/>
      <c r="MYW2" s="8"/>
      <c r="MYX2" s="8"/>
      <c r="MYY2" s="8"/>
      <c r="MYZ2" s="8"/>
      <c r="MZA2" s="8"/>
      <c r="MZB2" s="8"/>
      <c r="MZC2" s="8"/>
      <c r="MZD2" s="8"/>
      <c r="MZE2" s="8"/>
      <c r="MZF2" s="8"/>
      <c r="MZG2" s="8"/>
      <c r="MZH2" s="8"/>
      <c r="MZI2" s="8"/>
      <c r="MZJ2" s="8"/>
      <c r="MZK2" s="8"/>
      <c r="MZL2" s="8"/>
      <c r="MZM2" s="8"/>
      <c r="MZN2" s="8"/>
      <c r="MZO2" s="8"/>
      <c r="MZP2" s="8"/>
      <c r="MZQ2" s="8"/>
      <c r="MZR2" s="8"/>
      <c r="MZS2" s="8"/>
      <c r="MZT2" s="8"/>
      <c r="MZU2" s="8"/>
      <c r="MZV2" s="8"/>
      <c r="MZW2" s="8"/>
      <c r="MZX2" s="8"/>
      <c r="MZY2" s="8"/>
      <c r="MZZ2" s="8"/>
      <c r="NAA2" s="8"/>
      <c r="NAB2" s="8"/>
      <c r="NAC2" s="8"/>
      <c r="NAD2" s="8"/>
      <c r="NAE2" s="8"/>
      <c r="NAF2" s="8"/>
      <c r="NAG2" s="8"/>
      <c r="NAH2" s="8"/>
      <c r="NAI2" s="8"/>
      <c r="NAJ2" s="8"/>
      <c r="NAK2" s="8"/>
      <c r="NAL2" s="8"/>
      <c r="NAM2" s="8"/>
      <c r="NAN2" s="8"/>
      <c r="NAO2" s="8"/>
      <c r="NAP2" s="8"/>
      <c r="NAQ2" s="8"/>
      <c r="NAR2" s="8"/>
      <c r="NAS2" s="8"/>
      <c r="NAT2" s="8"/>
      <c r="NAU2" s="8"/>
      <c r="NAV2" s="8"/>
      <c r="NAW2" s="8"/>
      <c r="NAX2" s="8"/>
      <c r="NAY2" s="8"/>
      <c r="NAZ2" s="8"/>
      <c r="NBA2" s="8"/>
      <c r="NBB2" s="8"/>
      <c r="NBC2" s="8"/>
      <c r="NBD2" s="8"/>
      <c r="NBE2" s="8"/>
      <c r="NBF2" s="8"/>
      <c r="NBG2" s="8"/>
      <c r="NBH2" s="8"/>
      <c r="NBI2" s="8"/>
      <c r="NBJ2" s="8"/>
      <c r="NBK2" s="8"/>
      <c r="NBL2" s="8"/>
      <c r="NBM2" s="8"/>
      <c r="NBN2" s="8"/>
      <c r="NBO2" s="8"/>
      <c r="NBP2" s="8"/>
      <c r="NBQ2" s="8"/>
      <c r="NBR2" s="8"/>
      <c r="NBS2" s="8"/>
      <c r="NBT2" s="8"/>
      <c r="NBU2" s="8"/>
      <c r="NBV2" s="8"/>
      <c r="NBW2" s="8"/>
      <c r="NBX2" s="8"/>
      <c r="NBY2" s="8"/>
      <c r="NBZ2" s="8"/>
      <c r="NCA2" s="8"/>
      <c r="NCB2" s="8"/>
      <c r="NCC2" s="8"/>
      <c r="NCD2" s="8"/>
      <c r="NCE2" s="8"/>
      <c r="NCF2" s="8"/>
      <c r="NCG2" s="8"/>
      <c r="NCH2" s="8"/>
      <c r="NCI2" s="8"/>
      <c r="NCJ2" s="8"/>
      <c r="NCK2" s="8"/>
      <c r="NCL2" s="8"/>
      <c r="NCM2" s="8"/>
      <c r="NCN2" s="8"/>
      <c r="NCO2" s="8"/>
      <c r="NCP2" s="8"/>
      <c r="NCQ2" s="8"/>
      <c r="NCR2" s="8"/>
      <c r="NCS2" s="8"/>
      <c r="NCT2" s="8"/>
      <c r="NCU2" s="8"/>
      <c r="NCV2" s="8"/>
      <c r="NCW2" s="8"/>
      <c r="NCX2" s="8"/>
      <c r="NCY2" s="8"/>
      <c r="NCZ2" s="8"/>
      <c r="NDA2" s="8"/>
      <c r="NDB2" s="8"/>
      <c r="NDC2" s="8"/>
      <c r="NDD2" s="8"/>
      <c r="NDE2" s="8"/>
      <c r="NDF2" s="8"/>
      <c r="NDG2" s="8"/>
      <c r="NDH2" s="8"/>
      <c r="NDI2" s="8"/>
      <c r="NDJ2" s="8"/>
      <c r="NDK2" s="8"/>
      <c r="NDL2" s="8"/>
      <c r="NDM2" s="8"/>
      <c r="NDN2" s="8"/>
      <c r="NDO2" s="8"/>
      <c r="NDP2" s="8"/>
      <c r="NDQ2" s="8"/>
      <c r="NDR2" s="8"/>
      <c r="NDS2" s="8"/>
      <c r="NDT2" s="8"/>
      <c r="NDU2" s="8"/>
      <c r="NDV2" s="8"/>
      <c r="NDW2" s="8"/>
      <c r="NDX2" s="8"/>
      <c r="NDY2" s="8"/>
      <c r="NDZ2" s="8"/>
      <c r="NEA2" s="8"/>
      <c r="NEB2" s="8"/>
      <c r="NEC2" s="8"/>
      <c r="NED2" s="8"/>
      <c r="NEE2" s="8"/>
      <c r="NEF2" s="8"/>
      <c r="NEG2" s="8"/>
      <c r="NEH2" s="8"/>
      <c r="NEI2" s="8"/>
      <c r="NEJ2" s="8"/>
      <c r="NEK2" s="8"/>
      <c r="NEL2" s="8"/>
      <c r="NEM2" s="8"/>
      <c r="NEN2" s="8"/>
      <c r="NEO2" s="8"/>
      <c r="NEP2" s="8"/>
      <c r="NEQ2" s="8"/>
      <c r="NER2" s="8"/>
      <c r="NES2" s="8"/>
      <c r="NET2" s="8"/>
      <c r="NEU2" s="8"/>
      <c r="NEV2" s="8"/>
      <c r="NEW2" s="8"/>
      <c r="NEX2" s="8"/>
      <c r="NEY2" s="8"/>
      <c r="NEZ2" s="8"/>
      <c r="NFA2" s="8"/>
      <c r="NFB2" s="8"/>
      <c r="NFC2" s="8"/>
      <c r="NFD2" s="8"/>
      <c r="NFE2" s="8"/>
      <c r="NFF2" s="8"/>
      <c r="NFG2" s="8"/>
      <c r="NFH2" s="8"/>
      <c r="NFI2" s="8"/>
      <c r="NFJ2" s="8"/>
      <c r="NFK2" s="8"/>
      <c r="NFL2" s="8"/>
      <c r="NFM2" s="8"/>
      <c r="NFN2" s="8"/>
      <c r="NFO2" s="8"/>
      <c r="NFP2" s="8"/>
      <c r="NFQ2" s="8"/>
      <c r="NFR2" s="8"/>
      <c r="NFS2" s="8"/>
      <c r="NFT2" s="8"/>
      <c r="NFU2" s="8"/>
      <c r="NFV2" s="8"/>
      <c r="NFW2" s="8"/>
      <c r="NFX2" s="8"/>
      <c r="NFY2" s="8"/>
      <c r="NFZ2" s="8"/>
      <c r="NGA2" s="8"/>
      <c r="NGB2" s="8"/>
      <c r="NGC2" s="8"/>
      <c r="NGD2" s="8"/>
      <c r="NGE2" s="8"/>
      <c r="NGF2" s="8"/>
      <c r="NGG2" s="8"/>
      <c r="NGH2" s="8"/>
      <c r="NGI2" s="8"/>
      <c r="NGJ2" s="8"/>
      <c r="NGK2" s="8"/>
      <c r="NGL2" s="8"/>
      <c r="NGM2" s="8"/>
      <c r="NGN2" s="8"/>
      <c r="NGO2" s="8"/>
      <c r="NGP2" s="8"/>
      <c r="NGQ2" s="8"/>
      <c r="NGR2" s="8"/>
      <c r="NGS2" s="8"/>
      <c r="NGT2" s="8"/>
      <c r="NGU2" s="8"/>
      <c r="NGV2" s="8"/>
      <c r="NGW2" s="8"/>
      <c r="NGX2" s="8"/>
      <c r="NGY2" s="8"/>
      <c r="NGZ2" s="8"/>
      <c r="NHA2" s="8"/>
      <c r="NHB2" s="8"/>
      <c r="NHC2" s="8"/>
      <c r="NHD2" s="8"/>
      <c r="NHE2" s="8"/>
      <c r="NHF2" s="8"/>
      <c r="NHG2" s="8"/>
      <c r="NHH2" s="8"/>
      <c r="NHI2" s="8"/>
      <c r="NHJ2" s="8"/>
      <c r="NHK2" s="8"/>
      <c r="NHL2" s="8"/>
      <c r="NHM2" s="8"/>
      <c r="NHN2" s="8"/>
      <c r="NHO2" s="8"/>
      <c r="NHP2" s="8"/>
      <c r="NHQ2" s="8"/>
      <c r="NHR2" s="8"/>
      <c r="NHS2" s="8"/>
      <c r="NHT2" s="8"/>
      <c r="NHU2" s="8"/>
      <c r="NHV2" s="8"/>
      <c r="NHW2" s="8"/>
      <c r="NHX2" s="8"/>
      <c r="NHY2" s="8"/>
      <c r="NHZ2" s="8"/>
      <c r="NIA2" s="8"/>
      <c r="NIB2" s="8"/>
      <c r="NIC2" s="8"/>
      <c r="NID2" s="8"/>
      <c r="NIE2" s="8"/>
      <c r="NIF2" s="8"/>
      <c r="NIG2" s="8"/>
      <c r="NIH2" s="8"/>
      <c r="NII2" s="8"/>
      <c r="NIJ2" s="8"/>
      <c r="NIK2" s="8"/>
      <c r="NIL2" s="8"/>
      <c r="NIM2" s="8"/>
      <c r="NIN2" s="8"/>
      <c r="NIO2" s="8"/>
      <c r="NIP2" s="8"/>
      <c r="NIQ2" s="8"/>
      <c r="NIR2" s="8"/>
      <c r="NIS2" s="8"/>
      <c r="NIT2" s="8"/>
      <c r="NIU2" s="8"/>
      <c r="NIV2" s="8"/>
      <c r="NIW2" s="8"/>
      <c r="NIX2" s="8"/>
      <c r="NIY2" s="8"/>
      <c r="NIZ2" s="8"/>
      <c r="NJA2" s="8"/>
      <c r="NJB2" s="8"/>
      <c r="NJC2" s="8"/>
      <c r="NJD2" s="8"/>
      <c r="NJE2" s="8"/>
      <c r="NJF2" s="8"/>
      <c r="NJG2" s="8"/>
      <c r="NJH2" s="8"/>
      <c r="NJI2" s="8"/>
      <c r="NJJ2" s="8"/>
      <c r="NJK2" s="8"/>
      <c r="NJL2" s="8"/>
      <c r="NJM2" s="8"/>
      <c r="NJN2" s="8"/>
      <c r="NJO2" s="8"/>
      <c r="NJP2" s="8"/>
      <c r="NJQ2" s="8"/>
      <c r="NJR2" s="8"/>
      <c r="NJS2" s="8"/>
      <c r="NJT2" s="8"/>
      <c r="NJU2" s="8"/>
      <c r="NJV2" s="8"/>
      <c r="NJW2" s="8"/>
      <c r="NJX2" s="8"/>
      <c r="NJY2" s="8"/>
      <c r="NJZ2" s="8"/>
      <c r="NKA2" s="8"/>
      <c r="NKB2" s="8"/>
      <c r="NKC2" s="8"/>
      <c r="NKD2" s="8"/>
      <c r="NKE2" s="8"/>
      <c r="NKF2" s="8"/>
      <c r="NKG2" s="8"/>
      <c r="NKH2" s="8"/>
      <c r="NKI2" s="8"/>
      <c r="NKJ2" s="8"/>
      <c r="NKK2" s="8"/>
      <c r="NKL2" s="8"/>
      <c r="NKM2" s="8"/>
      <c r="NKN2" s="8"/>
      <c r="NKO2" s="8"/>
      <c r="NKP2" s="8"/>
      <c r="NKQ2" s="8"/>
      <c r="NKR2" s="8"/>
      <c r="NKS2" s="8"/>
      <c r="NKT2" s="8"/>
      <c r="NKU2" s="8"/>
      <c r="NKV2" s="8"/>
      <c r="NKW2" s="8"/>
      <c r="NKX2" s="8"/>
      <c r="NKY2" s="8"/>
      <c r="NKZ2" s="8"/>
      <c r="NLA2" s="8"/>
      <c r="NLB2" s="8"/>
      <c r="NLC2" s="8"/>
      <c r="NLD2" s="8"/>
      <c r="NLE2" s="8"/>
      <c r="NLF2" s="8"/>
      <c r="NLG2" s="8"/>
      <c r="NLH2" s="8"/>
      <c r="NLI2" s="8"/>
      <c r="NLJ2" s="8"/>
      <c r="NLK2" s="8"/>
      <c r="NLL2" s="8"/>
      <c r="NLM2" s="8"/>
      <c r="NLN2" s="8"/>
      <c r="NLO2" s="8"/>
      <c r="NLP2" s="8"/>
      <c r="NLQ2" s="8"/>
      <c r="NLR2" s="8"/>
      <c r="NLS2" s="8"/>
      <c r="NLT2" s="8"/>
      <c r="NLU2" s="8"/>
      <c r="NLV2" s="8"/>
      <c r="NLW2" s="8"/>
      <c r="NLX2" s="8"/>
      <c r="NLY2" s="8"/>
      <c r="NLZ2" s="8"/>
      <c r="NMA2" s="8"/>
      <c r="NMB2" s="8"/>
      <c r="NMC2" s="8"/>
      <c r="NMD2" s="8"/>
      <c r="NME2" s="8"/>
      <c r="NMF2" s="8"/>
      <c r="NMG2" s="8"/>
      <c r="NMH2" s="8"/>
      <c r="NMI2" s="8"/>
      <c r="NMJ2" s="8"/>
      <c r="NMK2" s="8"/>
      <c r="NML2" s="8"/>
      <c r="NMM2" s="8"/>
      <c r="NMN2" s="8"/>
      <c r="NMO2" s="8"/>
      <c r="NMP2" s="8"/>
      <c r="NMQ2" s="8"/>
      <c r="NMR2" s="8"/>
      <c r="NMS2" s="8"/>
      <c r="NMT2" s="8"/>
      <c r="NMU2" s="8"/>
      <c r="NMV2" s="8"/>
      <c r="NMW2" s="8"/>
      <c r="NMX2" s="8"/>
      <c r="NMY2" s="8"/>
      <c r="NMZ2" s="8"/>
      <c r="NNA2" s="8"/>
      <c r="NNB2" s="8"/>
      <c r="NNC2" s="8"/>
      <c r="NND2" s="8"/>
      <c r="NNE2" s="8"/>
      <c r="NNF2" s="8"/>
      <c r="NNG2" s="8"/>
      <c r="NNH2" s="8"/>
      <c r="NNI2" s="8"/>
      <c r="NNJ2" s="8"/>
      <c r="NNK2" s="8"/>
      <c r="NNL2" s="8"/>
      <c r="NNM2" s="8"/>
      <c r="NNN2" s="8"/>
      <c r="NNO2" s="8"/>
      <c r="NNP2" s="8"/>
      <c r="NNQ2" s="8"/>
      <c r="NNR2" s="8"/>
      <c r="NNS2" s="8"/>
      <c r="NNT2" s="8"/>
      <c r="NNU2" s="8"/>
      <c r="NNV2" s="8"/>
      <c r="NNW2" s="8"/>
      <c r="NNX2" s="8"/>
      <c r="NNY2" s="8"/>
      <c r="NNZ2" s="8"/>
      <c r="NOA2" s="8"/>
      <c r="NOB2" s="8"/>
      <c r="NOC2" s="8"/>
      <c r="NOD2" s="8"/>
      <c r="NOE2" s="8"/>
      <c r="NOF2" s="8"/>
      <c r="NOG2" s="8"/>
      <c r="NOH2" s="8"/>
      <c r="NOI2" s="8"/>
      <c r="NOJ2" s="8"/>
      <c r="NOK2" s="8"/>
      <c r="NOL2" s="8"/>
      <c r="NOM2" s="8"/>
      <c r="NON2" s="8"/>
      <c r="NOO2" s="8"/>
      <c r="NOP2" s="8"/>
      <c r="NOQ2" s="8"/>
      <c r="NOR2" s="8"/>
      <c r="NOS2" s="8"/>
      <c r="NOT2" s="8"/>
      <c r="NOU2" s="8"/>
      <c r="NOV2" s="8"/>
      <c r="NOW2" s="8"/>
      <c r="NOX2" s="8"/>
      <c r="NOY2" s="8"/>
      <c r="NOZ2" s="8"/>
      <c r="NPA2" s="8"/>
      <c r="NPB2" s="8"/>
      <c r="NPC2" s="8"/>
      <c r="NPD2" s="8"/>
      <c r="NPE2" s="8"/>
      <c r="NPF2" s="8"/>
      <c r="NPG2" s="8"/>
      <c r="NPH2" s="8"/>
      <c r="NPI2" s="8"/>
      <c r="NPJ2" s="8"/>
      <c r="NPK2" s="8"/>
      <c r="NPL2" s="8"/>
      <c r="NPM2" s="8"/>
      <c r="NPN2" s="8"/>
      <c r="NPO2" s="8"/>
      <c r="NPP2" s="8"/>
      <c r="NPQ2" s="8"/>
      <c r="NPR2" s="8"/>
      <c r="NPS2" s="8"/>
      <c r="NPT2" s="8"/>
      <c r="NPU2" s="8"/>
      <c r="NPV2" s="8"/>
      <c r="NPW2" s="8"/>
      <c r="NPX2" s="8"/>
      <c r="NPY2" s="8"/>
      <c r="NPZ2" s="8"/>
      <c r="NQA2" s="8"/>
      <c r="NQB2" s="8"/>
      <c r="NQC2" s="8"/>
      <c r="NQD2" s="8"/>
      <c r="NQE2" s="8"/>
      <c r="NQF2" s="8"/>
      <c r="NQG2" s="8"/>
      <c r="NQH2" s="8"/>
      <c r="NQI2" s="8"/>
      <c r="NQJ2" s="8"/>
      <c r="NQK2" s="8"/>
      <c r="NQL2" s="8"/>
      <c r="NQM2" s="8"/>
      <c r="NQN2" s="8"/>
      <c r="NQO2" s="8"/>
      <c r="NQP2" s="8"/>
      <c r="NQQ2" s="8"/>
      <c r="NQR2" s="8"/>
      <c r="NQS2" s="8"/>
      <c r="NQT2" s="8"/>
      <c r="NQU2" s="8"/>
      <c r="NQV2" s="8"/>
      <c r="NQW2" s="8"/>
      <c r="NQX2" s="8"/>
      <c r="NQY2" s="8"/>
      <c r="NQZ2" s="8"/>
      <c r="NRA2" s="8"/>
      <c r="NRB2" s="8"/>
      <c r="NRC2" s="8"/>
      <c r="NRD2" s="8"/>
      <c r="NRE2" s="8"/>
      <c r="NRF2" s="8"/>
      <c r="NRG2" s="8"/>
      <c r="NRH2" s="8"/>
      <c r="NRI2" s="8"/>
      <c r="NRJ2" s="8"/>
      <c r="NRK2" s="8"/>
      <c r="NRL2" s="8"/>
      <c r="NRM2" s="8"/>
      <c r="NRN2" s="8"/>
      <c r="NRO2" s="8"/>
      <c r="NRP2" s="8"/>
      <c r="NRQ2" s="8"/>
      <c r="NRR2" s="8"/>
      <c r="NRS2" s="8"/>
      <c r="NRT2" s="8"/>
      <c r="NRU2" s="8"/>
      <c r="NRV2" s="8"/>
      <c r="NRW2" s="8"/>
      <c r="NRX2" s="8"/>
      <c r="NRY2" s="8"/>
      <c r="NRZ2" s="8"/>
      <c r="NSA2" s="8"/>
      <c r="NSB2" s="8"/>
      <c r="NSC2" s="8"/>
      <c r="NSD2" s="8"/>
      <c r="NSE2" s="8"/>
      <c r="NSF2" s="8"/>
      <c r="NSG2" s="8"/>
      <c r="NSH2" s="8"/>
      <c r="NSI2" s="8"/>
      <c r="NSJ2" s="8"/>
      <c r="NSK2" s="8"/>
      <c r="NSL2" s="8"/>
      <c r="NSM2" s="8"/>
      <c r="NSN2" s="8"/>
      <c r="NSO2" s="8"/>
      <c r="NSP2" s="8"/>
      <c r="NSQ2" s="8"/>
      <c r="NSR2" s="8"/>
      <c r="NSS2" s="8"/>
      <c r="NST2" s="8"/>
      <c r="NSU2" s="8"/>
      <c r="NSV2" s="8"/>
      <c r="NSW2" s="8"/>
      <c r="NSX2" s="8"/>
      <c r="NSY2" s="8"/>
      <c r="NSZ2" s="8"/>
      <c r="NTA2" s="8"/>
      <c r="NTB2" s="8"/>
      <c r="NTC2" s="8"/>
      <c r="NTD2" s="8"/>
      <c r="NTE2" s="8"/>
      <c r="NTF2" s="8"/>
      <c r="NTG2" s="8"/>
      <c r="NTH2" s="8"/>
      <c r="NTI2" s="8"/>
      <c r="NTJ2" s="8"/>
      <c r="NTK2" s="8"/>
      <c r="NTL2" s="8"/>
      <c r="NTM2" s="8"/>
      <c r="NTN2" s="8"/>
      <c r="NTO2" s="8"/>
      <c r="NTP2" s="8"/>
      <c r="NTQ2" s="8"/>
      <c r="NTR2" s="8"/>
      <c r="NTS2" s="8"/>
      <c r="NTT2" s="8"/>
      <c r="NTU2" s="8"/>
      <c r="NTV2" s="8"/>
      <c r="NTW2" s="8"/>
      <c r="NTX2" s="8"/>
      <c r="NTY2" s="8"/>
      <c r="NTZ2" s="8"/>
      <c r="NUA2" s="8"/>
      <c r="NUB2" s="8"/>
      <c r="NUC2" s="8"/>
      <c r="NUD2" s="8"/>
      <c r="NUE2" s="8"/>
      <c r="NUF2" s="8"/>
      <c r="NUG2" s="8"/>
      <c r="NUH2" s="8"/>
      <c r="NUI2" s="8"/>
      <c r="NUJ2" s="8"/>
      <c r="NUK2" s="8"/>
      <c r="NUL2" s="8"/>
      <c r="NUM2" s="8"/>
      <c r="NUN2" s="8"/>
      <c r="NUO2" s="8"/>
      <c r="NUP2" s="8"/>
      <c r="NUQ2" s="8"/>
      <c r="NUR2" s="8"/>
      <c r="NUS2" s="8"/>
      <c r="NUT2" s="8"/>
      <c r="NUU2" s="8"/>
      <c r="NUV2" s="8"/>
      <c r="NUW2" s="8"/>
      <c r="NUX2" s="8"/>
      <c r="NUY2" s="8"/>
      <c r="NUZ2" s="8"/>
      <c r="NVA2" s="8"/>
      <c r="NVB2" s="8"/>
      <c r="NVC2" s="8"/>
      <c r="NVD2" s="8"/>
      <c r="NVE2" s="8"/>
      <c r="NVF2" s="8"/>
      <c r="NVG2" s="8"/>
      <c r="NVH2" s="8"/>
      <c r="NVI2" s="8"/>
      <c r="NVJ2" s="8"/>
      <c r="NVK2" s="8"/>
      <c r="NVL2" s="8"/>
      <c r="NVM2" s="8"/>
      <c r="NVN2" s="8"/>
      <c r="NVO2" s="8"/>
      <c r="NVP2" s="8"/>
      <c r="NVQ2" s="8"/>
      <c r="NVR2" s="8"/>
      <c r="NVS2" s="8"/>
      <c r="NVT2" s="8"/>
      <c r="NVU2" s="8"/>
      <c r="NVV2" s="8"/>
      <c r="NVW2" s="8"/>
      <c r="NVX2" s="8"/>
      <c r="NVY2" s="8"/>
      <c r="NVZ2" s="8"/>
      <c r="NWA2" s="8"/>
      <c r="NWB2" s="8"/>
      <c r="NWC2" s="8"/>
      <c r="NWD2" s="8"/>
      <c r="NWE2" s="8"/>
      <c r="NWF2" s="8"/>
      <c r="NWG2" s="8"/>
      <c r="NWH2" s="8"/>
      <c r="NWI2" s="8"/>
      <c r="NWJ2" s="8"/>
      <c r="NWK2" s="8"/>
      <c r="NWL2" s="8"/>
      <c r="NWM2" s="8"/>
      <c r="NWN2" s="8"/>
      <c r="NWO2" s="8"/>
      <c r="NWP2" s="8"/>
      <c r="NWQ2" s="8"/>
      <c r="NWR2" s="8"/>
      <c r="NWS2" s="8"/>
      <c r="NWT2" s="8"/>
      <c r="NWU2" s="8"/>
      <c r="NWV2" s="8"/>
      <c r="NWW2" s="8"/>
      <c r="NWX2" s="8"/>
      <c r="NWY2" s="8"/>
      <c r="NWZ2" s="8"/>
      <c r="NXA2" s="8"/>
      <c r="NXB2" s="8"/>
      <c r="NXC2" s="8"/>
      <c r="NXD2" s="8"/>
      <c r="NXE2" s="8"/>
      <c r="NXF2" s="8"/>
      <c r="NXG2" s="8"/>
      <c r="NXH2" s="8"/>
      <c r="NXI2" s="8"/>
      <c r="NXJ2" s="8"/>
      <c r="NXK2" s="8"/>
      <c r="NXL2" s="8"/>
      <c r="NXM2" s="8"/>
      <c r="NXN2" s="8"/>
      <c r="NXO2" s="8"/>
      <c r="NXP2" s="8"/>
      <c r="NXQ2" s="8"/>
      <c r="NXR2" s="8"/>
      <c r="NXS2" s="8"/>
      <c r="NXT2" s="8"/>
      <c r="NXU2" s="8"/>
      <c r="NXV2" s="8"/>
      <c r="NXW2" s="8"/>
      <c r="NXX2" s="8"/>
      <c r="NXY2" s="8"/>
      <c r="NXZ2" s="8"/>
      <c r="NYA2" s="8"/>
      <c r="NYB2" s="8"/>
      <c r="NYC2" s="8"/>
      <c r="NYD2" s="8"/>
      <c r="NYE2" s="8"/>
      <c r="NYF2" s="8"/>
      <c r="NYG2" s="8"/>
      <c r="NYH2" s="8"/>
      <c r="NYI2" s="8"/>
      <c r="NYJ2" s="8"/>
      <c r="NYK2" s="8"/>
      <c r="NYL2" s="8"/>
      <c r="NYM2" s="8"/>
      <c r="NYN2" s="8"/>
      <c r="NYO2" s="8"/>
      <c r="NYP2" s="8"/>
      <c r="NYQ2" s="8"/>
      <c r="NYR2" s="8"/>
      <c r="NYS2" s="8"/>
      <c r="NYT2" s="8"/>
      <c r="NYU2" s="8"/>
      <c r="NYV2" s="8"/>
      <c r="NYW2" s="8"/>
      <c r="NYX2" s="8"/>
      <c r="NYY2" s="8"/>
      <c r="NYZ2" s="8"/>
      <c r="NZA2" s="8"/>
      <c r="NZB2" s="8"/>
      <c r="NZC2" s="8"/>
      <c r="NZD2" s="8"/>
      <c r="NZE2" s="8"/>
      <c r="NZF2" s="8"/>
      <c r="NZG2" s="8"/>
      <c r="NZH2" s="8"/>
      <c r="NZI2" s="8"/>
      <c r="NZJ2" s="8"/>
      <c r="NZK2" s="8"/>
      <c r="NZL2" s="8"/>
      <c r="NZM2" s="8"/>
      <c r="NZN2" s="8"/>
      <c r="NZO2" s="8"/>
      <c r="NZP2" s="8"/>
      <c r="NZQ2" s="8"/>
      <c r="NZR2" s="8"/>
      <c r="NZS2" s="8"/>
      <c r="NZT2" s="8"/>
      <c r="NZU2" s="8"/>
      <c r="NZV2" s="8"/>
      <c r="NZW2" s="8"/>
      <c r="NZX2" s="8"/>
      <c r="NZY2" s="8"/>
      <c r="NZZ2" s="8"/>
      <c r="OAA2" s="8"/>
      <c r="OAB2" s="8"/>
      <c r="OAC2" s="8"/>
      <c r="OAD2" s="8"/>
      <c r="OAE2" s="8"/>
      <c r="OAF2" s="8"/>
      <c r="OAG2" s="8"/>
      <c r="OAH2" s="8"/>
      <c r="OAI2" s="8"/>
      <c r="OAJ2" s="8"/>
      <c r="OAK2" s="8"/>
      <c r="OAL2" s="8"/>
      <c r="OAM2" s="8"/>
      <c r="OAN2" s="8"/>
      <c r="OAO2" s="8"/>
      <c r="OAP2" s="8"/>
      <c r="OAQ2" s="8"/>
      <c r="OAR2" s="8"/>
      <c r="OAS2" s="8"/>
      <c r="OAT2" s="8"/>
      <c r="OAU2" s="8"/>
      <c r="OAV2" s="8"/>
      <c r="OAW2" s="8"/>
      <c r="OAX2" s="8"/>
      <c r="OAY2" s="8"/>
      <c r="OAZ2" s="8"/>
      <c r="OBA2" s="8"/>
      <c r="OBB2" s="8"/>
      <c r="OBC2" s="8"/>
      <c r="OBD2" s="8"/>
      <c r="OBE2" s="8"/>
      <c r="OBF2" s="8"/>
      <c r="OBG2" s="8"/>
      <c r="OBH2" s="8"/>
      <c r="OBI2" s="8"/>
      <c r="OBJ2" s="8"/>
      <c r="OBK2" s="8"/>
      <c r="OBL2" s="8"/>
      <c r="OBM2" s="8"/>
      <c r="OBN2" s="8"/>
      <c r="OBO2" s="8"/>
      <c r="OBP2" s="8"/>
      <c r="OBQ2" s="8"/>
      <c r="OBR2" s="8"/>
      <c r="OBS2" s="8"/>
      <c r="OBT2" s="8"/>
      <c r="OBU2" s="8"/>
      <c r="OBV2" s="8"/>
      <c r="OBW2" s="8"/>
      <c r="OBX2" s="8"/>
      <c r="OBY2" s="8"/>
      <c r="OBZ2" s="8"/>
      <c r="OCA2" s="8"/>
      <c r="OCB2" s="8"/>
      <c r="OCC2" s="8"/>
      <c r="OCD2" s="8"/>
      <c r="OCE2" s="8"/>
      <c r="OCF2" s="8"/>
      <c r="OCG2" s="8"/>
      <c r="OCH2" s="8"/>
      <c r="OCI2" s="8"/>
      <c r="OCJ2" s="8"/>
      <c r="OCK2" s="8"/>
      <c r="OCL2" s="8"/>
      <c r="OCM2" s="8"/>
      <c r="OCN2" s="8"/>
      <c r="OCO2" s="8"/>
      <c r="OCP2" s="8"/>
      <c r="OCQ2" s="8"/>
      <c r="OCR2" s="8"/>
      <c r="OCS2" s="8"/>
      <c r="OCT2" s="8"/>
      <c r="OCU2" s="8"/>
      <c r="OCV2" s="8"/>
      <c r="OCW2" s="8"/>
      <c r="OCX2" s="8"/>
      <c r="OCY2" s="8"/>
      <c r="OCZ2" s="8"/>
      <c r="ODA2" s="8"/>
      <c r="ODB2" s="8"/>
      <c r="ODC2" s="8"/>
      <c r="ODD2" s="8"/>
      <c r="ODE2" s="8"/>
      <c r="ODF2" s="8"/>
      <c r="ODG2" s="8"/>
      <c r="ODH2" s="8"/>
      <c r="ODI2" s="8"/>
      <c r="ODJ2" s="8"/>
      <c r="ODK2" s="8"/>
      <c r="ODL2" s="8"/>
      <c r="ODM2" s="8"/>
      <c r="ODN2" s="8"/>
      <c r="ODO2" s="8"/>
      <c r="ODP2" s="8"/>
      <c r="ODQ2" s="8"/>
      <c r="ODR2" s="8"/>
      <c r="ODS2" s="8"/>
      <c r="ODT2" s="8"/>
      <c r="ODU2" s="8"/>
      <c r="ODV2" s="8"/>
      <c r="ODW2" s="8"/>
      <c r="ODX2" s="8"/>
      <c r="ODY2" s="8"/>
      <c r="ODZ2" s="8"/>
      <c r="OEA2" s="8"/>
      <c r="OEB2" s="8"/>
      <c r="OEC2" s="8"/>
      <c r="OED2" s="8"/>
      <c r="OEE2" s="8"/>
      <c r="OEF2" s="8"/>
      <c r="OEG2" s="8"/>
      <c r="OEH2" s="8"/>
      <c r="OEI2" s="8"/>
      <c r="OEJ2" s="8"/>
      <c r="OEK2" s="8"/>
      <c r="OEL2" s="8"/>
      <c r="OEM2" s="8"/>
      <c r="OEN2" s="8"/>
      <c r="OEO2" s="8"/>
      <c r="OEP2" s="8"/>
      <c r="OEQ2" s="8"/>
      <c r="OER2" s="8"/>
      <c r="OES2" s="8"/>
      <c r="OET2" s="8"/>
      <c r="OEU2" s="8"/>
      <c r="OEV2" s="8"/>
      <c r="OEW2" s="8"/>
      <c r="OEX2" s="8"/>
      <c r="OEY2" s="8"/>
      <c r="OEZ2" s="8"/>
      <c r="OFA2" s="8"/>
      <c r="OFB2" s="8"/>
      <c r="OFC2" s="8"/>
      <c r="OFD2" s="8"/>
      <c r="OFE2" s="8"/>
      <c r="OFF2" s="8"/>
      <c r="OFG2" s="8"/>
      <c r="OFH2" s="8"/>
      <c r="OFI2" s="8"/>
      <c r="OFJ2" s="8"/>
      <c r="OFK2" s="8"/>
      <c r="OFL2" s="8"/>
      <c r="OFM2" s="8"/>
      <c r="OFN2" s="8"/>
      <c r="OFO2" s="8"/>
      <c r="OFP2" s="8"/>
      <c r="OFQ2" s="8"/>
      <c r="OFR2" s="8"/>
      <c r="OFS2" s="8"/>
      <c r="OFT2" s="8"/>
      <c r="OFU2" s="8"/>
      <c r="OFV2" s="8"/>
      <c r="OFW2" s="8"/>
      <c r="OFX2" s="8"/>
      <c r="OFY2" s="8"/>
      <c r="OFZ2" s="8"/>
      <c r="OGA2" s="8"/>
      <c r="OGB2" s="8"/>
      <c r="OGC2" s="8"/>
      <c r="OGD2" s="8"/>
      <c r="OGE2" s="8"/>
      <c r="OGF2" s="8"/>
      <c r="OGG2" s="8"/>
      <c r="OGH2" s="8"/>
      <c r="OGI2" s="8"/>
      <c r="OGJ2" s="8"/>
      <c r="OGK2" s="8"/>
      <c r="OGL2" s="8"/>
      <c r="OGM2" s="8"/>
      <c r="OGN2" s="8"/>
      <c r="OGO2" s="8"/>
      <c r="OGP2" s="8"/>
      <c r="OGQ2" s="8"/>
      <c r="OGR2" s="8"/>
      <c r="OGS2" s="8"/>
      <c r="OGT2" s="8"/>
      <c r="OGU2" s="8"/>
      <c r="OGV2" s="8"/>
      <c r="OGW2" s="8"/>
      <c r="OGX2" s="8"/>
      <c r="OGY2" s="8"/>
      <c r="OGZ2" s="8"/>
      <c r="OHA2" s="8"/>
      <c r="OHB2" s="8"/>
      <c r="OHC2" s="8"/>
      <c r="OHD2" s="8"/>
      <c r="OHE2" s="8"/>
      <c r="OHF2" s="8"/>
      <c r="OHG2" s="8"/>
      <c r="OHH2" s="8"/>
      <c r="OHI2" s="8"/>
      <c r="OHJ2" s="8"/>
      <c r="OHK2" s="8"/>
      <c r="OHL2" s="8"/>
      <c r="OHM2" s="8"/>
      <c r="OHN2" s="8"/>
      <c r="OHO2" s="8"/>
      <c r="OHP2" s="8"/>
      <c r="OHQ2" s="8"/>
      <c r="OHR2" s="8"/>
      <c r="OHS2" s="8"/>
      <c r="OHT2" s="8"/>
      <c r="OHU2" s="8"/>
      <c r="OHV2" s="8"/>
      <c r="OHW2" s="8"/>
      <c r="OHX2" s="8"/>
      <c r="OHY2" s="8"/>
      <c r="OHZ2" s="8"/>
      <c r="OIA2" s="8"/>
      <c r="OIB2" s="8"/>
      <c r="OIC2" s="8"/>
      <c r="OID2" s="8"/>
      <c r="OIE2" s="8"/>
      <c r="OIF2" s="8"/>
      <c r="OIG2" s="8"/>
      <c r="OIH2" s="8"/>
      <c r="OII2" s="8"/>
      <c r="OIJ2" s="8"/>
      <c r="OIK2" s="8"/>
      <c r="OIL2" s="8"/>
      <c r="OIM2" s="8"/>
      <c r="OIN2" s="8"/>
      <c r="OIO2" s="8"/>
      <c r="OIP2" s="8"/>
      <c r="OIQ2" s="8"/>
      <c r="OIR2" s="8"/>
      <c r="OIS2" s="8"/>
      <c r="OIT2" s="8"/>
      <c r="OIU2" s="8"/>
      <c r="OIV2" s="8"/>
      <c r="OIW2" s="8"/>
      <c r="OIX2" s="8"/>
      <c r="OIY2" s="8"/>
      <c r="OIZ2" s="8"/>
      <c r="OJA2" s="8"/>
      <c r="OJB2" s="8"/>
      <c r="OJC2" s="8"/>
      <c r="OJD2" s="8"/>
      <c r="OJE2" s="8"/>
      <c r="OJF2" s="8"/>
      <c r="OJG2" s="8"/>
      <c r="OJH2" s="8"/>
      <c r="OJI2" s="8"/>
      <c r="OJJ2" s="8"/>
      <c r="OJK2" s="8"/>
      <c r="OJL2" s="8"/>
      <c r="OJM2" s="8"/>
      <c r="OJN2" s="8"/>
      <c r="OJO2" s="8"/>
      <c r="OJP2" s="8"/>
      <c r="OJQ2" s="8"/>
      <c r="OJR2" s="8"/>
      <c r="OJS2" s="8"/>
      <c r="OJT2" s="8"/>
      <c r="OJU2" s="8"/>
      <c r="OJV2" s="8"/>
      <c r="OJW2" s="8"/>
      <c r="OJX2" s="8"/>
      <c r="OJY2" s="8"/>
      <c r="OJZ2" s="8"/>
      <c r="OKA2" s="8"/>
      <c r="OKB2" s="8"/>
      <c r="OKC2" s="8"/>
      <c r="OKD2" s="8"/>
      <c r="OKE2" s="8"/>
      <c r="OKF2" s="8"/>
      <c r="OKG2" s="8"/>
      <c r="OKH2" s="8"/>
      <c r="OKI2" s="8"/>
      <c r="OKJ2" s="8"/>
      <c r="OKK2" s="8"/>
      <c r="OKL2" s="8"/>
      <c r="OKM2" s="8"/>
      <c r="OKN2" s="8"/>
      <c r="OKO2" s="8"/>
      <c r="OKP2" s="8"/>
      <c r="OKQ2" s="8"/>
      <c r="OKR2" s="8"/>
      <c r="OKS2" s="8"/>
      <c r="OKT2" s="8"/>
      <c r="OKU2" s="8"/>
      <c r="OKV2" s="8"/>
      <c r="OKW2" s="8"/>
      <c r="OKX2" s="8"/>
      <c r="OKY2" s="8"/>
      <c r="OKZ2" s="8"/>
      <c r="OLA2" s="8"/>
      <c r="OLB2" s="8"/>
      <c r="OLC2" s="8"/>
      <c r="OLD2" s="8"/>
      <c r="OLE2" s="8"/>
      <c r="OLF2" s="8"/>
      <c r="OLG2" s="8"/>
      <c r="OLH2" s="8"/>
      <c r="OLI2" s="8"/>
      <c r="OLJ2" s="8"/>
      <c r="OLK2" s="8"/>
      <c r="OLL2" s="8"/>
      <c r="OLM2" s="8"/>
      <c r="OLN2" s="8"/>
      <c r="OLO2" s="8"/>
      <c r="OLP2" s="8"/>
      <c r="OLQ2" s="8"/>
      <c r="OLR2" s="8"/>
      <c r="OLS2" s="8"/>
      <c r="OLT2" s="8"/>
      <c r="OLU2" s="8"/>
      <c r="OLV2" s="8"/>
      <c r="OLW2" s="8"/>
      <c r="OLX2" s="8"/>
      <c r="OLY2" s="8"/>
      <c r="OLZ2" s="8"/>
      <c r="OMA2" s="8"/>
      <c r="OMB2" s="8"/>
      <c r="OMC2" s="8"/>
      <c r="OMD2" s="8"/>
      <c r="OME2" s="8"/>
      <c r="OMF2" s="8"/>
      <c r="OMG2" s="8"/>
      <c r="OMH2" s="8"/>
      <c r="OMI2" s="8"/>
      <c r="OMJ2" s="8"/>
      <c r="OMK2" s="8"/>
      <c r="OML2" s="8"/>
      <c r="OMM2" s="8"/>
      <c r="OMN2" s="8"/>
      <c r="OMO2" s="8"/>
      <c r="OMP2" s="8"/>
      <c r="OMQ2" s="8"/>
      <c r="OMR2" s="8"/>
      <c r="OMS2" s="8"/>
      <c r="OMT2" s="8"/>
      <c r="OMU2" s="8"/>
      <c r="OMV2" s="8"/>
      <c r="OMW2" s="8"/>
      <c r="OMX2" s="8"/>
      <c r="OMY2" s="8"/>
      <c r="OMZ2" s="8"/>
      <c r="ONA2" s="8"/>
      <c r="ONB2" s="8"/>
      <c r="ONC2" s="8"/>
      <c r="OND2" s="8"/>
      <c r="ONE2" s="8"/>
      <c r="ONF2" s="8"/>
      <c r="ONG2" s="8"/>
      <c r="ONH2" s="8"/>
      <c r="ONI2" s="8"/>
      <c r="ONJ2" s="8"/>
      <c r="ONK2" s="8"/>
      <c r="ONL2" s="8"/>
      <c r="ONM2" s="8"/>
      <c r="ONN2" s="8"/>
      <c r="ONO2" s="8"/>
      <c r="ONP2" s="8"/>
      <c r="ONQ2" s="8"/>
      <c r="ONR2" s="8"/>
      <c r="ONS2" s="8"/>
      <c r="ONT2" s="8"/>
      <c r="ONU2" s="8"/>
      <c r="ONV2" s="8"/>
      <c r="ONW2" s="8"/>
      <c r="ONX2" s="8"/>
      <c r="ONY2" s="8"/>
      <c r="ONZ2" s="8"/>
      <c r="OOA2" s="8"/>
      <c r="OOB2" s="8"/>
      <c r="OOC2" s="8"/>
      <c r="OOD2" s="8"/>
      <c r="OOE2" s="8"/>
      <c r="OOF2" s="8"/>
      <c r="OOG2" s="8"/>
      <c r="OOH2" s="8"/>
      <c r="OOI2" s="8"/>
      <c r="OOJ2" s="8"/>
      <c r="OOK2" s="8"/>
      <c r="OOL2" s="8"/>
      <c r="OOM2" s="8"/>
      <c r="OON2" s="8"/>
      <c r="OOO2" s="8"/>
      <c r="OOP2" s="8"/>
      <c r="OOQ2" s="8"/>
      <c r="OOR2" s="8"/>
      <c r="OOS2" s="8"/>
      <c r="OOT2" s="8"/>
      <c r="OOU2" s="8"/>
      <c r="OOV2" s="8"/>
      <c r="OOW2" s="8"/>
      <c r="OOX2" s="8"/>
      <c r="OOY2" s="8"/>
      <c r="OOZ2" s="8"/>
      <c r="OPA2" s="8"/>
      <c r="OPB2" s="8"/>
      <c r="OPC2" s="8"/>
      <c r="OPD2" s="8"/>
      <c r="OPE2" s="8"/>
      <c r="OPF2" s="8"/>
      <c r="OPG2" s="8"/>
      <c r="OPH2" s="8"/>
      <c r="OPI2" s="8"/>
      <c r="OPJ2" s="8"/>
      <c r="OPK2" s="8"/>
      <c r="OPL2" s="8"/>
      <c r="OPM2" s="8"/>
      <c r="OPN2" s="8"/>
      <c r="OPO2" s="8"/>
      <c r="OPP2" s="8"/>
      <c r="OPQ2" s="8"/>
      <c r="OPR2" s="8"/>
      <c r="OPS2" s="8"/>
      <c r="OPT2" s="8"/>
      <c r="OPU2" s="8"/>
      <c r="OPV2" s="8"/>
      <c r="OPW2" s="8"/>
      <c r="OPX2" s="8"/>
      <c r="OPY2" s="8"/>
      <c r="OPZ2" s="8"/>
      <c r="OQA2" s="8"/>
      <c r="OQB2" s="8"/>
      <c r="OQC2" s="8"/>
      <c r="OQD2" s="8"/>
      <c r="OQE2" s="8"/>
      <c r="OQF2" s="8"/>
      <c r="OQG2" s="8"/>
      <c r="OQH2" s="8"/>
      <c r="OQI2" s="8"/>
      <c r="OQJ2" s="8"/>
      <c r="OQK2" s="8"/>
      <c r="OQL2" s="8"/>
      <c r="OQM2" s="8"/>
      <c r="OQN2" s="8"/>
      <c r="OQO2" s="8"/>
      <c r="OQP2" s="8"/>
      <c r="OQQ2" s="8"/>
      <c r="OQR2" s="8"/>
      <c r="OQS2" s="8"/>
      <c r="OQT2" s="8"/>
      <c r="OQU2" s="8"/>
      <c r="OQV2" s="8"/>
      <c r="OQW2" s="8"/>
      <c r="OQX2" s="8"/>
      <c r="OQY2" s="8"/>
      <c r="OQZ2" s="8"/>
      <c r="ORA2" s="8"/>
      <c r="ORB2" s="8"/>
      <c r="ORC2" s="8"/>
      <c r="ORD2" s="8"/>
      <c r="ORE2" s="8"/>
      <c r="ORF2" s="8"/>
      <c r="ORG2" s="8"/>
      <c r="ORH2" s="8"/>
      <c r="ORI2" s="8"/>
      <c r="ORJ2" s="8"/>
      <c r="ORK2" s="8"/>
      <c r="ORL2" s="8"/>
      <c r="ORM2" s="8"/>
      <c r="ORN2" s="8"/>
      <c r="ORO2" s="8"/>
      <c r="ORP2" s="8"/>
      <c r="ORQ2" s="8"/>
      <c r="ORR2" s="8"/>
      <c r="ORS2" s="8"/>
      <c r="ORT2" s="8"/>
      <c r="ORU2" s="8"/>
      <c r="ORV2" s="8"/>
      <c r="ORW2" s="8"/>
      <c r="ORX2" s="8"/>
      <c r="ORY2" s="8"/>
      <c r="ORZ2" s="8"/>
      <c r="OSA2" s="8"/>
      <c r="OSB2" s="8"/>
      <c r="OSC2" s="8"/>
      <c r="OSD2" s="8"/>
      <c r="OSE2" s="8"/>
      <c r="OSF2" s="8"/>
      <c r="OSG2" s="8"/>
      <c r="OSH2" s="8"/>
      <c r="OSI2" s="8"/>
      <c r="OSJ2" s="8"/>
      <c r="OSK2" s="8"/>
      <c r="OSL2" s="8"/>
      <c r="OSM2" s="8"/>
      <c r="OSN2" s="8"/>
      <c r="OSO2" s="8"/>
      <c r="OSP2" s="8"/>
      <c r="OSQ2" s="8"/>
      <c r="OSR2" s="8"/>
      <c r="OSS2" s="8"/>
      <c r="OST2" s="8"/>
      <c r="OSU2" s="8"/>
      <c r="OSV2" s="8"/>
      <c r="OSW2" s="8"/>
      <c r="OSX2" s="8"/>
      <c r="OSY2" s="8"/>
      <c r="OSZ2" s="8"/>
      <c r="OTA2" s="8"/>
      <c r="OTB2" s="8"/>
      <c r="OTC2" s="8"/>
      <c r="OTD2" s="8"/>
      <c r="OTE2" s="8"/>
      <c r="OTF2" s="8"/>
      <c r="OTG2" s="8"/>
      <c r="OTH2" s="8"/>
      <c r="OTI2" s="8"/>
      <c r="OTJ2" s="8"/>
      <c r="OTK2" s="8"/>
      <c r="OTL2" s="8"/>
      <c r="OTM2" s="8"/>
      <c r="OTN2" s="8"/>
      <c r="OTO2" s="8"/>
      <c r="OTP2" s="8"/>
      <c r="OTQ2" s="8"/>
      <c r="OTR2" s="8"/>
      <c r="OTS2" s="8"/>
      <c r="OTT2" s="8"/>
      <c r="OTU2" s="8"/>
      <c r="OTV2" s="8"/>
      <c r="OTW2" s="8"/>
      <c r="OTX2" s="8"/>
      <c r="OTY2" s="8"/>
      <c r="OTZ2" s="8"/>
      <c r="OUA2" s="8"/>
      <c r="OUB2" s="8"/>
      <c r="OUC2" s="8"/>
      <c r="OUD2" s="8"/>
      <c r="OUE2" s="8"/>
      <c r="OUF2" s="8"/>
      <c r="OUG2" s="8"/>
      <c r="OUH2" s="8"/>
      <c r="OUI2" s="8"/>
      <c r="OUJ2" s="8"/>
      <c r="OUK2" s="8"/>
      <c r="OUL2" s="8"/>
      <c r="OUM2" s="8"/>
      <c r="OUN2" s="8"/>
      <c r="OUO2" s="8"/>
      <c r="OUP2" s="8"/>
      <c r="OUQ2" s="8"/>
      <c r="OUR2" s="8"/>
      <c r="OUS2" s="8"/>
      <c r="OUT2" s="8"/>
      <c r="OUU2" s="8"/>
      <c r="OUV2" s="8"/>
      <c r="OUW2" s="8"/>
      <c r="OUX2" s="8"/>
      <c r="OUY2" s="8"/>
      <c r="OUZ2" s="8"/>
      <c r="OVA2" s="8"/>
      <c r="OVB2" s="8"/>
      <c r="OVC2" s="8"/>
      <c r="OVD2" s="8"/>
      <c r="OVE2" s="8"/>
      <c r="OVF2" s="8"/>
      <c r="OVG2" s="8"/>
      <c r="OVH2" s="8"/>
      <c r="OVI2" s="8"/>
      <c r="OVJ2" s="8"/>
      <c r="OVK2" s="8"/>
      <c r="OVL2" s="8"/>
      <c r="OVM2" s="8"/>
      <c r="OVN2" s="8"/>
      <c r="OVO2" s="8"/>
      <c r="OVP2" s="8"/>
      <c r="OVQ2" s="8"/>
      <c r="OVR2" s="8"/>
      <c r="OVS2" s="8"/>
      <c r="OVT2" s="8"/>
      <c r="OVU2" s="8"/>
      <c r="OVV2" s="8"/>
      <c r="OVW2" s="8"/>
      <c r="OVX2" s="8"/>
      <c r="OVY2" s="8"/>
      <c r="OVZ2" s="8"/>
      <c r="OWA2" s="8"/>
      <c r="OWB2" s="8"/>
      <c r="OWC2" s="8"/>
      <c r="OWD2" s="8"/>
      <c r="OWE2" s="8"/>
      <c r="OWF2" s="8"/>
      <c r="OWG2" s="8"/>
      <c r="OWH2" s="8"/>
      <c r="OWI2" s="8"/>
      <c r="OWJ2" s="8"/>
      <c r="OWK2" s="8"/>
      <c r="OWL2" s="8"/>
      <c r="OWM2" s="8"/>
      <c r="OWN2" s="8"/>
      <c r="OWO2" s="8"/>
      <c r="OWP2" s="8"/>
      <c r="OWQ2" s="8"/>
      <c r="OWR2" s="8"/>
      <c r="OWS2" s="8"/>
      <c r="OWT2" s="8"/>
      <c r="OWU2" s="8"/>
      <c r="OWV2" s="8"/>
      <c r="OWW2" s="8"/>
      <c r="OWX2" s="8"/>
      <c r="OWY2" s="8"/>
      <c r="OWZ2" s="8"/>
      <c r="OXA2" s="8"/>
      <c r="OXB2" s="8"/>
      <c r="OXC2" s="8"/>
      <c r="OXD2" s="8"/>
      <c r="OXE2" s="8"/>
      <c r="OXF2" s="8"/>
      <c r="OXG2" s="8"/>
      <c r="OXH2" s="8"/>
      <c r="OXI2" s="8"/>
      <c r="OXJ2" s="8"/>
      <c r="OXK2" s="8"/>
      <c r="OXL2" s="8"/>
      <c r="OXM2" s="8"/>
      <c r="OXN2" s="8"/>
      <c r="OXO2" s="8"/>
      <c r="OXP2" s="8"/>
      <c r="OXQ2" s="8"/>
      <c r="OXR2" s="8"/>
      <c r="OXS2" s="8"/>
      <c r="OXT2" s="8"/>
      <c r="OXU2" s="8"/>
      <c r="OXV2" s="8"/>
      <c r="OXW2" s="8"/>
      <c r="OXX2" s="8"/>
      <c r="OXY2" s="8"/>
      <c r="OXZ2" s="8"/>
      <c r="OYA2" s="8"/>
      <c r="OYB2" s="8"/>
      <c r="OYC2" s="8"/>
      <c r="OYD2" s="8"/>
      <c r="OYE2" s="8"/>
      <c r="OYF2" s="8"/>
      <c r="OYG2" s="8"/>
      <c r="OYH2" s="8"/>
      <c r="OYI2" s="8"/>
      <c r="OYJ2" s="8"/>
      <c r="OYK2" s="8"/>
      <c r="OYL2" s="8"/>
      <c r="OYM2" s="8"/>
      <c r="OYN2" s="8"/>
      <c r="OYO2" s="8"/>
      <c r="OYP2" s="8"/>
      <c r="OYQ2" s="8"/>
      <c r="OYR2" s="8"/>
      <c r="OYS2" s="8"/>
      <c r="OYT2" s="8"/>
      <c r="OYU2" s="8"/>
      <c r="OYV2" s="8"/>
      <c r="OYW2" s="8"/>
      <c r="OYX2" s="8"/>
      <c r="OYY2" s="8"/>
      <c r="OYZ2" s="8"/>
      <c r="OZA2" s="8"/>
      <c r="OZB2" s="8"/>
      <c r="OZC2" s="8"/>
      <c r="OZD2" s="8"/>
      <c r="OZE2" s="8"/>
      <c r="OZF2" s="8"/>
      <c r="OZG2" s="8"/>
      <c r="OZH2" s="8"/>
      <c r="OZI2" s="8"/>
      <c r="OZJ2" s="8"/>
      <c r="OZK2" s="8"/>
      <c r="OZL2" s="8"/>
      <c r="OZM2" s="8"/>
      <c r="OZN2" s="8"/>
      <c r="OZO2" s="8"/>
      <c r="OZP2" s="8"/>
      <c r="OZQ2" s="8"/>
      <c r="OZR2" s="8"/>
      <c r="OZS2" s="8"/>
      <c r="OZT2" s="8"/>
      <c r="OZU2" s="8"/>
      <c r="OZV2" s="8"/>
      <c r="OZW2" s="8"/>
      <c r="OZX2" s="8"/>
      <c r="OZY2" s="8"/>
      <c r="OZZ2" s="8"/>
      <c r="PAA2" s="8"/>
      <c r="PAB2" s="8"/>
      <c r="PAC2" s="8"/>
      <c r="PAD2" s="8"/>
      <c r="PAE2" s="8"/>
      <c r="PAF2" s="8"/>
      <c r="PAG2" s="8"/>
      <c r="PAH2" s="8"/>
      <c r="PAI2" s="8"/>
      <c r="PAJ2" s="8"/>
      <c r="PAK2" s="8"/>
      <c r="PAL2" s="8"/>
      <c r="PAM2" s="8"/>
      <c r="PAN2" s="8"/>
      <c r="PAO2" s="8"/>
      <c r="PAP2" s="8"/>
      <c r="PAQ2" s="8"/>
      <c r="PAR2" s="8"/>
      <c r="PAS2" s="8"/>
      <c r="PAT2" s="8"/>
      <c r="PAU2" s="8"/>
      <c r="PAV2" s="8"/>
      <c r="PAW2" s="8"/>
      <c r="PAX2" s="8"/>
      <c r="PAY2" s="8"/>
      <c r="PAZ2" s="8"/>
      <c r="PBA2" s="8"/>
      <c r="PBB2" s="8"/>
      <c r="PBC2" s="8"/>
      <c r="PBD2" s="8"/>
      <c r="PBE2" s="8"/>
      <c r="PBF2" s="8"/>
      <c r="PBG2" s="8"/>
      <c r="PBH2" s="8"/>
      <c r="PBI2" s="8"/>
      <c r="PBJ2" s="8"/>
      <c r="PBK2" s="8"/>
      <c r="PBL2" s="8"/>
      <c r="PBM2" s="8"/>
      <c r="PBN2" s="8"/>
      <c r="PBO2" s="8"/>
      <c r="PBP2" s="8"/>
      <c r="PBQ2" s="8"/>
      <c r="PBR2" s="8"/>
      <c r="PBS2" s="8"/>
      <c r="PBT2" s="8"/>
      <c r="PBU2" s="8"/>
      <c r="PBV2" s="8"/>
      <c r="PBW2" s="8"/>
      <c r="PBX2" s="8"/>
      <c r="PBY2" s="8"/>
      <c r="PBZ2" s="8"/>
      <c r="PCA2" s="8"/>
      <c r="PCB2" s="8"/>
      <c r="PCC2" s="8"/>
      <c r="PCD2" s="8"/>
      <c r="PCE2" s="8"/>
      <c r="PCF2" s="8"/>
      <c r="PCG2" s="8"/>
      <c r="PCH2" s="8"/>
      <c r="PCI2" s="8"/>
      <c r="PCJ2" s="8"/>
      <c r="PCK2" s="8"/>
      <c r="PCL2" s="8"/>
      <c r="PCM2" s="8"/>
      <c r="PCN2" s="8"/>
      <c r="PCO2" s="8"/>
      <c r="PCP2" s="8"/>
      <c r="PCQ2" s="8"/>
      <c r="PCR2" s="8"/>
      <c r="PCS2" s="8"/>
      <c r="PCT2" s="8"/>
      <c r="PCU2" s="8"/>
      <c r="PCV2" s="8"/>
      <c r="PCW2" s="8"/>
      <c r="PCX2" s="8"/>
      <c r="PCY2" s="8"/>
      <c r="PCZ2" s="8"/>
      <c r="PDA2" s="8"/>
      <c r="PDB2" s="8"/>
      <c r="PDC2" s="8"/>
      <c r="PDD2" s="8"/>
      <c r="PDE2" s="8"/>
      <c r="PDF2" s="8"/>
      <c r="PDG2" s="8"/>
      <c r="PDH2" s="8"/>
      <c r="PDI2" s="8"/>
      <c r="PDJ2" s="8"/>
      <c r="PDK2" s="8"/>
      <c r="PDL2" s="8"/>
      <c r="PDM2" s="8"/>
      <c r="PDN2" s="8"/>
      <c r="PDO2" s="8"/>
      <c r="PDP2" s="8"/>
      <c r="PDQ2" s="8"/>
      <c r="PDR2" s="8"/>
      <c r="PDS2" s="8"/>
      <c r="PDT2" s="8"/>
      <c r="PDU2" s="8"/>
      <c r="PDV2" s="8"/>
      <c r="PDW2" s="8"/>
      <c r="PDX2" s="8"/>
      <c r="PDY2" s="8"/>
      <c r="PDZ2" s="8"/>
      <c r="PEA2" s="8"/>
      <c r="PEB2" s="8"/>
      <c r="PEC2" s="8"/>
      <c r="PED2" s="8"/>
      <c r="PEE2" s="8"/>
      <c r="PEF2" s="8"/>
      <c r="PEG2" s="8"/>
      <c r="PEH2" s="8"/>
      <c r="PEI2" s="8"/>
      <c r="PEJ2" s="8"/>
      <c r="PEK2" s="8"/>
      <c r="PEL2" s="8"/>
      <c r="PEM2" s="8"/>
      <c r="PEN2" s="8"/>
      <c r="PEO2" s="8"/>
      <c r="PEP2" s="8"/>
      <c r="PEQ2" s="8"/>
      <c r="PER2" s="8"/>
      <c r="PES2" s="8"/>
      <c r="PET2" s="8"/>
      <c r="PEU2" s="8"/>
      <c r="PEV2" s="8"/>
      <c r="PEW2" s="8"/>
      <c r="PEX2" s="8"/>
      <c r="PEY2" s="8"/>
      <c r="PEZ2" s="8"/>
      <c r="PFA2" s="8"/>
      <c r="PFB2" s="8"/>
      <c r="PFC2" s="8"/>
      <c r="PFD2" s="8"/>
      <c r="PFE2" s="8"/>
      <c r="PFF2" s="8"/>
      <c r="PFG2" s="8"/>
      <c r="PFH2" s="8"/>
      <c r="PFI2" s="8"/>
      <c r="PFJ2" s="8"/>
      <c r="PFK2" s="8"/>
      <c r="PFL2" s="8"/>
      <c r="PFM2" s="8"/>
      <c r="PFN2" s="8"/>
      <c r="PFO2" s="8"/>
      <c r="PFP2" s="8"/>
      <c r="PFQ2" s="8"/>
      <c r="PFR2" s="8"/>
      <c r="PFS2" s="8"/>
      <c r="PFT2" s="8"/>
      <c r="PFU2" s="8"/>
      <c r="PFV2" s="8"/>
      <c r="PFW2" s="8"/>
      <c r="PFX2" s="8"/>
      <c r="PFY2" s="8"/>
      <c r="PFZ2" s="8"/>
      <c r="PGA2" s="8"/>
      <c r="PGB2" s="8"/>
      <c r="PGC2" s="8"/>
      <c r="PGD2" s="8"/>
      <c r="PGE2" s="8"/>
      <c r="PGF2" s="8"/>
      <c r="PGG2" s="8"/>
      <c r="PGH2" s="8"/>
      <c r="PGI2" s="8"/>
      <c r="PGJ2" s="8"/>
      <c r="PGK2" s="8"/>
      <c r="PGL2" s="8"/>
      <c r="PGM2" s="8"/>
      <c r="PGN2" s="8"/>
      <c r="PGO2" s="8"/>
      <c r="PGP2" s="8"/>
      <c r="PGQ2" s="8"/>
      <c r="PGR2" s="8"/>
      <c r="PGS2" s="8"/>
      <c r="PGT2" s="8"/>
      <c r="PGU2" s="8"/>
      <c r="PGV2" s="8"/>
      <c r="PGW2" s="8"/>
      <c r="PGX2" s="8"/>
      <c r="PGY2" s="8"/>
      <c r="PGZ2" s="8"/>
      <c r="PHA2" s="8"/>
      <c r="PHB2" s="8"/>
      <c r="PHC2" s="8"/>
      <c r="PHD2" s="8"/>
      <c r="PHE2" s="8"/>
      <c r="PHF2" s="8"/>
      <c r="PHG2" s="8"/>
      <c r="PHH2" s="8"/>
      <c r="PHI2" s="8"/>
      <c r="PHJ2" s="8"/>
      <c r="PHK2" s="8"/>
      <c r="PHL2" s="8"/>
      <c r="PHM2" s="8"/>
      <c r="PHN2" s="8"/>
      <c r="PHO2" s="8"/>
      <c r="PHP2" s="8"/>
      <c r="PHQ2" s="8"/>
      <c r="PHR2" s="8"/>
      <c r="PHS2" s="8"/>
      <c r="PHT2" s="8"/>
      <c r="PHU2" s="8"/>
      <c r="PHV2" s="8"/>
      <c r="PHW2" s="8"/>
      <c r="PHX2" s="8"/>
      <c r="PHY2" s="8"/>
      <c r="PHZ2" s="8"/>
      <c r="PIA2" s="8"/>
      <c r="PIB2" s="8"/>
      <c r="PIC2" s="8"/>
      <c r="PID2" s="8"/>
      <c r="PIE2" s="8"/>
      <c r="PIF2" s="8"/>
      <c r="PIG2" s="8"/>
      <c r="PIH2" s="8"/>
      <c r="PII2" s="8"/>
      <c r="PIJ2" s="8"/>
      <c r="PIK2" s="8"/>
      <c r="PIL2" s="8"/>
      <c r="PIM2" s="8"/>
      <c r="PIN2" s="8"/>
      <c r="PIO2" s="8"/>
      <c r="PIP2" s="8"/>
      <c r="PIQ2" s="8"/>
      <c r="PIR2" s="8"/>
      <c r="PIS2" s="8"/>
      <c r="PIT2" s="8"/>
      <c r="PIU2" s="8"/>
      <c r="PIV2" s="8"/>
      <c r="PIW2" s="8"/>
      <c r="PIX2" s="8"/>
      <c r="PIY2" s="8"/>
      <c r="PIZ2" s="8"/>
      <c r="PJA2" s="8"/>
      <c r="PJB2" s="8"/>
      <c r="PJC2" s="8"/>
      <c r="PJD2" s="8"/>
      <c r="PJE2" s="8"/>
      <c r="PJF2" s="8"/>
      <c r="PJG2" s="8"/>
      <c r="PJH2" s="8"/>
      <c r="PJI2" s="8"/>
      <c r="PJJ2" s="8"/>
      <c r="PJK2" s="8"/>
      <c r="PJL2" s="8"/>
      <c r="PJM2" s="8"/>
      <c r="PJN2" s="8"/>
      <c r="PJO2" s="8"/>
      <c r="PJP2" s="8"/>
      <c r="PJQ2" s="8"/>
      <c r="PJR2" s="8"/>
      <c r="PJS2" s="8"/>
      <c r="PJT2" s="8"/>
      <c r="PJU2" s="8"/>
      <c r="PJV2" s="8"/>
      <c r="PJW2" s="8"/>
      <c r="PJX2" s="8"/>
      <c r="PJY2" s="8"/>
      <c r="PJZ2" s="8"/>
      <c r="PKA2" s="8"/>
      <c r="PKB2" s="8"/>
      <c r="PKC2" s="8"/>
      <c r="PKD2" s="8"/>
      <c r="PKE2" s="8"/>
      <c r="PKF2" s="8"/>
      <c r="PKG2" s="8"/>
      <c r="PKH2" s="8"/>
      <c r="PKI2" s="8"/>
      <c r="PKJ2" s="8"/>
      <c r="PKK2" s="8"/>
      <c r="PKL2" s="8"/>
      <c r="PKM2" s="8"/>
      <c r="PKN2" s="8"/>
      <c r="PKO2" s="8"/>
      <c r="PKP2" s="8"/>
      <c r="PKQ2" s="8"/>
      <c r="PKR2" s="8"/>
      <c r="PKS2" s="8"/>
      <c r="PKT2" s="8"/>
      <c r="PKU2" s="8"/>
      <c r="PKV2" s="8"/>
      <c r="PKW2" s="8"/>
      <c r="PKX2" s="8"/>
      <c r="PKY2" s="8"/>
      <c r="PKZ2" s="8"/>
      <c r="PLA2" s="8"/>
      <c r="PLB2" s="8"/>
      <c r="PLC2" s="8"/>
      <c r="PLD2" s="8"/>
      <c r="PLE2" s="8"/>
      <c r="PLF2" s="8"/>
      <c r="PLG2" s="8"/>
      <c r="PLH2" s="8"/>
      <c r="PLI2" s="8"/>
      <c r="PLJ2" s="8"/>
      <c r="PLK2" s="8"/>
      <c r="PLL2" s="8"/>
      <c r="PLM2" s="8"/>
      <c r="PLN2" s="8"/>
      <c r="PLO2" s="8"/>
      <c r="PLP2" s="8"/>
      <c r="PLQ2" s="8"/>
      <c r="PLR2" s="8"/>
      <c r="PLS2" s="8"/>
      <c r="PLT2" s="8"/>
      <c r="PLU2" s="8"/>
      <c r="PLV2" s="8"/>
      <c r="PLW2" s="8"/>
      <c r="PLX2" s="8"/>
      <c r="PLY2" s="8"/>
      <c r="PLZ2" s="8"/>
      <c r="PMA2" s="8"/>
      <c r="PMB2" s="8"/>
      <c r="PMC2" s="8"/>
      <c r="PMD2" s="8"/>
      <c r="PME2" s="8"/>
      <c r="PMF2" s="8"/>
      <c r="PMG2" s="8"/>
      <c r="PMH2" s="8"/>
      <c r="PMI2" s="8"/>
      <c r="PMJ2" s="8"/>
      <c r="PMK2" s="8"/>
      <c r="PML2" s="8"/>
      <c r="PMM2" s="8"/>
      <c r="PMN2" s="8"/>
      <c r="PMO2" s="8"/>
      <c r="PMP2" s="8"/>
      <c r="PMQ2" s="8"/>
      <c r="PMR2" s="8"/>
      <c r="PMS2" s="8"/>
      <c r="PMT2" s="8"/>
      <c r="PMU2" s="8"/>
      <c r="PMV2" s="8"/>
      <c r="PMW2" s="8"/>
      <c r="PMX2" s="8"/>
      <c r="PMY2" s="8"/>
      <c r="PMZ2" s="8"/>
      <c r="PNA2" s="8"/>
      <c r="PNB2" s="8"/>
      <c r="PNC2" s="8"/>
      <c r="PND2" s="8"/>
      <c r="PNE2" s="8"/>
      <c r="PNF2" s="8"/>
      <c r="PNG2" s="8"/>
      <c r="PNH2" s="8"/>
      <c r="PNI2" s="8"/>
      <c r="PNJ2" s="8"/>
      <c r="PNK2" s="8"/>
      <c r="PNL2" s="8"/>
      <c r="PNM2" s="8"/>
      <c r="PNN2" s="8"/>
      <c r="PNO2" s="8"/>
      <c r="PNP2" s="8"/>
      <c r="PNQ2" s="8"/>
      <c r="PNR2" s="8"/>
      <c r="PNS2" s="8"/>
      <c r="PNT2" s="8"/>
      <c r="PNU2" s="8"/>
      <c r="PNV2" s="8"/>
      <c r="PNW2" s="8"/>
      <c r="PNX2" s="8"/>
      <c r="PNY2" s="8"/>
      <c r="PNZ2" s="8"/>
      <c r="POA2" s="8"/>
      <c r="POB2" s="8"/>
      <c r="POC2" s="8"/>
      <c r="POD2" s="8"/>
      <c r="POE2" s="8"/>
      <c r="POF2" s="8"/>
      <c r="POG2" s="8"/>
      <c r="POH2" s="8"/>
      <c r="POI2" s="8"/>
      <c r="POJ2" s="8"/>
      <c r="POK2" s="8"/>
      <c r="POL2" s="8"/>
      <c r="POM2" s="8"/>
      <c r="PON2" s="8"/>
      <c r="POO2" s="8"/>
      <c r="POP2" s="8"/>
      <c r="POQ2" s="8"/>
      <c r="POR2" s="8"/>
      <c r="POS2" s="8"/>
      <c r="POT2" s="8"/>
      <c r="POU2" s="8"/>
      <c r="POV2" s="8"/>
      <c r="POW2" s="8"/>
      <c r="POX2" s="8"/>
      <c r="POY2" s="8"/>
      <c r="POZ2" s="8"/>
      <c r="PPA2" s="8"/>
      <c r="PPB2" s="8"/>
      <c r="PPC2" s="8"/>
      <c r="PPD2" s="8"/>
      <c r="PPE2" s="8"/>
      <c r="PPF2" s="8"/>
      <c r="PPG2" s="8"/>
      <c r="PPH2" s="8"/>
      <c r="PPI2" s="8"/>
      <c r="PPJ2" s="8"/>
      <c r="PPK2" s="8"/>
      <c r="PPL2" s="8"/>
      <c r="PPM2" s="8"/>
      <c r="PPN2" s="8"/>
      <c r="PPO2" s="8"/>
      <c r="PPP2" s="8"/>
      <c r="PPQ2" s="8"/>
      <c r="PPR2" s="8"/>
      <c r="PPS2" s="8"/>
      <c r="PPT2" s="8"/>
      <c r="PPU2" s="8"/>
      <c r="PPV2" s="8"/>
      <c r="PPW2" s="8"/>
      <c r="PPX2" s="8"/>
      <c r="PPY2" s="8"/>
      <c r="PPZ2" s="8"/>
      <c r="PQA2" s="8"/>
      <c r="PQB2" s="8"/>
      <c r="PQC2" s="8"/>
      <c r="PQD2" s="8"/>
      <c r="PQE2" s="8"/>
      <c r="PQF2" s="8"/>
      <c r="PQG2" s="8"/>
      <c r="PQH2" s="8"/>
      <c r="PQI2" s="8"/>
      <c r="PQJ2" s="8"/>
      <c r="PQK2" s="8"/>
      <c r="PQL2" s="8"/>
      <c r="PQM2" s="8"/>
      <c r="PQN2" s="8"/>
      <c r="PQO2" s="8"/>
      <c r="PQP2" s="8"/>
      <c r="PQQ2" s="8"/>
      <c r="PQR2" s="8"/>
      <c r="PQS2" s="8"/>
      <c r="PQT2" s="8"/>
      <c r="PQU2" s="8"/>
      <c r="PQV2" s="8"/>
      <c r="PQW2" s="8"/>
      <c r="PQX2" s="8"/>
      <c r="PQY2" s="8"/>
      <c r="PQZ2" s="8"/>
      <c r="PRA2" s="8"/>
      <c r="PRB2" s="8"/>
      <c r="PRC2" s="8"/>
      <c r="PRD2" s="8"/>
      <c r="PRE2" s="8"/>
      <c r="PRF2" s="8"/>
      <c r="PRG2" s="8"/>
      <c r="PRH2" s="8"/>
      <c r="PRI2" s="8"/>
      <c r="PRJ2" s="8"/>
      <c r="PRK2" s="8"/>
      <c r="PRL2" s="8"/>
      <c r="PRM2" s="8"/>
      <c r="PRN2" s="8"/>
      <c r="PRO2" s="8"/>
      <c r="PRP2" s="8"/>
      <c r="PRQ2" s="8"/>
      <c r="PRR2" s="8"/>
      <c r="PRS2" s="8"/>
      <c r="PRT2" s="8"/>
      <c r="PRU2" s="8"/>
      <c r="PRV2" s="8"/>
      <c r="PRW2" s="8"/>
      <c r="PRX2" s="8"/>
      <c r="PRY2" s="8"/>
      <c r="PRZ2" s="8"/>
      <c r="PSA2" s="8"/>
      <c r="PSB2" s="8"/>
      <c r="PSC2" s="8"/>
      <c r="PSD2" s="8"/>
      <c r="PSE2" s="8"/>
      <c r="PSF2" s="8"/>
      <c r="PSG2" s="8"/>
      <c r="PSH2" s="8"/>
      <c r="PSI2" s="8"/>
      <c r="PSJ2" s="8"/>
      <c r="PSK2" s="8"/>
      <c r="PSL2" s="8"/>
      <c r="PSM2" s="8"/>
      <c r="PSN2" s="8"/>
      <c r="PSO2" s="8"/>
      <c r="PSP2" s="8"/>
      <c r="PSQ2" s="8"/>
      <c r="PSR2" s="8"/>
      <c r="PSS2" s="8"/>
      <c r="PST2" s="8"/>
      <c r="PSU2" s="8"/>
      <c r="PSV2" s="8"/>
      <c r="PSW2" s="8"/>
      <c r="PSX2" s="8"/>
      <c r="PSY2" s="8"/>
      <c r="PSZ2" s="8"/>
      <c r="PTA2" s="8"/>
      <c r="PTB2" s="8"/>
      <c r="PTC2" s="8"/>
      <c r="PTD2" s="8"/>
      <c r="PTE2" s="8"/>
      <c r="PTF2" s="8"/>
      <c r="PTG2" s="8"/>
      <c r="PTH2" s="8"/>
      <c r="PTI2" s="8"/>
      <c r="PTJ2" s="8"/>
      <c r="PTK2" s="8"/>
      <c r="PTL2" s="8"/>
      <c r="PTM2" s="8"/>
      <c r="PTN2" s="8"/>
      <c r="PTO2" s="8"/>
      <c r="PTP2" s="8"/>
      <c r="PTQ2" s="8"/>
      <c r="PTR2" s="8"/>
      <c r="PTS2" s="8"/>
      <c r="PTT2" s="8"/>
      <c r="PTU2" s="8"/>
      <c r="PTV2" s="8"/>
      <c r="PTW2" s="8"/>
      <c r="PTX2" s="8"/>
      <c r="PTY2" s="8"/>
      <c r="PTZ2" s="8"/>
      <c r="PUA2" s="8"/>
      <c r="PUB2" s="8"/>
      <c r="PUC2" s="8"/>
      <c r="PUD2" s="8"/>
      <c r="PUE2" s="8"/>
      <c r="PUF2" s="8"/>
      <c r="PUG2" s="8"/>
      <c r="PUH2" s="8"/>
      <c r="PUI2" s="8"/>
      <c r="PUJ2" s="8"/>
      <c r="PUK2" s="8"/>
      <c r="PUL2" s="8"/>
      <c r="PUM2" s="8"/>
      <c r="PUN2" s="8"/>
      <c r="PUO2" s="8"/>
      <c r="PUP2" s="8"/>
      <c r="PUQ2" s="8"/>
      <c r="PUR2" s="8"/>
      <c r="PUS2" s="8"/>
      <c r="PUT2" s="8"/>
      <c r="PUU2" s="8"/>
      <c r="PUV2" s="8"/>
      <c r="PUW2" s="8"/>
      <c r="PUX2" s="8"/>
      <c r="PUY2" s="8"/>
      <c r="PUZ2" s="8"/>
      <c r="PVA2" s="8"/>
      <c r="PVB2" s="8"/>
      <c r="PVC2" s="8"/>
      <c r="PVD2" s="8"/>
      <c r="PVE2" s="8"/>
      <c r="PVF2" s="8"/>
      <c r="PVG2" s="8"/>
      <c r="PVH2" s="8"/>
      <c r="PVI2" s="8"/>
      <c r="PVJ2" s="8"/>
      <c r="PVK2" s="8"/>
      <c r="PVL2" s="8"/>
      <c r="PVM2" s="8"/>
      <c r="PVN2" s="8"/>
      <c r="PVO2" s="8"/>
      <c r="PVP2" s="8"/>
      <c r="PVQ2" s="8"/>
      <c r="PVR2" s="8"/>
      <c r="PVS2" s="8"/>
      <c r="PVT2" s="8"/>
      <c r="PVU2" s="8"/>
      <c r="PVV2" s="8"/>
      <c r="PVW2" s="8"/>
      <c r="PVX2" s="8"/>
      <c r="PVY2" s="8"/>
      <c r="PVZ2" s="8"/>
      <c r="PWA2" s="8"/>
      <c r="PWB2" s="8"/>
      <c r="PWC2" s="8"/>
      <c r="PWD2" s="8"/>
      <c r="PWE2" s="8"/>
      <c r="PWF2" s="8"/>
      <c r="PWG2" s="8"/>
      <c r="PWH2" s="8"/>
      <c r="PWI2" s="8"/>
      <c r="PWJ2" s="8"/>
      <c r="PWK2" s="8"/>
      <c r="PWL2" s="8"/>
      <c r="PWM2" s="8"/>
      <c r="PWN2" s="8"/>
      <c r="PWO2" s="8"/>
      <c r="PWP2" s="8"/>
      <c r="PWQ2" s="8"/>
      <c r="PWR2" s="8"/>
      <c r="PWS2" s="8"/>
      <c r="PWT2" s="8"/>
      <c r="PWU2" s="8"/>
      <c r="PWV2" s="8"/>
      <c r="PWW2" s="8"/>
      <c r="PWX2" s="8"/>
      <c r="PWY2" s="8"/>
      <c r="PWZ2" s="8"/>
      <c r="PXA2" s="8"/>
      <c r="PXB2" s="8"/>
      <c r="PXC2" s="8"/>
      <c r="PXD2" s="8"/>
      <c r="PXE2" s="8"/>
      <c r="PXF2" s="8"/>
      <c r="PXG2" s="8"/>
      <c r="PXH2" s="8"/>
      <c r="PXI2" s="8"/>
      <c r="PXJ2" s="8"/>
      <c r="PXK2" s="8"/>
      <c r="PXL2" s="8"/>
      <c r="PXM2" s="8"/>
      <c r="PXN2" s="8"/>
      <c r="PXO2" s="8"/>
      <c r="PXP2" s="8"/>
      <c r="PXQ2" s="8"/>
      <c r="PXR2" s="8"/>
      <c r="PXS2" s="8"/>
      <c r="PXT2" s="8"/>
      <c r="PXU2" s="8"/>
      <c r="PXV2" s="8"/>
      <c r="PXW2" s="8"/>
      <c r="PXX2" s="8"/>
      <c r="PXY2" s="8"/>
      <c r="PXZ2" s="8"/>
      <c r="PYA2" s="8"/>
      <c r="PYB2" s="8"/>
      <c r="PYC2" s="8"/>
      <c r="PYD2" s="8"/>
      <c r="PYE2" s="8"/>
      <c r="PYF2" s="8"/>
      <c r="PYG2" s="8"/>
      <c r="PYH2" s="8"/>
      <c r="PYI2" s="8"/>
      <c r="PYJ2" s="8"/>
      <c r="PYK2" s="8"/>
      <c r="PYL2" s="8"/>
      <c r="PYM2" s="8"/>
      <c r="PYN2" s="8"/>
      <c r="PYO2" s="8"/>
      <c r="PYP2" s="8"/>
      <c r="PYQ2" s="8"/>
      <c r="PYR2" s="8"/>
      <c r="PYS2" s="8"/>
      <c r="PYT2" s="8"/>
      <c r="PYU2" s="8"/>
      <c r="PYV2" s="8"/>
      <c r="PYW2" s="8"/>
      <c r="PYX2" s="8"/>
      <c r="PYY2" s="8"/>
      <c r="PYZ2" s="8"/>
      <c r="PZA2" s="8"/>
      <c r="PZB2" s="8"/>
      <c r="PZC2" s="8"/>
      <c r="PZD2" s="8"/>
      <c r="PZE2" s="8"/>
      <c r="PZF2" s="8"/>
      <c r="PZG2" s="8"/>
      <c r="PZH2" s="8"/>
      <c r="PZI2" s="8"/>
      <c r="PZJ2" s="8"/>
      <c r="PZK2" s="8"/>
      <c r="PZL2" s="8"/>
      <c r="PZM2" s="8"/>
      <c r="PZN2" s="8"/>
      <c r="PZO2" s="8"/>
      <c r="PZP2" s="8"/>
      <c r="PZQ2" s="8"/>
      <c r="PZR2" s="8"/>
      <c r="PZS2" s="8"/>
      <c r="PZT2" s="8"/>
      <c r="PZU2" s="8"/>
      <c r="PZV2" s="8"/>
      <c r="PZW2" s="8"/>
      <c r="PZX2" s="8"/>
      <c r="PZY2" s="8"/>
      <c r="PZZ2" s="8"/>
      <c r="QAA2" s="8"/>
      <c r="QAB2" s="8"/>
      <c r="QAC2" s="8"/>
      <c r="QAD2" s="8"/>
      <c r="QAE2" s="8"/>
      <c r="QAF2" s="8"/>
      <c r="QAG2" s="8"/>
      <c r="QAH2" s="8"/>
      <c r="QAI2" s="8"/>
      <c r="QAJ2" s="8"/>
      <c r="QAK2" s="8"/>
      <c r="QAL2" s="8"/>
      <c r="QAM2" s="8"/>
      <c r="QAN2" s="8"/>
      <c r="QAO2" s="8"/>
      <c r="QAP2" s="8"/>
      <c r="QAQ2" s="8"/>
      <c r="QAR2" s="8"/>
      <c r="QAS2" s="8"/>
      <c r="QAT2" s="8"/>
      <c r="QAU2" s="8"/>
      <c r="QAV2" s="8"/>
      <c r="QAW2" s="8"/>
      <c r="QAX2" s="8"/>
      <c r="QAY2" s="8"/>
      <c r="QAZ2" s="8"/>
      <c r="QBA2" s="8"/>
      <c r="QBB2" s="8"/>
      <c r="QBC2" s="8"/>
      <c r="QBD2" s="8"/>
      <c r="QBE2" s="8"/>
      <c r="QBF2" s="8"/>
      <c r="QBG2" s="8"/>
      <c r="QBH2" s="8"/>
      <c r="QBI2" s="8"/>
      <c r="QBJ2" s="8"/>
      <c r="QBK2" s="8"/>
      <c r="QBL2" s="8"/>
      <c r="QBM2" s="8"/>
      <c r="QBN2" s="8"/>
      <c r="QBO2" s="8"/>
      <c r="QBP2" s="8"/>
      <c r="QBQ2" s="8"/>
      <c r="QBR2" s="8"/>
      <c r="QBS2" s="8"/>
      <c r="QBT2" s="8"/>
      <c r="QBU2" s="8"/>
      <c r="QBV2" s="8"/>
      <c r="QBW2" s="8"/>
      <c r="QBX2" s="8"/>
      <c r="QBY2" s="8"/>
      <c r="QBZ2" s="8"/>
      <c r="QCA2" s="8"/>
      <c r="QCB2" s="8"/>
      <c r="QCC2" s="8"/>
      <c r="QCD2" s="8"/>
      <c r="QCE2" s="8"/>
      <c r="QCF2" s="8"/>
      <c r="QCG2" s="8"/>
      <c r="QCH2" s="8"/>
      <c r="QCI2" s="8"/>
      <c r="QCJ2" s="8"/>
      <c r="QCK2" s="8"/>
      <c r="QCL2" s="8"/>
      <c r="QCM2" s="8"/>
      <c r="QCN2" s="8"/>
      <c r="QCO2" s="8"/>
      <c r="QCP2" s="8"/>
      <c r="QCQ2" s="8"/>
      <c r="QCR2" s="8"/>
      <c r="QCS2" s="8"/>
      <c r="QCT2" s="8"/>
      <c r="QCU2" s="8"/>
      <c r="QCV2" s="8"/>
      <c r="QCW2" s="8"/>
      <c r="QCX2" s="8"/>
      <c r="QCY2" s="8"/>
      <c r="QCZ2" s="8"/>
      <c r="QDA2" s="8"/>
      <c r="QDB2" s="8"/>
      <c r="QDC2" s="8"/>
      <c r="QDD2" s="8"/>
      <c r="QDE2" s="8"/>
      <c r="QDF2" s="8"/>
      <c r="QDG2" s="8"/>
      <c r="QDH2" s="8"/>
      <c r="QDI2" s="8"/>
      <c r="QDJ2" s="8"/>
      <c r="QDK2" s="8"/>
      <c r="QDL2" s="8"/>
      <c r="QDM2" s="8"/>
      <c r="QDN2" s="8"/>
      <c r="QDO2" s="8"/>
      <c r="QDP2" s="8"/>
      <c r="QDQ2" s="8"/>
      <c r="QDR2" s="8"/>
      <c r="QDS2" s="8"/>
      <c r="QDT2" s="8"/>
      <c r="QDU2" s="8"/>
      <c r="QDV2" s="8"/>
      <c r="QDW2" s="8"/>
      <c r="QDX2" s="8"/>
      <c r="QDY2" s="8"/>
      <c r="QDZ2" s="8"/>
      <c r="QEA2" s="8"/>
      <c r="QEB2" s="8"/>
      <c r="QEC2" s="8"/>
      <c r="QED2" s="8"/>
      <c r="QEE2" s="8"/>
      <c r="QEF2" s="8"/>
      <c r="QEG2" s="8"/>
      <c r="QEH2" s="8"/>
      <c r="QEI2" s="8"/>
      <c r="QEJ2" s="8"/>
      <c r="QEK2" s="8"/>
      <c r="QEL2" s="8"/>
      <c r="QEM2" s="8"/>
      <c r="QEN2" s="8"/>
      <c r="QEO2" s="8"/>
      <c r="QEP2" s="8"/>
      <c r="QEQ2" s="8"/>
      <c r="QER2" s="8"/>
      <c r="QES2" s="8"/>
      <c r="QET2" s="8"/>
      <c r="QEU2" s="8"/>
      <c r="QEV2" s="8"/>
      <c r="QEW2" s="8"/>
      <c r="QEX2" s="8"/>
      <c r="QEY2" s="8"/>
      <c r="QEZ2" s="8"/>
      <c r="QFA2" s="8"/>
      <c r="QFB2" s="8"/>
      <c r="QFC2" s="8"/>
      <c r="QFD2" s="8"/>
      <c r="QFE2" s="8"/>
      <c r="QFF2" s="8"/>
      <c r="QFG2" s="8"/>
      <c r="QFH2" s="8"/>
      <c r="QFI2" s="8"/>
      <c r="QFJ2" s="8"/>
      <c r="QFK2" s="8"/>
      <c r="QFL2" s="8"/>
      <c r="QFM2" s="8"/>
      <c r="QFN2" s="8"/>
      <c r="QFO2" s="8"/>
      <c r="QFP2" s="8"/>
      <c r="QFQ2" s="8"/>
      <c r="QFR2" s="8"/>
      <c r="QFS2" s="8"/>
      <c r="QFT2" s="8"/>
      <c r="QFU2" s="8"/>
      <c r="QFV2" s="8"/>
      <c r="QFW2" s="8"/>
      <c r="QFX2" s="8"/>
      <c r="QFY2" s="8"/>
      <c r="QFZ2" s="8"/>
      <c r="QGA2" s="8"/>
      <c r="QGB2" s="8"/>
      <c r="QGC2" s="8"/>
      <c r="QGD2" s="8"/>
      <c r="QGE2" s="8"/>
      <c r="QGF2" s="8"/>
      <c r="QGG2" s="8"/>
      <c r="QGH2" s="8"/>
      <c r="QGI2" s="8"/>
      <c r="QGJ2" s="8"/>
      <c r="QGK2" s="8"/>
      <c r="QGL2" s="8"/>
      <c r="QGM2" s="8"/>
      <c r="QGN2" s="8"/>
      <c r="QGO2" s="8"/>
      <c r="QGP2" s="8"/>
      <c r="QGQ2" s="8"/>
      <c r="QGR2" s="8"/>
      <c r="QGS2" s="8"/>
      <c r="QGT2" s="8"/>
      <c r="QGU2" s="8"/>
      <c r="QGV2" s="8"/>
      <c r="QGW2" s="8"/>
      <c r="QGX2" s="8"/>
      <c r="QGY2" s="8"/>
      <c r="QGZ2" s="8"/>
      <c r="QHA2" s="8"/>
      <c r="QHB2" s="8"/>
      <c r="QHC2" s="8"/>
      <c r="QHD2" s="8"/>
      <c r="QHE2" s="8"/>
      <c r="QHF2" s="8"/>
      <c r="QHG2" s="8"/>
      <c r="QHH2" s="8"/>
      <c r="QHI2" s="8"/>
      <c r="QHJ2" s="8"/>
      <c r="QHK2" s="8"/>
      <c r="QHL2" s="8"/>
      <c r="QHM2" s="8"/>
      <c r="QHN2" s="8"/>
      <c r="QHO2" s="8"/>
      <c r="QHP2" s="8"/>
      <c r="QHQ2" s="8"/>
      <c r="QHR2" s="8"/>
      <c r="QHS2" s="8"/>
      <c r="QHT2" s="8"/>
      <c r="QHU2" s="8"/>
      <c r="QHV2" s="8"/>
      <c r="QHW2" s="8"/>
      <c r="QHX2" s="8"/>
      <c r="QHY2" s="8"/>
      <c r="QHZ2" s="8"/>
      <c r="QIA2" s="8"/>
      <c r="QIB2" s="8"/>
      <c r="QIC2" s="8"/>
      <c r="QID2" s="8"/>
      <c r="QIE2" s="8"/>
      <c r="QIF2" s="8"/>
      <c r="QIG2" s="8"/>
      <c r="QIH2" s="8"/>
      <c r="QII2" s="8"/>
      <c r="QIJ2" s="8"/>
      <c r="QIK2" s="8"/>
      <c r="QIL2" s="8"/>
      <c r="QIM2" s="8"/>
      <c r="QIN2" s="8"/>
      <c r="QIO2" s="8"/>
      <c r="QIP2" s="8"/>
      <c r="QIQ2" s="8"/>
      <c r="QIR2" s="8"/>
      <c r="QIS2" s="8"/>
      <c r="QIT2" s="8"/>
      <c r="QIU2" s="8"/>
      <c r="QIV2" s="8"/>
      <c r="QIW2" s="8"/>
      <c r="QIX2" s="8"/>
      <c r="QIY2" s="8"/>
      <c r="QIZ2" s="8"/>
      <c r="QJA2" s="8"/>
      <c r="QJB2" s="8"/>
      <c r="QJC2" s="8"/>
      <c r="QJD2" s="8"/>
      <c r="QJE2" s="8"/>
      <c r="QJF2" s="8"/>
      <c r="QJG2" s="8"/>
      <c r="QJH2" s="8"/>
      <c r="QJI2" s="8"/>
      <c r="QJJ2" s="8"/>
      <c r="QJK2" s="8"/>
      <c r="QJL2" s="8"/>
      <c r="QJM2" s="8"/>
      <c r="QJN2" s="8"/>
      <c r="QJO2" s="8"/>
      <c r="QJP2" s="8"/>
      <c r="QJQ2" s="8"/>
      <c r="QJR2" s="8"/>
      <c r="QJS2" s="8"/>
      <c r="QJT2" s="8"/>
      <c r="QJU2" s="8"/>
      <c r="QJV2" s="8"/>
      <c r="QJW2" s="8"/>
      <c r="QJX2" s="8"/>
      <c r="QJY2" s="8"/>
      <c r="QJZ2" s="8"/>
      <c r="QKA2" s="8"/>
      <c r="QKB2" s="8"/>
      <c r="QKC2" s="8"/>
      <c r="QKD2" s="8"/>
      <c r="QKE2" s="8"/>
      <c r="QKF2" s="8"/>
      <c r="QKG2" s="8"/>
      <c r="QKH2" s="8"/>
      <c r="QKI2" s="8"/>
      <c r="QKJ2" s="8"/>
      <c r="QKK2" s="8"/>
      <c r="QKL2" s="8"/>
      <c r="QKM2" s="8"/>
      <c r="QKN2" s="8"/>
      <c r="QKO2" s="8"/>
      <c r="QKP2" s="8"/>
      <c r="QKQ2" s="8"/>
      <c r="QKR2" s="8"/>
      <c r="QKS2" s="8"/>
      <c r="QKT2" s="8"/>
      <c r="QKU2" s="8"/>
      <c r="QKV2" s="8"/>
      <c r="QKW2" s="8"/>
      <c r="QKX2" s="8"/>
      <c r="QKY2" s="8"/>
      <c r="QKZ2" s="8"/>
      <c r="QLA2" s="8"/>
      <c r="QLB2" s="8"/>
      <c r="QLC2" s="8"/>
      <c r="QLD2" s="8"/>
      <c r="QLE2" s="8"/>
      <c r="QLF2" s="8"/>
      <c r="QLG2" s="8"/>
      <c r="QLH2" s="8"/>
      <c r="QLI2" s="8"/>
      <c r="QLJ2" s="8"/>
      <c r="QLK2" s="8"/>
      <c r="QLL2" s="8"/>
      <c r="QLM2" s="8"/>
      <c r="QLN2" s="8"/>
      <c r="QLO2" s="8"/>
      <c r="QLP2" s="8"/>
      <c r="QLQ2" s="8"/>
      <c r="QLR2" s="8"/>
      <c r="QLS2" s="8"/>
      <c r="QLT2" s="8"/>
      <c r="QLU2" s="8"/>
      <c r="QLV2" s="8"/>
      <c r="QLW2" s="8"/>
      <c r="QLX2" s="8"/>
      <c r="QLY2" s="8"/>
      <c r="QLZ2" s="8"/>
      <c r="QMA2" s="8"/>
      <c r="QMB2" s="8"/>
      <c r="QMC2" s="8"/>
      <c r="QMD2" s="8"/>
      <c r="QME2" s="8"/>
      <c r="QMF2" s="8"/>
      <c r="QMG2" s="8"/>
      <c r="QMH2" s="8"/>
      <c r="QMI2" s="8"/>
      <c r="QMJ2" s="8"/>
      <c r="QMK2" s="8"/>
      <c r="QML2" s="8"/>
      <c r="QMM2" s="8"/>
      <c r="QMN2" s="8"/>
      <c r="QMO2" s="8"/>
      <c r="QMP2" s="8"/>
      <c r="QMQ2" s="8"/>
      <c r="QMR2" s="8"/>
      <c r="QMS2" s="8"/>
      <c r="QMT2" s="8"/>
      <c r="QMU2" s="8"/>
      <c r="QMV2" s="8"/>
      <c r="QMW2" s="8"/>
      <c r="QMX2" s="8"/>
      <c r="QMY2" s="8"/>
      <c r="QMZ2" s="8"/>
      <c r="QNA2" s="8"/>
      <c r="QNB2" s="8"/>
      <c r="QNC2" s="8"/>
      <c r="QND2" s="8"/>
      <c r="QNE2" s="8"/>
      <c r="QNF2" s="8"/>
      <c r="QNG2" s="8"/>
      <c r="QNH2" s="8"/>
      <c r="QNI2" s="8"/>
      <c r="QNJ2" s="8"/>
      <c r="QNK2" s="8"/>
      <c r="QNL2" s="8"/>
      <c r="QNM2" s="8"/>
      <c r="QNN2" s="8"/>
      <c r="QNO2" s="8"/>
      <c r="QNP2" s="8"/>
      <c r="QNQ2" s="8"/>
      <c r="QNR2" s="8"/>
      <c r="QNS2" s="8"/>
      <c r="QNT2" s="8"/>
      <c r="QNU2" s="8"/>
      <c r="QNV2" s="8"/>
      <c r="QNW2" s="8"/>
      <c r="QNX2" s="8"/>
      <c r="QNY2" s="8"/>
      <c r="QNZ2" s="8"/>
      <c r="QOA2" s="8"/>
      <c r="QOB2" s="8"/>
      <c r="QOC2" s="8"/>
      <c r="QOD2" s="8"/>
      <c r="QOE2" s="8"/>
      <c r="QOF2" s="8"/>
      <c r="QOG2" s="8"/>
      <c r="QOH2" s="8"/>
      <c r="QOI2" s="8"/>
      <c r="QOJ2" s="8"/>
      <c r="QOK2" s="8"/>
      <c r="QOL2" s="8"/>
      <c r="QOM2" s="8"/>
      <c r="QON2" s="8"/>
      <c r="QOO2" s="8"/>
      <c r="QOP2" s="8"/>
      <c r="QOQ2" s="8"/>
      <c r="QOR2" s="8"/>
      <c r="QOS2" s="8"/>
      <c r="QOT2" s="8"/>
      <c r="QOU2" s="8"/>
      <c r="QOV2" s="8"/>
      <c r="QOW2" s="8"/>
      <c r="QOX2" s="8"/>
      <c r="QOY2" s="8"/>
      <c r="QOZ2" s="8"/>
      <c r="QPA2" s="8"/>
      <c r="QPB2" s="8"/>
      <c r="QPC2" s="8"/>
      <c r="QPD2" s="8"/>
      <c r="QPE2" s="8"/>
      <c r="QPF2" s="8"/>
      <c r="QPG2" s="8"/>
      <c r="QPH2" s="8"/>
      <c r="QPI2" s="8"/>
      <c r="QPJ2" s="8"/>
      <c r="QPK2" s="8"/>
      <c r="QPL2" s="8"/>
      <c r="QPM2" s="8"/>
      <c r="QPN2" s="8"/>
      <c r="QPO2" s="8"/>
      <c r="QPP2" s="8"/>
      <c r="QPQ2" s="8"/>
      <c r="QPR2" s="8"/>
      <c r="QPS2" s="8"/>
      <c r="QPT2" s="8"/>
      <c r="QPU2" s="8"/>
      <c r="QPV2" s="8"/>
      <c r="QPW2" s="8"/>
      <c r="QPX2" s="8"/>
      <c r="QPY2" s="8"/>
      <c r="QPZ2" s="8"/>
      <c r="QQA2" s="8"/>
      <c r="QQB2" s="8"/>
      <c r="QQC2" s="8"/>
      <c r="QQD2" s="8"/>
      <c r="QQE2" s="8"/>
      <c r="QQF2" s="8"/>
      <c r="QQG2" s="8"/>
      <c r="QQH2" s="8"/>
      <c r="QQI2" s="8"/>
      <c r="QQJ2" s="8"/>
      <c r="QQK2" s="8"/>
      <c r="QQL2" s="8"/>
      <c r="QQM2" s="8"/>
      <c r="QQN2" s="8"/>
      <c r="QQO2" s="8"/>
      <c r="QQP2" s="8"/>
      <c r="QQQ2" s="8"/>
      <c r="QQR2" s="8"/>
      <c r="QQS2" s="8"/>
      <c r="QQT2" s="8"/>
      <c r="QQU2" s="8"/>
      <c r="QQV2" s="8"/>
      <c r="QQW2" s="8"/>
      <c r="QQX2" s="8"/>
      <c r="QQY2" s="8"/>
      <c r="QQZ2" s="8"/>
      <c r="QRA2" s="8"/>
      <c r="QRB2" s="8"/>
      <c r="QRC2" s="8"/>
      <c r="QRD2" s="8"/>
      <c r="QRE2" s="8"/>
      <c r="QRF2" s="8"/>
      <c r="QRG2" s="8"/>
      <c r="QRH2" s="8"/>
      <c r="QRI2" s="8"/>
      <c r="QRJ2" s="8"/>
      <c r="QRK2" s="8"/>
      <c r="QRL2" s="8"/>
      <c r="QRM2" s="8"/>
      <c r="QRN2" s="8"/>
      <c r="QRO2" s="8"/>
      <c r="QRP2" s="8"/>
      <c r="QRQ2" s="8"/>
      <c r="QRR2" s="8"/>
      <c r="QRS2" s="8"/>
      <c r="QRT2" s="8"/>
      <c r="QRU2" s="8"/>
      <c r="QRV2" s="8"/>
      <c r="QRW2" s="8"/>
      <c r="QRX2" s="8"/>
      <c r="QRY2" s="8"/>
      <c r="QRZ2" s="8"/>
      <c r="QSA2" s="8"/>
      <c r="QSB2" s="8"/>
      <c r="QSC2" s="8"/>
      <c r="QSD2" s="8"/>
      <c r="QSE2" s="8"/>
      <c r="QSF2" s="8"/>
      <c r="QSG2" s="8"/>
      <c r="QSH2" s="8"/>
      <c r="QSI2" s="8"/>
      <c r="QSJ2" s="8"/>
      <c r="QSK2" s="8"/>
      <c r="QSL2" s="8"/>
      <c r="QSM2" s="8"/>
      <c r="QSN2" s="8"/>
      <c r="QSO2" s="8"/>
      <c r="QSP2" s="8"/>
      <c r="QSQ2" s="8"/>
      <c r="QSR2" s="8"/>
      <c r="QSS2" s="8"/>
      <c r="QST2" s="8"/>
      <c r="QSU2" s="8"/>
      <c r="QSV2" s="8"/>
      <c r="QSW2" s="8"/>
      <c r="QSX2" s="8"/>
      <c r="QSY2" s="8"/>
      <c r="QSZ2" s="8"/>
      <c r="QTA2" s="8"/>
      <c r="QTB2" s="8"/>
      <c r="QTC2" s="8"/>
      <c r="QTD2" s="8"/>
      <c r="QTE2" s="8"/>
      <c r="QTF2" s="8"/>
      <c r="QTG2" s="8"/>
      <c r="QTH2" s="8"/>
      <c r="QTI2" s="8"/>
      <c r="QTJ2" s="8"/>
      <c r="QTK2" s="8"/>
      <c r="QTL2" s="8"/>
      <c r="QTM2" s="8"/>
      <c r="QTN2" s="8"/>
      <c r="QTO2" s="8"/>
      <c r="QTP2" s="8"/>
      <c r="QTQ2" s="8"/>
      <c r="QTR2" s="8"/>
      <c r="QTS2" s="8"/>
      <c r="QTT2" s="8"/>
      <c r="QTU2" s="8"/>
      <c r="QTV2" s="8"/>
      <c r="QTW2" s="8"/>
      <c r="QTX2" s="8"/>
      <c r="QTY2" s="8"/>
      <c r="QTZ2" s="8"/>
      <c r="QUA2" s="8"/>
      <c r="QUB2" s="8"/>
      <c r="QUC2" s="8"/>
      <c r="QUD2" s="8"/>
      <c r="QUE2" s="8"/>
      <c r="QUF2" s="8"/>
      <c r="QUG2" s="8"/>
      <c r="QUH2" s="8"/>
      <c r="QUI2" s="8"/>
      <c r="QUJ2" s="8"/>
      <c r="QUK2" s="8"/>
      <c r="QUL2" s="8"/>
      <c r="QUM2" s="8"/>
      <c r="QUN2" s="8"/>
      <c r="QUO2" s="8"/>
      <c r="QUP2" s="8"/>
      <c r="QUQ2" s="8"/>
      <c r="QUR2" s="8"/>
      <c r="QUS2" s="8"/>
      <c r="QUT2" s="8"/>
      <c r="QUU2" s="8"/>
      <c r="QUV2" s="8"/>
      <c r="QUW2" s="8"/>
      <c r="QUX2" s="8"/>
      <c r="QUY2" s="8"/>
      <c r="QUZ2" s="8"/>
      <c r="QVA2" s="8"/>
      <c r="QVB2" s="8"/>
      <c r="QVC2" s="8"/>
      <c r="QVD2" s="8"/>
      <c r="QVE2" s="8"/>
      <c r="QVF2" s="8"/>
      <c r="QVG2" s="8"/>
      <c r="QVH2" s="8"/>
      <c r="QVI2" s="8"/>
      <c r="QVJ2" s="8"/>
      <c r="QVK2" s="8"/>
      <c r="QVL2" s="8"/>
      <c r="QVM2" s="8"/>
      <c r="QVN2" s="8"/>
      <c r="QVO2" s="8"/>
      <c r="QVP2" s="8"/>
      <c r="QVQ2" s="8"/>
      <c r="QVR2" s="8"/>
      <c r="QVS2" s="8"/>
      <c r="QVT2" s="8"/>
      <c r="QVU2" s="8"/>
      <c r="QVV2" s="8"/>
      <c r="QVW2" s="8"/>
      <c r="QVX2" s="8"/>
      <c r="QVY2" s="8"/>
      <c r="QVZ2" s="8"/>
      <c r="QWA2" s="8"/>
      <c r="QWB2" s="8"/>
      <c r="QWC2" s="8"/>
      <c r="QWD2" s="8"/>
      <c r="QWE2" s="8"/>
      <c r="QWF2" s="8"/>
      <c r="QWG2" s="8"/>
      <c r="QWH2" s="8"/>
      <c r="QWI2" s="8"/>
      <c r="QWJ2" s="8"/>
      <c r="QWK2" s="8"/>
      <c r="QWL2" s="8"/>
      <c r="QWM2" s="8"/>
      <c r="QWN2" s="8"/>
      <c r="QWO2" s="8"/>
      <c r="QWP2" s="8"/>
      <c r="QWQ2" s="8"/>
      <c r="QWR2" s="8"/>
      <c r="QWS2" s="8"/>
      <c r="QWT2" s="8"/>
      <c r="QWU2" s="8"/>
      <c r="QWV2" s="8"/>
      <c r="QWW2" s="8"/>
      <c r="QWX2" s="8"/>
      <c r="QWY2" s="8"/>
      <c r="QWZ2" s="8"/>
      <c r="QXA2" s="8"/>
      <c r="QXB2" s="8"/>
      <c r="QXC2" s="8"/>
      <c r="QXD2" s="8"/>
      <c r="QXE2" s="8"/>
      <c r="QXF2" s="8"/>
      <c r="QXG2" s="8"/>
      <c r="QXH2" s="8"/>
      <c r="QXI2" s="8"/>
      <c r="QXJ2" s="8"/>
      <c r="QXK2" s="8"/>
      <c r="QXL2" s="8"/>
      <c r="QXM2" s="8"/>
      <c r="QXN2" s="8"/>
      <c r="QXO2" s="8"/>
      <c r="QXP2" s="8"/>
      <c r="QXQ2" s="8"/>
      <c r="QXR2" s="8"/>
      <c r="QXS2" s="8"/>
      <c r="QXT2" s="8"/>
      <c r="QXU2" s="8"/>
      <c r="QXV2" s="8"/>
      <c r="QXW2" s="8"/>
      <c r="QXX2" s="8"/>
      <c r="QXY2" s="8"/>
      <c r="QXZ2" s="8"/>
      <c r="QYA2" s="8"/>
      <c r="QYB2" s="8"/>
      <c r="QYC2" s="8"/>
      <c r="QYD2" s="8"/>
      <c r="QYE2" s="8"/>
      <c r="QYF2" s="8"/>
      <c r="QYG2" s="8"/>
      <c r="QYH2" s="8"/>
      <c r="QYI2" s="8"/>
      <c r="QYJ2" s="8"/>
      <c r="QYK2" s="8"/>
      <c r="QYL2" s="8"/>
      <c r="QYM2" s="8"/>
      <c r="QYN2" s="8"/>
      <c r="QYO2" s="8"/>
      <c r="QYP2" s="8"/>
      <c r="QYQ2" s="8"/>
      <c r="QYR2" s="8"/>
      <c r="QYS2" s="8"/>
      <c r="QYT2" s="8"/>
      <c r="QYU2" s="8"/>
      <c r="QYV2" s="8"/>
      <c r="QYW2" s="8"/>
      <c r="QYX2" s="8"/>
      <c r="QYY2" s="8"/>
      <c r="QYZ2" s="8"/>
      <c r="QZA2" s="8"/>
      <c r="QZB2" s="8"/>
      <c r="QZC2" s="8"/>
      <c r="QZD2" s="8"/>
      <c r="QZE2" s="8"/>
      <c r="QZF2" s="8"/>
      <c r="QZG2" s="8"/>
      <c r="QZH2" s="8"/>
      <c r="QZI2" s="8"/>
      <c r="QZJ2" s="8"/>
      <c r="QZK2" s="8"/>
      <c r="QZL2" s="8"/>
      <c r="QZM2" s="8"/>
      <c r="QZN2" s="8"/>
      <c r="QZO2" s="8"/>
      <c r="QZP2" s="8"/>
      <c r="QZQ2" s="8"/>
      <c r="QZR2" s="8"/>
      <c r="QZS2" s="8"/>
      <c r="QZT2" s="8"/>
      <c r="QZU2" s="8"/>
      <c r="QZV2" s="8"/>
      <c r="QZW2" s="8"/>
      <c r="QZX2" s="8"/>
      <c r="QZY2" s="8"/>
      <c r="QZZ2" s="8"/>
      <c r="RAA2" s="8"/>
      <c r="RAB2" s="8"/>
      <c r="RAC2" s="8"/>
      <c r="RAD2" s="8"/>
      <c r="RAE2" s="8"/>
      <c r="RAF2" s="8"/>
      <c r="RAG2" s="8"/>
      <c r="RAH2" s="8"/>
      <c r="RAI2" s="8"/>
      <c r="RAJ2" s="8"/>
      <c r="RAK2" s="8"/>
      <c r="RAL2" s="8"/>
      <c r="RAM2" s="8"/>
      <c r="RAN2" s="8"/>
      <c r="RAO2" s="8"/>
      <c r="RAP2" s="8"/>
      <c r="RAQ2" s="8"/>
      <c r="RAR2" s="8"/>
      <c r="RAS2" s="8"/>
      <c r="RAT2" s="8"/>
      <c r="RAU2" s="8"/>
      <c r="RAV2" s="8"/>
      <c r="RAW2" s="8"/>
      <c r="RAX2" s="8"/>
      <c r="RAY2" s="8"/>
      <c r="RAZ2" s="8"/>
      <c r="RBA2" s="8"/>
      <c r="RBB2" s="8"/>
      <c r="RBC2" s="8"/>
      <c r="RBD2" s="8"/>
      <c r="RBE2" s="8"/>
      <c r="RBF2" s="8"/>
      <c r="RBG2" s="8"/>
      <c r="RBH2" s="8"/>
      <c r="RBI2" s="8"/>
      <c r="RBJ2" s="8"/>
      <c r="RBK2" s="8"/>
      <c r="RBL2" s="8"/>
      <c r="RBM2" s="8"/>
      <c r="RBN2" s="8"/>
      <c r="RBO2" s="8"/>
      <c r="RBP2" s="8"/>
      <c r="RBQ2" s="8"/>
      <c r="RBR2" s="8"/>
      <c r="RBS2" s="8"/>
      <c r="RBT2" s="8"/>
      <c r="RBU2" s="8"/>
      <c r="RBV2" s="8"/>
      <c r="RBW2" s="8"/>
      <c r="RBX2" s="8"/>
      <c r="RBY2" s="8"/>
      <c r="RBZ2" s="8"/>
      <c r="RCA2" s="8"/>
      <c r="RCB2" s="8"/>
      <c r="RCC2" s="8"/>
      <c r="RCD2" s="8"/>
      <c r="RCE2" s="8"/>
      <c r="RCF2" s="8"/>
      <c r="RCG2" s="8"/>
      <c r="RCH2" s="8"/>
      <c r="RCI2" s="8"/>
      <c r="RCJ2" s="8"/>
      <c r="RCK2" s="8"/>
      <c r="RCL2" s="8"/>
      <c r="RCM2" s="8"/>
      <c r="RCN2" s="8"/>
      <c r="RCO2" s="8"/>
      <c r="RCP2" s="8"/>
      <c r="RCQ2" s="8"/>
      <c r="RCR2" s="8"/>
      <c r="RCS2" s="8"/>
      <c r="RCT2" s="8"/>
      <c r="RCU2" s="8"/>
      <c r="RCV2" s="8"/>
      <c r="RCW2" s="8"/>
      <c r="RCX2" s="8"/>
      <c r="RCY2" s="8"/>
      <c r="RCZ2" s="8"/>
      <c r="RDA2" s="8"/>
      <c r="RDB2" s="8"/>
      <c r="RDC2" s="8"/>
      <c r="RDD2" s="8"/>
      <c r="RDE2" s="8"/>
      <c r="RDF2" s="8"/>
      <c r="RDG2" s="8"/>
      <c r="RDH2" s="8"/>
      <c r="RDI2" s="8"/>
      <c r="RDJ2" s="8"/>
      <c r="RDK2" s="8"/>
      <c r="RDL2" s="8"/>
      <c r="RDM2" s="8"/>
      <c r="RDN2" s="8"/>
      <c r="RDO2" s="8"/>
      <c r="RDP2" s="8"/>
      <c r="RDQ2" s="8"/>
      <c r="RDR2" s="8"/>
      <c r="RDS2" s="8"/>
      <c r="RDT2" s="8"/>
      <c r="RDU2" s="8"/>
      <c r="RDV2" s="8"/>
      <c r="RDW2" s="8"/>
      <c r="RDX2" s="8"/>
      <c r="RDY2" s="8"/>
      <c r="RDZ2" s="8"/>
      <c r="REA2" s="8"/>
      <c r="REB2" s="8"/>
      <c r="REC2" s="8"/>
      <c r="RED2" s="8"/>
      <c r="REE2" s="8"/>
      <c r="REF2" s="8"/>
      <c r="REG2" s="8"/>
      <c r="REH2" s="8"/>
      <c r="REI2" s="8"/>
      <c r="REJ2" s="8"/>
      <c r="REK2" s="8"/>
      <c r="REL2" s="8"/>
      <c r="REM2" s="8"/>
      <c r="REN2" s="8"/>
      <c r="REO2" s="8"/>
      <c r="REP2" s="8"/>
      <c r="REQ2" s="8"/>
      <c r="RER2" s="8"/>
      <c r="RES2" s="8"/>
      <c r="RET2" s="8"/>
      <c r="REU2" s="8"/>
      <c r="REV2" s="8"/>
      <c r="REW2" s="8"/>
      <c r="REX2" s="8"/>
      <c r="REY2" s="8"/>
      <c r="REZ2" s="8"/>
      <c r="RFA2" s="8"/>
      <c r="RFB2" s="8"/>
      <c r="RFC2" s="8"/>
      <c r="RFD2" s="8"/>
      <c r="RFE2" s="8"/>
      <c r="RFF2" s="8"/>
      <c r="RFG2" s="8"/>
      <c r="RFH2" s="8"/>
      <c r="RFI2" s="8"/>
      <c r="RFJ2" s="8"/>
      <c r="RFK2" s="8"/>
      <c r="RFL2" s="8"/>
      <c r="RFM2" s="8"/>
      <c r="RFN2" s="8"/>
      <c r="RFO2" s="8"/>
      <c r="RFP2" s="8"/>
      <c r="RFQ2" s="8"/>
      <c r="RFR2" s="8"/>
      <c r="RFS2" s="8"/>
      <c r="RFT2" s="8"/>
      <c r="RFU2" s="8"/>
      <c r="RFV2" s="8"/>
      <c r="RFW2" s="8"/>
      <c r="RFX2" s="8"/>
      <c r="RFY2" s="8"/>
      <c r="RFZ2" s="8"/>
      <c r="RGA2" s="8"/>
      <c r="RGB2" s="8"/>
      <c r="RGC2" s="8"/>
      <c r="RGD2" s="8"/>
      <c r="RGE2" s="8"/>
      <c r="RGF2" s="8"/>
      <c r="RGG2" s="8"/>
      <c r="RGH2" s="8"/>
      <c r="RGI2" s="8"/>
      <c r="RGJ2" s="8"/>
      <c r="RGK2" s="8"/>
      <c r="RGL2" s="8"/>
      <c r="RGM2" s="8"/>
      <c r="RGN2" s="8"/>
      <c r="RGO2" s="8"/>
      <c r="RGP2" s="8"/>
      <c r="RGQ2" s="8"/>
      <c r="RGR2" s="8"/>
      <c r="RGS2" s="8"/>
      <c r="RGT2" s="8"/>
      <c r="RGU2" s="8"/>
      <c r="RGV2" s="8"/>
      <c r="RGW2" s="8"/>
      <c r="RGX2" s="8"/>
      <c r="RGY2" s="8"/>
      <c r="RGZ2" s="8"/>
      <c r="RHA2" s="8"/>
      <c r="RHB2" s="8"/>
      <c r="RHC2" s="8"/>
      <c r="RHD2" s="8"/>
      <c r="RHE2" s="8"/>
      <c r="RHF2" s="8"/>
      <c r="RHG2" s="8"/>
      <c r="RHH2" s="8"/>
      <c r="RHI2" s="8"/>
      <c r="RHJ2" s="8"/>
      <c r="RHK2" s="8"/>
      <c r="RHL2" s="8"/>
      <c r="RHM2" s="8"/>
      <c r="RHN2" s="8"/>
      <c r="RHO2" s="8"/>
      <c r="RHP2" s="8"/>
      <c r="RHQ2" s="8"/>
      <c r="RHR2" s="8"/>
      <c r="RHS2" s="8"/>
      <c r="RHT2" s="8"/>
      <c r="RHU2" s="8"/>
      <c r="RHV2" s="8"/>
      <c r="RHW2" s="8"/>
      <c r="RHX2" s="8"/>
      <c r="RHY2" s="8"/>
      <c r="RHZ2" s="8"/>
      <c r="RIA2" s="8"/>
      <c r="RIB2" s="8"/>
      <c r="RIC2" s="8"/>
      <c r="RID2" s="8"/>
      <c r="RIE2" s="8"/>
      <c r="RIF2" s="8"/>
      <c r="RIG2" s="8"/>
      <c r="RIH2" s="8"/>
      <c r="RII2" s="8"/>
      <c r="RIJ2" s="8"/>
      <c r="RIK2" s="8"/>
      <c r="RIL2" s="8"/>
      <c r="RIM2" s="8"/>
      <c r="RIN2" s="8"/>
      <c r="RIO2" s="8"/>
      <c r="RIP2" s="8"/>
      <c r="RIQ2" s="8"/>
      <c r="RIR2" s="8"/>
      <c r="RIS2" s="8"/>
      <c r="RIT2" s="8"/>
      <c r="RIU2" s="8"/>
      <c r="RIV2" s="8"/>
      <c r="RIW2" s="8"/>
      <c r="RIX2" s="8"/>
      <c r="RIY2" s="8"/>
      <c r="RIZ2" s="8"/>
      <c r="RJA2" s="8"/>
      <c r="RJB2" s="8"/>
      <c r="RJC2" s="8"/>
      <c r="RJD2" s="8"/>
      <c r="RJE2" s="8"/>
      <c r="RJF2" s="8"/>
      <c r="RJG2" s="8"/>
      <c r="RJH2" s="8"/>
      <c r="RJI2" s="8"/>
      <c r="RJJ2" s="8"/>
      <c r="RJK2" s="8"/>
      <c r="RJL2" s="8"/>
      <c r="RJM2" s="8"/>
      <c r="RJN2" s="8"/>
      <c r="RJO2" s="8"/>
      <c r="RJP2" s="8"/>
      <c r="RJQ2" s="8"/>
      <c r="RJR2" s="8"/>
      <c r="RJS2" s="8"/>
      <c r="RJT2" s="8"/>
      <c r="RJU2" s="8"/>
      <c r="RJV2" s="8"/>
      <c r="RJW2" s="8"/>
      <c r="RJX2" s="8"/>
      <c r="RJY2" s="8"/>
      <c r="RJZ2" s="8"/>
      <c r="RKA2" s="8"/>
      <c r="RKB2" s="8"/>
      <c r="RKC2" s="8"/>
      <c r="RKD2" s="8"/>
      <c r="RKE2" s="8"/>
      <c r="RKF2" s="8"/>
      <c r="RKG2" s="8"/>
      <c r="RKH2" s="8"/>
      <c r="RKI2" s="8"/>
      <c r="RKJ2" s="8"/>
      <c r="RKK2" s="8"/>
      <c r="RKL2" s="8"/>
      <c r="RKM2" s="8"/>
      <c r="RKN2" s="8"/>
      <c r="RKO2" s="8"/>
      <c r="RKP2" s="8"/>
      <c r="RKQ2" s="8"/>
      <c r="RKR2" s="8"/>
      <c r="RKS2" s="8"/>
      <c r="RKT2" s="8"/>
      <c r="RKU2" s="8"/>
      <c r="RKV2" s="8"/>
      <c r="RKW2" s="8"/>
      <c r="RKX2" s="8"/>
      <c r="RKY2" s="8"/>
      <c r="RKZ2" s="8"/>
      <c r="RLA2" s="8"/>
      <c r="RLB2" s="8"/>
      <c r="RLC2" s="8"/>
      <c r="RLD2" s="8"/>
      <c r="RLE2" s="8"/>
      <c r="RLF2" s="8"/>
      <c r="RLG2" s="8"/>
      <c r="RLH2" s="8"/>
      <c r="RLI2" s="8"/>
      <c r="RLJ2" s="8"/>
      <c r="RLK2" s="8"/>
      <c r="RLL2" s="8"/>
      <c r="RLM2" s="8"/>
      <c r="RLN2" s="8"/>
      <c r="RLO2" s="8"/>
      <c r="RLP2" s="8"/>
      <c r="RLQ2" s="8"/>
      <c r="RLR2" s="8"/>
      <c r="RLS2" s="8"/>
      <c r="RLT2" s="8"/>
      <c r="RLU2" s="8"/>
      <c r="RLV2" s="8"/>
      <c r="RLW2" s="8"/>
      <c r="RLX2" s="8"/>
      <c r="RLY2" s="8"/>
      <c r="RLZ2" s="8"/>
      <c r="RMA2" s="8"/>
      <c r="RMB2" s="8"/>
      <c r="RMC2" s="8"/>
      <c r="RMD2" s="8"/>
      <c r="RME2" s="8"/>
      <c r="RMF2" s="8"/>
      <c r="RMG2" s="8"/>
      <c r="RMH2" s="8"/>
      <c r="RMI2" s="8"/>
      <c r="RMJ2" s="8"/>
      <c r="RMK2" s="8"/>
      <c r="RML2" s="8"/>
      <c r="RMM2" s="8"/>
      <c r="RMN2" s="8"/>
      <c r="RMO2" s="8"/>
      <c r="RMP2" s="8"/>
      <c r="RMQ2" s="8"/>
      <c r="RMR2" s="8"/>
      <c r="RMS2" s="8"/>
      <c r="RMT2" s="8"/>
      <c r="RMU2" s="8"/>
      <c r="RMV2" s="8"/>
      <c r="RMW2" s="8"/>
      <c r="RMX2" s="8"/>
      <c r="RMY2" s="8"/>
      <c r="RMZ2" s="8"/>
      <c r="RNA2" s="8"/>
      <c r="RNB2" s="8"/>
      <c r="RNC2" s="8"/>
      <c r="RND2" s="8"/>
      <c r="RNE2" s="8"/>
      <c r="RNF2" s="8"/>
      <c r="RNG2" s="8"/>
      <c r="RNH2" s="8"/>
      <c r="RNI2" s="8"/>
      <c r="RNJ2" s="8"/>
      <c r="RNK2" s="8"/>
      <c r="RNL2" s="8"/>
      <c r="RNM2" s="8"/>
      <c r="RNN2" s="8"/>
      <c r="RNO2" s="8"/>
      <c r="RNP2" s="8"/>
      <c r="RNQ2" s="8"/>
      <c r="RNR2" s="8"/>
      <c r="RNS2" s="8"/>
      <c r="RNT2" s="8"/>
      <c r="RNU2" s="8"/>
      <c r="RNV2" s="8"/>
      <c r="RNW2" s="8"/>
      <c r="RNX2" s="8"/>
      <c r="RNY2" s="8"/>
      <c r="RNZ2" s="8"/>
      <c r="ROA2" s="8"/>
      <c r="ROB2" s="8"/>
      <c r="ROC2" s="8"/>
      <c r="ROD2" s="8"/>
      <c r="ROE2" s="8"/>
      <c r="ROF2" s="8"/>
      <c r="ROG2" s="8"/>
      <c r="ROH2" s="8"/>
      <c r="ROI2" s="8"/>
      <c r="ROJ2" s="8"/>
      <c r="ROK2" s="8"/>
      <c r="ROL2" s="8"/>
      <c r="ROM2" s="8"/>
      <c r="RON2" s="8"/>
      <c r="ROO2" s="8"/>
      <c r="ROP2" s="8"/>
      <c r="ROQ2" s="8"/>
      <c r="ROR2" s="8"/>
      <c r="ROS2" s="8"/>
      <c r="ROT2" s="8"/>
      <c r="ROU2" s="8"/>
      <c r="ROV2" s="8"/>
      <c r="ROW2" s="8"/>
      <c r="ROX2" s="8"/>
      <c r="ROY2" s="8"/>
      <c r="ROZ2" s="8"/>
      <c r="RPA2" s="8"/>
      <c r="RPB2" s="8"/>
      <c r="RPC2" s="8"/>
      <c r="RPD2" s="8"/>
      <c r="RPE2" s="8"/>
      <c r="RPF2" s="8"/>
      <c r="RPG2" s="8"/>
      <c r="RPH2" s="8"/>
      <c r="RPI2" s="8"/>
      <c r="RPJ2" s="8"/>
      <c r="RPK2" s="8"/>
      <c r="RPL2" s="8"/>
      <c r="RPM2" s="8"/>
      <c r="RPN2" s="8"/>
      <c r="RPO2" s="8"/>
      <c r="RPP2" s="8"/>
      <c r="RPQ2" s="8"/>
      <c r="RPR2" s="8"/>
      <c r="RPS2" s="8"/>
      <c r="RPT2" s="8"/>
      <c r="RPU2" s="8"/>
      <c r="RPV2" s="8"/>
      <c r="RPW2" s="8"/>
      <c r="RPX2" s="8"/>
      <c r="RPY2" s="8"/>
      <c r="RPZ2" s="8"/>
      <c r="RQA2" s="8"/>
      <c r="RQB2" s="8"/>
      <c r="RQC2" s="8"/>
      <c r="RQD2" s="8"/>
      <c r="RQE2" s="8"/>
      <c r="RQF2" s="8"/>
      <c r="RQG2" s="8"/>
      <c r="RQH2" s="8"/>
      <c r="RQI2" s="8"/>
      <c r="RQJ2" s="8"/>
      <c r="RQK2" s="8"/>
      <c r="RQL2" s="8"/>
      <c r="RQM2" s="8"/>
      <c r="RQN2" s="8"/>
      <c r="RQO2" s="8"/>
      <c r="RQP2" s="8"/>
      <c r="RQQ2" s="8"/>
      <c r="RQR2" s="8"/>
      <c r="RQS2" s="8"/>
      <c r="RQT2" s="8"/>
      <c r="RQU2" s="8"/>
      <c r="RQV2" s="8"/>
      <c r="RQW2" s="8"/>
      <c r="RQX2" s="8"/>
      <c r="RQY2" s="8"/>
      <c r="RQZ2" s="8"/>
      <c r="RRA2" s="8"/>
      <c r="RRB2" s="8"/>
      <c r="RRC2" s="8"/>
      <c r="RRD2" s="8"/>
      <c r="RRE2" s="8"/>
      <c r="RRF2" s="8"/>
      <c r="RRG2" s="8"/>
      <c r="RRH2" s="8"/>
      <c r="RRI2" s="8"/>
      <c r="RRJ2" s="8"/>
      <c r="RRK2" s="8"/>
      <c r="RRL2" s="8"/>
      <c r="RRM2" s="8"/>
      <c r="RRN2" s="8"/>
      <c r="RRO2" s="8"/>
      <c r="RRP2" s="8"/>
      <c r="RRQ2" s="8"/>
      <c r="RRR2" s="8"/>
      <c r="RRS2" s="8"/>
      <c r="RRT2" s="8"/>
      <c r="RRU2" s="8"/>
      <c r="RRV2" s="8"/>
      <c r="RRW2" s="8"/>
      <c r="RRX2" s="8"/>
      <c r="RRY2" s="8"/>
      <c r="RRZ2" s="8"/>
      <c r="RSA2" s="8"/>
      <c r="RSB2" s="8"/>
      <c r="RSC2" s="8"/>
      <c r="RSD2" s="8"/>
      <c r="RSE2" s="8"/>
      <c r="RSF2" s="8"/>
      <c r="RSG2" s="8"/>
      <c r="RSH2" s="8"/>
      <c r="RSI2" s="8"/>
      <c r="RSJ2" s="8"/>
      <c r="RSK2" s="8"/>
      <c r="RSL2" s="8"/>
      <c r="RSM2" s="8"/>
      <c r="RSN2" s="8"/>
      <c r="RSO2" s="8"/>
      <c r="RSP2" s="8"/>
      <c r="RSQ2" s="8"/>
      <c r="RSR2" s="8"/>
      <c r="RSS2" s="8"/>
      <c r="RST2" s="8"/>
      <c r="RSU2" s="8"/>
      <c r="RSV2" s="8"/>
      <c r="RSW2" s="8"/>
      <c r="RSX2" s="8"/>
      <c r="RSY2" s="8"/>
      <c r="RSZ2" s="8"/>
      <c r="RTA2" s="8"/>
      <c r="RTB2" s="8"/>
      <c r="RTC2" s="8"/>
      <c r="RTD2" s="8"/>
      <c r="RTE2" s="8"/>
      <c r="RTF2" s="8"/>
      <c r="RTG2" s="8"/>
      <c r="RTH2" s="8"/>
      <c r="RTI2" s="8"/>
      <c r="RTJ2" s="8"/>
      <c r="RTK2" s="8"/>
      <c r="RTL2" s="8"/>
      <c r="RTM2" s="8"/>
      <c r="RTN2" s="8"/>
      <c r="RTO2" s="8"/>
      <c r="RTP2" s="8"/>
      <c r="RTQ2" s="8"/>
      <c r="RTR2" s="8"/>
      <c r="RTS2" s="8"/>
      <c r="RTT2" s="8"/>
      <c r="RTU2" s="8"/>
      <c r="RTV2" s="8"/>
      <c r="RTW2" s="8"/>
      <c r="RTX2" s="8"/>
      <c r="RTY2" s="8"/>
      <c r="RTZ2" s="8"/>
      <c r="RUA2" s="8"/>
      <c r="RUB2" s="8"/>
      <c r="RUC2" s="8"/>
      <c r="RUD2" s="8"/>
      <c r="RUE2" s="8"/>
      <c r="RUF2" s="8"/>
      <c r="RUG2" s="8"/>
      <c r="RUH2" s="8"/>
      <c r="RUI2" s="8"/>
      <c r="RUJ2" s="8"/>
      <c r="RUK2" s="8"/>
      <c r="RUL2" s="8"/>
      <c r="RUM2" s="8"/>
      <c r="RUN2" s="8"/>
      <c r="RUO2" s="8"/>
      <c r="RUP2" s="8"/>
      <c r="RUQ2" s="8"/>
      <c r="RUR2" s="8"/>
      <c r="RUS2" s="8"/>
      <c r="RUT2" s="8"/>
      <c r="RUU2" s="8"/>
      <c r="RUV2" s="8"/>
      <c r="RUW2" s="8"/>
      <c r="RUX2" s="8"/>
      <c r="RUY2" s="8"/>
      <c r="RUZ2" s="8"/>
      <c r="RVA2" s="8"/>
      <c r="RVB2" s="8"/>
      <c r="RVC2" s="8"/>
      <c r="RVD2" s="8"/>
      <c r="RVE2" s="8"/>
      <c r="RVF2" s="8"/>
      <c r="RVG2" s="8"/>
      <c r="RVH2" s="8"/>
      <c r="RVI2" s="8"/>
      <c r="RVJ2" s="8"/>
      <c r="RVK2" s="8"/>
      <c r="RVL2" s="8"/>
      <c r="RVM2" s="8"/>
      <c r="RVN2" s="8"/>
      <c r="RVO2" s="8"/>
      <c r="RVP2" s="8"/>
      <c r="RVQ2" s="8"/>
      <c r="RVR2" s="8"/>
      <c r="RVS2" s="8"/>
      <c r="RVT2" s="8"/>
      <c r="RVU2" s="8"/>
      <c r="RVV2" s="8"/>
      <c r="RVW2" s="8"/>
      <c r="RVX2" s="8"/>
      <c r="RVY2" s="8"/>
      <c r="RVZ2" s="8"/>
      <c r="RWA2" s="8"/>
      <c r="RWB2" s="8"/>
      <c r="RWC2" s="8"/>
      <c r="RWD2" s="8"/>
      <c r="RWE2" s="8"/>
      <c r="RWF2" s="8"/>
      <c r="RWG2" s="8"/>
      <c r="RWH2" s="8"/>
      <c r="RWI2" s="8"/>
      <c r="RWJ2" s="8"/>
      <c r="RWK2" s="8"/>
      <c r="RWL2" s="8"/>
      <c r="RWM2" s="8"/>
      <c r="RWN2" s="8"/>
      <c r="RWO2" s="8"/>
      <c r="RWP2" s="8"/>
      <c r="RWQ2" s="8"/>
      <c r="RWR2" s="8"/>
      <c r="RWS2" s="8"/>
      <c r="RWT2" s="8"/>
      <c r="RWU2" s="8"/>
      <c r="RWV2" s="8"/>
      <c r="RWW2" s="8"/>
      <c r="RWX2" s="8"/>
      <c r="RWY2" s="8"/>
      <c r="RWZ2" s="8"/>
      <c r="RXA2" s="8"/>
      <c r="RXB2" s="8"/>
      <c r="RXC2" s="8"/>
      <c r="RXD2" s="8"/>
      <c r="RXE2" s="8"/>
      <c r="RXF2" s="8"/>
      <c r="RXG2" s="8"/>
      <c r="RXH2" s="8"/>
      <c r="RXI2" s="8"/>
      <c r="RXJ2" s="8"/>
      <c r="RXK2" s="8"/>
      <c r="RXL2" s="8"/>
      <c r="RXM2" s="8"/>
      <c r="RXN2" s="8"/>
      <c r="RXO2" s="8"/>
      <c r="RXP2" s="8"/>
      <c r="RXQ2" s="8"/>
      <c r="RXR2" s="8"/>
      <c r="RXS2" s="8"/>
      <c r="RXT2" s="8"/>
      <c r="RXU2" s="8"/>
      <c r="RXV2" s="8"/>
      <c r="RXW2" s="8"/>
      <c r="RXX2" s="8"/>
      <c r="RXY2" s="8"/>
      <c r="RXZ2" s="8"/>
      <c r="RYA2" s="8"/>
      <c r="RYB2" s="8"/>
      <c r="RYC2" s="8"/>
      <c r="RYD2" s="8"/>
      <c r="RYE2" s="8"/>
      <c r="RYF2" s="8"/>
      <c r="RYG2" s="8"/>
      <c r="RYH2" s="8"/>
      <c r="RYI2" s="8"/>
      <c r="RYJ2" s="8"/>
      <c r="RYK2" s="8"/>
      <c r="RYL2" s="8"/>
      <c r="RYM2" s="8"/>
      <c r="RYN2" s="8"/>
      <c r="RYO2" s="8"/>
      <c r="RYP2" s="8"/>
      <c r="RYQ2" s="8"/>
      <c r="RYR2" s="8"/>
      <c r="RYS2" s="8"/>
      <c r="RYT2" s="8"/>
      <c r="RYU2" s="8"/>
      <c r="RYV2" s="8"/>
      <c r="RYW2" s="8"/>
      <c r="RYX2" s="8"/>
      <c r="RYY2" s="8"/>
      <c r="RYZ2" s="8"/>
      <c r="RZA2" s="8"/>
      <c r="RZB2" s="8"/>
      <c r="RZC2" s="8"/>
      <c r="RZD2" s="8"/>
      <c r="RZE2" s="8"/>
      <c r="RZF2" s="8"/>
      <c r="RZG2" s="8"/>
      <c r="RZH2" s="8"/>
      <c r="RZI2" s="8"/>
      <c r="RZJ2" s="8"/>
      <c r="RZK2" s="8"/>
      <c r="RZL2" s="8"/>
      <c r="RZM2" s="8"/>
      <c r="RZN2" s="8"/>
      <c r="RZO2" s="8"/>
      <c r="RZP2" s="8"/>
      <c r="RZQ2" s="8"/>
      <c r="RZR2" s="8"/>
      <c r="RZS2" s="8"/>
      <c r="RZT2" s="8"/>
      <c r="RZU2" s="8"/>
      <c r="RZV2" s="8"/>
      <c r="RZW2" s="8"/>
      <c r="RZX2" s="8"/>
      <c r="RZY2" s="8"/>
      <c r="RZZ2" s="8"/>
      <c r="SAA2" s="8"/>
      <c r="SAB2" s="8"/>
      <c r="SAC2" s="8"/>
      <c r="SAD2" s="8"/>
      <c r="SAE2" s="8"/>
      <c r="SAF2" s="8"/>
      <c r="SAG2" s="8"/>
      <c r="SAH2" s="8"/>
      <c r="SAI2" s="8"/>
      <c r="SAJ2" s="8"/>
      <c r="SAK2" s="8"/>
      <c r="SAL2" s="8"/>
      <c r="SAM2" s="8"/>
      <c r="SAN2" s="8"/>
      <c r="SAO2" s="8"/>
      <c r="SAP2" s="8"/>
      <c r="SAQ2" s="8"/>
      <c r="SAR2" s="8"/>
      <c r="SAS2" s="8"/>
      <c r="SAT2" s="8"/>
      <c r="SAU2" s="8"/>
      <c r="SAV2" s="8"/>
      <c r="SAW2" s="8"/>
      <c r="SAX2" s="8"/>
      <c r="SAY2" s="8"/>
      <c r="SAZ2" s="8"/>
      <c r="SBA2" s="8"/>
      <c r="SBB2" s="8"/>
      <c r="SBC2" s="8"/>
      <c r="SBD2" s="8"/>
      <c r="SBE2" s="8"/>
      <c r="SBF2" s="8"/>
      <c r="SBG2" s="8"/>
      <c r="SBH2" s="8"/>
      <c r="SBI2" s="8"/>
      <c r="SBJ2" s="8"/>
      <c r="SBK2" s="8"/>
      <c r="SBL2" s="8"/>
      <c r="SBM2" s="8"/>
      <c r="SBN2" s="8"/>
      <c r="SBO2" s="8"/>
      <c r="SBP2" s="8"/>
      <c r="SBQ2" s="8"/>
      <c r="SBR2" s="8"/>
      <c r="SBS2" s="8"/>
      <c r="SBT2" s="8"/>
      <c r="SBU2" s="8"/>
      <c r="SBV2" s="8"/>
      <c r="SBW2" s="8"/>
      <c r="SBX2" s="8"/>
      <c r="SBY2" s="8"/>
      <c r="SBZ2" s="8"/>
      <c r="SCA2" s="8"/>
      <c r="SCB2" s="8"/>
      <c r="SCC2" s="8"/>
      <c r="SCD2" s="8"/>
      <c r="SCE2" s="8"/>
      <c r="SCF2" s="8"/>
      <c r="SCG2" s="8"/>
      <c r="SCH2" s="8"/>
      <c r="SCI2" s="8"/>
      <c r="SCJ2" s="8"/>
      <c r="SCK2" s="8"/>
      <c r="SCL2" s="8"/>
      <c r="SCM2" s="8"/>
      <c r="SCN2" s="8"/>
      <c r="SCO2" s="8"/>
      <c r="SCP2" s="8"/>
      <c r="SCQ2" s="8"/>
      <c r="SCR2" s="8"/>
      <c r="SCS2" s="8"/>
      <c r="SCT2" s="8"/>
      <c r="SCU2" s="8"/>
      <c r="SCV2" s="8"/>
      <c r="SCW2" s="8"/>
      <c r="SCX2" s="8"/>
      <c r="SCY2" s="8"/>
      <c r="SCZ2" s="8"/>
      <c r="SDA2" s="8"/>
      <c r="SDB2" s="8"/>
      <c r="SDC2" s="8"/>
      <c r="SDD2" s="8"/>
      <c r="SDE2" s="8"/>
      <c r="SDF2" s="8"/>
      <c r="SDG2" s="8"/>
      <c r="SDH2" s="8"/>
      <c r="SDI2" s="8"/>
      <c r="SDJ2" s="8"/>
      <c r="SDK2" s="8"/>
      <c r="SDL2" s="8"/>
      <c r="SDM2" s="8"/>
      <c r="SDN2" s="8"/>
      <c r="SDO2" s="8"/>
      <c r="SDP2" s="8"/>
      <c r="SDQ2" s="8"/>
      <c r="SDR2" s="8"/>
      <c r="SDS2" s="8"/>
      <c r="SDT2" s="8"/>
      <c r="SDU2" s="8"/>
      <c r="SDV2" s="8"/>
      <c r="SDW2" s="8"/>
      <c r="SDX2" s="8"/>
      <c r="SDY2" s="8"/>
      <c r="SDZ2" s="8"/>
      <c r="SEA2" s="8"/>
      <c r="SEB2" s="8"/>
      <c r="SEC2" s="8"/>
      <c r="SED2" s="8"/>
      <c r="SEE2" s="8"/>
      <c r="SEF2" s="8"/>
      <c r="SEG2" s="8"/>
      <c r="SEH2" s="8"/>
      <c r="SEI2" s="8"/>
      <c r="SEJ2" s="8"/>
      <c r="SEK2" s="8"/>
      <c r="SEL2" s="8"/>
      <c r="SEM2" s="8"/>
      <c r="SEN2" s="8"/>
      <c r="SEO2" s="8"/>
      <c r="SEP2" s="8"/>
      <c r="SEQ2" s="8"/>
      <c r="SER2" s="8"/>
      <c r="SES2" s="8"/>
      <c r="SET2" s="8"/>
      <c r="SEU2" s="8"/>
      <c r="SEV2" s="8"/>
      <c r="SEW2" s="8"/>
      <c r="SEX2" s="8"/>
      <c r="SEY2" s="8"/>
      <c r="SEZ2" s="8"/>
      <c r="SFA2" s="8"/>
      <c r="SFB2" s="8"/>
      <c r="SFC2" s="8"/>
      <c r="SFD2" s="8"/>
      <c r="SFE2" s="8"/>
      <c r="SFF2" s="8"/>
      <c r="SFG2" s="8"/>
      <c r="SFH2" s="8"/>
      <c r="SFI2" s="8"/>
      <c r="SFJ2" s="8"/>
      <c r="SFK2" s="8"/>
      <c r="SFL2" s="8"/>
      <c r="SFM2" s="8"/>
      <c r="SFN2" s="8"/>
      <c r="SFO2" s="8"/>
      <c r="SFP2" s="8"/>
      <c r="SFQ2" s="8"/>
      <c r="SFR2" s="8"/>
      <c r="SFS2" s="8"/>
      <c r="SFT2" s="8"/>
      <c r="SFU2" s="8"/>
      <c r="SFV2" s="8"/>
      <c r="SFW2" s="8"/>
      <c r="SFX2" s="8"/>
      <c r="SFY2" s="8"/>
      <c r="SFZ2" s="8"/>
      <c r="SGA2" s="8"/>
      <c r="SGB2" s="8"/>
      <c r="SGC2" s="8"/>
      <c r="SGD2" s="8"/>
      <c r="SGE2" s="8"/>
      <c r="SGF2" s="8"/>
      <c r="SGG2" s="8"/>
      <c r="SGH2" s="8"/>
      <c r="SGI2" s="8"/>
      <c r="SGJ2" s="8"/>
      <c r="SGK2" s="8"/>
      <c r="SGL2" s="8"/>
      <c r="SGM2" s="8"/>
      <c r="SGN2" s="8"/>
      <c r="SGO2" s="8"/>
      <c r="SGP2" s="8"/>
      <c r="SGQ2" s="8"/>
      <c r="SGR2" s="8"/>
      <c r="SGS2" s="8"/>
      <c r="SGT2" s="8"/>
      <c r="SGU2" s="8"/>
      <c r="SGV2" s="8"/>
      <c r="SGW2" s="8"/>
      <c r="SGX2" s="8"/>
      <c r="SGY2" s="8"/>
      <c r="SGZ2" s="8"/>
      <c r="SHA2" s="8"/>
      <c r="SHB2" s="8"/>
      <c r="SHC2" s="8"/>
      <c r="SHD2" s="8"/>
      <c r="SHE2" s="8"/>
      <c r="SHF2" s="8"/>
      <c r="SHG2" s="8"/>
      <c r="SHH2" s="8"/>
      <c r="SHI2" s="8"/>
      <c r="SHJ2" s="8"/>
      <c r="SHK2" s="8"/>
      <c r="SHL2" s="8"/>
      <c r="SHM2" s="8"/>
      <c r="SHN2" s="8"/>
      <c r="SHO2" s="8"/>
      <c r="SHP2" s="8"/>
      <c r="SHQ2" s="8"/>
      <c r="SHR2" s="8"/>
      <c r="SHS2" s="8"/>
      <c r="SHT2" s="8"/>
      <c r="SHU2" s="8"/>
      <c r="SHV2" s="8"/>
      <c r="SHW2" s="8"/>
      <c r="SHX2" s="8"/>
      <c r="SHY2" s="8"/>
      <c r="SHZ2" s="8"/>
      <c r="SIA2" s="8"/>
      <c r="SIB2" s="8"/>
      <c r="SIC2" s="8"/>
      <c r="SID2" s="8"/>
      <c r="SIE2" s="8"/>
      <c r="SIF2" s="8"/>
      <c r="SIG2" s="8"/>
      <c r="SIH2" s="8"/>
      <c r="SII2" s="8"/>
      <c r="SIJ2" s="8"/>
      <c r="SIK2" s="8"/>
      <c r="SIL2" s="8"/>
      <c r="SIM2" s="8"/>
      <c r="SIN2" s="8"/>
      <c r="SIO2" s="8"/>
      <c r="SIP2" s="8"/>
      <c r="SIQ2" s="8"/>
      <c r="SIR2" s="8"/>
      <c r="SIS2" s="8"/>
      <c r="SIT2" s="8"/>
      <c r="SIU2" s="8"/>
      <c r="SIV2" s="8"/>
      <c r="SIW2" s="8"/>
      <c r="SIX2" s="8"/>
      <c r="SIY2" s="8"/>
      <c r="SIZ2" s="8"/>
      <c r="SJA2" s="8"/>
      <c r="SJB2" s="8"/>
      <c r="SJC2" s="8"/>
      <c r="SJD2" s="8"/>
      <c r="SJE2" s="8"/>
      <c r="SJF2" s="8"/>
      <c r="SJG2" s="8"/>
      <c r="SJH2" s="8"/>
      <c r="SJI2" s="8"/>
      <c r="SJJ2" s="8"/>
      <c r="SJK2" s="8"/>
      <c r="SJL2" s="8"/>
      <c r="SJM2" s="8"/>
      <c r="SJN2" s="8"/>
      <c r="SJO2" s="8"/>
      <c r="SJP2" s="8"/>
      <c r="SJQ2" s="8"/>
      <c r="SJR2" s="8"/>
      <c r="SJS2" s="8"/>
      <c r="SJT2" s="8"/>
      <c r="SJU2" s="8"/>
      <c r="SJV2" s="8"/>
      <c r="SJW2" s="8"/>
      <c r="SJX2" s="8"/>
      <c r="SJY2" s="8"/>
      <c r="SJZ2" s="8"/>
      <c r="SKA2" s="8"/>
      <c r="SKB2" s="8"/>
      <c r="SKC2" s="8"/>
      <c r="SKD2" s="8"/>
      <c r="SKE2" s="8"/>
      <c r="SKF2" s="8"/>
      <c r="SKG2" s="8"/>
      <c r="SKH2" s="8"/>
      <c r="SKI2" s="8"/>
      <c r="SKJ2" s="8"/>
      <c r="SKK2" s="8"/>
      <c r="SKL2" s="8"/>
      <c r="SKM2" s="8"/>
      <c r="SKN2" s="8"/>
      <c r="SKO2" s="8"/>
      <c r="SKP2" s="8"/>
      <c r="SKQ2" s="8"/>
      <c r="SKR2" s="8"/>
      <c r="SKS2" s="8"/>
      <c r="SKT2" s="8"/>
      <c r="SKU2" s="8"/>
      <c r="SKV2" s="8"/>
      <c r="SKW2" s="8"/>
      <c r="SKX2" s="8"/>
      <c r="SKY2" s="8"/>
      <c r="SKZ2" s="8"/>
      <c r="SLA2" s="8"/>
      <c r="SLB2" s="8"/>
      <c r="SLC2" s="8"/>
      <c r="SLD2" s="8"/>
      <c r="SLE2" s="8"/>
      <c r="SLF2" s="8"/>
      <c r="SLG2" s="8"/>
      <c r="SLH2" s="8"/>
      <c r="SLI2" s="8"/>
      <c r="SLJ2" s="8"/>
      <c r="SLK2" s="8"/>
      <c r="SLL2" s="8"/>
      <c r="SLM2" s="8"/>
      <c r="SLN2" s="8"/>
      <c r="SLO2" s="8"/>
      <c r="SLP2" s="8"/>
      <c r="SLQ2" s="8"/>
      <c r="SLR2" s="8"/>
      <c r="SLS2" s="8"/>
      <c r="SLT2" s="8"/>
      <c r="SLU2" s="8"/>
      <c r="SLV2" s="8"/>
      <c r="SLW2" s="8"/>
      <c r="SLX2" s="8"/>
      <c r="SLY2" s="8"/>
      <c r="SLZ2" s="8"/>
      <c r="SMA2" s="8"/>
      <c r="SMB2" s="8"/>
      <c r="SMC2" s="8"/>
      <c r="SMD2" s="8"/>
      <c r="SME2" s="8"/>
      <c r="SMF2" s="8"/>
      <c r="SMG2" s="8"/>
      <c r="SMH2" s="8"/>
      <c r="SMI2" s="8"/>
      <c r="SMJ2" s="8"/>
      <c r="SMK2" s="8"/>
      <c r="SML2" s="8"/>
      <c r="SMM2" s="8"/>
      <c r="SMN2" s="8"/>
      <c r="SMO2" s="8"/>
      <c r="SMP2" s="8"/>
      <c r="SMQ2" s="8"/>
      <c r="SMR2" s="8"/>
      <c r="SMS2" s="8"/>
      <c r="SMT2" s="8"/>
      <c r="SMU2" s="8"/>
      <c r="SMV2" s="8"/>
      <c r="SMW2" s="8"/>
      <c r="SMX2" s="8"/>
      <c r="SMY2" s="8"/>
      <c r="SMZ2" s="8"/>
      <c r="SNA2" s="8"/>
      <c r="SNB2" s="8"/>
      <c r="SNC2" s="8"/>
      <c r="SND2" s="8"/>
      <c r="SNE2" s="8"/>
      <c r="SNF2" s="8"/>
      <c r="SNG2" s="8"/>
      <c r="SNH2" s="8"/>
      <c r="SNI2" s="8"/>
      <c r="SNJ2" s="8"/>
      <c r="SNK2" s="8"/>
      <c r="SNL2" s="8"/>
      <c r="SNM2" s="8"/>
      <c r="SNN2" s="8"/>
      <c r="SNO2" s="8"/>
      <c r="SNP2" s="8"/>
      <c r="SNQ2" s="8"/>
      <c r="SNR2" s="8"/>
      <c r="SNS2" s="8"/>
      <c r="SNT2" s="8"/>
      <c r="SNU2" s="8"/>
      <c r="SNV2" s="8"/>
      <c r="SNW2" s="8"/>
      <c r="SNX2" s="8"/>
      <c r="SNY2" s="8"/>
      <c r="SNZ2" s="8"/>
      <c r="SOA2" s="8"/>
      <c r="SOB2" s="8"/>
      <c r="SOC2" s="8"/>
      <c r="SOD2" s="8"/>
      <c r="SOE2" s="8"/>
      <c r="SOF2" s="8"/>
      <c r="SOG2" s="8"/>
      <c r="SOH2" s="8"/>
      <c r="SOI2" s="8"/>
      <c r="SOJ2" s="8"/>
      <c r="SOK2" s="8"/>
      <c r="SOL2" s="8"/>
      <c r="SOM2" s="8"/>
      <c r="SON2" s="8"/>
      <c r="SOO2" s="8"/>
      <c r="SOP2" s="8"/>
      <c r="SOQ2" s="8"/>
      <c r="SOR2" s="8"/>
      <c r="SOS2" s="8"/>
      <c r="SOT2" s="8"/>
      <c r="SOU2" s="8"/>
      <c r="SOV2" s="8"/>
      <c r="SOW2" s="8"/>
      <c r="SOX2" s="8"/>
      <c r="SOY2" s="8"/>
      <c r="SOZ2" s="8"/>
      <c r="SPA2" s="8"/>
      <c r="SPB2" s="8"/>
      <c r="SPC2" s="8"/>
      <c r="SPD2" s="8"/>
      <c r="SPE2" s="8"/>
      <c r="SPF2" s="8"/>
      <c r="SPG2" s="8"/>
      <c r="SPH2" s="8"/>
      <c r="SPI2" s="8"/>
      <c r="SPJ2" s="8"/>
      <c r="SPK2" s="8"/>
      <c r="SPL2" s="8"/>
      <c r="SPM2" s="8"/>
      <c r="SPN2" s="8"/>
      <c r="SPO2" s="8"/>
      <c r="SPP2" s="8"/>
      <c r="SPQ2" s="8"/>
      <c r="SPR2" s="8"/>
      <c r="SPS2" s="8"/>
      <c r="SPT2" s="8"/>
      <c r="SPU2" s="8"/>
      <c r="SPV2" s="8"/>
      <c r="SPW2" s="8"/>
      <c r="SPX2" s="8"/>
      <c r="SPY2" s="8"/>
      <c r="SPZ2" s="8"/>
      <c r="SQA2" s="8"/>
      <c r="SQB2" s="8"/>
      <c r="SQC2" s="8"/>
      <c r="SQD2" s="8"/>
      <c r="SQE2" s="8"/>
      <c r="SQF2" s="8"/>
      <c r="SQG2" s="8"/>
      <c r="SQH2" s="8"/>
      <c r="SQI2" s="8"/>
      <c r="SQJ2" s="8"/>
      <c r="SQK2" s="8"/>
      <c r="SQL2" s="8"/>
      <c r="SQM2" s="8"/>
      <c r="SQN2" s="8"/>
      <c r="SQO2" s="8"/>
      <c r="SQP2" s="8"/>
      <c r="SQQ2" s="8"/>
      <c r="SQR2" s="8"/>
      <c r="SQS2" s="8"/>
      <c r="SQT2" s="8"/>
      <c r="SQU2" s="8"/>
      <c r="SQV2" s="8"/>
      <c r="SQW2" s="8"/>
      <c r="SQX2" s="8"/>
      <c r="SQY2" s="8"/>
      <c r="SQZ2" s="8"/>
      <c r="SRA2" s="8"/>
      <c r="SRB2" s="8"/>
      <c r="SRC2" s="8"/>
      <c r="SRD2" s="8"/>
      <c r="SRE2" s="8"/>
      <c r="SRF2" s="8"/>
      <c r="SRG2" s="8"/>
      <c r="SRH2" s="8"/>
      <c r="SRI2" s="8"/>
      <c r="SRJ2" s="8"/>
      <c r="SRK2" s="8"/>
      <c r="SRL2" s="8"/>
      <c r="SRM2" s="8"/>
      <c r="SRN2" s="8"/>
      <c r="SRO2" s="8"/>
      <c r="SRP2" s="8"/>
      <c r="SRQ2" s="8"/>
      <c r="SRR2" s="8"/>
      <c r="SRS2" s="8"/>
      <c r="SRT2" s="8"/>
      <c r="SRU2" s="8"/>
      <c r="SRV2" s="8"/>
      <c r="SRW2" s="8"/>
      <c r="SRX2" s="8"/>
      <c r="SRY2" s="8"/>
      <c r="SRZ2" s="8"/>
      <c r="SSA2" s="8"/>
      <c r="SSB2" s="8"/>
      <c r="SSC2" s="8"/>
      <c r="SSD2" s="8"/>
      <c r="SSE2" s="8"/>
      <c r="SSF2" s="8"/>
      <c r="SSG2" s="8"/>
      <c r="SSH2" s="8"/>
      <c r="SSI2" s="8"/>
      <c r="SSJ2" s="8"/>
      <c r="SSK2" s="8"/>
      <c r="SSL2" s="8"/>
      <c r="SSM2" s="8"/>
      <c r="SSN2" s="8"/>
      <c r="SSO2" s="8"/>
      <c r="SSP2" s="8"/>
      <c r="SSQ2" s="8"/>
      <c r="SSR2" s="8"/>
      <c r="SSS2" s="8"/>
      <c r="SST2" s="8"/>
      <c r="SSU2" s="8"/>
      <c r="SSV2" s="8"/>
      <c r="SSW2" s="8"/>
      <c r="SSX2" s="8"/>
      <c r="SSY2" s="8"/>
      <c r="SSZ2" s="8"/>
      <c r="STA2" s="8"/>
      <c r="STB2" s="8"/>
      <c r="STC2" s="8"/>
      <c r="STD2" s="8"/>
      <c r="STE2" s="8"/>
      <c r="STF2" s="8"/>
      <c r="STG2" s="8"/>
      <c r="STH2" s="8"/>
      <c r="STI2" s="8"/>
      <c r="STJ2" s="8"/>
      <c r="STK2" s="8"/>
      <c r="STL2" s="8"/>
      <c r="STM2" s="8"/>
      <c r="STN2" s="8"/>
      <c r="STO2" s="8"/>
      <c r="STP2" s="8"/>
      <c r="STQ2" s="8"/>
      <c r="STR2" s="8"/>
      <c r="STS2" s="8"/>
      <c r="STT2" s="8"/>
      <c r="STU2" s="8"/>
      <c r="STV2" s="8"/>
      <c r="STW2" s="8"/>
      <c r="STX2" s="8"/>
      <c r="STY2" s="8"/>
      <c r="STZ2" s="8"/>
      <c r="SUA2" s="8"/>
      <c r="SUB2" s="8"/>
      <c r="SUC2" s="8"/>
      <c r="SUD2" s="8"/>
      <c r="SUE2" s="8"/>
      <c r="SUF2" s="8"/>
      <c r="SUG2" s="8"/>
      <c r="SUH2" s="8"/>
      <c r="SUI2" s="8"/>
      <c r="SUJ2" s="8"/>
      <c r="SUK2" s="8"/>
      <c r="SUL2" s="8"/>
      <c r="SUM2" s="8"/>
      <c r="SUN2" s="8"/>
      <c r="SUO2" s="8"/>
      <c r="SUP2" s="8"/>
      <c r="SUQ2" s="8"/>
      <c r="SUR2" s="8"/>
      <c r="SUS2" s="8"/>
      <c r="SUT2" s="8"/>
      <c r="SUU2" s="8"/>
      <c r="SUV2" s="8"/>
      <c r="SUW2" s="8"/>
      <c r="SUX2" s="8"/>
      <c r="SUY2" s="8"/>
      <c r="SUZ2" s="8"/>
      <c r="SVA2" s="8"/>
      <c r="SVB2" s="8"/>
      <c r="SVC2" s="8"/>
      <c r="SVD2" s="8"/>
      <c r="SVE2" s="8"/>
      <c r="SVF2" s="8"/>
      <c r="SVG2" s="8"/>
      <c r="SVH2" s="8"/>
      <c r="SVI2" s="8"/>
      <c r="SVJ2" s="8"/>
      <c r="SVK2" s="8"/>
      <c r="SVL2" s="8"/>
      <c r="SVM2" s="8"/>
      <c r="SVN2" s="8"/>
      <c r="SVO2" s="8"/>
      <c r="SVP2" s="8"/>
      <c r="SVQ2" s="8"/>
      <c r="SVR2" s="8"/>
      <c r="SVS2" s="8"/>
      <c r="SVT2" s="8"/>
      <c r="SVU2" s="8"/>
      <c r="SVV2" s="8"/>
      <c r="SVW2" s="8"/>
      <c r="SVX2" s="8"/>
      <c r="SVY2" s="8"/>
      <c r="SVZ2" s="8"/>
      <c r="SWA2" s="8"/>
      <c r="SWB2" s="8"/>
      <c r="SWC2" s="8"/>
      <c r="SWD2" s="8"/>
      <c r="SWE2" s="8"/>
      <c r="SWF2" s="8"/>
      <c r="SWG2" s="8"/>
      <c r="SWH2" s="8"/>
      <c r="SWI2" s="8"/>
      <c r="SWJ2" s="8"/>
      <c r="SWK2" s="8"/>
      <c r="SWL2" s="8"/>
      <c r="SWM2" s="8"/>
      <c r="SWN2" s="8"/>
      <c r="SWO2" s="8"/>
      <c r="SWP2" s="8"/>
      <c r="SWQ2" s="8"/>
      <c r="SWR2" s="8"/>
      <c r="SWS2" s="8"/>
      <c r="SWT2" s="8"/>
      <c r="SWU2" s="8"/>
      <c r="SWV2" s="8"/>
      <c r="SWW2" s="8"/>
      <c r="SWX2" s="8"/>
      <c r="SWY2" s="8"/>
      <c r="SWZ2" s="8"/>
      <c r="SXA2" s="8"/>
      <c r="SXB2" s="8"/>
      <c r="SXC2" s="8"/>
      <c r="SXD2" s="8"/>
      <c r="SXE2" s="8"/>
      <c r="SXF2" s="8"/>
      <c r="SXG2" s="8"/>
      <c r="SXH2" s="8"/>
      <c r="SXI2" s="8"/>
      <c r="SXJ2" s="8"/>
      <c r="SXK2" s="8"/>
      <c r="SXL2" s="8"/>
      <c r="SXM2" s="8"/>
      <c r="SXN2" s="8"/>
      <c r="SXO2" s="8"/>
      <c r="SXP2" s="8"/>
      <c r="SXQ2" s="8"/>
      <c r="SXR2" s="8"/>
      <c r="SXS2" s="8"/>
      <c r="SXT2" s="8"/>
      <c r="SXU2" s="8"/>
      <c r="SXV2" s="8"/>
      <c r="SXW2" s="8"/>
      <c r="SXX2" s="8"/>
      <c r="SXY2" s="8"/>
      <c r="SXZ2" s="8"/>
      <c r="SYA2" s="8"/>
      <c r="SYB2" s="8"/>
      <c r="SYC2" s="8"/>
      <c r="SYD2" s="8"/>
      <c r="SYE2" s="8"/>
      <c r="SYF2" s="8"/>
      <c r="SYG2" s="8"/>
      <c r="SYH2" s="8"/>
      <c r="SYI2" s="8"/>
      <c r="SYJ2" s="8"/>
      <c r="SYK2" s="8"/>
      <c r="SYL2" s="8"/>
      <c r="SYM2" s="8"/>
      <c r="SYN2" s="8"/>
      <c r="SYO2" s="8"/>
      <c r="SYP2" s="8"/>
      <c r="SYQ2" s="8"/>
      <c r="SYR2" s="8"/>
      <c r="SYS2" s="8"/>
      <c r="SYT2" s="8"/>
      <c r="SYU2" s="8"/>
      <c r="SYV2" s="8"/>
      <c r="SYW2" s="8"/>
      <c r="SYX2" s="8"/>
      <c r="SYY2" s="8"/>
      <c r="SYZ2" s="8"/>
      <c r="SZA2" s="8"/>
      <c r="SZB2" s="8"/>
      <c r="SZC2" s="8"/>
      <c r="SZD2" s="8"/>
      <c r="SZE2" s="8"/>
      <c r="SZF2" s="8"/>
      <c r="SZG2" s="8"/>
      <c r="SZH2" s="8"/>
      <c r="SZI2" s="8"/>
      <c r="SZJ2" s="8"/>
      <c r="SZK2" s="8"/>
      <c r="SZL2" s="8"/>
      <c r="SZM2" s="8"/>
      <c r="SZN2" s="8"/>
      <c r="SZO2" s="8"/>
      <c r="SZP2" s="8"/>
      <c r="SZQ2" s="8"/>
      <c r="SZR2" s="8"/>
      <c r="SZS2" s="8"/>
      <c r="SZT2" s="8"/>
      <c r="SZU2" s="8"/>
      <c r="SZV2" s="8"/>
      <c r="SZW2" s="8"/>
      <c r="SZX2" s="8"/>
      <c r="SZY2" s="8"/>
      <c r="SZZ2" s="8"/>
      <c r="TAA2" s="8"/>
      <c r="TAB2" s="8"/>
      <c r="TAC2" s="8"/>
      <c r="TAD2" s="8"/>
      <c r="TAE2" s="8"/>
      <c r="TAF2" s="8"/>
      <c r="TAG2" s="8"/>
      <c r="TAH2" s="8"/>
      <c r="TAI2" s="8"/>
      <c r="TAJ2" s="8"/>
      <c r="TAK2" s="8"/>
      <c r="TAL2" s="8"/>
      <c r="TAM2" s="8"/>
      <c r="TAN2" s="8"/>
      <c r="TAO2" s="8"/>
      <c r="TAP2" s="8"/>
      <c r="TAQ2" s="8"/>
      <c r="TAR2" s="8"/>
      <c r="TAS2" s="8"/>
      <c r="TAT2" s="8"/>
      <c r="TAU2" s="8"/>
      <c r="TAV2" s="8"/>
      <c r="TAW2" s="8"/>
      <c r="TAX2" s="8"/>
      <c r="TAY2" s="8"/>
      <c r="TAZ2" s="8"/>
      <c r="TBA2" s="8"/>
      <c r="TBB2" s="8"/>
      <c r="TBC2" s="8"/>
      <c r="TBD2" s="8"/>
      <c r="TBE2" s="8"/>
      <c r="TBF2" s="8"/>
      <c r="TBG2" s="8"/>
      <c r="TBH2" s="8"/>
      <c r="TBI2" s="8"/>
      <c r="TBJ2" s="8"/>
      <c r="TBK2" s="8"/>
      <c r="TBL2" s="8"/>
      <c r="TBM2" s="8"/>
      <c r="TBN2" s="8"/>
      <c r="TBO2" s="8"/>
      <c r="TBP2" s="8"/>
      <c r="TBQ2" s="8"/>
      <c r="TBR2" s="8"/>
      <c r="TBS2" s="8"/>
      <c r="TBT2" s="8"/>
      <c r="TBU2" s="8"/>
      <c r="TBV2" s="8"/>
      <c r="TBW2" s="8"/>
      <c r="TBX2" s="8"/>
      <c r="TBY2" s="8"/>
      <c r="TBZ2" s="8"/>
      <c r="TCA2" s="8"/>
      <c r="TCB2" s="8"/>
      <c r="TCC2" s="8"/>
      <c r="TCD2" s="8"/>
      <c r="TCE2" s="8"/>
      <c r="TCF2" s="8"/>
      <c r="TCG2" s="8"/>
      <c r="TCH2" s="8"/>
      <c r="TCI2" s="8"/>
      <c r="TCJ2" s="8"/>
      <c r="TCK2" s="8"/>
      <c r="TCL2" s="8"/>
      <c r="TCM2" s="8"/>
      <c r="TCN2" s="8"/>
      <c r="TCO2" s="8"/>
      <c r="TCP2" s="8"/>
      <c r="TCQ2" s="8"/>
      <c r="TCR2" s="8"/>
      <c r="TCS2" s="8"/>
      <c r="TCT2" s="8"/>
      <c r="TCU2" s="8"/>
      <c r="TCV2" s="8"/>
      <c r="TCW2" s="8"/>
      <c r="TCX2" s="8"/>
      <c r="TCY2" s="8"/>
      <c r="TCZ2" s="8"/>
      <c r="TDA2" s="8"/>
      <c r="TDB2" s="8"/>
      <c r="TDC2" s="8"/>
      <c r="TDD2" s="8"/>
      <c r="TDE2" s="8"/>
      <c r="TDF2" s="8"/>
      <c r="TDG2" s="8"/>
      <c r="TDH2" s="8"/>
      <c r="TDI2" s="8"/>
      <c r="TDJ2" s="8"/>
      <c r="TDK2" s="8"/>
      <c r="TDL2" s="8"/>
      <c r="TDM2" s="8"/>
      <c r="TDN2" s="8"/>
      <c r="TDO2" s="8"/>
      <c r="TDP2" s="8"/>
      <c r="TDQ2" s="8"/>
      <c r="TDR2" s="8"/>
      <c r="TDS2" s="8"/>
      <c r="TDT2" s="8"/>
      <c r="TDU2" s="8"/>
      <c r="TDV2" s="8"/>
      <c r="TDW2" s="8"/>
      <c r="TDX2" s="8"/>
      <c r="TDY2" s="8"/>
      <c r="TDZ2" s="8"/>
      <c r="TEA2" s="8"/>
      <c r="TEB2" s="8"/>
      <c r="TEC2" s="8"/>
      <c r="TED2" s="8"/>
      <c r="TEE2" s="8"/>
      <c r="TEF2" s="8"/>
      <c r="TEG2" s="8"/>
      <c r="TEH2" s="8"/>
      <c r="TEI2" s="8"/>
      <c r="TEJ2" s="8"/>
      <c r="TEK2" s="8"/>
      <c r="TEL2" s="8"/>
      <c r="TEM2" s="8"/>
      <c r="TEN2" s="8"/>
      <c r="TEO2" s="8"/>
      <c r="TEP2" s="8"/>
      <c r="TEQ2" s="8"/>
      <c r="TER2" s="8"/>
      <c r="TES2" s="8"/>
      <c r="TET2" s="8"/>
      <c r="TEU2" s="8"/>
      <c r="TEV2" s="8"/>
      <c r="TEW2" s="8"/>
      <c r="TEX2" s="8"/>
      <c r="TEY2" s="8"/>
      <c r="TEZ2" s="8"/>
      <c r="TFA2" s="8"/>
      <c r="TFB2" s="8"/>
      <c r="TFC2" s="8"/>
      <c r="TFD2" s="8"/>
      <c r="TFE2" s="8"/>
      <c r="TFF2" s="8"/>
      <c r="TFG2" s="8"/>
      <c r="TFH2" s="8"/>
      <c r="TFI2" s="8"/>
      <c r="TFJ2" s="8"/>
      <c r="TFK2" s="8"/>
      <c r="TFL2" s="8"/>
      <c r="TFM2" s="8"/>
      <c r="TFN2" s="8"/>
      <c r="TFO2" s="8"/>
      <c r="TFP2" s="8"/>
      <c r="TFQ2" s="8"/>
      <c r="TFR2" s="8"/>
      <c r="TFS2" s="8"/>
      <c r="TFT2" s="8"/>
      <c r="TFU2" s="8"/>
      <c r="TFV2" s="8"/>
      <c r="TFW2" s="8"/>
      <c r="TFX2" s="8"/>
      <c r="TFY2" s="8"/>
      <c r="TFZ2" s="8"/>
      <c r="TGA2" s="8"/>
      <c r="TGB2" s="8"/>
      <c r="TGC2" s="8"/>
      <c r="TGD2" s="8"/>
      <c r="TGE2" s="8"/>
      <c r="TGF2" s="8"/>
      <c r="TGG2" s="8"/>
      <c r="TGH2" s="8"/>
      <c r="TGI2" s="8"/>
      <c r="TGJ2" s="8"/>
      <c r="TGK2" s="8"/>
      <c r="TGL2" s="8"/>
      <c r="TGM2" s="8"/>
      <c r="TGN2" s="8"/>
      <c r="TGO2" s="8"/>
      <c r="TGP2" s="8"/>
      <c r="TGQ2" s="8"/>
      <c r="TGR2" s="8"/>
      <c r="TGS2" s="8"/>
      <c r="TGT2" s="8"/>
      <c r="TGU2" s="8"/>
      <c r="TGV2" s="8"/>
      <c r="TGW2" s="8"/>
      <c r="TGX2" s="8"/>
      <c r="TGY2" s="8"/>
      <c r="TGZ2" s="8"/>
      <c r="THA2" s="8"/>
      <c r="THB2" s="8"/>
      <c r="THC2" s="8"/>
      <c r="THD2" s="8"/>
      <c r="THE2" s="8"/>
      <c r="THF2" s="8"/>
      <c r="THG2" s="8"/>
      <c r="THH2" s="8"/>
      <c r="THI2" s="8"/>
      <c r="THJ2" s="8"/>
      <c r="THK2" s="8"/>
      <c r="THL2" s="8"/>
      <c r="THM2" s="8"/>
      <c r="THN2" s="8"/>
      <c r="THO2" s="8"/>
      <c r="THP2" s="8"/>
      <c r="THQ2" s="8"/>
      <c r="THR2" s="8"/>
      <c r="THS2" s="8"/>
      <c r="THT2" s="8"/>
      <c r="THU2" s="8"/>
      <c r="THV2" s="8"/>
      <c r="THW2" s="8"/>
      <c r="THX2" s="8"/>
      <c r="THY2" s="8"/>
      <c r="THZ2" s="8"/>
      <c r="TIA2" s="8"/>
      <c r="TIB2" s="8"/>
      <c r="TIC2" s="8"/>
      <c r="TID2" s="8"/>
      <c r="TIE2" s="8"/>
      <c r="TIF2" s="8"/>
      <c r="TIG2" s="8"/>
      <c r="TIH2" s="8"/>
      <c r="TII2" s="8"/>
      <c r="TIJ2" s="8"/>
      <c r="TIK2" s="8"/>
      <c r="TIL2" s="8"/>
      <c r="TIM2" s="8"/>
      <c r="TIN2" s="8"/>
      <c r="TIO2" s="8"/>
      <c r="TIP2" s="8"/>
      <c r="TIQ2" s="8"/>
      <c r="TIR2" s="8"/>
      <c r="TIS2" s="8"/>
      <c r="TIT2" s="8"/>
      <c r="TIU2" s="8"/>
      <c r="TIV2" s="8"/>
      <c r="TIW2" s="8"/>
      <c r="TIX2" s="8"/>
      <c r="TIY2" s="8"/>
      <c r="TIZ2" s="8"/>
      <c r="TJA2" s="8"/>
      <c r="TJB2" s="8"/>
      <c r="TJC2" s="8"/>
      <c r="TJD2" s="8"/>
      <c r="TJE2" s="8"/>
      <c r="TJF2" s="8"/>
      <c r="TJG2" s="8"/>
      <c r="TJH2" s="8"/>
      <c r="TJI2" s="8"/>
      <c r="TJJ2" s="8"/>
      <c r="TJK2" s="8"/>
      <c r="TJL2" s="8"/>
      <c r="TJM2" s="8"/>
      <c r="TJN2" s="8"/>
      <c r="TJO2" s="8"/>
      <c r="TJP2" s="8"/>
      <c r="TJQ2" s="8"/>
      <c r="TJR2" s="8"/>
      <c r="TJS2" s="8"/>
      <c r="TJT2" s="8"/>
      <c r="TJU2" s="8"/>
      <c r="TJV2" s="8"/>
      <c r="TJW2" s="8"/>
      <c r="TJX2" s="8"/>
      <c r="TJY2" s="8"/>
      <c r="TJZ2" s="8"/>
      <c r="TKA2" s="8"/>
      <c r="TKB2" s="8"/>
      <c r="TKC2" s="8"/>
      <c r="TKD2" s="8"/>
      <c r="TKE2" s="8"/>
      <c r="TKF2" s="8"/>
      <c r="TKG2" s="8"/>
      <c r="TKH2" s="8"/>
      <c r="TKI2" s="8"/>
      <c r="TKJ2" s="8"/>
      <c r="TKK2" s="8"/>
      <c r="TKL2" s="8"/>
      <c r="TKM2" s="8"/>
      <c r="TKN2" s="8"/>
      <c r="TKO2" s="8"/>
      <c r="TKP2" s="8"/>
      <c r="TKQ2" s="8"/>
      <c r="TKR2" s="8"/>
      <c r="TKS2" s="8"/>
      <c r="TKT2" s="8"/>
      <c r="TKU2" s="8"/>
      <c r="TKV2" s="8"/>
      <c r="TKW2" s="8"/>
      <c r="TKX2" s="8"/>
      <c r="TKY2" s="8"/>
      <c r="TKZ2" s="8"/>
      <c r="TLA2" s="8"/>
      <c r="TLB2" s="8"/>
      <c r="TLC2" s="8"/>
      <c r="TLD2" s="8"/>
      <c r="TLE2" s="8"/>
      <c r="TLF2" s="8"/>
      <c r="TLG2" s="8"/>
      <c r="TLH2" s="8"/>
      <c r="TLI2" s="8"/>
      <c r="TLJ2" s="8"/>
      <c r="TLK2" s="8"/>
      <c r="TLL2" s="8"/>
      <c r="TLM2" s="8"/>
      <c r="TLN2" s="8"/>
      <c r="TLO2" s="8"/>
      <c r="TLP2" s="8"/>
      <c r="TLQ2" s="8"/>
      <c r="TLR2" s="8"/>
      <c r="TLS2" s="8"/>
      <c r="TLT2" s="8"/>
      <c r="TLU2" s="8"/>
      <c r="TLV2" s="8"/>
      <c r="TLW2" s="8"/>
      <c r="TLX2" s="8"/>
      <c r="TLY2" s="8"/>
      <c r="TLZ2" s="8"/>
      <c r="TMA2" s="8"/>
      <c r="TMB2" s="8"/>
      <c r="TMC2" s="8"/>
      <c r="TMD2" s="8"/>
      <c r="TME2" s="8"/>
      <c r="TMF2" s="8"/>
      <c r="TMG2" s="8"/>
      <c r="TMH2" s="8"/>
      <c r="TMI2" s="8"/>
      <c r="TMJ2" s="8"/>
      <c r="TMK2" s="8"/>
      <c r="TML2" s="8"/>
      <c r="TMM2" s="8"/>
      <c r="TMN2" s="8"/>
      <c r="TMO2" s="8"/>
      <c r="TMP2" s="8"/>
      <c r="TMQ2" s="8"/>
      <c r="TMR2" s="8"/>
      <c r="TMS2" s="8"/>
      <c r="TMT2" s="8"/>
      <c r="TMU2" s="8"/>
      <c r="TMV2" s="8"/>
      <c r="TMW2" s="8"/>
      <c r="TMX2" s="8"/>
      <c r="TMY2" s="8"/>
      <c r="TMZ2" s="8"/>
      <c r="TNA2" s="8"/>
      <c r="TNB2" s="8"/>
      <c r="TNC2" s="8"/>
      <c r="TND2" s="8"/>
      <c r="TNE2" s="8"/>
      <c r="TNF2" s="8"/>
      <c r="TNG2" s="8"/>
      <c r="TNH2" s="8"/>
      <c r="TNI2" s="8"/>
      <c r="TNJ2" s="8"/>
      <c r="TNK2" s="8"/>
      <c r="TNL2" s="8"/>
      <c r="TNM2" s="8"/>
      <c r="TNN2" s="8"/>
      <c r="TNO2" s="8"/>
      <c r="TNP2" s="8"/>
      <c r="TNQ2" s="8"/>
      <c r="TNR2" s="8"/>
      <c r="TNS2" s="8"/>
      <c r="TNT2" s="8"/>
      <c r="TNU2" s="8"/>
      <c r="TNV2" s="8"/>
      <c r="TNW2" s="8"/>
      <c r="TNX2" s="8"/>
      <c r="TNY2" s="8"/>
      <c r="TNZ2" s="8"/>
      <c r="TOA2" s="8"/>
      <c r="TOB2" s="8"/>
      <c r="TOC2" s="8"/>
      <c r="TOD2" s="8"/>
      <c r="TOE2" s="8"/>
      <c r="TOF2" s="8"/>
      <c r="TOG2" s="8"/>
      <c r="TOH2" s="8"/>
      <c r="TOI2" s="8"/>
      <c r="TOJ2" s="8"/>
      <c r="TOK2" s="8"/>
      <c r="TOL2" s="8"/>
      <c r="TOM2" s="8"/>
      <c r="TON2" s="8"/>
      <c r="TOO2" s="8"/>
      <c r="TOP2" s="8"/>
      <c r="TOQ2" s="8"/>
      <c r="TOR2" s="8"/>
      <c r="TOS2" s="8"/>
      <c r="TOT2" s="8"/>
      <c r="TOU2" s="8"/>
      <c r="TOV2" s="8"/>
      <c r="TOW2" s="8"/>
      <c r="TOX2" s="8"/>
      <c r="TOY2" s="8"/>
      <c r="TOZ2" s="8"/>
      <c r="TPA2" s="8"/>
      <c r="TPB2" s="8"/>
      <c r="TPC2" s="8"/>
      <c r="TPD2" s="8"/>
      <c r="TPE2" s="8"/>
      <c r="TPF2" s="8"/>
      <c r="TPG2" s="8"/>
      <c r="TPH2" s="8"/>
      <c r="TPI2" s="8"/>
      <c r="TPJ2" s="8"/>
      <c r="TPK2" s="8"/>
      <c r="TPL2" s="8"/>
      <c r="TPM2" s="8"/>
      <c r="TPN2" s="8"/>
      <c r="TPO2" s="8"/>
      <c r="TPP2" s="8"/>
      <c r="TPQ2" s="8"/>
      <c r="TPR2" s="8"/>
      <c r="TPS2" s="8"/>
      <c r="TPT2" s="8"/>
      <c r="TPU2" s="8"/>
      <c r="TPV2" s="8"/>
      <c r="TPW2" s="8"/>
      <c r="TPX2" s="8"/>
      <c r="TPY2" s="8"/>
      <c r="TPZ2" s="8"/>
      <c r="TQA2" s="8"/>
      <c r="TQB2" s="8"/>
      <c r="TQC2" s="8"/>
      <c r="TQD2" s="8"/>
      <c r="TQE2" s="8"/>
      <c r="TQF2" s="8"/>
      <c r="TQG2" s="8"/>
      <c r="TQH2" s="8"/>
      <c r="TQI2" s="8"/>
      <c r="TQJ2" s="8"/>
      <c r="TQK2" s="8"/>
      <c r="TQL2" s="8"/>
      <c r="TQM2" s="8"/>
      <c r="TQN2" s="8"/>
      <c r="TQO2" s="8"/>
      <c r="TQP2" s="8"/>
      <c r="TQQ2" s="8"/>
      <c r="TQR2" s="8"/>
      <c r="TQS2" s="8"/>
      <c r="TQT2" s="8"/>
      <c r="TQU2" s="8"/>
      <c r="TQV2" s="8"/>
      <c r="TQW2" s="8"/>
      <c r="TQX2" s="8"/>
      <c r="TQY2" s="8"/>
      <c r="TQZ2" s="8"/>
      <c r="TRA2" s="8"/>
      <c r="TRB2" s="8"/>
      <c r="TRC2" s="8"/>
      <c r="TRD2" s="8"/>
      <c r="TRE2" s="8"/>
      <c r="TRF2" s="8"/>
      <c r="TRG2" s="8"/>
      <c r="TRH2" s="8"/>
      <c r="TRI2" s="8"/>
      <c r="TRJ2" s="8"/>
      <c r="TRK2" s="8"/>
      <c r="TRL2" s="8"/>
      <c r="TRM2" s="8"/>
      <c r="TRN2" s="8"/>
      <c r="TRO2" s="8"/>
      <c r="TRP2" s="8"/>
      <c r="TRQ2" s="8"/>
      <c r="TRR2" s="8"/>
      <c r="TRS2" s="8"/>
      <c r="TRT2" s="8"/>
      <c r="TRU2" s="8"/>
      <c r="TRV2" s="8"/>
      <c r="TRW2" s="8"/>
      <c r="TRX2" s="8"/>
      <c r="TRY2" s="8"/>
      <c r="TRZ2" s="8"/>
      <c r="TSA2" s="8"/>
      <c r="TSB2" s="8"/>
      <c r="TSC2" s="8"/>
      <c r="TSD2" s="8"/>
      <c r="TSE2" s="8"/>
      <c r="TSF2" s="8"/>
      <c r="TSG2" s="8"/>
      <c r="TSH2" s="8"/>
      <c r="TSI2" s="8"/>
      <c r="TSJ2" s="8"/>
      <c r="TSK2" s="8"/>
      <c r="TSL2" s="8"/>
      <c r="TSM2" s="8"/>
      <c r="TSN2" s="8"/>
      <c r="TSO2" s="8"/>
      <c r="TSP2" s="8"/>
      <c r="TSQ2" s="8"/>
      <c r="TSR2" s="8"/>
      <c r="TSS2" s="8"/>
      <c r="TST2" s="8"/>
      <c r="TSU2" s="8"/>
      <c r="TSV2" s="8"/>
      <c r="TSW2" s="8"/>
      <c r="TSX2" s="8"/>
      <c r="TSY2" s="8"/>
      <c r="TSZ2" s="8"/>
      <c r="TTA2" s="8"/>
      <c r="TTB2" s="8"/>
      <c r="TTC2" s="8"/>
      <c r="TTD2" s="8"/>
      <c r="TTE2" s="8"/>
      <c r="TTF2" s="8"/>
      <c r="TTG2" s="8"/>
      <c r="TTH2" s="8"/>
      <c r="TTI2" s="8"/>
      <c r="TTJ2" s="8"/>
      <c r="TTK2" s="8"/>
      <c r="TTL2" s="8"/>
      <c r="TTM2" s="8"/>
      <c r="TTN2" s="8"/>
      <c r="TTO2" s="8"/>
      <c r="TTP2" s="8"/>
      <c r="TTQ2" s="8"/>
      <c r="TTR2" s="8"/>
      <c r="TTS2" s="8"/>
      <c r="TTT2" s="8"/>
      <c r="TTU2" s="8"/>
      <c r="TTV2" s="8"/>
      <c r="TTW2" s="8"/>
      <c r="TTX2" s="8"/>
      <c r="TTY2" s="8"/>
      <c r="TTZ2" s="8"/>
      <c r="TUA2" s="8"/>
      <c r="TUB2" s="8"/>
      <c r="TUC2" s="8"/>
      <c r="TUD2" s="8"/>
      <c r="TUE2" s="8"/>
      <c r="TUF2" s="8"/>
      <c r="TUG2" s="8"/>
      <c r="TUH2" s="8"/>
      <c r="TUI2" s="8"/>
      <c r="TUJ2" s="8"/>
      <c r="TUK2" s="8"/>
      <c r="TUL2" s="8"/>
      <c r="TUM2" s="8"/>
      <c r="TUN2" s="8"/>
      <c r="TUO2" s="8"/>
      <c r="TUP2" s="8"/>
      <c r="TUQ2" s="8"/>
      <c r="TUR2" s="8"/>
      <c r="TUS2" s="8"/>
      <c r="TUT2" s="8"/>
      <c r="TUU2" s="8"/>
      <c r="TUV2" s="8"/>
      <c r="TUW2" s="8"/>
      <c r="TUX2" s="8"/>
      <c r="TUY2" s="8"/>
      <c r="TUZ2" s="8"/>
      <c r="TVA2" s="8"/>
      <c r="TVB2" s="8"/>
      <c r="TVC2" s="8"/>
      <c r="TVD2" s="8"/>
      <c r="TVE2" s="8"/>
      <c r="TVF2" s="8"/>
      <c r="TVG2" s="8"/>
      <c r="TVH2" s="8"/>
      <c r="TVI2" s="8"/>
      <c r="TVJ2" s="8"/>
      <c r="TVK2" s="8"/>
      <c r="TVL2" s="8"/>
      <c r="TVM2" s="8"/>
      <c r="TVN2" s="8"/>
      <c r="TVO2" s="8"/>
      <c r="TVP2" s="8"/>
      <c r="TVQ2" s="8"/>
      <c r="TVR2" s="8"/>
      <c r="TVS2" s="8"/>
      <c r="TVT2" s="8"/>
      <c r="TVU2" s="8"/>
      <c r="TVV2" s="8"/>
      <c r="TVW2" s="8"/>
      <c r="TVX2" s="8"/>
      <c r="TVY2" s="8"/>
      <c r="TVZ2" s="8"/>
      <c r="TWA2" s="8"/>
      <c r="TWB2" s="8"/>
      <c r="TWC2" s="8"/>
      <c r="TWD2" s="8"/>
      <c r="TWE2" s="8"/>
      <c r="TWF2" s="8"/>
      <c r="TWG2" s="8"/>
      <c r="TWH2" s="8"/>
      <c r="TWI2" s="8"/>
      <c r="TWJ2" s="8"/>
      <c r="TWK2" s="8"/>
      <c r="TWL2" s="8"/>
      <c r="TWM2" s="8"/>
      <c r="TWN2" s="8"/>
      <c r="TWO2" s="8"/>
      <c r="TWP2" s="8"/>
      <c r="TWQ2" s="8"/>
      <c r="TWR2" s="8"/>
      <c r="TWS2" s="8"/>
      <c r="TWT2" s="8"/>
      <c r="TWU2" s="8"/>
      <c r="TWV2" s="8"/>
      <c r="TWW2" s="8"/>
      <c r="TWX2" s="8"/>
      <c r="TWY2" s="8"/>
      <c r="TWZ2" s="8"/>
      <c r="TXA2" s="8"/>
      <c r="TXB2" s="8"/>
      <c r="TXC2" s="8"/>
      <c r="TXD2" s="8"/>
      <c r="TXE2" s="8"/>
      <c r="TXF2" s="8"/>
      <c r="TXG2" s="8"/>
      <c r="TXH2" s="8"/>
      <c r="TXI2" s="8"/>
      <c r="TXJ2" s="8"/>
      <c r="TXK2" s="8"/>
      <c r="TXL2" s="8"/>
      <c r="TXM2" s="8"/>
      <c r="TXN2" s="8"/>
      <c r="TXO2" s="8"/>
      <c r="TXP2" s="8"/>
      <c r="TXQ2" s="8"/>
      <c r="TXR2" s="8"/>
      <c r="TXS2" s="8"/>
      <c r="TXT2" s="8"/>
      <c r="TXU2" s="8"/>
      <c r="TXV2" s="8"/>
      <c r="TXW2" s="8"/>
      <c r="TXX2" s="8"/>
      <c r="TXY2" s="8"/>
      <c r="TXZ2" s="8"/>
      <c r="TYA2" s="8"/>
      <c r="TYB2" s="8"/>
      <c r="TYC2" s="8"/>
      <c r="TYD2" s="8"/>
      <c r="TYE2" s="8"/>
      <c r="TYF2" s="8"/>
      <c r="TYG2" s="8"/>
      <c r="TYH2" s="8"/>
      <c r="TYI2" s="8"/>
      <c r="TYJ2" s="8"/>
      <c r="TYK2" s="8"/>
      <c r="TYL2" s="8"/>
      <c r="TYM2" s="8"/>
      <c r="TYN2" s="8"/>
      <c r="TYO2" s="8"/>
      <c r="TYP2" s="8"/>
      <c r="TYQ2" s="8"/>
      <c r="TYR2" s="8"/>
      <c r="TYS2" s="8"/>
      <c r="TYT2" s="8"/>
      <c r="TYU2" s="8"/>
      <c r="TYV2" s="8"/>
      <c r="TYW2" s="8"/>
      <c r="TYX2" s="8"/>
      <c r="TYY2" s="8"/>
      <c r="TYZ2" s="8"/>
      <c r="TZA2" s="8"/>
      <c r="TZB2" s="8"/>
      <c r="TZC2" s="8"/>
      <c r="TZD2" s="8"/>
      <c r="TZE2" s="8"/>
      <c r="TZF2" s="8"/>
      <c r="TZG2" s="8"/>
      <c r="TZH2" s="8"/>
      <c r="TZI2" s="8"/>
      <c r="TZJ2" s="8"/>
      <c r="TZK2" s="8"/>
      <c r="TZL2" s="8"/>
      <c r="TZM2" s="8"/>
      <c r="TZN2" s="8"/>
      <c r="TZO2" s="8"/>
      <c r="TZP2" s="8"/>
      <c r="TZQ2" s="8"/>
      <c r="TZR2" s="8"/>
      <c r="TZS2" s="8"/>
      <c r="TZT2" s="8"/>
      <c r="TZU2" s="8"/>
      <c r="TZV2" s="8"/>
      <c r="TZW2" s="8"/>
      <c r="TZX2" s="8"/>
      <c r="TZY2" s="8"/>
      <c r="TZZ2" s="8"/>
      <c r="UAA2" s="8"/>
      <c r="UAB2" s="8"/>
      <c r="UAC2" s="8"/>
      <c r="UAD2" s="8"/>
      <c r="UAE2" s="8"/>
      <c r="UAF2" s="8"/>
      <c r="UAG2" s="8"/>
      <c r="UAH2" s="8"/>
      <c r="UAI2" s="8"/>
      <c r="UAJ2" s="8"/>
      <c r="UAK2" s="8"/>
      <c r="UAL2" s="8"/>
      <c r="UAM2" s="8"/>
      <c r="UAN2" s="8"/>
      <c r="UAO2" s="8"/>
      <c r="UAP2" s="8"/>
      <c r="UAQ2" s="8"/>
      <c r="UAR2" s="8"/>
      <c r="UAS2" s="8"/>
      <c r="UAT2" s="8"/>
      <c r="UAU2" s="8"/>
      <c r="UAV2" s="8"/>
      <c r="UAW2" s="8"/>
      <c r="UAX2" s="8"/>
      <c r="UAY2" s="8"/>
      <c r="UAZ2" s="8"/>
      <c r="UBA2" s="8"/>
      <c r="UBB2" s="8"/>
      <c r="UBC2" s="8"/>
      <c r="UBD2" s="8"/>
      <c r="UBE2" s="8"/>
      <c r="UBF2" s="8"/>
      <c r="UBG2" s="8"/>
      <c r="UBH2" s="8"/>
      <c r="UBI2" s="8"/>
      <c r="UBJ2" s="8"/>
      <c r="UBK2" s="8"/>
      <c r="UBL2" s="8"/>
      <c r="UBM2" s="8"/>
      <c r="UBN2" s="8"/>
      <c r="UBO2" s="8"/>
      <c r="UBP2" s="8"/>
      <c r="UBQ2" s="8"/>
      <c r="UBR2" s="8"/>
      <c r="UBS2" s="8"/>
      <c r="UBT2" s="8"/>
      <c r="UBU2" s="8"/>
      <c r="UBV2" s="8"/>
      <c r="UBW2" s="8"/>
      <c r="UBX2" s="8"/>
      <c r="UBY2" s="8"/>
      <c r="UBZ2" s="8"/>
      <c r="UCA2" s="8"/>
      <c r="UCB2" s="8"/>
      <c r="UCC2" s="8"/>
      <c r="UCD2" s="8"/>
      <c r="UCE2" s="8"/>
      <c r="UCF2" s="8"/>
      <c r="UCG2" s="8"/>
      <c r="UCH2" s="8"/>
      <c r="UCI2" s="8"/>
      <c r="UCJ2" s="8"/>
      <c r="UCK2" s="8"/>
      <c r="UCL2" s="8"/>
      <c r="UCM2" s="8"/>
      <c r="UCN2" s="8"/>
      <c r="UCO2" s="8"/>
      <c r="UCP2" s="8"/>
      <c r="UCQ2" s="8"/>
      <c r="UCR2" s="8"/>
      <c r="UCS2" s="8"/>
      <c r="UCT2" s="8"/>
      <c r="UCU2" s="8"/>
      <c r="UCV2" s="8"/>
      <c r="UCW2" s="8"/>
      <c r="UCX2" s="8"/>
      <c r="UCY2" s="8"/>
      <c r="UCZ2" s="8"/>
      <c r="UDA2" s="8"/>
      <c r="UDB2" s="8"/>
      <c r="UDC2" s="8"/>
      <c r="UDD2" s="8"/>
      <c r="UDE2" s="8"/>
      <c r="UDF2" s="8"/>
      <c r="UDG2" s="8"/>
      <c r="UDH2" s="8"/>
      <c r="UDI2" s="8"/>
      <c r="UDJ2" s="8"/>
      <c r="UDK2" s="8"/>
      <c r="UDL2" s="8"/>
      <c r="UDM2" s="8"/>
      <c r="UDN2" s="8"/>
      <c r="UDO2" s="8"/>
      <c r="UDP2" s="8"/>
      <c r="UDQ2" s="8"/>
      <c r="UDR2" s="8"/>
      <c r="UDS2" s="8"/>
      <c r="UDT2" s="8"/>
      <c r="UDU2" s="8"/>
      <c r="UDV2" s="8"/>
      <c r="UDW2" s="8"/>
      <c r="UDX2" s="8"/>
      <c r="UDY2" s="8"/>
      <c r="UDZ2" s="8"/>
      <c r="UEA2" s="8"/>
      <c r="UEB2" s="8"/>
      <c r="UEC2" s="8"/>
      <c r="UED2" s="8"/>
      <c r="UEE2" s="8"/>
      <c r="UEF2" s="8"/>
      <c r="UEG2" s="8"/>
      <c r="UEH2" s="8"/>
      <c r="UEI2" s="8"/>
      <c r="UEJ2" s="8"/>
      <c r="UEK2" s="8"/>
      <c r="UEL2" s="8"/>
      <c r="UEM2" s="8"/>
      <c r="UEN2" s="8"/>
      <c r="UEO2" s="8"/>
      <c r="UEP2" s="8"/>
      <c r="UEQ2" s="8"/>
      <c r="UER2" s="8"/>
      <c r="UES2" s="8"/>
      <c r="UET2" s="8"/>
      <c r="UEU2" s="8"/>
      <c r="UEV2" s="8"/>
      <c r="UEW2" s="8"/>
      <c r="UEX2" s="8"/>
      <c r="UEY2" s="8"/>
      <c r="UEZ2" s="8"/>
      <c r="UFA2" s="8"/>
      <c r="UFB2" s="8"/>
      <c r="UFC2" s="8"/>
      <c r="UFD2" s="8"/>
      <c r="UFE2" s="8"/>
      <c r="UFF2" s="8"/>
      <c r="UFG2" s="8"/>
      <c r="UFH2" s="8"/>
      <c r="UFI2" s="8"/>
      <c r="UFJ2" s="8"/>
      <c r="UFK2" s="8"/>
      <c r="UFL2" s="8"/>
      <c r="UFM2" s="8"/>
      <c r="UFN2" s="8"/>
      <c r="UFO2" s="8"/>
      <c r="UFP2" s="8"/>
      <c r="UFQ2" s="8"/>
      <c r="UFR2" s="8"/>
      <c r="UFS2" s="8"/>
      <c r="UFT2" s="8"/>
      <c r="UFU2" s="8"/>
      <c r="UFV2" s="8"/>
      <c r="UFW2" s="8"/>
      <c r="UFX2" s="8"/>
      <c r="UFY2" s="8"/>
      <c r="UFZ2" s="8"/>
      <c r="UGA2" s="8"/>
      <c r="UGB2" s="8"/>
      <c r="UGC2" s="8"/>
      <c r="UGD2" s="8"/>
      <c r="UGE2" s="8"/>
      <c r="UGF2" s="8"/>
      <c r="UGG2" s="8"/>
      <c r="UGH2" s="8"/>
      <c r="UGI2" s="8"/>
      <c r="UGJ2" s="8"/>
      <c r="UGK2" s="8"/>
      <c r="UGL2" s="8"/>
      <c r="UGM2" s="8"/>
      <c r="UGN2" s="8"/>
      <c r="UGO2" s="8"/>
      <c r="UGP2" s="8"/>
      <c r="UGQ2" s="8"/>
      <c r="UGR2" s="8"/>
      <c r="UGS2" s="8"/>
      <c r="UGT2" s="8"/>
      <c r="UGU2" s="8"/>
      <c r="UGV2" s="8"/>
      <c r="UGW2" s="8"/>
      <c r="UGX2" s="8"/>
      <c r="UGY2" s="8"/>
      <c r="UGZ2" s="8"/>
      <c r="UHA2" s="8"/>
      <c r="UHB2" s="8"/>
      <c r="UHC2" s="8"/>
      <c r="UHD2" s="8"/>
      <c r="UHE2" s="8"/>
      <c r="UHF2" s="8"/>
      <c r="UHG2" s="8"/>
      <c r="UHH2" s="8"/>
      <c r="UHI2" s="8"/>
      <c r="UHJ2" s="8"/>
      <c r="UHK2" s="8"/>
      <c r="UHL2" s="8"/>
      <c r="UHM2" s="8"/>
      <c r="UHN2" s="8"/>
      <c r="UHO2" s="8"/>
      <c r="UHP2" s="8"/>
      <c r="UHQ2" s="8"/>
      <c r="UHR2" s="8"/>
      <c r="UHS2" s="8"/>
      <c r="UHT2" s="8"/>
      <c r="UHU2" s="8"/>
      <c r="UHV2" s="8"/>
      <c r="UHW2" s="8"/>
      <c r="UHX2" s="8"/>
      <c r="UHY2" s="8"/>
      <c r="UHZ2" s="8"/>
      <c r="UIA2" s="8"/>
      <c r="UIB2" s="8"/>
      <c r="UIC2" s="8"/>
      <c r="UID2" s="8"/>
      <c r="UIE2" s="8"/>
      <c r="UIF2" s="8"/>
      <c r="UIG2" s="8"/>
      <c r="UIH2" s="8"/>
      <c r="UII2" s="8"/>
      <c r="UIJ2" s="8"/>
      <c r="UIK2" s="8"/>
      <c r="UIL2" s="8"/>
      <c r="UIM2" s="8"/>
      <c r="UIN2" s="8"/>
      <c r="UIO2" s="8"/>
      <c r="UIP2" s="8"/>
      <c r="UIQ2" s="8"/>
      <c r="UIR2" s="8"/>
      <c r="UIS2" s="8"/>
      <c r="UIT2" s="8"/>
      <c r="UIU2" s="8"/>
      <c r="UIV2" s="8"/>
      <c r="UIW2" s="8"/>
      <c r="UIX2" s="8"/>
      <c r="UIY2" s="8"/>
      <c r="UIZ2" s="8"/>
      <c r="UJA2" s="8"/>
      <c r="UJB2" s="8"/>
      <c r="UJC2" s="8"/>
      <c r="UJD2" s="8"/>
      <c r="UJE2" s="8"/>
      <c r="UJF2" s="8"/>
      <c r="UJG2" s="8"/>
      <c r="UJH2" s="8"/>
      <c r="UJI2" s="8"/>
      <c r="UJJ2" s="8"/>
      <c r="UJK2" s="8"/>
      <c r="UJL2" s="8"/>
      <c r="UJM2" s="8"/>
      <c r="UJN2" s="8"/>
      <c r="UJO2" s="8"/>
      <c r="UJP2" s="8"/>
      <c r="UJQ2" s="8"/>
      <c r="UJR2" s="8"/>
      <c r="UJS2" s="8"/>
      <c r="UJT2" s="8"/>
      <c r="UJU2" s="8"/>
      <c r="UJV2" s="8"/>
      <c r="UJW2" s="8"/>
      <c r="UJX2" s="8"/>
      <c r="UJY2" s="8"/>
      <c r="UJZ2" s="8"/>
      <c r="UKA2" s="8"/>
      <c r="UKB2" s="8"/>
      <c r="UKC2" s="8"/>
      <c r="UKD2" s="8"/>
      <c r="UKE2" s="8"/>
      <c r="UKF2" s="8"/>
      <c r="UKG2" s="8"/>
      <c r="UKH2" s="8"/>
      <c r="UKI2" s="8"/>
      <c r="UKJ2" s="8"/>
      <c r="UKK2" s="8"/>
      <c r="UKL2" s="8"/>
      <c r="UKM2" s="8"/>
      <c r="UKN2" s="8"/>
      <c r="UKO2" s="8"/>
      <c r="UKP2" s="8"/>
      <c r="UKQ2" s="8"/>
      <c r="UKR2" s="8"/>
      <c r="UKS2" s="8"/>
      <c r="UKT2" s="8"/>
      <c r="UKU2" s="8"/>
      <c r="UKV2" s="8"/>
      <c r="UKW2" s="8"/>
      <c r="UKX2" s="8"/>
      <c r="UKY2" s="8"/>
      <c r="UKZ2" s="8"/>
      <c r="ULA2" s="8"/>
      <c r="ULB2" s="8"/>
      <c r="ULC2" s="8"/>
      <c r="ULD2" s="8"/>
      <c r="ULE2" s="8"/>
      <c r="ULF2" s="8"/>
      <c r="ULG2" s="8"/>
      <c r="ULH2" s="8"/>
      <c r="ULI2" s="8"/>
      <c r="ULJ2" s="8"/>
      <c r="ULK2" s="8"/>
      <c r="ULL2" s="8"/>
      <c r="ULM2" s="8"/>
      <c r="ULN2" s="8"/>
      <c r="ULO2" s="8"/>
      <c r="ULP2" s="8"/>
      <c r="ULQ2" s="8"/>
      <c r="ULR2" s="8"/>
      <c r="ULS2" s="8"/>
      <c r="ULT2" s="8"/>
      <c r="ULU2" s="8"/>
      <c r="ULV2" s="8"/>
      <c r="ULW2" s="8"/>
      <c r="ULX2" s="8"/>
      <c r="ULY2" s="8"/>
      <c r="ULZ2" s="8"/>
      <c r="UMA2" s="8"/>
      <c r="UMB2" s="8"/>
      <c r="UMC2" s="8"/>
      <c r="UMD2" s="8"/>
      <c r="UME2" s="8"/>
      <c r="UMF2" s="8"/>
      <c r="UMG2" s="8"/>
      <c r="UMH2" s="8"/>
      <c r="UMI2" s="8"/>
      <c r="UMJ2" s="8"/>
      <c r="UMK2" s="8"/>
      <c r="UML2" s="8"/>
      <c r="UMM2" s="8"/>
      <c r="UMN2" s="8"/>
      <c r="UMO2" s="8"/>
      <c r="UMP2" s="8"/>
      <c r="UMQ2" s="8"/>
      <c r="UMR2" s="8"/>
      <c r="UMS2" s="8"/>
      <c r="UMT2" s="8"/>
      <c r="UMU2" s="8"/>
      <c r="UMV2" s="8"/>
      <c r="UMW2" s="8"/>
      <c r="UMX2" s="8"/>
      <c r="UMY2" s="8"/>
      <c r="UMZ2" s="8"/>
      <c r="UNA2" s="8"/>
      <c r="UNB2" s="8"/>
      <c r="UNC2" s="8"/>
      <c r="UND2" s="8"/>
      <c r="UNE2" s="8"/>
      <c r="UNF2" s="8"/>
      <c r="UNG2" s="8"/>
      <c r="UNH2" s="8"/>
      <c r="UNI2" s="8"/>
      <c r="UNJ2" s="8"/>
      <c r="UNK2" s="8"/>
      <c r="UNL2" s="8"/>
      <c r="UNM2" s="8"/>
      <c r="UNN2" s="8"/>
      <c r="UNO2" s="8"/>
      <c r="UNP2" s="8"/>
      <c r="UNQ2" s="8"/>
      <c r="UNR2" s="8"/>
      <c r="UNS2" s="8"/>
      <c r="UNT2" s="8"/>
      <c r="UNU2" s="8"/>
      <c r="UNV2" s="8"/>
      <c r="UNW2" s="8"/>
      <c r="UNX2" s="8"/>
      <c r="UNY2" s="8"/>
      <c r="UNZ2" s="8"/>
      <c r="UOA2" s="8"/>
      <c r="UOB2" s="8"/>
      <c r="UOC2" s="8"/>
      <c r="UOD2" s="8"/>
      <c r="UOE2" s="8"/>
      <c r="UOF2" s="8"/>
      <c r="UOG2" s="8"/>
      <c r="UOH2" s="8"/>
      <c r="UOI2" s="8"/>
      <c r="UOJ2" s="8"/>
      <c r="UOK2" s="8"/>
      <c r="UOL2" s="8"/>
      <c r="UOM2" s="8"/>
      <c r="UON2" s="8"/>
      <c r="UOO2" s="8"/>
      <c r="UOP2" s="8"/>
      <c r="UOQ2" s="8"/>
      <c r="UOR2" s="8"/>
      <c r="UOS2" s="8"/>
      <c r="UOT2" s="8"/>
      <c r="UOU2" s="8"/>
      <c r="UOV2" s="8"/>
      <c r="UOW2" s="8"/>
      <c r="UOX2" s="8"/>
      <c r="UOY2" s="8"/>
      <c r="UOZ2" s="8"/>
      <c r="UPA2" s="8"/>
      <c r="UPB2" s="8"/>
      <c r="UPC2" s="8"/>
      <c r="UPD2" s="8"/>
      <c r="UPE2" s="8"/>
      <c r="UPF2" s="8"/>
      <c r="UPG2" s="8"/>
      <c r="UPH2" s="8"/>
      <c r="UPI2" s="8"/>
      <c r="UPJ2" s="8"/>
      <c r="UPK2" s="8"/>
      <c r="UPL2" s="8"/>
      <c r="UPM2" s="8"/>
      <c r="UPN2" s="8"/>
      <c r="UPO2" s="8"/>
      <c r="UPP2" s="8"/>
      <c r="UPQ2" s="8"/>
      <c r="UPR2" s="8"/>
      <c r="UPS2" s="8"/>
      <c r="UPT2" s="8"/>
      <c r="UPU2" s="8"/>
      <c r="UPV2" s="8"/>
      <c r="UPW2" s="8"/>
      <c r="UPX2" s="8"/>
      <c r="UPY2" s="8"/>
      <c r="UPZ2" s="8"/>
      <c r="UQA2" s="8"/>
      <c r="UQB2" s="8"/>
      <c r="UQC2" s="8"/>
      <c r="UQD2" s="8"/>
      <c r="UQE2" s="8"/>
      <c r="UQF2" s="8"/>
      <c r="UQG2" s="8"/>
      <c r="UQH2" s="8"/>
      <c r="UQI2" s="8"/>
      <c r="UQJ2" s="8"/>
      <c r="UQK2" s="8"/>
      <c r="UQL2" s="8"/>
      <c r="UQM2" s="8"/>
      <c r="UQN2" s="8"/>
      <c r="UQO2" s="8"/>
      <c r="UQP2" s="8"/>
      <c r="UQQ2" s="8"/>
      <c r="UQR2" s="8"/>
      <c r="UQS2" s="8"/>
      <c r="UQT2" s="8"/>
      <c r="UQU2" s="8"/>
      <c r="UQV2" s="8"/>
      <c r="UQW2" s="8"/>
      <c r="UQX2" s="8"/>
      <c r="UQY2" s="8"/>
      <c r="UQZ2" s="8"/>
      <c r="URA2" s="8"/>
      <c r="URB2" s="8"/>
      <c r="URC2" s="8"/>
      <c r="URD2" s="8"/>
      <c r="URE2" s="8"/>
      <c r="URF2" s="8"/>
      <c r="URG2" s="8"/>
      <c r="URH2" s="8"/>
      <c r="URI2" s="8"/>
      <c r="URJ2" s="8"/>
      <c r="URK2" s="8"/>
      <c r="URL2" s="8"/>
      <c r="URM2" s="8"/>
      <c r="URN2" s="8"/>
      <c r="URO2" s="8"/>
      <c r="URP2" s="8"/>
      <c r="URQ2" s="8"/>
      <c r="URR2" s="8"/>
      <c r="URS2" s="8"/>
      <c r="URT2" s="8"/>
      <c r="URU2" s="8"/>
      <c r="URV2" s="8"/>
      <c r="URW2" s="8"/>
      <c r="URX2" s="8"/>
      <c r="URY2" s="8"/>
      <c r="URZ2" s="8"/>
      <c r="USA2" s="8"/>
      <c r="USB2" s="8"/>
      <c r="USC2" s="8"/>
      <c r="USD2" s="8"/>
      <c r="USE2" s="8"/>
      <c r="USF2" s="8"/>
      <c r="USG2" s="8"/>
      <c r="USH2" s="8"/>
      <c r="USI2" s="8"/>
      <c r="USJ2" s="8"/>
      <c r="USK2" s="8"/>
      <c r="USL2" s="8"/>
      <c r="USM2" s="8"/>
      <c r="USN2" s="8"/>
      <c r="USO2" s="8"/>
      <c r="USP2" s="8"/>
      <c r="USQ2" s="8"/>
      <c r="USR2" s="8"/>
      <c r="USS2" s="8"/>
      <c r="UST2" s="8"/>
      <c r="USU2" s="8"/>
      <c r="USV2" s="8"/>
      <c r="USW2" s="8"/>
      <c r="USX2" s="8"/>
      <c r="USY2" s="8"/>
      <c r="USZ2" s="8"/>
      <c r="UTA2" s="8"/>
      <c r="UTB2" s="8"/>
      <c r="UTC2" s="8"/>
      <c r="UTD2" s="8"/>
      <c r="UTE2" s="8"/>
      <c r="UTF2" s="8"/>
      <c r="UTG2" s="8"/>
      <c r="UTH2" s="8"/>
      <c r="UTI2" s="8"/>
      <c r="UTJ2" s="8"/>
      <c r="UTK2" s="8"/>
      <c r="UTL2" s="8"/>
      <c r="UTM2" s="8"/>
      <c r="UTN2" s="8"/>
      <c r="UTO2" s="8"/>
      <c r="UTP2" s="8"/>
      <c r="UTQ2" s="8"/>
      <c r="UTR2" s="8"/>
      <c r="UTS2" s="8"/>
      <c r="UTT2" s="8"/>
      <c r="UTU2" s="8"/>
      <c r="UTV2" s="8"/>
      <c r="UTW2" s="8"/>
      <c r="UTX2" s="8"/>
      <c r="UTY2" s="8"/>
      <c r="UTZ2" s="8"/>
      <c r="UUA2" s="8"/>
      <c r="UUB2" s="8"/>
      <c r="UUC2" s="8"/>
      <c r="UUD2" s="8"/>
      <c r="UUE2" s="8"/>
      <c r="UUF2" s="8"/>
      <c r="UUG2" s="8"/>
      <c r="UUH2" s="8"/>
      <c r="UUI2" s="8"/>
      <c r="UUJ2" s="8"/>
      <c r="UUK2" s="8"/>
      <c r="UUL2" s="8"/>
      <c r="UUM2" s="8"/>
      <c r="UUN2" s="8"/>
      <c r="UUO2" s="8"/>
      <c r="UUP2" s="8"/>
      <c r="UUQ2" s="8"/>
      <c r="UUR2" s="8"/>
      <c r="UUS2" s="8"/>
      <c r="UUT2" s="8"/>
      <c r="UUU2" s="8"/>
      <c r="UUV2" s="8"/>
      <c r="UUW2" s="8"/>
      <c r="UUX2" s="8"/>
      <c r="UUY2" s="8"/>
      <c r="UUZ2" s="8"/>
      <c r="UVA2" s="8"/>
      <c r="UVB2" s="8"/>
      <c r="UVC2" s="8"/>
      <c r="UVD2" s="8"/>
      <c r="UVE2" s="8"/>
      <c r="UVF2" s="8"/>
      <c r="UVG2" s="8"/>
      <c r="UVH2" s="8"/>
      <c r="UVI2" s="8"/>
      <c r="UVJ2" s="8"/>
      <c r="UVK2" s="8"/>
      <c r="UVL2" s="8"/>
      <c r="UVM2" s="8"/>
      <c r="UVN2" s="8"/>
      <c r="UVO2" s="8"/>
      <c r="UVP2" s="8"/>
      <c r="UVQ2" s="8"/>
      <c r="UVR2" s="8"/>
      <c r="UVS2" s="8"/>
      <c r="UVT2" s="8"/>
      <c r="UVU2" s="8"/>
      <c r="UVV2" s="8"/>
      <c r="UVW2" s="8"/>
      <c r="UVX2" s="8"/>
      <c r="UVY2" s="8"/>
      <c r="UVZ2" s="8"/>
      <c r="UWA2" s="8"/>
      <c r="UWB2" s="8"/>
      <c r="UWC2" s="8"/>
      <c r="UWD2" s="8"/>
      <c r="UWE2" s="8"/>
      <c r="UWF2" s="8"/>
      <c r="UWG2" s="8"/>
      <c r="UWH2" s="8"/>
      <c r="UWI2" s="8"/>
      <c r="UWJ2" s="8"/>
      <c r="UWK2" s="8"/>
      <c r="UWL2" s="8"/>
      <c r="UWM2" s="8"/>
      <c r="UWN2" s="8"/>
      <c r="UWO2" s="8"/>
      <c r="UWP2" s="8"/>
      <c r="UWQ2" s="8"/>
      <c r="UWR2" s="8"/>
      <c r="UWS2" s="8"/>
      <c r="UWT2" s="8"/>
      <c r="UWU2" s="8"/>
      <c r="UWV2" s="8"/>
      <c r="UWW2" s="8"/>
      <c r="UWX2" s="8"/>
      <c r="UWY2" s="8"/>
      <c r="UWZ2" s="8"/>
      <c r="UXA2" s="8"/>
      <c r="UXB2" s="8"/>
      <c r="UXC2" s="8"/>
      <c r="UXD2" s="8"/>
      <c r="UXE2" s="8"/>
      <c r="UXF2" s="8"/>
      <c r="UXG2" s="8"/>
      <c r="UXH2" s="8"/>
      <c r="UXI2" s="8"/>
      <c r="UXJ2" s="8"/>
      <c r="UXK2" s="8"/>
      <c r="UXL2" s="8"/>
      <c r="UXM2" s="8"/>
      <c r="UXN2" s="8"/>
      <c r="UXO2" s="8"/>
      <c r="UXP2" s="8"/>
      <c r="UXQ2" s="8"/>
      <c r="UXR2" s="8"/>
      <c r="UXS2" s="8"/>
      <c r="UXT2" s="8"/>
      <c r="UXU2" s="8"/>
      <c r="UXV2" s="8"/>
      <c r="UXW2" s="8"/>
      <c r="UXX2" s="8"/>
      <c r="UXY2" s="8"/>
      <c r="UXZ2" s="8"/>
      <c r="UYA2" s="8"/>
      <c r="UYB2" s="8"/>
      <c r="UYC2" s="8"/>
      <c r="UYD2" s="8"/>
      <c r="UYE2" s="8"/>
      <c r="UYF2" s="8"/>
      <c r="UYG2" s="8"/>
      <c r="UYH2" s="8"/>
      <c r="UYI2" s="8"/>
      <c r="UYJ2" s="8"/>
      <c r="UYK2" s="8"/>
      <c r="UYL2" s="8"/>
      <c r="UYM2" s="8"/>
      <c r="UYN2" s="8"/>
      <c r="UYO2" s="8"/>
      <c r="UYP2" s="8"/>
      <c r="UYQ2" s="8"/>
      <c r="UYR2" s="8"/>
      <c r="UYS2" s="8"/>
      <c r="UYT2" s="8"/>
      <c r="UYU2" s="8"/>
      <c r="UYV2" s="8"/>
      <c r="UYW2" s="8"/>
      <c r="UYX2" s="8"/>
      <c r="UYY2" s="8"/>
      <c r="UYZ2" s="8"/>
      <c r="UZA2" s="8"/>
      <c r="UZB2" s="8"/>
      <c r="UZC2" s="8"/>
      <c r="UZD2" s="8"/>
      <c r="UZE2" s="8"/>
      <c r="UZF2" s="8"/>
      <c r="UZG2" s="8"/>
      <c r="UZH2" s="8"/>
      <c r="UZI2" s="8"/>
      <c r="UZJ2" s="8"/>
      <c r="UZK2" s="8"/>
      <c r="UZL2" s="8"/>
      <c r="UZM2" s="8"/>
      <c r="UZN2" s="8"/>
      <c r="UZO2" s="8"/>
      <c r="UZP2" s="8"/>
      <c r="UZQ2" s="8"/>
      <c r="UZR2" s="8"/>
      <c r="UZS2" s="8"/>
      <c r="UZT2" s="8"/>
      <c r="UZU2" s="8"/>
      <c r="UZV2" s="8"/>
      <c r="UZW2" s="8"/>
      <c r="UZX2" s="8"/>
      <c r="UZY2" s="8"/>
      <c r="UZZ2" s="8"/>
      <c r="VAA2" s="8"/>
      <c r="VAB2" s="8"/>
      <c r="VAC2" s="8"/>
      <c r="VAD2" s="8"/>
      <c r="VAE2" s="8"/>
      <c r="VAF2" s="8"/>
      <c r="VAG2" s="8"/>
      <c r="VAH2" s="8"/>
      <c r="VAI2" s="8"/>
      <c r="VAJ2" s="8"/>
      <c r="VAK2" s="8"/>
      <c r="VAL2" s="8"/>
      <c r="VAM2" s="8"/>
      <c r="VAN2" s="8"/>
      <c r="VAO2" s="8"/>
      <c r="VAP2" s="8"/>
      <c r="VAQ2" s="8"/>
      <c r="VAR2" s="8"/>
      <c r="VAS2" s="8"/>
      <c r="VAT2" s="8"/>
      <c r="VAU2" s="8"/>
      <c r="VAV2" s="8"/>
      <c r="VAW2" s="8"/>
      <c r="VAX2" s="8"/>
      <c r="VAY2" s="8"/>
      <c r="VAZ2" s="8"/>
      <c r="VBA2" s="8"/>
      <c r="VBB2" s="8"/>
      <c r="VBC2" s="8"/>
      <c r="VBD2" s="8"/>
      <c r="VBE2" s="8"/>
      <c r="VBF2" s="8"/>
      <c r="VBG2" s="8"/>
      <c r="VBH2" s="8"/>
      <c r="VBI2" s="8"/>
      <c r="VBJ2" s="8"/>
      <c r="VBK2" s="8"/>
      <c r="VBL2" s="8"/>
      <c r="VBM2" s="8"/>
      <c r="VBN2" s="8"/>
      <c r="VBO2" s="8"/>
      <c r="VBP2" s="8"/>
      <c r="VBQ2" s="8"/>
      <c r="VBR2" s="8"/>
      <c r="VBS2" s="8"/>
      <c r="VBT2" s="8"/>
      <c r="VBU2" s="8"/>
      <c r="VBV2" s="8"/>
      <c r="VBW2" s="8"/>
      <c r="VBX2" s="8"/>
      <c r="VBY2" s="8"/>
      <c r="VBZ2" s="8"/>
      <c r="VCA2" s="8"/>
      <c r="VCB2" s="8"/>
      <c r="VCC2" s="8"/>
      <c r="VCD2" s="8"/>
      <c r="VCE2" s="8"/>
      <c r="VCF2" s="8"/>
      <c r="VCG2" s="8"/>
      <c r="VCH2" s="8"/>
      <c r="VCI2" s="8"/>
      <c r="VCJ2" s="8"/>
      <c r="VCK2" s="8"/>
      <c r="VCL2" s="8"/>
      <c r="VCM2" s="8"/>
      <c r="VCN2" s="8"/>
      <c r="VCO2" s="8"/>
      <c r="VCP2" s="8"/>
      <c r="VCQ2" s="8"/>
      <c r="VCR2" s="8"/>
      <c r="VCS2" s="8"/>
      <c r="VCT2" s="8"/>
      <c r="VCU2" s="8"/>
      <c r="VCV2" s="8"/>
      <c r="VCW2" s="8"/>
      <c r="VCX2" s="8"/>
      <c r="VCY2" s="8"/>
      <c r="VCZ2" s="8"/>
      <c r="VDA2" s="8"/>
      <c r="VDB2" s="8"/>
      <c r="VDC2" s="8"/>
      <c r="VDD2" s="8"/>
      <c r="VDE2" s="8"/>
      <c r="VDF2" s="8"/>
      <c r="VDG2" s="8"/>
      <c r="VDH2" s="8"/>
      <c r="VDI2" s="8"/>
      <c r="VDJ2" s="8"/>
      <c r="VDK2" s="8"/>
      <c r="VDL2" s="8"/>
      <c r="VDM2" s="8"/>
      <c r="VDN2" s="8"/>
      <c r="VDO2" s="8"/>
      <c r="VDP2" s="8"/>
      <c r="VDQ2" s="8"/>
      <c r="VDR2" s="8"/>
      <c r="VDS2" s="8"/>
      <c r="VDT2" s="8"/>
      <c r="VDU2" s="8"/>
      <c r="VDV2" s="8"/>
      <c r="VDW2" s="8"/>
      <c r="VDX2" s="8"/>
      <c r="VDY2" s="8"/>
      <c r="VDZ2" s="8"/>
      <c r="VEA2" s="8"/>
      <c r="VEB2" s="8"/>
      <c r="VEC2" s="8"/>
      <c r="VED2" s="8"/>
      <c r="VEE2" s="8"/>
      <c r="VEF2" s="8"/>
      <c r="VEG2" s="8"/>
      <c r="VEH2" s="8"/>
      <c r="VEI2" s="8"/>
      <c r="VEJ2" s="8"/>
      <c r="VEK2" s="8"/>
      <c r="VEL2" s="8"/>
      <c r="VEM2" s="8"/>
      <c r="VEN2" s="8"/>
      <c r="VEO2" s="8"/>
      <c r="VEP2" s="8"/>
      <c r="VEQ2" s="8"/>
      <c r="VER2" s="8"/>
      <c r="VES2" s="8"/>
      <c r="VET2" s="8"/>
      <c r="VEU2" s="8"/>
      <c r="VEV2" s="8"/>
      <c r="VEW2" s="8"/>
      <c r="VEX2" s="8"/>
      <c r="VEY2" s="8"/>
      <c r="VEZ2" s="8"/>
      <c r="VFA2" s="8"/>
      <c r="VFB2" s="8"/>
      <c r="VFC2" s="8"/>
      <c r="VFD2" s="8"/>
      <c r="VFE2" s="8"/>
      <c r="VFF2" s="8"/>
      <c r="VFG2" s="8"/>
      <c r="VFH2" s="8"/>
      <c r="VFI2" s="8"/>
      <c r="VFJ2" s="8"/>
      <c r="VFK2" s="8"/>
      <c r="VFL2" s="8"/>
      <c r="VFM2" s="8"/>
      <c r="VFN2" s="8"/>
      <c r="VFO2" s="8"/>
      <c r="VFP2" s="8"/>
      <c r="VFQ2" s="8"/>
      <c r="VFR2" s="8"/>
      <c r="VFS2" s="8"/>
      <c r="VFT2" s="8"/>
      <c r="VFU2" s="8"/>
      <c r="VFV2" s="8"/>
      <c r="VFW2" s="8"/>
      <c r="VFX2" s="8"/>
      <c r="VFY2" s="8"/>
      <c r="VFZ2" s="8"/>
      <c r="VGA2" s="8"/>
      <c r="VGB2" s="8"/>
      <c r="VGC2" s="8"/>
      <c r="VGD2" s="8"/>
      <c r="VGE2" s="8"/>
      <c r="VGF2" s="8"/>
      <c r="VGG2" s="8"/>
      <c r="VGH2" s="8"/>
      <c r="VGI2" s="8"/>
      <c r="VGJ2" s="8"/>
      <c r="VGK2" s="8"/>
      <c r="VGL2" s="8"/>
      <c r="VGM2" s="8"/>
      <c r="VGN2" s="8"/>
      <c r="VGO2" s="8"/>
      <c r="VGP2" s="8"/>
      <c r="VGQ2" s="8"/>
      <c r="VGR2" s="8"/>
      <c r="VGS2" s="8"/>
      <c r="VGT2" s="8"/>
      <c r="VGU2" s="8"/>
      <c r="VGV2" s="8"/>
      <c r="VGW2" s="8"/>
      <c r="VGX2" s="8"/>
      <c r="VGY2" s="8"/>
      <c r="VGZ2" s="8"/>
      <c r="VHA2" s="8"/>
      <c r="VHB2" s="8"/>
      <c r="VHC2" s="8"/>
      <c r="VHD2" s="8"/>
      <c r="VHE2" s="8"/>
      <c r="VHF2" s="8"/>
      <c r="VHG2" s="8"/>
      <c r="VHH2" s="8"/>
      <c r="VHI2" s="8"/>
      <c r="VHJ2" s="8"/>
      <c r="VHK2" s="8"/>
      <c r="VHL2" s="8"/>
      <c r="VHM2" s="8"/>
      <c r="VHN2" s="8"/>
      <c r="VHO2" s="8"/>
      <c r="VHP2" s="8"/>
      <c r="VHQ2" s="8"/>
      <c r="VHR2" s="8"/>
      <c r="VHS2" s="8"/>
      <c r="VHT2" s="8"/>
      <c r="VHU2" s="8"/>
      <c r="VHV2" s="8"/>
      <c r="VHW2" s="8"/>
      <c r="VHX2" s="8"/>
      <c r="VHY2" s="8"/>
      <c r="VHZ2" s="8"/>
      <c r="VIA2" s="8"/>
      <c r="VIB2" s="8"/>
      <c r="VIC2" s="8"/>
      <c r="VID2" s="8"/>
      <c r="VIE2" s="8"/>
      <c r="VIF2" s="8"/>
      <c r="VIG2" s="8"/>
      <c r="VIH2" s="8"/>
      <c r="VII2" s="8"/>
      <c r="VIJ2" s="8"/>
      <c r="VIK2" s="8"/>
      <c r="VIL2" s="8"/>
      <c r="VIM2" s="8"/>
      <c r="VIN2" s="8"/>
      <c r="VIO2" s="8"/>
      <c r="VIP2" s="8"/>
      <c r="VIQ2" s="8"/>
      <c r="VIR2" s="8"/>
      <c r="VIS2" s="8"/>
      <c r="VIT2" s="8"/>
      <c r="VIU2" s="8"/>
      <c r="VIV2" s="8"/>
      <c r="VIW2" s="8"/>
      <c r="VIX2" s="8"/>
      <c r="VIY2" s="8"/>
      <c r="VIZ2" s="8"/>
      <c r="VJA2" s="8"/>
      <c r="VJB2" s="8"/>
      <c r="VJC2" s="8"/>
      <c r="VJD2" s="8"/>
      <c r="VJE2" s="8"/>
      <c r="VJF2" s="8"/>
      <c r="VJG2" s="8"/>
      <c r="VJH2" s="8"/>
      <c r="VJI2" s="8"/>
      <c r="VJJ2" s="8"/>
      <c r="VJK2" s="8"/>
      <c r="VJL2" s="8"/>
      <c r="VJM2" s="8"/>
      <c r="VJN2" s="8"/>
      <c r="VJO2" s="8"/>
      <c r="VJP2" s="8"/>
      <c r="VJQ2" s="8"/>
      <c r="VJR2" s="8"/>
      <c r="VJS2" s="8"/>
      <c r="VJT2" s="8"/>
      <c r="VJU2" s="8"/>
      <c r="VJV2" s="8"/>
      <c r="VJW2" s="8"/>
      <c r="VJX2" s="8"/>
      <c r="VJY2" s="8"/>
      <c r="VJZ2" s="8"/>
      <c r="VKA2" s="8"/>
      <c r="VKB2" s="8"/>
      <c r="VKC2" s="8"/>
      <c r="VKD2" s="8"/>
      <c r="VKE2" s="8"/>
      <c r="VKF2" s="8"/>
      <c r="VKG2" s="8"/>
      <c r="VKH2" s="8"/>
      <c r="VKI2" s="8"/>
      <c r="VKJ2" s="8"/>
      <c r="VKK2" s="8"/>
      <c r="VKL2" s="8"/>
      <c r="VKM2" s="8"/>
      <c r="VKN2" s="8"/>
      <c r="VKO2" s="8"/>
      <c r="VKP2" s="8"/>
      <c r="VKQ2" s="8"/>
      <c r="VKR2" s="8"/>
      <c r="VKS2" s="8"/>
      <c r="VKT2" s="8"/>
      <c r="VKU2" s="8"/>
      <c r="VKV2" s="8"/>
      <c r="VKW2" s="8"/>
      <c r="VKX2" s="8"/>
      <c r="VKY2" s="8"/>
      <c r="VKZ2" s="8"/>
      <c r="VLA2" s="8"/>
      <c r="VLB2" s="8"/>
      <c r="VLC2" s="8"/>
      <c r="VLD2" s="8"/>
      <c r="VLE2" s="8"/>
      <c r="VLF2" s="8"/>
      <c r="VLG2" s="8"/>
      <c r="VLH2" s="8"/>
      <c r="VLI2" s="8"/>
      <c r="VLJ2" s="8"/>
      <c r="VLK2" s="8"/>
      <c r="VLL2" s="8"/>
      <c r="VLM2" s="8"/>
      <c r="VLN2" s="8"/>
      <c r="VLO2" s="8"/>
      <c r="VLP2" s="8"/>
      <c r="VLQ2" s="8"/>
      <c r="VLR2" s="8"/>
      <c r="VLS2" s="8"/>
      <c r="VLT2" s="8"/>
      <c r="VLU2" s="8"/>
      <c r="VLV2" s="8"/>
      <c r="VLW2" s="8"/>
      <c r="VLX2" s="8"/>
      <c r="VLY2" s="8"/>
      <c r="VLZ2" s="8"/>
      <c r="VMA2" s="8"/>
      <c r="VMB2" s="8"/>
      <c r="VMC2" s="8"/>
      <c r="VMD2" s="8"/>
      <c r="VME2" s="8"/>
      <c r="VMF2" s="8"/>
      <c r="VMG2" s="8"/>
      <c r="VMH2" s="8"/>
      <c r="VMI2" s="8"/>
      <c r="VMJ2" s="8"/>
      <c r="VMK2" s="8"/>
      <c r="VML2" s="8"/>
      <c r="VMM2" s="8"/>
      <c r="VMN2" s="8"/>
      <c r="VMO2" s="8"/>
      <c r="VMP2" s="8"/>
      <c r="VMQ2" s="8"/>
      <c r="VMR2" s="8"/>
      <c r="VMS2" s="8"/>
      <c r="VMT2" s="8"/>
      <c r="VMU2" s="8"/>
      <c r="VMV2" s="8"/>
      <c r="VMW2" s="8"/>
      <c r="VMX2" s="8"/>
      <c r="VMY2" s="8"/>
      <c r="VMZ2" s="8"/>
      <c r="VNA2" s="8"/>
      <c r="VNB2" s="8"/>
      <c r="VNC2" s="8"/>
      <c r="VND2" s="8"/>
      <c r="VNE2" s="8"/>
      <c r="VNF2" s="8"/>
      <c r="VNG2" s="8"/>
      <c r="VNH2" s="8"/>
      <c r="VNI2" s="8"/>
      <c r="VNJ2" s="8"/>
      <c r="VNK2" s="8"/>
      <c r="VNL2" s="8"/>
      <c r="VNM2" s="8"/>
      <c r="VNN2" s="8"/>
      <c r="VNO2" s="8"/>
      <c r="VNP2" s="8"/>
      <c r="VNQ2" s="8"/>
      <c r="VNR2" s="8"/>
      <c r="VNS2" s="8"/>
      <c r="VNT2" s="8"/>
      <c r="VNU2" s="8"/>
      <c r="VNV2" s="8"/>
      <c r="VNW2" s="8"/>
      <c r="VNX2" s="8"/>
      <c r="VNY2" s="8"/>
      <c r="VNZ2" s="8"/>
      <c r="VOA2" s="8"/>
      <c r="VOB2" s="8"/>
      <c r="VOC2" s="8"/>
      <c r="VOD2" s="8"/>
      <c r="VOE2" s="8"/>
      <c r="VOF2" s="8"/>
      <c r="VOG2" s="8"/>
      <c r="VOH2" s="8"/>
      <c r="VOI2" s="8"/>
      <c r="VOJ2" s="8"/>
      <c r="VOK2" s="8"/>
      <c r="VOL2" s="8"/>
      <c r="VOM2" s="8"/>
      <c r="VON2" s="8"/>
      <c r="VOO2" s="8"/>
      <c r="VOP2" s="8"/>
      <c r="VOQ2" s="8"/>
      <c r="VOR2" s="8"/>
      <c r="VOS2" s="8"/>
      <c r="VOT2" s="8"/>
      <c r="VOU2" s="8"/>
      <c r="VOV2" s="8"/>
      <c r="VOW2" s="8"/>
      <c r="VOX2" s="8"/>
      <c r="VOY2" s="8"/>
      <c r="VOZ2" s="8"/>
      <c r="VPA2" s="8"/>
      <c r="VPB2" s="8"/>
      <c r="VPC2" s="8"/>
      <c r="VPD2" s="8"/>
      <c r="VPE2" s="8"/>
      <c r="VPF2" s="8"/>
      <c r="VPG2" s="8"/>
      <c r="VPH2" s="8"/>
      <c r="VPI2" s="8"/>
      <c r="VPJ2" s="8"/>
      <c r="VPK2" s="8"/>
      <c r="VPL2" s="8"/>
      <c r="VPM2" s="8"/>
      <c r="VPN2" s="8"/>
      <c r="VPO2" s="8"/>
      <c r="VPP2" s="8"/>
      <c r="VPQ2" s="8"/>
      <c r="VPR2" s="8"/>
      <c r="VPS2" s="8"/>
      <c r="VPT2" s="8"/>
      <c r="VPU2" s="8"/>
      <c r="VPV2" s="8"/>
      <c r="VPW2" s="8"/>
      <c r="VPX2" s="8"/>
      <c r="VPY2" s="8"/>
      <c r="VPZ2" s="8"/>
      <c r="VQA2" s="8"/>
      <c r="VQB2" s="8"/>
      <c r="VQC2" s="8"/>
      <c r="VQD2" s="8"/>
      <c r="VQE2" s="8"/>
      <c r="VQF2" s="8"/>
      <c r="VQG2" s="8"/>
      <c r="VQH2" s="8"/>
      <c r="VQI2" s="8"/>
      <c r="VQJ2" s="8"/>
      <c r="VQK2" s="8"/>
      <c r="VQL2" s="8"/>
      <c r="VQM2" s="8"/>
      <c r="VQN2" s="8"/>
      <c r="VQO2" s="8"/>
      <c r="VQP2" s="8"/>
      <c r="VQQ2" s="8"/>
      <c r="VQR2" s="8"/>
      <c r="VQS2" s="8"/>
      <c r="VQT2" s="8"/>
      <c r="VQU2" s="8"/>
      <c r="VQV2" s="8"/>
      <c r="VQW2" s="8"/>
      <c r="VQX2" s="8"/>
      <c r="VQY2" s="8"/>
      <c r="VQZ2" s="8"/>
      <c r="VRA2" s="8"/>
      <c r="VRB2" s="8"/>
      <c r="VRC2" s="8"/>
      <c r="VRD2" s="8"/>
      <c r="VRE2" s="8"/>
      <c r="VRF2" s="8"/>
      <c r="VRG2" s="8"/>
      <c r="VRH2" s="8"/>
      <c r="VRI2" s="8"/>
      <c r="VRJ2" s="8"/>
      <c r="VRK2" s="8"/>
      <c r="VRL2" s="8"/>
      <c r="VRM2" s="8"/>
      <c r="VRN2" s="8"/>
      <c r="VRO2" s="8"/>
      <c r="VRP2" s="8"/>
      <c r="VRQ2" s="8"/>
      <c r="VRR2" s="8"/>
      <c r="VRS2" s="8"/>
      <c r="VRT2" s="8"/>
      <c r="VRU2" s="8"/>
      <c r="VRV2" s="8"/>
      <c r="VRW2" s="8"/>
      <c r="VRX2" s="8"/>
      <c r="VRY2" s="8"/>
      <c r="VRZ2" s="8"/>
      <c r="VSA2" s="8"/>
      <c r="VSB2" s="8"/>
      <c r="VSC2" s="8"/>
      <c r="VSD2" s="8"/>
      <c r="VSE2" s="8"/>
      <c r="VSF2" s="8"/>
      <c r="VSG2" s="8"/>
      <c r="VSH2" s="8"/>
      <c r="VSI2" s="8"/>
      <c r="VSJ2" s="8"/>
      <c r="VSK2" s="8"/>
      <c r="VSL2" s="8"/>
      <c r="VSM2" s="8"/>
      <c r="VSN2" s="8"/>
      <c r="VSO2" s="8"/>
      <c r="VSP2" s="8"/>
      <c r="VSQ2" s="8"/>
      <c r="VSR2" s="8"/>
      <c r="VSS2" s="8"/>
      <c r="VST2" s="8"/>
      <c r="VSU2" s="8"/>
      <c r="VSV2" s="8"/>
      <c r="VSW2" s="8"/>
      <c r="VSX2" s="8"/>
      <c r="VSY2" s="8"/>
      <c r="VSZ2" s="8"/>
      <c r="VTA2" s="8"/>
      <c r="VTB2" s="8"/>
      <c r="VTC2" s="8"/>
      <c r="VTD2" s="8"/>
      <c r="VTE2" s="8"/>
      <c r="VTF2" s="8"/>
      <c r="VTG2" s="8"/>
      <c r="VTH2" s="8"/>
      <c r="VTI2" s="8"/>
      <c r="VTJ2" s="8"/>
      <c r="VTK2" s="8"/>
      <c r="VTL2" s="8"/>
      <c r="VTM2" s="8"/>
      <c r="VTN2" s="8"/>
      <c r="VTO2" s="8"/>
      <c r="VTP2" s="8"/>
      <c r="VTQ2" s="8"/>
      <c r="VTR2" s="8"/>
      <c r="VTS2" s="8"/>
      <c r="VTT2" s="8"/>
      <c r="VTU2" s="8"/>
      <c r="VTV2" s="8"/>
      <c r="VTW2" s="8"/>
      <c r="VTX2" s="8"/>
      <c r="VTY2" s="8"/>
      <c r="VTZ2" s="8"/>
      <c r="VUA2" s="8"/>
      <c r="VUB2" s="8"/>
      <c r="VUC2" s="8"/>
      <c r="VUD2" s="8"/>
      <c r="VUE2" s="8"/>
      <c r="VUF2" s="8"/>
      <c r="VUG2" s="8"/>
      <c r="VUH2" s="8"/>
      <c r="VUI2" s="8"/>
      <c r="VUJ2" s="8"/>
      <c r="VUK2" s="8"/>
      <c r="VUL2" s="8"/>
      <c r="VUM2" s="8"/>
      <c r="VUN2" s="8"/>
      <c r="VUO2" s="8"/>
      <c r="VUP2" s="8"/>
      <c r="VUQ2" s="8"/>
      <c r="VUR2" s="8"/>
      <c r="VUS2" s="8"/>
      <c r="VUT2" s="8"/>
      <c r="VUU2" s="8"/>
      <c r="VUV2" s="8"/>
      <c r="VUW2" s="8"/>
      <c r="VUX2" s="8"/>
      <c r="VUY2" s="8"/>
      <c r="VUZ2" s="8"/>
      <c r="VVA2" s="8"/>
      <c r="VVB2" s="8"/>
      <c r="VVC2" s="8"/>
      <c r="VVD2" s="8"/>
      <c r="VVE2" s="8"/>
      <c r="VVF2" s="8"/>
      <c r="VVG2" s="8"/>
      <c r="VVH2" s="8"/>
      <c r="VVI2" s="8"/>
      <c r="VVJ2" s="8"/>
      <c r="VVK2" s="8"/>
      <c r="VVL2" s="8"/>
      <c r="VVM2" s="8"/>
      <c r="VVN2" s="8"/>
      <c r="VVO2" s="8"/>
      <c r="VVP2" s="8"/>
      <c r="VVQ2" s="8"/>
      <c r="VVR2" s="8"/>
      <c r="VVS2" s="8"/>
      <c r="VVT2" s="8"/>
      <c r="VVU2" s="8"/>
      <c r="VVV2" s="8"/>
      <c r="VVW2" s="8"/>
      <c r="VVX2" s="8"/>
      <c r="VVY2" s="8"/>
      <c r="VVZ2" s="8"/>
      <c r="VWA2" s="8"/>
      <c r="VWB2" s="8"/>
      <c r="VWC2" s="8"/>
      <c r="VWD2" s="8"/>
      <c r="VWE2" s="8"/>
      <c r="VWF2" s="8"/>
      <c r="VWG2" s="8"/>
      <c r="VWH2" s="8"/>
      <c r="VWI2" s="8"/>
      <c r="VWJ2" s="8"/>
      <c r="VWK2" s="8"/>
      <c r="VWL2" s="8"/>
      <c r="VWM2" s="8"/>
      <c r="VWN2" s="8"/>
      <c r="VWO2" s="8"/>
      <c r="VWP2" s="8"/>
      <c r="VWQ2" s="8"/>
      <c r="VWR2" s="8"/>
      <c r="VWS2" s="8"/>
      <c r="VWT2" s="8"/>
      <c r="VWU2" s="8"/>
      <c r="VWV2" s="8"/>
      <c r="VWW2" s="8"/>
      <c r="VWX2" s="8"/>
      <c r="VWY2" s="8"/>
      <c r="VWZ2" s="8"/>
      <c r="VXA2" s="8"/>
      <c r="VXB2" s="8"/>
      <c r="VXC2" s="8"/>
      <c r="VXD2" s="8"/>
      <c r="VXE2" s="8"/>
      <c r="VXF2" s="8"/>
      <c r="VXG2" s="8"/>
      <c r="VXH2" s="8"/>
      <c r="VXI2" s="8"/>
      <c r="VXJ2" s="8"/>
      <c r="VXK2" s="8"/>
      <c r="VXL2" s="8"/>
      <c r="VXM2" s="8"/>
      <c r="VXN2" s="8"/>
      <c r="VXO2" s="8"/>
      <c r="VXP2" s="8"/>
      <c r="VXQ2" s="8"/>
      <c r="VXR2" s="8"/>
      <c r="VXS2" s="8"/>
      <c r="VXT2" s="8"/>
      <c r="VXU2" s="8"/>
      <c r="VXV2" s="8"/>
      <c r="VXW2" s="8"/>
      <c r="VXX2" s="8"/>
      <c r="VXY2" s="8"/>
      <c r="VXZ2" s="8"/>
      <c r="VYA2" s="8"/>
      <c r="VYB2" s="8"/>
      <c r="VYC2" s="8"/>
      <c r="VYD2" s="8"/>
      <c r="VYE2" s="8"/>
      <c r="VYF2" s="8"/>
      <c r="VYG2" s="8"/>
      <c r="VYH2" s="8"/>
      <c r="VYI2" s="8"/>
      <c r="VYJ2" s="8"/>
      <c r="VYK2" s="8"/>
      <c r="VYL2" s="8"/>
      <c r="VYM2" s="8"/>
      <c r="VYN2" s="8"/>
      <c r="VYO2" s="8"/>
      <c r="VYP2" s="8"/>
      <c r="VYQ2" s="8"/>
      <c r="VYR2" s="8"/>
      <c r="VYS2" s="8"/>
      <c r="VYT2" s="8"/>
      <c r="VYU2" s="8"/>
      <c r="VYV2" s="8"/>
      <c r="VYW2" s="8"/>
      <c r="VYX2" s="8"/>
      <c r="VYY2" s="8"/>
      <c r="VYZ2" s="8"/>
      <c r="VZA2" s="8"/>
      <c r="VZB2" s="8"/>
      <c r="VZC2" s="8"/>
      <c r="VZD2" s="8"/>
      <c r="VZE2" s="8"/>
      <c r="VZF2" s="8"/>
      <c r="VZG2" s="8"/>
      <c r="VZH2" s="8"/>
      <c r="VZI2" s="8"/>
      <c r="VZJ2" s="8"/>
      <c r="VZK2" s="8"/>
      <c r="VZL2" s="8"/>
      <c r="VZM2" s="8"/>
      <c r="VZN2" s="8"/>
      <c r="VZO2" s="8"/>
      <c r="VZP2" s="8"/>
      <c r="VZQ2" s="8"/>
      <c r="VZR2" s="8"/>
      <c r="VZS2" s="8"/>
      <c r="VZT2" s="8"/>
      <c r="VZU2" s="8"/>
      <c r="VZV2" s="8"/>
      <c r="VZW2" s="8"/>
      <c r="VZX2" s="8"/>
      <c r="VZY2" s="8"/>
      <c r="VZZ2" s="8"/>
      <c r="WAA2" s="8"/>
      <c r="WAB2" s="8"/>
      <c r="WAC2" s="8"/>
      <c r="WAD2" s="8"/>
      <c r="WAE2" s="8"/>
      <c r="WAF2" s="8"/>
      <c r="WAG2" s="8"/>
      <c r="WAH2" s="8"/>
      <c r="WAI2" s="8"/>
      <c r="WAJ2" s="8"/>
      <c r="WAK2" s="8"/>
      <c r="WAL2" s="8"/>
      <c r="WAM2" s="8"/>
      <c r="WAN2" s="8"/>
      <c r="WAO2" s="8"/>
      <c r="WAP2" s="8"/>
      <c r="WAQ2" s="8"/>
      <c r="WAR2" s="8"/>
      <c r="WAS2" s="8"/>
      <c r="WAT2" s="8"/>
      <c r="WAU2" s="8"/>
      <c r="WAV2" s="8"/>
      <c r="WAW2" s="8"/>
      <c r="WAX2" s="8"/>
      <c r="WAY2" s="8"/>
      <c r="WAZ2" s="8"/>
      <c r="WBA2" s="8"/>
      <c r="WBB2" s="8"/>
      <c r="WBC2" s="8"/>
      <c r="WBD2" s="8"/>
      <c r="WBE2" s="8"/>
      <c r="WBF2" s="8"/>
      <c r="WBG2" s="8"/>
      <c r="WBH2" s="8"/>
      <c r="WBI2" s="8"/>
      <c r="WBJ2" s="8"/>
      <c r="WBK2" s="8"/>
      <c r="WBL2" s="8"/>
      <c r="WBM2" s="8"/>
      <c r="WBN2" s="8"/>
      <c r="WBO2" s="8"/>
      <c r="WBP2" s="8"/>
      <c r="WBQ2" s="8"/>
      <c r="WBR2" s="8"/>
      <c r="WBS2" s="8"/>
      <c r="WBT2" s="8"/>
      <c r="WBU2" s="8"/>
      <c r="WBV2" s="8"/>
      <c r="WBW2" s="8"/>
      <c r="WBX2" s="8"/>
      <c r="WBY2" s="8"/>
      <c r="WBZ2" s="8"/>
      <c r="WCA2" s="8"/>
      <c r="WCB2" s="8"/>
      <c r="WCC2" s="8"/>
      <c r="WCD2" s="8"/>
      <c r="WCE2" s="8"/>
      <c r="WCF2" s="8"/>
      <c r="WCG2" s="8"/>
      <c r="WCH2" s="8"/>
      <c r="WCI2" s="8"/>
      <c r="WCJ2" s="8"/>
      <c r="WCK2" s="8"/>
      <c r="WCL2" s="8"/>
      <c r="WCM2" s="8"/>
      <c r="WCN2" s="8"/>
      <c r="WCO2" s="8"/>
      <c r="WCP2" s="8"/>
      <c r="WCQ2" s="8"/>
      <c r="WCR2" s="8"/>
      <c r="WCS2" s="8"/>
      <c r="WCT2" s="8"/>
      <c r="WCU2" s="8"/>
      <c r="WCV2" s="8"/>
      <c r="WCW2" s="8"/>
      <c r="WCX2" s="8"/>
      <c r="WCY2" s="8"/>
      <c r="WCZ2" s="8"/>
      <c r="WDA2" s="8"/>
      <c r="WDB2" s="8"/>
      <c r="WDC2" s="8"/>
      <c r="WDD2" s="8"/>
      <c r="WDE2" s="8"/>
      <c r="WDF2" s="8"/>
      <c r="WDG2" s="8"/>
      <c r="WDH2" s="8"/>
      <c r="WDI2" s="8"/>
      <c r="WDJ2" s="8"/>
      <c r="WDK2" s="8"/>
      <c r="WDL2" s="8"/>
      <c r="WDM2" s="8"/>
      <c r="WDN2" s="8"/>
      <c r="WDO2" s="8"/>
      <c r="WDP2" s="8"/>
      <c r="WDQ2" s="8"/>
      <c r="WDR2" s="8"/>
      <c r="WDS2" s="8"/>
      <c r="WDT2" s="8"/>
      <c r="WDU2" s="8"/>
      <c r="WDV2" s="8"/>
      <c r="WDW2" s="8"/>
      <c r="WDX2" s="8"/>
      <c r="WDY2" s="8"/>
      <c r="WDZ2" s="8"/>
      <c r="WEA2" s="8"/>
      <c r="WEB2" s="8"/>
      <c r="WEC2" s="8"/>
      <c r="WED2" s="8"/>
      <c r="WEE2" s="8"/>
      <c r="WEF2" s="8"/>
      <c r="WEG2" s="8"/>
      <c r="WEH2" s="8"/>
      <c r="WEI2" s="8"/>
      <c r="WEJ2" s="8"/>
      <c r="WEK2" s="8"/>
      <c r="WEL2" s="8"/>
      <c r="WEM2" s="8"/>
      <c r="WEN2" s="8"/>
      <c r="WEO2" s="8"/>
      <c r="WEP2" s="8"/>
      <c r="WEQ2" s="8"/>
      <c r="WER2" s="8"/>
      <c r="WES2" s="8"/>
      <c r="WET2" s="8"/>
      <c r="WEU2" s="8"/>
      <c r="WEV2" s="8"/>
      <c r="WEW2" s="8"/>
      <c r="WEX2" s="8"/>
      <c r="WEY2" s="8"/>
      <c r="WEZ2" s="8"/>
      <c r="WFA2" s="8"/>
      <c r="WFB2" s="8"/>
      <c r="WFC2" s="8"/>
      <c r="WFD2" s="8"/>
      <c r="WFE2" s="8"/>
      <c r="WFF2" s="8"/>
      <c r="WFG2" s="8"/>
      <c r="WFH2" s="8"/>
      <c r="WFI2" s="8"/>
      <c r="WFJ2" s="8"/>
      <c r="WFK2" s="8"/>
      <c r="WFL2" s="8"/>
      <c r="WFM2" s="8"/>
      <c r="WFN2" s="8"/>
      <c r="WFO2" s="8"/>
      <c r="WFP2" s="8"/>
      <c r="WFQ2" s="8"/>
      <c r="WFR2" s="8"/>
      <c r="WFS2" s="8"/>
      <c r="WFT2" s="8"/>
      <c r="WFU2" s="8"/>
      <c r="WFV2" s="8"/>
      <c r="WFW2" s="8"/>
      <c r="WFX2" s="8"/>
      <c r="WFY2" s="8"/>
      <c r="WFZ2" s="8"/>
      <c r="WGA2" s="8"/>
      <c r="WGB2" s="8"/>
      <c r="WGC2" s="8"/>
      <c r="WGD2" s="8"/>
      <c r="WGE2" s="8"/>
      <c r="WGF2" s="8"/>
      <c r="WGG2" s="8"/>
      <c r="WGH2" s="8"/>
      <c r="WGI2" s="8"/>
      <c r="WGJ2" s="8"/>
      <c r="WGK2" s="8"/>
      <c r="WGL2" s="8"/>
      <c r="WGM2" s="8"/>
      <c r="WGN2" s="8"/>
      <c r="WGO2" s="8"/>
      <c r="WGP2" s="8"/>
      <c r="WGQ2" s="8"/>
      <c r="WGR2" s="8"/>
      <c r="WGS2" s="8"/>
      <c r="WGT2" s="8"/>
      <c r="WGU2" s="8"/>
      <c r="WGV2" s="8"/>
      <c r="WGW2" s="8"/>
      <c r="WGX2" s="8"/>
      <c r="WGY2" s="8"/>
      <c r="WGZ2" s="8"/>
      <c r="WHA2" s="8"/>
      <c r="WHB2" s="8"/>
      <c r="WHC2" s="8"/>
      <c r="WHD2" s="8"/>
      <c r="WHE2" s="8"/>
      <c r="WHF2" s="8"/>
      <c r="WHG2" s="8"/>
      <c r="WHH2" s="8"/>
      <c r="WHI2" s="8"/>
      <c r="WHJ2" s="8"/>
      <c r="WHK2" s="8"/>
      <c r="WHL2" s="8"/>
      <c r="WHM2" s="8"/>
      <c r="WHN2" s="8"/>
      <c r="WHO2" s="8"/>
      <c r="WHP2" s="8"/>
      <c r="WHQ2" s="8"/>
      <c r="WHR2" s="8"/>
      <c r="WHS2" s="8"/>
      <c r="WHT2" s="8"/>
      <c r="WHU2" s="8"/>
      <c r="WHV2" s="8"/>
      <c r="WHW2" s="8"/>
      <c r="WHX2" s="8"/>
      <c r="WHY2" s="8"/>
      <c r="WHZ2" s="8"/>
      <c r="WIA2" s="8"/>
      <c r="WIB2" s="8"/>
      <c r="WIC2" s="8"/>
      <c r="WID2" s="8"/>
      <c r="WIE2" s="8"/>
      <c r="WIF2" s="8"/>
      <c r="WIG2" s="8"/>
      <c r="WIH2" s="8"/>
      <c r="WII2" s="8"/>
      <c r="WIJ2" s="8"/>
      <c r="WIK2" s="8"/>
      <c r="WIL2" s="8"/>
      <c r="WIM2" s="8"/>
      <c r="WIN2" s="8"/>
      <c r="WIO2" s="8"/>
      <c r="WIP2" s="8"/>
      <c r="WIQ2" s="8"/>
      <c r="WIR2" s="8"/>
      <c r="WIS2" s="8"/>
      <c r="WIT2" s="8"/>
      <c r="WIU2" s="8"/>
      <c r="WIV2" s="8"/>
      <c r="WIW2" s="8"/>
      <c r="WIX2" s="8"/>
      <c r="WIY2" s="8"/>
      <c r="WIZ2" s="8"/>
      <c r="WJA2" s="8"/>
      <c r="WJB2" s="8"/>
      <c r="WJC2" s="8"/>
      <c r="WJD2" s="8"/>
      <c r="WJE2" s="8"/>
      <c r="WJF2" s="8"/>
      <c r="WJG2" s="8"/>
      <c r="WJH2" s="8"/>
      <c r="WJI2" s="8"/>
      <c r="WJJ2" s="8"/>
      <c r="WJK2" s="8"/>
      <c r="WJL2" s="8"/>
      <c r="WJM2" s="8"/>
      <c r="WJN2" s="8"/>
      <c r="WJO2" s="8"/>
      <c r="WJP2" s="8"/>
      <c r="WJQ2" s="8"/>
      <c r="WJR2" s="8"/>
      <c r="WJS2" s="8"/>
      <c r="WJT2" s="8"/>
      <c r="WJU2" s="8"/>
      <c r="WJV2" s="8"/>
      <c r="WJW2" s="8"/>
      <c r="WJX2" s="8"/>
      <c r="WJY2" s="8"/>
      <c r="WJZ2" s="8"/>
      <c r="WKA2" s="8"/>
      <c r="WKB2" s="8"/>
      <c r="WKC2" s="8"/>
      <c r="WKD2" s="8"/>
      <c r="WKE2" s="8"/>
      <c r="WKF2" s="8"/>
      <c r="WKG2" s="8"/>
      <c r="WKH2" s="8"/>
      <c r="WKI2" s="8"/>
      <c r="WKJ2" s="8"/>
      <c r="WKK2" s="8"/>
      <c r="WKL2" s="8"/>
      <c r="WKM2" s="8"/>
      <c r="WKN2" s="8"/>
      <c r="WKO2" s="8"/>
      <c r="WKP2" s="8"/>
      <c r="WKQ2" s="8"/>
      <c r="WKR2" s="8"/>
      <c r="WKS2" s="8"/>
      <c r="WKT2" s="8"/>
      <c r="WKU2" s="8"/>
      <c r="WKV2" s="8"/>
      <c r="WKW2" s="8"/>
      <c r="WKX2" s="8"/>
      <c r="WKY2" s="8"/>
      <c r="WKZ2" s="8"/>
      <c r="WLA2" s="8"/>
      <c r="WLB2" s="8"/>
      <c r="WLC2" s="8"/>
      <c r="WLD2" s="8"/>
      <c r="WLE2" s="8"/>
      <c r="WLF2" s="8"/>
      <c r="WLG2" s="8"/>
      <c r="WLH2" s="8"/>
      <c r="WLI2" s="8"/>
      <c r="WLJ2" s="8"/>
      <c r="WLK2" s="8"/>
      <c r="WLL2" s="8"/>
      <c r="WLM2" s="8"/>
      <c r="WLN2" s="8"/>
      <c r="WLO2" s="8"/>
      <c r="WLP2" s="8"/>
      <c r="WLQ2" s="8"/>
      <c r="WLR2" s="8"/>
      <c r="WLS2" s="8"/>
      <c r="WLT2" s="8"/>
      <c r="WLU2" s="8"/>
      <c r="WLV2" s="8"/>
      <c r="WLW2" s="8"/>
      <c r="WLX2" s="8"/>
      <c r="WLY2" s="8"/>
      <c r="WLZ2" s="8"/>
      <c r="WMA2" s="8"/>
      <c r="WMB2" s="8"/>
      <c r="WMC2" s="8"/>
      <c r="WMD2" s="8"/>
      <c r="WME2" s="8"/>
      <c r="WMF2" s="8"/>
      <c r="WMG2" s="8"/>
      <c r="WMH2" s="8"/>
      <c r="WMI2" s="8"/>
      <c r="WMJ2" s="8"/>
      <c r="WMK2" s="8"/>
      <c r="WML2" s="8"/>
      <c r="WMM2" s="8"/>
      <c r="WMN2" s="8"/>
      <c r="WMO2" s="8"/>
      <c r="WMP2" s="8"/>
      <c r="WMQ2" s="8"/>
      <c r="WMR2" s="8"/>
      <c r="WMS2" s="8"/>
      <c r="WMT2" s="8"/>
      <c r="WMU2" s="8"/>
      <c r="WMV2" s="8"/>
      <c r="WMW2" s="8"/>
      <c r="WMX2" s="8"/>
      <c r="WMY2" s="8"/>
      <c r="WMZ2" s="8"/>
      <c r="WNA2" s="8"/>
      <c r="WNB2" s="8"/>
      <c r="WNC2" s="8"/>
      <c r="WND2" s="8"/>
      <c r="WNE2" s="8"/>
      <c r="WNF2" s="8"/>
      <c r="WNG2" s="8"/>
      <c r="WNH2" s="8"/>
      <c r="WNI2" s="8"/>
      <c r="WNJ2" s="8"/>
      <c r="WNK2" s="8"/>
      <c r="WNL2" s="8"/>
      <c r="WNM2" s="8"/>
      <c r="WNN2" s="8"/>
      <c r="WNO2" s="8"/>
      <c r="WNP2" s="8"/>
      <c r="WNQ2" s="8"/>
      <c r="WNR2" s="8"/>
      <c r="WNS2" s="8"/>
      <c r="WNT2" s="8"/>
      <c r="WNU2" s="8"/>
      <c r="WNV2" s="8"/>
      <c r="WNW2" s="8"/>
      <c r="WNX2" s="8"/>
      <c r="WNY2" s="8"/>
      <c r="WNZ2" s="8"/>
      <c r="WOA2" s="8"/>
      <c r="WOB2" s="8"/>
      <c r="WOC2" s="8"/>
      <c r="WOD2" s="8"/>
      <c r="WOE2" s="8"/>
      <c r="WOF2" s="8"/>
      <c r="WOG2" s="8"/>
      <c r="WOH2" s="8"/>
      <c r="WOI2" s="8"/>
      <c r="WOJ2" s="8"/>
      <c r="WOK2" s="8"/>
      <c r="WOL2" s="8"/>
      <c r="WOM2" s="8"/>
      <c r="WON2" s="8"/>
      <c r="WOO2" s="8"/>
      <c r="WOP2" s="8"/>
      <c r="WOQ2" s="8"/>
      <c r="WOR2" s="8"/>
      <c r="WOS2" s="8"/>
      <c r="WOT2" s="8"/>
      <c r="WOU2" s="8"/>
      <c r="WOV2" s="8"/>
      <c r="WOW2" s="8"/>
      <c r="WOX2" s="8"/>
      <c r="WOY2" s="8"/>
      <c r="WOZ2" s="8"/>
      <c r="WPA2" s="8"/>
      <c r="WPB2" s="8"/>
      <c r="WPC2" s="8"/>
      <c r="WPD2" s="8"/>
      <c r="WPE2" s="8"/>
      <c r="WPF2" s="8"/>
      <c r="WPG2" s="8"/>
      <c r="WPH2" s="8"/>
      <c r="WPI2" s="8"/>
      <c r="WPJ2" s="8"/>
      <c r="WPK2" s="8"/>
      <c r="WPL2" s="8"/>
      <c r="WPM2" s="8"/>
      <c r="WPN2" s="8"/>
      <c r="WPO2" s="8"/>
      <c r="WPP2" s="8"/>
      <c r="WPQ2" s="8"/>
      <c r="WPR2" s="8"/>
      <c r="WPS2" s="8"/>
      <c r="WPT2" s="8"/>
      <c r="WPU2" s="8"/>
      <c r="WPV2" s="8"/>
      <c r="WPW2" s="8"/>
      <c r="WPX2" s="8"/>
      <c r="WPY2" s="8"/>
      <c r="WPZ2" s="8"/>
      <c r="WQA2" s="8"/>
      <c r="WQB2" s="8"/>
      <c r="WQC2" s="8"/>
      <c r="WQD2" s="8"/>
      <c r="WQE2" s="8"/>
      <c r="WQF2" s="8"/>
      <c r="WQG2" s="8"/>
      <c r="WQH2" s="8"/>
      <c r="WQI2" s="8"/>
      <c r="WQJ2" s="8"/>
      <c r="WQK2" s="8"/>
      <c r="WQL2" s="8"/>
      <c r="WQM2" s="8"/>
      <c r="WQN2" s="8"/>
      <c r="WQO2" s="8"/>
      <c r="WQP2" s="8"/>
      <c r="WQQ2" s="8"/>
      <c r="WQR2" s="8"/>
      <c r="WQS2" s="8"/>
      <c r="WQT2" s="8"/>
      <c r="WQU2" s="8"/>
      <c r="WQV2" s="8"/>
      <c r="WQW2" s="8"/>
      <c r="WQX2" s="8"/>
      <c r="WQY2" s="8"/>
      <c r="WQZ2" s="8"/>
      <c r="WRA2" s="8"/>
      <c r="WRB2" s="8"/>
      <c r="WRC2" s="8"/>
      <c r="WRD2" s="8"/>
      <c r="WRE2" s="8"/>
      <c r="WRF2" s="8"/>
      <c r="WRG2" s="8"/>
      <c r="WRH2" s="8"/>
      <c r="WRI2" s="8"/>
      <c r="WRJ2" s="8"/>
      <c r="WRK2" s="8"/>
      <c r="WRL2" s="8"/>
      <c r="WRM2" s="8"/>
      <c r="WRN2" s="8"/>
      <c r="WRO2" s="8"/>
      <c r="WRP2" s="8"/>
      <c r="WRQ2" s="8"/>
      <c r="WRR2" s="8"/>
      <c r="WRS2" s="8"/>
      <c r="WRT2" s="8"/>
      <c r="WRU2" s="8"/>
      <c r="WRV2" s="8"/>
      <c r="WRW2" s="8"/>
      <c r="WRX2" s="8"/>
      <c r="WRY2" s="8"/>
      <c r="WRZ2" s="8"/>
      <c r="WSA2" s="8"/>
      <c r="WSB2" s="8"/>
      <c r="WSC2" s="8"/>
      <c r="WSD2" s="8"/>
      <c r="WSE2" s="8"/>
      <c r="WSF2" s="8"/>
      <c r="WSG2" s="8"/>
      <c r="WSH2" s="8"/>
      <c r="WSI2" s="8"/>
      <c r="WSJ2" s="8"/>
      <c r="WSK2" s="8"/>
      <c r="WSL2" s="8"/>
      <c r="WSM2" s="8"/>
      <c r="WSN2" s="8"/>
      <c r="WSO2" s="8"/>
      <c r="WSP2" s="8"/>
      <c r="WSQ2" s="8"/>
      <c r="WSR2" s="8"/>
      <c r="WSS2" s="8"/>
      <c r="WST2" s="8"/>
      <c r="WSU2" s="8"/>
      <c r="WSV2" s="8"/>
      <c r="WSW2" s="8"/>
      <c r="WSX2" s="8"/>
      <c r="WSY2" s="8"/>
      <c r="WSZ2" s="8"/>
      <c r="WTA2" s="8"/>
      <c r="WTB2" s="8"/>
      <c r="WTC2" s="8"/>
      <c r="WTD2" s="8"/>
      <c r="WTE2" s="8"/>
      <c r="WTF2" s="8"/>
      <c r="WTG2" s="8"/>
      <c r="WTH2" s="8"/>
      <c r="WTI2" s="8"/>
      <c r="WTJ2" s="8"/>
      <c r="WTK2" s="8"/>
      <c r="WTL2" s="8"/>
      <c r="WTM2" s="8"/>
      <c r="WTN2" s="8"/>
      <c r="WTO2" s="8"/>
      <c r="WTP2" s="8"/>
      <c r="WTQ2" s="8"/>
      <c r="WTR2" s="8"/>
      <c r="WTS2" s="8"/>
      <c r="WTT2" s="8"/>
      <c r="WTU2" s="8"/>
      <c r="WTV2" s="8"/>
      <c r="WTW2" s="8"/>
      <c r="WTX2" s="8"/>
      <c r="WTY2" s="8"/>
      <c r="WTZ2" s="8"/>
      <c r="WUA2" s="8"/>
      <c r="WUB2" s="8"/>
      <c r="WUC2" s="8"/>
      <c r="WUD2" s="8"/>
      <c r="WUE2" s="8"/>
      <c r="WUF2" s="8"/>
      <c r="WUG2" s="8"/>
      <c r="WUH2" s="8"/>
      <c r="WUI2" s="8"/>
      <c r="WUJ2" s="8"/>
      <c r="WUK2" s="8"/>
      <c r="WUL2" s="8"/>
      <c r="WUM2" s="8"/>
      <c r="WUN2" s="8"/>
      <c r="WUO2" s="8"/>
      <c r="WUP2" s="8"/>
      <c r="WUQ2" s="8"/>
      <c r="WUR2" s="8"/>
      <c r="WUS2" s="8"/>
      <c r="WUT2" s="8"/>
      <c r="WUU2" s="8"/>
      <c r="WUV2" s="8"/>
      <c r="WUW2" s="8"/>
      <c r="WUX2" s="8"/>
      <c r="WUY2" s="8"/>
      <c r="WUZ2" s="8"/>
      <c r="WVA2" s="8"/>
      <c r="WVB2" s="8"/>
      <c r="WVC2" s="8"/>
      <c r="WVD2" s="8"/>
      <c r="WVE2" s="8"/>
      <c r="WVF2" s="8"/>
      <c r="WVG2" s="8"/>
      <c r="WVH2" s="8"/>
      <c r="WVI2" s="8"/>
      <c r="WVJ2" s="8"/>
      <c r="WVK2" s="8"/>
      <c r="WVL2" s="8"/>
      <c r="WVM2" s="8"/>
      <c r="WVN2" s="8"/>
      <c r="WVO2" s="8"/>
      <c r="WVP2" s="8"/>
      <c r="WVQ2" s="8"/>
      <c r="WVR2" s="8"/>
      <c r="WVS2" s="8"/>
      <c r="WVT2" s="8"/>
      <c r="WVU2" s="8"/>
      <c r="WVV2" s="8"/>
      <c r="WVW2" s="8"/>
      <c r="WVX2" s="8"/>
      <c r="WVY2" s="8"/>
      <c r="WVZ2" s="8"/>
      <c r="WWA2" s="8"/>
      <c r="WWB2" s="8"/>
      <c r="WWC2" s="8"/>
      <c r="WWD2" s="8"/>
      <c r="WWE2" s="8"/>
      <c r="WWF2" s="8"/>
      <c r="WWG2" s="8"/>
      <c r="WWH2" s="8"/>
      <c r="WWI2" s="8"/>
      <c r="WWJ2" s="8"/>
      <c r="WWK2" s="8"/>
      <c r="WWL2" s="8"/>
      <c r="WWM2" s="8"/>
      <c r="WWN2" s="8"/>
      <c r="WWO2" s="8"/>
      <c r="WWP2" s="8"/>
      <c r="WWQ2" s="8"/>
      <c r="WWR2" s="8"/>
      <c r="WWS2" s="8"/>
      <c r="WWT2" s="8"/>
    </row>
    <row r="3" spans="1:16166" s="5" customFormat="1" x14ac:dyDescent="0.25">
      <c r="A3"/>
      <c r="B3" t="s">
        <v>7</v>
      </c>
      <c r="C3" s="4">
        <v>12000</v>
      </c>
      <c r="D3" s="4">
        <v>12000</v>
      </c>
      <c r="E3" s="4">
        <v>12000</v>
      </c>
      <c r="F3" s="4">
        <v>12000</v>
      </c>
      <c r="G3" s="4">
        <v>12000</v>
      </c>
      <c r="H3" s="4">
        <v>12000</v>
      </c>
      <c r="I3" s="4">
        <v>12000</v>
      </c>
      <c r="J3" s="4">
        <v>12000</v>
      </c>
      <c r="K3" s="4">
        <v>12000</v>
      </c>
      <c r="L3" s="4">
        <v>12000</v>
      </c>
      <c r="M3" s="4">
        <v>12000</v>
      </c>
      <c r="N3" s="9"/>
      <c r="O3" s="9"/>
      <c r="P3" s="9"/>
      <c r="Q3" s="9"/>
      <c r="R3" s="9"/>
      <c r="S3" s="9"/>
      <c r="T3" s="9"/>
      <c r="U3" s="9"/>
      <c r="V3" s="9"/>
      <c r="W3" s="9"/>
      <c r="X3" s="9"/>
      <c r="Y3" s="9"/>
    </row>
    <row r="4" spans="1:16166" s="5" customFormat="1" x14ac:dyDescent="0.25">
      <c r="A4"/>
      <c r="B4" s="10" t="s">
        <v>8</v>
      </c>
      <c r="C4" s="20">
        <v>0</v>
      </c>
      <c r="D4" s="20">
        <v>70000</v>
      </c>
      <c r="E4" s="20">
        <v>70000</v>
      </c>
      <c r="F4" s="20">
        <v>70000</v>
      </c>
      <c r="G4" s="20">
        <v>70000</v>
      </c>
      <c r="H4" s="20">
        <v>70000</v>
      </c>
      <c r="I4" s="20">
        <v>70000</v>
      </c>
      <c r="J4" s="20">
        <v>70000</v>
      </c>
      <c r="K4" s="20">
        <v>70000</v>
      </c>
      <c r="L4" s="20">
        <v>70000</v>
      </c>
      <c r="M4" s="20">
        <v>70000</v>
      </c>
      <c r="N4" s="11"/>
      <c r="O4" s="11"/>
      <c r="P4" s="11"/>
      <c r="Q4" s="11"/>
      <c r="R4" s="11"/>
      <c r="S4" s="11"/>
      <c r="T4" s="11"/>
      <c r="U4" s="11"/>
      <c r="V4" s="11"/>
      <c r="W4" s="11"/>
      <c r="X4" s="11"/>
      <c r="Y4" s="11"/>
    </row>
    <row r="5" spans="1:16166" s="5" customFormat="1" ht="15.75" x14ac:dyDescent="0.25">
      <c r="A5"/>
      <c r="B5" s="6" t="s">
        <v>9</v>
      </c>
      <c r="C5" s="4">
        <f>+C4*C3</f>
        <v>0</v>
      </c>
      <c r="D5" s="4">
        <f t="shared" ref="D5:M5" si="0">+D4*D3</f>
        <v>840000000</v>
      </c>
      <c r="E5" s="4">
        <f t="shared" si="0"/>
        <v>840000000</v>
      </c>
      <c r="F5" s="4">
        <f t="shared" si="0"/>
        <v>840000000</v>
      </c>
      <c r="G5" s="4">
        <f t="shared" si="0"/>
        <v>840000000</v>
      </c>
      <c r="H5" s="4">
        <f t="shared" si="0"/>
        <v>840000000</v>
      </c>
      <c r="I5" s="4">
        <f t="shared" si="0"/>
        <v>840000000</v>
      </c>
      <c r="J5" s="4">
        <f t="shared" si="0"/>
        <v>840000000</v>
      </c>
      <c r="K5" s="4">
        <f t="shared" si="0"/>
        <v>840000000</v>
      </c>
      <c r="L5" s="4">
        <f t="shared" si="0"/>
        <v>840000000</v>
      </c>
      <c r="M5" s="4">
        <f t="shared" si="0"/>
        <v>840000000</v>
      </c>
      <c r="N5" s="12"/>
      <c r="O5" s="12"/>
      <c r="P5" s="12"/>
      <c r="Q5" s="12"/>
      <c r="R5" s="12"/>
      <c r="S5" s="12"/>
      <c r="T5" s="12"/>
      <c r="U5" s="12"/>
      <c r="V5" s="12"/>
      <c r="W5" s="12"/>
      <c r="X5" s="12"/>
      <c r="Y5" s="12"/>
    </row>
    <row r="6" spans="1:16166" s="5" customFormat="1" x14ac:dyDescent="0.25">
      <c r="A6"/>
      <c r="B6"/>
      <c r="C6" s="4"/>
      <c r="D6" s="4"/>
      <c r="E6" s="4"/>
      <c r="F6" s="4"/>
      <c r="G6" s="4"/>
      <c r="H6" s="4"/>
      <c r="I6" s="4"/>
      <c r="J6" s="4"/>
      <c r="K6" s="4"/>
      <c r="L6" s="4"/>
      <c r="M6" s="4"/>
    </row>
    <row r="7" spans="1:16166" s="5" customFormat="1" ht="15.75" x14ac:dyDescent="0.25">
      <c r="A7" s="6" t="s">
        <v>10</v>
      </c>
      <c r="B7"/>
      <c r="C7" s="4"/>
      <c r="D7" s="4"/>
      <c r="E7" s="4"/>
      <c r="F7" s="4"/>
      <c r="G7" s="4"/>
      <c r="H7" s="4"/>
      <c r="I7" s="4"/>
      <c r="J7" s="4"/>
      <c r="K7" s="4"/>
      <c r="L7" s="4"/>
      <c r="M7" s="4"/>
    </row>
    <row r="8" spans="1:16166" s="5" customFormat="1" x14ac:dyDescent="0.25">
      <c r="A8" s="23" t="s">
        <v>0</v>
      </c>
      <c r="B8"/>
      <c r="C8" s="4"/>
      <c r="D8" s="4"/>
      <c r="E8" s="4"/>
      <c r="F8" s="4"/>
      <c r="G8" s="4"/>
      <c r="H8" s="4"/>
      <c r="I8" s="4"/>
      <c r="J8" s="4"/>
      <c r="K8" s="4"/>
      <c r="L8" s="4"/>
      <c r="M8" s="4"/>
    </row>
    <row r="9" spans="1:16166" s="5" customFormat="1" ht="15.75" x14ac:dyDescent="0.25">
      <c r="A9" s="1"/>
      <c r="B9" s="6" t="s">
        <v>13</v>
      </c>
      <c r="C9" s="4">
        <v>250000000</v>
      </c>
      <c r="D9" s="4">
        <v>250000000</v>
      </c>
      <c r="E9" s="4">
        <v>250000000</v>
      </c>
      <c r="F9" s="4">
        <v>250000000</v>
      </c>
      <c r="G9" s="4">
        <v>250000000</v>
      </c>
      <c r="H9" s="4">
        <v>250000000</v>
      </c>
      <c r="I9" s="4">
        <v>250000000</v>
      </c>
      <c r="J9" s="4">
        <v>250000000</v>
      </c>
      <c r="K9" s="4">
        <v>250000000</v>
      </c>
      <c r="L9" s="4">
        <v>250000000</v>
      </c>
      <c r="M9" s="4">
        <v>250000000</v>
      </c>
    </row>
    <row r="10" spans="1:16166" s="5" customFormat="1" x14ac:dyDescent="0.25">
      <c r="A10" s="23" t="s">
        <v>4</v>
      </c>
      <c r="B10"/>
      <c r="C10" s="4"/>
      <c r="D10" s="4"/>
      <c r="E10" s="4"/>
      <c r="F10" s="4"/>
      <c r="G10" s="4"/>
      <c r="H10" s="4"/>
      <c r="I10" s="4"/>
      <c r="J10" s="4"/>
      <c r="K10" s="4"/>
      <c r="L10" s="4"/>
      <c r="M10" s="4"/>
    </row>
    <row r="11" spans="1:16166" s="5" customFormat="1" x14ac:dyDescent="0.25">
      <c r="A11" s="23" t="s">
        <v>39</v>
      </c>
      <c r="B11" t="s">
        <v>11</v>
      </c>
      <c r="C11" s="4">
        <v>280000000</v>
      </c>
      <c r="D11" s="4">
        <v>280000000</v>
      </c>
      <c r="E11" s="4">
        <v>280000000</v>
      </c>
      <c r="F11" s="4">
        <v>280000000</v>
      </c>
      <c r="G11" s="4">
        <v>280000000</v>
      </c>
      <c r="H11" s="4">
        <v>280000000</v>
      </c>
      <c r="I11" s="4">
        <v>280000000</v>
      </c>
      <c r="J11" s="4">
        <v>280000000</v>
      </c>
      <c r="K11" s="4">
        <v>280000000</v>
      </c>
      <c r="L11" s="4">
        <v>280000000</v>
      </c>
      <c r="M11" s="4">
        <v>280000000</v>
      </c>
    </row>
    <row r="12" spans="1:16166" s="5" customFormat="1" x14ac:dyDescent="0.25">
      <c r="A12" s="1"/>
      <c r="B12" s="10" t="s">
        <v>12</v>
      </c>
      <c r="C12" s="13">
        <v>0</v>
      </c>
      <c r="D12" s="13">
        <f>C11/10</f>
        <v>28000000</v>
      </c>
      <c r="E12" s="13">
        <f>D12+$D$12</f>
        <v>56000000</v>
      </c>
      <c r="F12" s="13">
        <f t="shared" ref="F12:M12" si="1">E12+$D$12</f>
        <v>84000000</v>
      </c>
      <c r="G12" s="13">
        <f t="shared" si="1"/>
        <v>112000000</v>
      </c>
      <c r="H12" s="13">
        <f t="shared" si="1"/>
        <v>140000000</v>
      </c>
      <c r="I12" s="13">
        <f t="shared" si="1"/>
        <v>168000000</v>
      </c>
      <c r="J12" s="13">
        <f t="shared" si="1"/>
        <v>196000000</v>
      </c>
      <c r="K12" s="13">
        <f t="shared" si="1"/>
        <v>224000000</v>
      </c>
      <c r="L12" s="13">
        <f t="shared" si="1"/>
        <v>252000000</v>
      </c>
      <c r="M12" s="13">
        <f t="shared" si="1"/>
        <v>280000000</v>
      </c>
    </row>
    <row r="13" spans="1:16166" s="5" customFormat="1" ht="15.75" x14ac:dyDescent="0.25">
      <c r="A13" s="1"/>
      <c r="B13" s="6" t="s">
        <v>13</v>
      </c>
      <c r="C13" s="4">
        <f>+C11-C12</f>
        <v>280000000</v>
      </c>
      <c r="D13" s="4">
        <f t="shared" ref="D13:M13" si="2">+D11-D12</f>
        <v>252000000</v>
      </c>
      <c r="E13" s="4">
        <f t="shared" si="2"/>
        <v>224000000</v>
      </c>
      <c r="F13" s="4">
        <f t="shared" si="2"/>
        <v>196000000</v>
      </c>
      <c r="G13" s="4">
        <f t="shared" si="2"/>
        <v>168000000</v>
      </c>
      <c r="H13" s="4">
        <f t="shared" si="2"/>
        <v>140000000</v>
      </c>
      <c r="I13" s="4">
        <f t="shared" si="2"/>
        <v>112000000</v>
      </c>
      <c r="J13" s="4">
        <f t="shared" si="2"/>
        <v>84000000</v>
      </c>
      <c r="K13" s="4">
        <f t="shared" si="2"/>
        <v>56000000</v>
      </c>
      <c r="L13" s="4">
        <f t="shared" si="2"/>
        <v>28000000</v>
      </c>
      <c r="M13" s="4">
        <f t="shared" si="2"/>
        <v>0</v>
      </c>
    </row>
    <row r="14" spans="1:16166" s="5" customFormat="1" x14ac:dyDescent="0.25">
      <c r="A14" s="23" t="s">
        <v>5</v>
      </c>
      <c r="B14"/>
      <c r="C14" s="4"/>
      <c r="D14" s="4"/>
      <c r="E14" s="4"/>
      <c r="F14" s="4"/>
      <c r="G14" s="4"/>
      <c r="H14" s="4"/>
      <c r="I14" s="4"/>
      <c r="J14" s="4"/>
      <c r="K14" s="4"/>
      <c r="L14" s="4"/>
      <c r="M14" s="4"/>
    </row>
    <row r="15" spans="1:16166" s="5" customFormat="1" x14ac:dyDescent="0.25">
      <c r="A15" s="65" t="s">
        <v>40</v>
      </c>
      <c r="B15" t="s">
        <v>11</v>
      </c>
      <c r="C15" s="4">
        <v>150000000</v>
      </c>
      <c r="D15" s="4">
        <v>150000000</v>
      </c>
      <c r="E15" s="4">
        <v>150000000</v>
      </c>
      <c r="F15" s="4">
        <v>150000000</v>
      </c>
      <c r="G15" s="4">
        <v>150000000</v>
      </c>
      <c r="H15" s="4">
        <v>150000000</v>
      </c>
      <c r="I15" s="4">
        <v>150000000</v>
      </c>
      <c r="J15" s="4">
        <v>150000000</v>
      </c>
      <c r="K15" s="4">
        <v>150000000</v>
      </c>
      <c r="L15" s="4">
        <v>150000000</v>
      </c>
      <c r="M15" s="4">
        <v>150000000</v>
      </c>
    </row>
    <row r="16" spans="1:16166" s="5" customFormat="1" x14ac:dyDescent="0.25">
      <c r="A16" s="65"/>
      <c r="B16" s="10" t="s">
        <v>12</v>
      </c>
      <c r="C16" s="13">
        <v>0</v>
      </c>
      <c r="D16" s="13">
        <f>C15/20</f>
        <v>7500000</v>
      </c>
      <c r="E16" s="13">
        <f>D16+$D$16</f>
        <v>15000000</v>
      </c>
      <c r="F16" s="13">
        <f t="shared" ref="F16:M16" si="3">E16+$D$16</f>
        <v>22500000</v>
      </c>
      <c r="G16" s="13">
        <f t="shared" si="3"/>
        <v>30000000</v>
      </c>
      <c r="H16" s="13">
        <f t="shared" si="3"/>
        <v>37500000</v>
      </c>
      <c r="I16" s="13">
        <f t="shared" si="3"/>
        <v>45000000</v>
      </c>
      <c r="J16" s="13">
        <f t="shared" si="3"/>
        <v>52500000</v>
      </c>
      <c r="K16" s="13">
        <f t="shared" si="3"/>
        <v>60000000</v>
      </c>
      <c r="L16" s="13">
        <f t="shared" si="3"/>
        <v>67500000</v>
      </c>
      <c r="M16" s="13">
        <f t="shared" si="3"/>
        <v>75000000</v>
      </c>
    </row>
    <row r="17" spans="1:14" s="5" customFormat="1" ht="15.75" x14ac:dyDescent="0.25">
      <c r="A17"/>
      <c r="B17" s="6" t="s">
        <v>13</v>
      </c>
      <c r="C17" s="4">
        <f>+C15-C16</f>
        <v>150000000</v>
      </c>
      <c r="D17" s="4">
        <f t="shared" ref="D17:M17" si="4">+D15-D16</f>
        <v>142500000</v>
      </c>
      <c r="E17" s="4">
        <f t="shared" si="4"/>
        <v>135000000</v>
      </c>
      <c r="F17" s="4">
        <f t="shared" si="4"/>
        <v>127500000</v>
      </c>
      <c r="G17" s="4">
        <f t="shared" si="4"/>
        <v>120000000</v>
      </c>
      <c r="H17" s="4">
        <f t="shared" si="4"/>
        <v>112500000</v>
      </c>
      <c r="I17" s="4">
        <f t="shared" si="4"/>
        <v>105000000</v>
      </c>
      <c r="J17" s="4">
        <f t="shared" si="4"/>
        <v>97500000</v>
      </c>
      <c r="K17" s="4">
        <f t="shared" si="4"/>
        <v>90000000</v>
      </c>
      <c r="L17" s="4">
        <f t="shared" si="4"/>
        <v>82500000</v>
      </c>
      <c r="M17" s="4">
        <f t="shared" si="4"/>
        <v>75000000</v>
      </c>
      <c r="N17" s="9"/>
    </row>
    <row r="18" spans="1:14" s="5" customFormat="1" x14ac:dyDescent="0.25">
      <c r="A18"/>
      <c r="B18"/>
      <c r="C18" s="4"/>
      <c r="D18" s="4"/>
      <c r="E18" s="4"/>
      <c r="F18" s="4"/>
      <c r="G18" s="4"/>
      <c r="H18" s="4"/>
      <c r="I18" s="4"/>
      <c r="J18" s="4"/>
      <c r="K18" s="4"/>
      <c r="L18" s="4"/>
      <c r="M18" s="4"/>
    </row>
    <row r="19" spans="1:14" s="5" customFormat="1" ht="15.75" x14ac:dyDescent="0.25">
      <c r="A19" s="6" t="s">
        <v>15</v>
      </c>
      <c r="B19"/>
      <c r="C19" s="4"/>
      <c r="D19" s="4"/>
      <c r="E19" s="4"/>
      <c r="F19" s="4"/>
      <c r="G19" s="4"/>
      <c r="H19" s="4"/>
      <c r="I19" s="4"/>
      <c r="J19" s="4"/>
      <c r="K19" s="4"/>
      <c r="L19" s="4"/>
      <c r="M19" s="4"/>
    </row>
    <row r="20" spans="1:14" s="5" customFormat="1" x14ac:dyDescent="0.25">
      <c r="A20"/>
      <c r="B20" t="s">
        <v>0</v>
      </c>
      <c r="C20" s="4">
        <v>0</v>
      </c>
      <c r="D20" s="4">
        <v>0</v>
      </c>
      <c r="E20" s="4">
        <v>0</v>
      </c>
      <c r="F20" s="4">
        <v>0</v>
      </c>
      <c r="G20" s="4">
        <v>0</v>
      </c>
      <c r="H20" s="4">
        <v>0</v>
      </c>
      <c r="I20" s="4">
        <v>0</v>
      </c>
      <c r="J20" s="4">
        <v>0</v>
      </c>
      <c r="K20" s="4">
        <v>0</v>
      </c>
      <c r="L20" s="4">
        <v>0</v>
      </c>
      <c r="M20" s="4">
        <v>0</v>
      </c>
    </row>
    <row r="21" spans="1:14" s="5" customFormat="1" x14ac:dyDescent="0.25">
      <c r="A21"/>
      <c r="B21" t="s">
        <v>4</v>
      </c>
      <c r="C21" s="4">
        <f>+C12</f>
        <v>0</v>
      </c>
      <c r="D21" s="4">
        <f>D12-C12</f>
        <v>28000000</v>
      </c>
      <c r="E21" s="4">
        <f t="shared" ref="E21:M21" si="5">E12-D12</f>
        <v>28000000</v>
      </c>
      <c r="F21" s="4">
        <f t="shared" si="5"/>
        <v>28000000</v>
      </c>
      <c r="G21" s="4">
        <f t="shared" si="5"/>
        <v>28000000</v>
      </c>
      <c r="H21" s="4">
        <f t="shared" si="5"/>
        <v>28000000</v>
      </c>
      <c r="I21" s="4">
        <f t="shared" si="5"/>
        <v>28000000</v>
      </c>
      <c r="J21" s="4">
        <f t="shared" si="5"/>
        <v>28000000</v>
      </c>
      <c r="K21" s="4">
        <f t="shared" si="5"/>
        <v>28000000</v>
      </c>
      <c r="L21" s="4">
        <f t="shared" si="5"/>
        <v>28000000</v>
      </c>
      <c r="M21" s="4">
        <f t="shared" si="5"/>
        <v>28000000</v>
      </c>
    </row>
    <row r="22" spans="1:14" s="5" customFormat="1" x14ac:dyDescent="0.25">
      <c r="A22"/>
      <c r="B22" s="10" t="s">
        <v>5</v>
      </c>
      <c r="C22" s="13">
        <f>C16</f>
        <v>0</v>
      </c>
      <c r="D22" s="13">
        <f>D16-C16</f>
        <v>7500000</v>
      </c>
      <c r="E22" s="13">
        <f t="shared" ref="E22:M22" si="6">E16-D16</f>
        <v>7500000</v>
      </c>
      <c r="F22" s="13">
        <f t="shared" si="6"/>
        <v>7500000</v>
      </c>
      <c r="G22" s="13">
        <f t="shared" si="6"/>
        <v>7500000</v>
      </c>
      <c r="H22" s="13">
        <f t="shared" si="6"/>
        <v>7500000</v>
      </c>
      <c r="I22" s="13">
        <f t="shared" si="6"/>
        <v>7500000</v>
      </c>
      <c r="J22" s="13">
        <f t="shared" si="6"/>
        <v>7500000</v>
      </c>
      <c r="K22" s="13">
        <f t="shared" si="6"/>
        <v>7500000</v>
      </c>
      <c r="L22" s="13">
        <f t="shared" si="6"/>
        <v>7500000</v>
      </c>
      <c r="M22" s="13">
        <f t="shared" si="6"/>
        <v>7500000</v>
      </c>
    </row>
    <row r="23" spans="1:14" s="5" customFormat="1" ht="15.75" x14ac:dyDescent="0.25">
      <c r="A23"/>
      <c r="B23" s="6" t="s">
        <v>16</v>
      </c>
      <c r="C23" s="4">
        <f>SUM(C20:C22)</f>
        <v>0</v>
      </c>
      <c r="D23" s="4">
        <f>SUM(D20:D22)</f>
        <v>35500000</v>
      </c>
      <c r="E23" s="4">
        <f t="shared" ref="E23:M23" si="7">SUM(E20:E22)</f>
        <v>35500000</v>
      </c>
      <c r="F23" s="4">
        <f t="shared" si="7"/>
        <v>35500000</v>
      </c>
      <c r="G23" s="4">
        <f t="shared" si="7"/>
        <v>35500000</v>
      </c>
      <c r="H23" s="4">
        <f t="shared" si="7"/>
        <v>35500000</v>
      </c>
      <c r="I23" s="4">
        <f t="shared" si="7"/>
        <v>35500000</v>
      </c>
      <c r="J23" s="4">
        <f t="shared" si="7"/>
        <v>35500000</v>
      </c>
      <c r="K23" s="4">
        <f t="shared" si="7"/>
        <v>35500000</v>
      </c>
      <c r="L23" s="4">
        <f t="shared" si="7"/>
        <v>35500000</v>
      </c>
      <c r="M23" s="4">
        <f t="shared" si="7"/>
        <v>35500000</v>
      </c>
    </row>
    <row r="24" spans="1:14" s="5" customFormat="1" x14ac:dyDescent="0.25">
      <c r="A24"/>
      <c r="B24"/>
      <c r="C24" s="4"/>
      <c r="D24" s="4"/>
      <c r="E24" s="4"/>
      <c r="F24" s="4"/>
      <c r="G24" s="4"/>
      <c r="H24" s="4"/>
      <c r="I24" s="4"/>
      <c r="J24" s="4"/>
      <c r="K24" s="4"/>
      <c r="L24" s="4"/>
      <c r="M24" s="4"/>
    </row>
    <row r="25" spans="1:14" s="5" customFormat="1" ht="15.75" x14ac:dyDescent="0.25">
      <c r="A25" s="6" t="s">
        <v>17</v>
      </c>
      <c r="B25"/>
      <c r="C25" s="4"/>
      <c r="D25" s="4"/>
      <c r="E25" s="4"/>
      <c r="F25" s="4"/>
      <c r="G25" s="4"/>
      <c r="H25" s="4"/>
      <c r="I25" s="4"/>
      <c r="J25" s="4"/>
      <c r="K25" s="4"/>
      <c r="L25" s="4"/>
      <c r="M25" s="4"/>
    </row>
    <row r="26" spans="1:14" s="5" customFormat="1" x14ac:dyDescent="0.25">
      <c r="A26"/>
      <c r="B26" t="s">
        <v>18</v>
      </c>
      <c r="C26" s="4">
        <f>+C5</f>
        <v>0</v>
      </c>
      <c r="D26" s="4">
        <f>D5</f>
        <v>840000000</v>
      </c>
      <c r="E26" s="4">
        <f t="shared" ref="E26:M26" si="8">E5</f>
        <v>840000000</v>
      </c>
      <c r="F26" s="4">
        <f t="shared" si="8"/>
        <v>840000000</v>
      </c>
      <c r="G26" s="4">
        <f t="shared" si="8"/>
        <v>840000000</v>
      </c>
      <c r="H26" s="4">
        <f t="shared" si="8"/>
        <v>840000000</v>
      </c>
      <c r="I26" s="4">
        <f t="shared" si="8"/>
        <v>840000000</v>
      </c>
      <c r="J26" s="4">
        <f t="shared" si="8"/>
        <v>840000000</v>
      </c>
      <c r="K26" s="4">
        <f t="shared" si="8"/>
        <v>840000000</v>
      </c>
      <c r="L26" s="4">
        <f t="shared" si="8"/>
        <v>840000000</v>
      </c>
      <c r="M26" s="4">
        <f t="shared" si="8"/>
        <v>840000000</v>
      </c>
    </row>
    <row r="27" spans="1:14" s="5" customFormat="1" x14ac:dyDescent="0.25">
      <c r="A27"/>
      <c r="B27" s="10" t="s">
        <v>19</v>
      </c>
      <c r="C27" s="13">
        <v>0</v>
      </c>
      <c r="D27" s="13">
        <v>600000000</v>
      </c>
      <c r="E27" s="13">
        <v>600000000</v>
      </c>
      <c r="F27" s="13">
        <v>600000000</v>
      </c>
      <c r="G27" s="13">
        <v>600000000</v>
      </c>
      <c r="H27" s="13">
        <v>600000000</v>
      </c>
      <c r="I27" s="13">
        <v>600000000</v>
      </c>
      <c r="J27" s="13">
        <v>600000000</v>
      </c>
      <c r="K27" s="13">
        <v>600000000</v>
      </c>
      <c r="L27" s="13">
        <v>600000000</v>
      </c>
      <c r="M27" s="13">
        <v>600000000</v>
      </c>
    </row>
    <row r="28" spans="1:14" s="5" customFormat="1" ht="15.75" x14ac:dyDescent="0.25">
      <c r="A28"/>
      <c r="B28" s="6" t="s">
        <v>20</v>
      </c>
      <c r="C28" s="4">
        <f>+C26-C27</f>
        <v>0</v>
      </c>
      <c r="D28" s="4">
        <f t="shared" ref="D28:M28" si="9">+D26-D27</f>
        <v>240000000</v>
      </c>
      <c r="E28" s="4">
        <f t="shared" si="9"/>
        <v>240000000</v>
      </c>
      <c r="F28" s="4">
        <f t="shared" si="9"/>
        <v>240000000</v>
      </c>
      <c r="G28" s="4">
        <f t="shared" si="9"/>
        <v>240000000</v>
      </c>
      <c r="H28" s="4">
        <f t="shared" si="9"/>
        <v>240000000</v>
      </c>
      <c r="I28" s="4">
        <f t="shared" si="9"/>
        <v>240000000</v>
      </c>
      <c r="J28" s="4">
        <f t="shared" si="9"/>
        <v>240000000</v>
      </c>
      <c r="K28" s="4">
        <f t="shared" si="9"/>
        <v>240000000</v>
      </c>
      <c r="L28" s="4">
        <f t="shared" si="9"/>
        <v>240000000</v>
      </c>
      <c r="M28" s="4">
        <f t="shared" si="9"/>
        <v>240000000</v>
      </c>
    </row>
    <row r="29" spans="1:14" s="5" customFormat="1" ht="15.75" x14ac:dyDescent="0.25">
      <c r="A29"/>
      <c r="B29" s="6"/>
      <c r="C29" s="4"/>
      <c r="D29" s="4"/>
      <c r="E29" s="4"/>
      <c r="F29" s="4"/>
      <c r="G29" s="4"/>
      <c r="H29" s="4"/>
      <c r="I29" s="4"/>
      <c r="J29" s="4"/>
      <c r="K29" s="4"/>
      <c r="L29" s="4"/>
      <c r="M29" s="4"/>
    </row>
    <row r="30" spans="1:14" s="5" customFormat="1" x14ac:dyDescent="0.25">
      <c r="A30"/>
      <c r="B30" t="s">
        <v>21</v>
      </c>
      <c r="C30" s="14">
        <v>0</v>
      </c>
      <c r="D30" s="14">
        <f>D28/D26</f>
        <v>0.2857142857142857</v>
      </c>
      <c r="E30" s="14">
        <f t="shared" ref="E30:M30" si="10">E28/E26</f>
        <v>0.2857142857142857</v>
      </c>
      <c r="F30" s="14">
        <f t="shared" si="10"/>
        <v>0.2857142857142857</v>
      </c>
      <c r="G30" s="14">
        <f t="shared" si="10"/>
        <v>0.2857142857142857</v>
      </c>
      <c r="H30" s="14">
        <f t="shared" si="10"/>
        <v>0.2857142857142857</v>
      </c>
      <c r="I30" s="14">
        <f t="shared" si="10"/>
        <v>0.2857142857142857</v>
      </c>
      <c r="J30" s="14">
        <f t="shared" si="10"/>
        <v>0.2857142857142857</v>
      </c>
      <c r="K30" s="14">
        <f t="shared" si="10"/>
        <v>0.2857142857142857</v>
      </c>
      <c r="L30" s="14">
        <f t="shared" si="10"/>
        <v>0.2857142857142857</v>
      </c>
      <c r="M30" s="14">
        <f t="shared" si="10"/>
        <v>0.2857142857142857</v>
      </c>
    </row>
    <row r="31" spans="1:14" s="5" customFormat="1" x14ac:dyDescent="0.25">
      <c r="A31"/>
      <c r="B31" t="s">
        <v>22</v>
      </c>
      <c r="C31" s="4">
        <v>0</v>
      </c>
      <c r="D31" s="4">
        <v>0</v>
      </c>
      <c r="E31" s="4">
        <v>0</v>
      </c>
      <c r="F31" s="4">
        <v>0</v>
      </c>
      <c r="G31" s="4">
        <v>0</v>
      </c>
      <c r="H31" s="4">
        <v>0</v>
      </c>
      <c r="I31" s="4">
        <v>0</v>
      </c>
      <c r="J31" s="4">
        <v>0</v>
      </c>
      <c r="K31" s="4">
        <v>0</v>
      </c>
      <c r="L31" s="4">
        <v>0</v>
      </c>
      <c r="M31" s="4">
        <v>0</v>
      </c>
    </row>
    <row r="32" spans="1:14" s="5" customFormat="1" x14ac:dyDescent="0.25">
      <c r="A32"/>
      <c r="B32" t="s">
        <v>23</v>
      </c>
      <c r="C32" s="4">
        <v>0</v>
      </c>
      <c r="D32" s="4">
        <v>0</v>
      </c>
      <c r="E32" s="4">
        <v>0</v>
      </c>
      <c r="F32" s="4">
        <v>0</v>
      </c>
      <c r="G32" s="4">
        <v>0</v>
      </c>
      <c r="H32" s="4">
        <v>0</v>
      </c>
      <c r="I32" s="4">
        <v>0</v>
      </c>
      <c r="J32" s="4">
        <v>0</v>
      </c>
      <c r="K32" s="4">
        <v>0</v>
      </c>
      <c r="L32" s="4">
        <v>0</v>
      </c>
      <c r="M32" s="4">
        <v>0</v>
      </c>
    </row>
    <row r="33" spans="1:13" s="5" customFormat="1" x14ac:dyDescent="0.25">
      <c r="A33"/>
      <c r="B33" t="s">
        <v>24</v>
      </c>
      <c r="C33" s="4">
        <f>+C23</f>
        <v>0</v>
      </c>
      <c r="D33" s="4">
        <f>+D23</f>
        <v>35500000</v>
      </c>
      <c r="E33" s="4">
        <f t="shared" ref="E33:M33" si="11">+E23</f>
        <v>35500000</v>
      </c>
      <c r="F33" s="4">
        <f t="shared" si="11"/>
        <v>35500000</v>
      </c>
      <c r="G33" s="4">
        <f t="shared" si="11"/>
        <v>35500000</v>
      </c>
      <c r="H33" s="4">
        <f t="shared" si="11"/>
        <v>35500000</v>
      </c>
      <c r="I33" s="4">
        <f t="shared" si="11"/>
        <v>35500000</v>
      </c>
      <c r="J33" s="4">
        <f t="shared" si="11"/>
        <v>35500000</v>
      </c>
      <c r="K33" s="4">
        <f t="shared" si="11"/>
        <v>35500000</v>
      </c>
      <c r="L33" s="4">
        <f t="shared" si="11"/>
        <v>35500000</v>
      </c>
      <c r="M33" s="4">
        <f t="shared" si="11"/>
        <v>35500000</v>
      </c>
    </row>
    <row r="34" spans="1:13" s="5" customFormat="1" ht="15.75" x14ac:dyDescent="0.25">
      <c r="A34"/>
      <c r="B34" s="6" t="s">
        <v>25</v>
      </c>
      <c r="C34" s="4">
        <f>+C28-C31-C32-C33</f>
        <v>0</v>
      </c>
      <c r="D34" s="4">
        <f t="shared" ref="D34:M34" si="12">+D28-D31-D32-D33</f>
        <v>204500000</v>
      </c>
      <c r="E34" s="4">
        <f t="shared" si="12"/>
        <v>204500000</v>
      </c>
      <c r="F34" s="4">
        <f t="shared" si="12"/>
        <v>204500000</v>
      </c>
      <c r="G34" s="4">
        <f t="shared" si="12"/>
        <v>204500000</v>
      </c>
      <c r="H34" s="4">
        <f t="shared" si="12"/>
        <v>204500000</v>
      </c>
      <c r="I34" s="4">
        <f t="shared" si="12"/>
        <v>204500000</v>
      </c>
      <c r="J34" s="4">
        <f t="shared" si="12"/>
        <v>204500000</v>
      </c>
      <c r="K34" s="4">
        <f t="shared" si="12"/>
        <v>204500000</v>
      </c>
      <c r="L34" s="4">
        <f t="shared" si="12"/>
        <v>204500000</v>
      </c>
      <c r="M34" s="4">
        <f t="shared" si="12"/>
        <v>204500000</v>
      </c>
    </row>
    <row r="35" spans="1:13" s="5" customFormat="1" ht="15.75" x14ac:dyDescent="0.25">
      <c r="A35" s="6"/>
      <c r="B35" t="s">
        <v>26</v>
      </c>
      <c r="C35" s="15">
        <v>0</v>
      </c>
      <c r="D35" s="15">
        <f>D34/D26</f>
        <v>0.24345238095238095</v>
      </c>
      <c r="E35" s="15">
        <f t="shared" ref="E35:M35" si="13">E34/E26</f>
        <v>0.24345238095238095</v>
      </c>
      <c r="F35" s="15">
        <f t="shared" si="13"/>
        <v>0.24345238095238095</v>
      </c>
      <c r="G35" s="15">
        <f t="shared" si="13"/>
        <v>0.24345238095238095</v>
      </c>
      <c r="H35" s="15">
        <f t="shared" si="13"/>
        <v>0.24345238095238095</v>
      </c>
      <c r="I35" s="15">
        <f t="shared" si="13"/>
        <v>0.24345238095238095</v>
      </c>
      <c r="J35" s="15">
        <f t="shared" si="13"/>
        <v>0.24345238095238095</v>
      </c>
      <c r="K35" s="15">
        <f t="shared" si="13"/>
        <v>0.24345238095238095</v>
      </c>
      <c r="L35" s="15">
        <f t="shared" si="13"/>
        <v>0.24345238095238095</v>
      </c>
      <c r="M35" s="15">
        <f t="shared" si="13"/>
        <v>0.24345238095238095</v>
      </c>
    </row>
    <row r="36" spans="1:13" s="5" customFormat="1" ht="15.75" x14ac:dyDescent="0.25">
      <c r="A36" s="6"/>
      <c r="B36"/>
      <c r="C36" s="4"/>
      <c r="D36" s="4"/>
      <c r="E36" s="4"/>
      <c r="F36" s="4"/>
      <c r="G36" s="4"/>
      <c r="H36" s="4"/>
      <c r="I36" s="4"/>
      <c r="J36" s="4"/>
      <c r="K36" s="4"/>
      <c r="L36" s="4"/>
      <c r="M36" s="4"/>
    </row>
    <row r="37" spans="1:13" s="5" customFormat="1" ht="15.75" x14ac:dyDescent="0.25">
      <c r="A37" s="6" t="s">
        <v>27</v>
      </c>
      <c r="B37"/>
      <c r="C37" s="4"/>
      <c r="D37" s="4"/>
      <c r="E37" s="4"/>
      <c r="F37" s="4"/>
      <c r="G37" s="4"/>
      <c r="H37" s="4"/>
      <c r="I37" s="4"/>
      <c r="J37" s="4"/>
      <c r="K37" s="4"/>
      <c r="L37" s="4"/>
      <c r="M37" s="4"/>
    </row>
    <row r="38" spans="1:13" s="5" customFormat="1" ht="15.75" x14ac:dyDescent="0.25">
      <c r="A38" s="6"/>
      <c r="B38" t="s">
        <v>1</v>
      </c>
      <c r="C38" s="4">
        <v>0</v>
      </c>
      <c r="D38" s="24">
        <f>40*D26/360</f>
        <v>93333333.333333328</v>
      </c>
      <c r="E38" s="24">
        <f t="shared" ref="E38:M38" si="14">40*E26/360</f>
        <v>93333333.333333328</v>
      </c>
      <c r="F38" s="24">
        <f t="shared" si="14"/>
        <v>93333333.333333328</v>
      </c>
      <c r="G38" s="24">
        <f t="shared" si="14"/>
        <v>93333333.333333328</v>
      </c>
      <c r="H38" s="24">
        <f t="shared" si="14"/>
        <v>93333333.333333328</v>
      </c>
      <c r="I38" s="24">
        <f t="shared" si="14"/>
        <v>93333333.333333328</v>
      </c>
      <c r="J38" s="24">
        <f t="shared" si="14"/>
        <v>93333333.333333328</v>
      </c>
      <c r="K38" s="24">
        <f t="shared" si="14"/>
        <v>93333333.333333328</v>
      </c>
      <c r="L38" s="24">
        <f t="shared" si="14"/>
        <v>93333333.333333328</v>
      </c>
      <c r="M38" s="24">
        <f t="shared" si="14"/>
        <v>93333333.333333328</v>
      </c>
    </row>
    <row r="39" spans="1:13" s="5" customFormat="1" ht="15.75" x14ac:dyDescent="0.25">
      <c r="A39" s="6"/>
      <c r="B39" t="s">
        <v>2</v>
      </c>
      <c r="C39" s="4">
        <v>0</v>
      </c>
      <c r="D39" s="24">
        <f>2*D27/360</f>
        <v>3333333.3333333335</v>
      </c>
      <c r="E39" s="24">
        <f t="shared" ref="E39:M39" si="15">2*E27/360</f>
        <v>3333333.3333333335</v>
      </c>
      <c r="F39" s="24">
        <f t="shared" si="15"/>
        <v>3333333.3333333335</v>
      </c>
      <c r="G39" s="24">
        <f t="shared" si="15"/>
        <v>3333333.3333333335</v>
      </c>
      <c r="H39" s="24">
        <f t="shared" si="15"/>
        <v>3333333.3333333335</v>
      </c>
      <c r="I39" s="24">
        <f t="shared" si="15"/>
        <v>3333333.3333333335</v>
      </c>
      <c r="J39" s="24">
        <f t="shared" si="15"/>
        <v>3333333.3333333335</v>
      </c>
      <c r="K39" s="24">
        <f t="shared" si="15"/>
        <v>3333333.3333333335</v>
      </c>
      <c r="L39" s="24">
        <f t="shared" si="15"/>
        <v>3333333.3333333335</v>
      </c>
      <c r="M39" s="24">
        <f t="shared" si="15"/>
        <v>3333333.3333333335</v>
      </c>
    </row>
    <row r="40" spans="1:13" s="5" customFormat="1" ht="15.75" x14ac:dyDescent="0.25">
      <c r="A40" s="6"/>
      <c r="B40" t="s">
        <v>3</v>
      </c>
      <c r="C40" s="4">
        <v>0</v>
      </c>
      <c r="D40" s="4">
        <f>60*D27/360</f>
        <v>100000000</v>
      </c>
      <c r="E40" s="4">
        <f t="shared" ref="E40:M40" si="16">60*E27/360</f>
        <v>100000000</v>
      </c>
      <c r="F40" s="4">
        <f t="shared" si="16"/>
        <v>100000000</v>
      </c>
      <c r="G40" s="4">
        <f t="shared" si="16"/>
        <v>100000000</v>
      </c>
      <c r="H40" s="4">
        <f t="shared" si="16"/>
        <v>100000000</v>
      </c>
      <c r="I40" s="4">
        <f t="shared" si="16"/>
        <v>100000000</v>
      </c>
      <c r="J40" s="4">
        <f t="shared" si="16"/>
        <v>100000000</v>
      </c>
      <c r="K40" s="4">
        <f t="shared" si="16"/>
        <v>100000000</v>
      </c>
      <c r="L40" s="4">
        <f t="shared" si="16"/>
        <v>100000000</v>
      </c>
      <c r="M40" s="4">
        <f t="shared" si="16"/>
        <v>100000000</v>
      </c>
    </row>
    <row r="41" spans="1:13" s="5" customFormat="1" ht="15.75" x14ac:dyDescent="0.25">
      <c r="A41" s="6" t="s">
        <v>28</v>
      </c>
      <c r="B41"/>
      <c r="C41" s="4"/>
      <c r="D41" s="4"/>
      <c r="E41" s="4"/>
      <c r="F41" s="4"/>
      <c r="G41" s="4"/>
      <c r="H41" s="4"/>
      <c r="I41" s="4"/>
      <c r="J41" s="4"/>
      <c r="K41" s="4"/>
      <c r="L41" s="4"/>
      <c r="M41" s="4"/>
    </row>
    <row r="42" spans="1:13" s="5" customFormat="1" ht="15.75" x14ac:dyDescent="0.25">
      <c r="A42" s="6"/>
      <c r="B42" t="s">
        <v>1</v>
      </c>
      <c r="C42" s="4">
        <f>C38</f>
        <v>0</v>
      </c>
      <c r="D42" s="4">
        <f t="shared" ref="D42:M42" si="17">D38</f>
        <v>93333333.333333328</v>
      </c>
      <c r="E42" s="4">
        <f t="shared" si="17"/>
        <v>93333333.333333328</v>
      </c>
      <c r="F42" s="4">
        <f t="shared" si="17"/>
        <v>93333333.333333328</v>
      </c>
      <c r="G42" s="4">
        <f t="shared" si="17"/>
        <v>93333333.333333328</v>
      </c>
      <c r="H42" s="4">
        <f t="shared" si="17"/>
        <v>93333333.333333328</v>
      </c>
      <c r="I42" s="4">
        <f t="shared" si="17"/>
        <v>93333333.333333328</v>
      </c>
      <c r="J42" s="4">
        <f t="shared" si="17"/>
        <v>93333333.333333328</v>
      </c>
      <c r="K42" s="4">
        <f t="shared" si="17"/>
        <v>93333333.333333328</v>
      </c>
      <c r="L42" s="4">
        <f t="shared" si="17"/>
        <v>93333333.333333328</v>
      </c>
      <c r="M42" s="4">
        <f t="shared" si="17"/>
        <v>93333333.333333328</v>
      </c>
    </row>
    <row r="43" spans="1:13" s="5" customFormat="1" ht="15.75" x14ac:dyDescent="0.25">
      <c r="A43" s="6"/>
      <c r="B43" t="s">
        <v>2</v>
      </c>
      <c r="C43" s="4">
        <f>C39</f>
        <v>0</v>
      </c>
      <c r="D43" s="4">
        <f t="shared" ref="D43:M43" si="18">D39</f>
        <v>3333333.3333333335</v>
      </c>
      <c r="E43" s="4">
        <f t="shared" si="18"/>
        <v>3333333.3333333335</v>
      </c>
      <c r="F43" s="4">
        <f t="shared" si="18"/>
        <v>3333333.3333333335</v>
      </c>
      <c r="G43" s="4">
        <f t="shared" si="18"/>
        <v>3333333.3333333335</v>
      </c>
      <c r="H43" s="4">
        <f t="shared" si="18"/>
        <v>3333333.3333333335</v>
      </c>
      <c r="I43" s="4">
        <f t="shared" si="18"/>
        <v>3333333.3333333335</v>
      </c>
      <c r="J43" s="4">
        <f t="shared" si="18"/>
        <v>3333333.3333333335</v>
      </c>
      <c r="K43" s="4">
        <f t="shared" si="18"/>
        <v>3333333.3333333335</v>
      </c>
      <c r="L43" s="4">
        <f t="shared" si="18"/>
        <v>3333333.3333333335</v>
      </c>
      <c r="M43" s="4">
        <f t="shared" si="18"/>
        <v>3333333.3333333335</v>
      </c>
    </row>
    <row r="44" spans="1:13" s="5" customFormat="1" ht="15.75" x14ac:dyDescent="0.25">
      <c r="A44" s="6"/>
      <c r="B44" s="26" t="s">
        <v>41</v>
      </c>
      <c r="C44" s="27">
        <f>C42+C43</f>
        <v>0</v>
      </c>
      <c r="D44" s="27">
        <f t="shared" ref="D44:M44" si="19">D42+D43</f>
        <v>96666666.666666657</v>
      </c>
      <c r="E44" s="27">
        <f t="shared" si="19"/>
        <v>96666666.666666657</v>
      </c>
      <c r="F44" s="27">
        <f t="shared" si="19"/>
        <v>96666666.666666657</v>
      </c>
      <c r="G44" s="27">
        <f t="shared" si="19"/>
        <v>96666666.666666657</v>
      </c>
      <c r="H44" s="27">
        <f t="shared" si="19"/>
        <v>96666666.666666657</v>
      </c>
      <c r="I44" s="27">
        <f t="shared" si="19"/>
        <v>96666666.666666657</v>
      </c>
      <c r="J44" s="27">
        <f t="shared" si="19"/>
        <v>96666666.666666657</v>
      </c>
      <c r="K44" s="27">
        <f t="shared" si="19"/>
        <v>96666666.666666657</v>
      </c>
      <c r="L44" s="27">
        <f t="shared" si="19"/>
        <v>96666666.666666657</v>
      </c>
      <c r="M44" s="27">
        <f t="shared" si="19"/>
        <v>96666666.666666657</v>
      </c>
    </row>
    <row r="45" spans="1:13" s="5" customFormat="1" ht="15.75" x14ac:dyDescent="0.25">
      <c r="A45" s="6"/>
      <c r="B45" s="28" t="s">
        <v>42</v>
      </c>
      <c r="C45" s="12">
        <f>C40</f>
        <v>0</v>
      </c>
      <c r="D45" s="12">
        <f t="shared" ref="D45:M45" si="20">D40</f>
        <v>100000000</v>
      </c>
      <c r="E45" s="12">
        <f t="shared" si="20"/>
        <v>100000000</v>
      </c>
      <c r="F45" s="12">
        <f t="shared" si="20"/>
        <v>100000000</v>
      </c>
      <c r="G45" s="12">
        <f t="shared" si="20"/>
        <v>100000000</v>
      </c>
      <c r="H45" s="12">
        <f t="shared" si="20"/>
        <v>100000000</v>
      </c>
      <c r="I45" s="12">
        <f t="shared" si="20"/>
        <v>100000000</v>
      </c>
      <c r="J45" s="12">
        <f t="shared" si="20"/>
        <v>100000000</v>
      </c>
      <c r="K45" s="12">
        <f t="shared" si="20"/>
        <v>100000000</v>
      </c>
      <c r="L45" s="12">
        <f t="shared" si="20"/>
        <v>100000000</v>
      </c>
      <c r="M45" s="12">
        <f t="shared" si="20"/>
        <v>100000000</v>
      </c>
    </row>
    <row r="46" spans="1:13" s="5" customFormat="1" ht="15.75" x14ac:dyDescent="0.25">
      <c r="A46" s="6"/>
      <c r="B46" s="29" t="s">
        <v>43</v>
      </c>
      <c r="C46" s="12">
        <f>+C44-C45</f>
        <v>0</v>
      </c>
      <c r="D46" s="12">
        <f t="shared" ref="D46:M46" si="21">+D44-D45</f>
        <v>-3333333.3333333433</v>
      </c>
      <c r="E46" s="12">
        <f t="shared" si="21"/>
        <v>-3333333.3333333433</v>
      </c>
      <c r="F46" s="12">
        <f t="shared" si="21"/>
        <v>-3333333.3333333433</v>
      </c>
      <c r="G46" s="12">
        <f t="shared" si="21"/>
        <v>-3333333.3333333433</v>
      </c>
      <c r="H46" s="12">
        <f t="shared" si="21"/>
        <v>-3333333.3333333433</v>
      </c>
      <c r="I46" s="12">
        <f t="shared" si="21"/>
        <v>-3333333.3333333433</v>
      </c>
      <c r="J46" s="12">
        <f t="shared" si="21"/>
        <v>-3333333.3333333433</v>
      </c>
      <c r="K46" s="12">
        <f t="shared" si="21"/>
        <v>-3333333.3333333433</v>
      </c>
      <c r="L46" s="12">
        <f t="shared" si="21"/>
        <v>-3333333.3333333433</v>
      </c>
      <c r="M46" s="12">
        <f t="shared" si="21"/>
        <v>-3333333.3333333433</v>
      </c>
    </row>
    <row r="47" spans="1:13" s="5" customFormat="1" x14ac:dyDescent="0.25">
      <c r="A47"/>
      <c r="B47" s="26" t="s">
        <v>29</v>
      </c>
      <c r="C47" s="27">
        <f>+C38+C39-C40</f>
        <v>0</v>
      </c>
      <c r="D47" s="27">
        <f>D46-C46</f>
        <v>-3333333.3333333433</v>
      </c>
      <c r="E47" s="27">
        <f t="shared" ref="E47:M47" si="22">E46-D46</f>
        <v>0</v>
      </c>
      <c r="F47" s="27">
        <f t="shared" si="22"/>
        <v>0</v>
      </c>
      <c r="G47" s="27">
        <f t="shared" si="22"/>
        <v>0</v>
      </c>
      <c r="H47" s="27">
        <f t="shared" si="22"/>
        <v>0</v>
      </c>
      <c r="I47" s="27">
        <f t="shared" si="22"/>
        <v>0</v>
      </c>
      <c r="J47" s="27">
        <f t="shared" si="22"/>
        <v>0</v>
      </c>
      <c r="K47" s="27">
        <f t="shared" si="22"/>
        <v>0</v>
      </c>
      <c r="L47" s="27">
        <f t="shared" si="22"/>
        <v>0</v>
      </c>
      <c r="M47" s="27">
        <f t="shared" si="22"/>
        <v>0</v>
      </c>
    </row>
    <row r="48" spans="1:13" s="5" customFormat="1" x14ac:dyDescent="0.25">
      <c r="A48"/>
      <c r="B48"/>
      <c r="C48" s="4"/>
      <c r="D48" s="4"/>
      <c r="E48" s="4"/>
      <c r="F48" s="4"/>
      <c r="G48" s="4"/>
      <c r="H48" s="4"/>
      <c r="I48" s="4"/>
      <c r="J48" s="4"/>
      <c r="K48" s="4"/>
      <c r="L48" s="4"/>
      <c r="M48" s="4"/>
    </row>
    <row r="49" spans="1:13" s="5" customFormat="1" ht="15.75" x14ac:dyDescent="0.25">
      <c r="A49" s="6" t="s">
        <v>30</v>
      </c>
      <c r="B49"/>
      <c r="C49" s="4"/>
      <c r="D49" s="4"/>
      <c r="E49" s="4"/>
      <c r="F49" s="4"/>
      <c r="G49" s="4"/>
      <c r="H49" s="4"/>
      <c r="I49" s="4"/>
      <c r="J49" s="4"/>
      <c r="K49" s="4"/>
      <c r="L49" s="4"/>
      <c r="M49" s="4"/>
    </row>
    <row r="50" spans="1:13" s="5" customFormat="1" x14ac:dyDescent="0.25">
      <c r="A50"/>
      <c r="B50" t="s">
        <v>31</v>
      </c>
      <c r="C50" s="4">
        <f t="shared" ref="C50:M50" si="23">+C34</f>
        <v>0</v>
      </c>
      <c r="D50" s="4">
        <f t="shared" si="23"/>
        <v>204500000</v>
      </c>
      <c r="E50" s="4">
        <f t="shared" si="23"/>
        <v>204500000</v>
      </c>
      <c r="F50" s="4">
        <f t="shared" si="23"/>
        <v>204500000</v>
      </c>
      <c r="G50" s="4">
        <f t="shared" si="23"/>
        <v>204500000</v>
      </c>
      <c r="H50" s="4">
        <f t="shared" si="23"/>
        <v>204500000</v>
      </c>
      <c r="I50" s="4">
        <f t="shared" si="23"/>
        <v>204500000</v>
      </c>
      <c r="J50" s="4">
        <f t="shared" si="23"/>
        <v>204500000</v>
      </c>
      <c r="K50" s="4">
        <f t="shared" si="23"/>
        <v>204500000</v>
      </c>
      <c r="L50" s="4">
        <f t="shared" si="23"/>
        <v>204500000</v>
      </c>
      <c r="M50" s="4">
        <f t="shared" si="23"/>
        <v>204500000</v>
      </c>
    </row>
    <row r="51" spans="1:13" s="5" customFormat="1" x14ac:dyDescent="0.25">
      <c r="A51"/>
      <c r="B51" s="10" t="s">
        <v>32</v>
      </c>
      <c r="C51" s="13">
        <f t="shared" ref="C51:M51" si="24">+C23</f>
        <v>0</v>
      </c>
      <c r="D51" s="13">
        <f t="shared" si="24"/>
        <v>35500000</v>
      </c>
      <c r="E51" s="13">
        <f t="shared" si="24"/>
        <v>35500000</v>
      </c>
      <c r="F51" s="13">
        <f t="shared" si="24"/>
        <v>35500000</v>
      </c>
      <c r="G51" s="13">
        <f t="shared" si="24"/>
        <v>35500000</v>
      </c>
      <c r="H51" s="13">
        <f t="shared" si="24"/>
        <v>35500000</v>
      </c>
      <c r="I51" s="13">
        <f t="shared" si="24"/>
        <v>35500000</v>
      </c>
      <c r="J51" s="13">
        <f t="shared" si="24"/>
        <v>35500000</v>
      </c>
      <c r="K51" s="13">
        <f t="shared" si="24"/>
        <v>35500000</v>
      </c>
      <c r="L51" s="13">
        <f t="shared" si="24"/>
        <v>35500000</v>
      </c>
      <c r="M51" s="13">
        <f t="shared" si="24"/>
        <v>35500000</v>
      </c>
    </row>
    <row r="52" spans="1:13" s="5" customFormat="1" ht="15.75" x14ac:dyDescent="0.25">
      <c r="A52"/>
      <c r="B52" s="6" t="s">
        <v>33</v>
      </c>
      <c r="C52" s="4">
        <f>+C50+C51</f>
        <v>0</v>
      </c>
      <c r="D52" s="4">
        <f t="shared" ref="D52:M52" si="25">+D50+D51</f>
        <v>240000000</v>
      </c>
      <c r="E52" s="4">
        <f t="shared" si="25"/>
        <v>240000000</v>
      </c>
      <c r="F52" s="4">
        <f t="shared" si="25"/>
        <v>240000000</v>
      </c>
      <c r="G52" s="4">
        <f t="shared" si="25"/>
        <v>240000000</v>
      </c>
      <c r="H52" s="4">
        <f t="shared" si="25"/>
        <v>240000000</v>
      </c>
      <c r="I52" s="4">
        <f t="shared" si="25"/>
        <v>240000000</v>
      </c>
      <c r="J52" s="4">
        <f t="shared" si="25"/>
        <v>240000000</v>
      </c>
      <c r="K52" s="4">
        <f t="shared" si="25"/>
        <v>240000000</v>
      </c>
      <c r="L52" s="4">
        <f t="shared" si="25"/>
        <v>240000000</v>
      </c>
      <c r="M52" s="4">
        <f t="shared" si="25"/>
        <v>240000000</v>
      </c>
    </row>
    <row r="53" spans="1:13" s="5" customFormat="1" x14ac:dyDescent="0.25">
      <c r="A53"/>
      <c r="B53" t="s">
        <v>34</v>
      </c>
      <c r="C53" s="4">
        <f>+C47</f>
        <v>0</v>
      </c>
      <c r="D53" s="4">
        <f t="shared" ref="D53:M53" si="26">+D47</f>
        <v>-3333333.3333333433</v>
      </c>
      <c r="E53" s="4">
        <f t="shared" si="26"/>
        <v>0</v>
      </c>
      <c r="F53" s="4">
        <f t="shared" si="26"/>
        <v>0</v>
      </c>
      <c r="G53" s="4">
        <f t="shared" si="26"/>
        <v>0</v>
      </c>
      <c r="H53" s="4">
        <f t="shared" si="26"/>
        <v>0</v>
      </c>
      <c r="I53" s="4">
        <f t="shared" si="26"/>
        <v>0</v>
      </c>
      <c r="J53" s="4">
        <f t="shared" si="26"/>
        <v>0</v>
      </c>
      <c r="K53" s="4">
        <f t="shared" si="26"/>
        <v>0</v>
      </c>
      <c r="L53" s="4">
        <f t="shared" si="26"/>
        <v>0</v>
      </c>
      <c r="M53" s="4">
        <f t="shared" si="26"/>
        <v>0</v>
      </c>
    </row>
    <row r="54" spans="1:13" s="5" customFormat="1" x14ac:dyDescent="0.25">
      <c r="A54"/>
      <c r="B54" t="s">
        <v>35</v>
      </c>
      <c r="C54" s="4">
        <f>C9+C13+C17</f>
        <v>680000000</v>
      </c>
      <c r="D54" s="4">
        <v>0</v>
      </c>
      <c r="E54" s="4">
        <v>0</v>
      </c>
      <c r="F54" s="4">
        <v>0</v>
      </c>
      <c r="G54" s="4">
        <v>0</v>
      </c>
      <c r="H54" s="4">
        <v>0</v>
      </c>
      <c r="I54" s="4">
        <v>0</v>
      </c>
      <c r="J54" s="4">
        <v>0</v>
      </c>
      <c r="K54" s="4">
        <v>0</v>
      </c>
      <c r="L54" s="4">
        <v>0</v>
      </c>
      <c r="M54" s="4">
        <f>-C9-(C13+C17)*30%</f>
        <v>-379000000</v>
      </c>
    </row>
    <row r="55" spans="1:13" s="5" customFormat="1" x14ac:dyDescent="0.25">
      <c r="A55"/>
      <c r="B55" s="10" t="s">
        <v>36</v>
      </c>
      <c r="C55" s="13">
        <f>IF(C50&gt;0,C50*0.33,0)</f>
        <v>0</v>
      </c>
      <c r="D55" s="13">
        <f>IF(D50&gt;0,D50*0.33,0)</f>
        <v>67485000</v>
      </c>
      <c r="E55" s="13">
        <f t="shared" ref="E55:M55" si="27">IF(E50&gt;0,E50*0.33,0)</f>
        <v>67485000</v>
      </c>
      <c r="F55" s="13">
        <f t="shared" si="27"/>
        <v>67485000</v>
      </c>
      <c r="G55" s="13">
        <f t="shared" si="27"/>
        <v>67485000</v>
      </c>
      <c r="H55" s="13">
        <f t="shared" si="27"/>
        <v>67485000</v>
      </c>
      <c r="I55" s="13">
        <f t="shared" si="27"/>
        <v>67485000</v>
      </c>
      <c r="J55" s="13">
        <f t="shared" si="27"/>
        <v>67485000</v>
      </c>
      <c r="K55" s="13">
        <f t="shared" si="27"/>
        <v>67485000</v>
      </c>
      <c r="L55" s="13">
        <f t="shared" si="27"/>
        <v>67485000</v>
      </c>
      <c r="M55" s="13">
        <f t="shared" si="27"/>
        <v>67485000</v>
      </c>
    </row>
    <row r="56" spans="1:13" s="5" customFormat="1" ht="16.5" thickBot="1" x14ac:dyDescent="0.3">
      <c r="A56"/>
      <c r="B56" s="6" t="s">
        <v>37</v>
      </c>
      <c r="C56" s="4">
        <f>+C52-C53-C54-C55</f>
        <v>-680000000</v>
      </c>
      <c r="D56" s="4">
        <f>+D52-D53-D54-D55</f>
        <v>175848333.33333334</v>
      </c>
      <c r="E56" s="4">
        <f t="shared" ref="E56:M56" si="28">+E52-E53-E54-E55</f>
        <v>172515000</v>
      </c>
      <c r="F56" s="4">
        <f t="shared" si="28"/>
        <v>172515000</v>
      </c>
      <c r="G56" s="4">
        <f t="shared" si="28"/>
        <v>172515000</v>
      </c>
      <c r="H56" s="4">
        <f t="shared" si="28"/>
        <v>172515000</v>
      </c>
      <c r="I56" s="4">
        <f t="shared" si="28"/>
        <v>172515000</v>
      </c>
      <c r="J56" s="4">
        <f t="shared" si="28"/>
        <v>172515000</v>
      </c>
      <c r="K56" s="4">
        <f t="shared" si="28"/>
        <v>172515000</v>
      </c>
      <c r="L56" s="4">
        <f t="shared" si="28"/>
        <v>172515000</v>
      </c>
      <c r="M56" s="4">
        <f t="shared" si="28"/>
        <v>551515000</v>
      </c>
    </row>
    <row r="57" spans="1:13" s="5" customFormat="1" ht="16.5" thickBot="1" x14ac:dyDescent="0.3">
      <c r="A57"/>
      <c r="B57" s="17" t="s">
        <v>44</v>
      </c>
      <c r="C57" s="30">
        <f>NPV(25.35%,D56:M56)+C56</f>
        <v>-28292300.43151927</v>
      </c>
      <c r="D57" s="4"/>
      <c r="E57" s="4"/>
      <c r="F57" s="4"/>
      <c r="G57" s="4"/>
      <c r="H57" s="4"/>
      <c r="I57" s="4"/>
      <c r="J57" s="4"/>
      <c r="K57" s="4"/>
      <c r="L57" s="4"/>
      <c r="M57" s="4"/>
    </row>
    <row r="58" spans="1:13" s="5" customFormat="1" ht="15.75" thickBot="1" x14ac:dyDescent="0.3">
      <c r="A58"/>
      <c r="B58" s="31" t="s">
        <v>38</v>
      </c>
      <c r="C58" s="32">
        <f>IRR(C56:M56)</f>
        <v>0.24084416684428112</v>
      </c>
      <c r="D58" s="2"/>
      <c r="E58" s="2"/>
      <c r="F58" s="2"/>
      <c r="G58" s="2"/>
      <c r="H58" s="2"/>
      <c r="I58" s="2"/>
      <c r="J58" s="16"/>
      <c r="K58" s="2"/>
      <c r="L58" s="2"/>
      <c r="M58" s="2"/>
    </row>
    <row r="59" spans="1:13" s="5" customFormat="1" x14ac:dyDescent="0.25">
      <c r="A59"/>
      <c r="B59" s="18"/>
      <c r="C59" s="18"/>
      <c r="D59" s="18"/>
      <c r="E59" s="18"/>
      <c r="F59" s="18"/>
      <c r="G59" s="18"/>
      <c r="H59" s="18"/>
      <c r="I59" s="18"/>
      <c r="J59" s="18"/>
      <c r="K59" s="18"/>
      <c r="L59" s="18"/>
      <c r="M59" s="18"/>
    </row>
  </sheetData>
  <mergeCells count="13">
    <mergeCell ref="DR1:EC1"/>
    <mergeCell ref="ED1:EO1"/>
    <mergeCell ref="A15:A16"/>
    <mergeCell ref="AX1:BI1"/>
    <mergeCell ref="BJ1:BU1"/>
    <mergeCell ref="BV1:CG1"/>
    <mergeCell ref="CH1:CS1"/>
    <mergeCell ref="CT1:DE1"/>
    <mergeCell ref="DF1:DQ1"/>
    <mergeCell ref="N1:Y1"/>
    <mergeCell ref="Z1:AK1"/>
    <mergeCell ref="AL1:AW1"/>
    <mergeCell ref="D1:M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T97"/>
  <sheetViews>
    <sheetView workbookViewId="0">
      <selection activeCell="F12" sqref="F12"/>
    </sheetView>
  </sheetViews>
  <sheetFormatPr baseColWidth="10" defaultRowHeight="15" x14ac:dyDescent="0.25"/>
  <cols>
    <col min="1" max="1" width="25.5703125" bestFit="1" customWidth="1"/>
    <col min="2" max="2" width="33" bestFit="1" customWidth="1"/>
    <col min="3" max="13" width="18.7109375" style="4" customWidth="1"/>
    <col min="14" max="145" width="18.7109375" customWidth="1"/>
  </cols>
  <sheetData>
    <row r="1" spans="1:16166" ht="15" customHeight="1" x14ac:dyDescent="0.25">
      <c r="A1" s="67" t="s">
        <v>50</v>
      </c>
      <c r="C1" s="25">
        <v>2012</v>
      </c>
      <c r="D1" s="25">
        <v>2013</v>
      </c>
      <c r="E1" s="25">
        <v>2014</v>
      </c>
      <c r="F1" s="25">
        <v>2015</v>
      </c>
      <c r="G1" s="25">
        <v>2016</v>
      </c>
      <c r="H1" s="25">
        <v>2017</v>
      </c>
      <c r="I1" s="25">
        <f>H1+1</f>
        <v>2018</v>
      </c>
      <c r="J1" s="25">
        <f t="shared" ref="J1:W1" si="0">I1+1</f>
        <v>2019</v>
      </c>
      <c r="K1" s="25">
        <f t="shared" si="0"/>
        <v>2020</v>
      </c>
      <c r="L1" s="25">
        <f t="shared" si="0"/>
        <v>2021</v>
      </c>
      <c r="M1" s="25">
        <f t="shared" si="0"/>
        <v>2022</v>
      </c>
      <c r="N1" s="25">
        <f t="shared" si="0"/>
        <v>2023</v>
      </c>
      <c r="O1" s="25">
        <f t="shared" si="0"/>
        <v>2024</v>
      </c>
      <c r="P1" s="25">
        <f t="shared" si="0"/>
        <v>2025</v>
      </c>
      <c r="Q1" s="25">
        <f t="shared" si="0"/>
        <v>2026</v>
      </c>
      <c r="R1" s="25">
        <f t="shared" si="0"/>
        <v>2027</v>
      </c>
      <c r="S1" s="25">
        <f t="shared" si="0"/>
        <v>2028</v>
      </c>
      <c r="T1" s="25">
        <f t="shared" si="0"/>
        <v>2029</v>
      </c>
      <c r="U1" s="25">
        <f t="shared" si="0"/>
        <v>2030</v>
      </c>
      <c r="V1" s="25">
        <f t="shared" si="0"/>
        <v>2031</v>
      </c>
      <c r="W1" s="25">
        <f t="shared" si="0"/>
        <v>2032</v>
      </c>
    </row>
    <row r="2" spans="1:16166" x14ac:dyDescent="0.25">
      <c r="A2" s="67"/>
      <c r="B2" s="25" t="s">
        <v>45</v>
      </c>
      <c r="C2" s="33">
        <v>2.4400000000000002E-2</v>
      </c>
      <c r="D2" s="33">
        <v>2.5999999999999999E-2</v>
      </c>
      <c r="E2" s="33">
        <v>3.56E-2</v>
      </c>
      <c r="F2" s="33">
        <v>3.0599999999999999E-2</v>
      </c>
      <c r="G2" s="33">
        <v>3.1399999999999997E-2</v>
      </c>
      <c r="H2" s="33">
        <v>3.1E-2</v>
      </c>
      <c r="I2" s="38">
        <f>H2</f>
        <v>3.1E-2</v>
      </c>
      <c r="J2" s="38">
        <f t="shared" ref="J2:W2" si="1">I2</f>
        <v>3.1E-2</v>
      </c>
      <c r="K2" s="38">
        <f t="shared" si="1"/>
        <v>3.1E-2</v>
      </c>
      <c r="L2" s="38">
        <f t="shared" si="1"/>
        <v>3.1E-2</v>
      </c>
      <c r="M2" s="38">
        <f t="shared" si="1"/>
        <v>3.1E-2</v>
      </c>
      <c r="N2" s="38">
        <f t="shared" si="1"/>
        <v>3.1E-2</v>
      </c>
      <c r="O2" s="38">
        <f t="shared" si="1"/>
        <v>3.1E-2</v>
      </c>
      <c r="P2" s="38">
        <f t="shared" si="1"/>
        <v>3.1E-2</v>
      </c>
      <c r="Q2" s="38">
        <f t="shared" si="1"/>
        <v>3.1E-2</v>
      </c>
      <c r="R2" s="38">
        <f t="shared" si="1"/>
        <v>3.1E-2</v>
      </c>
      <c r="S2" s="38">
        <f t="shared" si="1"/>
        <v>3.1E-2</v>
      </c>
      <c r="T2" s="38">
        <f t="shared" si="1"/>
        <v>3.1E-2</v>
      </c>
      <c r="U2" s="38">
        <f t="shared" si="1"/>
        <v>3.1E-2</v>
      </c>
      <c r="V2" s="38">
        <f t="shared" si="1"/>
        <v>3.1E-2</v>
      </c>
      <c r="W2" s="38">
        <f t="shared" si="1"/>
        <v>3.1E-2</v>
      </c>
      <c r="X2" s="2"/>
    </row>
    <row r="3" spans="1:16166" x14ac:dyDescent="0.25">
      <c r="A3" s="67"/>
      <c r="B3" s="25" t="s">
        <v>46</v>
      </c>
      <c r="C3" s="33">
        <v>-2.9499999999999998E-2</v>
      </c>
      <c r="D3" s="33">
        <v>1.8700000000000001E-2</v>
      </c>
      <c r="E3" s="33">
        <v>2.7099999999999999E-2</v>
      </c>
      <c r="F3" s="33">
        <v>3.5099999999999999E-2</v>
      </c>
      <c r="G3" s="33">
        <v>3.7199999999999997E-2</v>
      </c>
      <c r="H3" s="33">
        <v>3.7999999999999999E-2</v>
      </c>
      <c r="I3" s="38">
        <f>H3</f>
        <v>3.7999999999999999E-2</v>
      </c>
      <c r="J3" s="38">
        <f t="shared" ref="J3:W3" si="2">I3</f>
        <v>3.7999999999999999E-2</v>
      </c>
      <c r="K3" s="38">
        <f t="shared" si="2"/>
        <v>3.7999999999999999E-2</v>
      </c>
      <c r="L3" s="38">
        <f t="shared" si="2"/>
        <v>3.7999999999999999E-2</v>
      </c>
      <c r="M3" s="38">
        <f t="shared" si="2"/>
        <v>3.7999999999999999E-2</v>
      </c>
      <c r="N3" s="38">
        <f t="shared" si="2"/>
        <v>3.7999999999999999E-2</v>
      </c>
      <c r="O3" s="38">
        <f t="shared" si="2"/>
        <v>3.7999999999999999E-2</v>
      </c>
      <c r="P3" s="38">
        <f t="shared" si="2"/>
        <v>3.7999999999999999E-2</v>
      </c>
      <c r="Q3" s="38">
        <f t="shared" si="2"/>
        <v>3.7999999999999999E-2</v>
      </c>
      <c r="R3" s="38">
        <f t="shared" si="2"/>
        <v>3.7999999999999999E-2</v>
      </c>
      <c r="S3" s="38">
        <f t="shared" si="2"/>
        <v>3.7999999999999999E-2</v>
      </c>
      <c r="T3" s="38">
        <f t="shared" si="2"/>
        <v>3.7999999999999999E-2</v>
      </c>
      <c r="U3" s="38">
        <f t="shared" si="2"/>
        <v>3.7999999999999999E-2</v>
      </c>
      <c r="V3" s="38">
        <f t="shared" si="2"/>
        <v>3.7999999999999999E-2</v>
      </c>
      <c r="W3" s="38">
        <f t="shared" si="2"/>
        <v>3.7999999999999999E-2</v>
      </c>
      <c r="X3" s="2"/>
    </row>
    <row r="4" spans="1:16166" x14ac:dyDescent="0.25">
      <c r="C4" s="39"/>
      <c r="X4" s="2"/>
    </row>
    <row r="5" spans="1:16166" s="5" customFormat="1" ht="15.75" x14ac:dyDescent="0.25">
      <c r="A5"/>
      <c r="B5"/>
      <c r="C5" s="4"/>
      <c r="D5" s="7"/>
      <c r="E5" s="7"/>
      <c r="F5" s="7"/>
      <c r="G5" s="7"/>
      <c r="H5" s="7"/>
      <c r="I5" s="7"/>
      <c r="J5" s="7"/>
      <c r="K5" s="7"/>
      <c r="L5" s="7"/>
      <c r="M5" s="7"/>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c r="BG5" s="64"/>
      <c r="BH5" s="64"/>
      <c r="BI5" s="64"/>
      <c r="BJ5" s="64"/>
      <c r="BK5" s="64"/>
      <c r="BL5" s="64"/>
      <c r="BM5" s="64"/>
      <c r="BN5" s="64"/>
      <c r="BO5" s="64"/>
      <c r="BP5" s="64"/>
      <c r="BQ5" s="64"/>
      <c r="BR5" s="64"/>
      <c r="BS5" s="64"/>
      <c r="BT5" s="64"/>
      <c r="BU5" s="64"/>
      <c r="BV5" s="64"/>
      <c r="BW5" s="64"/>
      <c r="BX5" s="64"/>
      <c r="BY5" s="64"/>
      <c r="BZ5" s="64"/>
      <c r="CA5" s="64"/>
      <c r="CB5" s="64"/>
      <c r="CC5" s="64"/>
      <c r="CD5" s="64"/>
      <c r="CE5" s="64"/>
      <c r="CF5" s="64"/>
      <c r="CG5" s="64"/>
      <c r="CH5" s="64"/>
      <c r="CI5" s="64"/>
      <c r="CJ5" s="64"/>
      <c r="CK5" s="64"/>
      <c r="CL5" s="64"/>
      <c r="CM5" s="64"/>
      <c r="CN5" s="64"/>
      <c r="CO5" s="64"/>
      <c r="CP5" s="64"/>
      <c r="CQ5" s="64"/>
      <c r="CR5" s="64"/>
      <c r="CS5" s="64"/>
      <c r="CT5" s="64"/>
      <c r="CU5" s="64"/>
      <c r="CV5" s="64"/>
      <c r="CW5" s="64"/>
      <c r="CX5" s="64"/>
      <c r="CY5" s="64"/>
      <c r="CZ5" s="64"/>
      <c r="DA5" s="64"/>
      <c r="DB5" s="64"/>
      <c r="DC5" s="64"/>
      <c r="DD5" s="64"/>
      <c r="DE5" s="64"/>
      <c r="DF5" s="64"/>
      <c r="DG5" s="64"/>
      <c r="DH5" s="64"/>
      <c r="DI5" s="64"/>
      <c r="DJ5" s="64"/>
      <c r="DK5" s="64"/>
      <c r="DL5" s="64"/>
      <c r="DM5" s="64"/>
      <c r="DN5" s="64"/>
      <c r="DO5" s="64"/>
      <c r="DP5" s="64"/>
      <c r="DQ5" s="64"/>
      <c r="DR5" s="64"/>
      <c r="DS5" s="64"/>
      <c r="DT5" s="64"/>
      <c r="DU5" s="64"/>
      <c r="DV5" s="64"/>
      <c r="DW5" s="64"/>
      <c r="DX5" s="64"/>
      <c r="DY5" s="64"/>
      <c r="DZ5" s="64"/>
      <c r="EA5" s="64"/>
      <c r="EB5" s="64"/>
      <c r="EC5" s="64"/>
      <c r="ED5" s="64"/>
      <c r="EE5" s="64"/>
      <c r="EF5" s="64"/>
      <c r="EG5" s="64"/>
      <c r="EH5" s="64"/>
      <c r="EI5" s="64"/>
      <c r="EJ5" s="64"/>
      <c r="EK5" s="64"/>
      <c r="EL5" s="64"/>
      <c r="EM5" s="64"/>
      <c r="EN5" s="64"/>
      <c r="EO5" s="64"/>
    </row>
    <row r="6" spans="1:16166" s="5" customFormat="1" ht="15.75" x14ac:dyDescent="0.25">
      <c r="A6" s="6" t="s">
        <v>6</v>
      </c>
      <c r="B6"/>
      <c r="C6" s="48">
        <v>2012</v>
      </c>
      <c r="D6" s="7">
        <f>C6+1</f>
        <v>2013</v>
      </c>
      <c r="E6" s="7">
        <f t="shared" ref="E6:W6" si="3">D6+1</f>
        <v>2014</v>
      </c>
      <c r="F6" s="49">
        <f t="shared" si="3"/>
        <v>2015</v>
      </c>
      <c r="G6" s="50">
        <f t="shared" si="3"/>
        <v>2016</v>
      </c>
      <c r="H6" s="7">
        <f t="shared" si="3"/>
        <v>2017</v>
      </c>
      <c r="I6" s="7">
        <f t="shared" si="3"/>
        <v>2018</v>
      </c>
      <c r="J6" s="7">
        <f t="shared" si="3"/>
        <v>2019</v>
      </c>
      <c r="K6" s="7">
        <f t="shared" si="3"/>
        <v>2020</v>
      </c>
      <c r="L6" s="7">
        <f t="shared" si="3"/>
        <v>2021</v>
      </c>
      <c r="M6" s="7">
        <f t="shared" si="3"/>
        <v>2022</v>
      </c>
      <c r="N6" s="7">
        <f t="shared" si="3"/>
        <v>2023</v>
      </c>
      <c r="O6" s="7">
        <f t="shared" si="3"/>
        <v>2024</v>
      </c>
      <c r="P6" s="7">
        <f t="shared" si="3"/>
        <v>2025</v>
      </c>
      <c r="Q6" s="7">
        <f t="shared" si="3"/>
        <v>2026</v>
      </c>
      <c r="R6" s="7">
        <f t="shared" si="3"/>
        <v>2027</v>
      </c>
      <c r="S6" s="7">
        <f t="shared" si="3"/>
        <v>2028</v>
      </c>
      <c r="T6" s="7">
        <f t="shared" si="3"/>
        <v>2029</v>
      </c>
      <c r="U6" s="7">
        <f t="shared" si="3"/>
        <v>2030</v>
      </c>
      <c r="V6" s="7">
        <f t="shared" si="3"/>
        <v>2031</v>
      </c>
      <c r="W6" s="7">
        <f t="shared" si="3"/>
        <v>2032</v>
      </c>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c r="IR6" s="8"/>
      <c r="IS6" s="8"/>
      <c r="IT6" s="8"/>
      <c r="IU6" s="8"/>
      <c r="IV6" s="8"/>
      <c r="IW6" s="8"/>
      <c r="IX6" s="8"/>
      <c r="IY6" s="8"/>
      <c r="IZ6" s="8"/>
      <c r="JA6" s="8"/>
      <c r="JB6" s="8"/>
      <c r="JC6" s="8"/>
      <c r="JD6" s="8"/>
      <c r="JE6" s="8"/>
      <c r="JF6" s="8"/>
      <c r="JG6" s="8"/>
      <c r="JH6" s="8"/>
      <c r="JI6" s="8"/>
      <c r="JJ6" s="8"/>
      <c r="JK6" s="8"/>
      <c r="JL6" s="8"/>
      <c r="JM6" s="8"/>
      <c r="JN6" s="8"/>
      <c r="JO6" s="8"/>
      <c r="JP6" s="8"/>
      <c r="JQ6" s="8"/>
      <c r="JR6" s="8"/>
      <c r="JS6" s="8"/>
      <c r="JT6" s="8"/>
      <c r="JU6" s="8"/>
      <c r="JV6" s="8"/>
      <c r="JW6" s="8"/>
      <c r="JX6" s="8"/>
      <c r="JY6" s="8"/>
      <c r="JZ6" s="8"/>
      <c r="KA6" s="8"/>
      <c r="KB6" s="8"/>
      <c r="KC6" s="8"/>
      <c r="KD6" s="8"/>
      <c r="KE6" s="8"/>
      <c r="KF6" s="8"/>
      <c r="KG6" s="8"/>
      <c r="KH6" s="8"/>
      <c r="KI6" s="8"/>
      <c r="KJ6" s="8"/>
      <c r="KK6" s="8"/>
      <c r="KL6" s="8"/>
      <c r="KM6" s="8"/>
      <c r="KN6" s="8"/>
      <c r="KO6" s="8"/>
      <c r="KP6" s="8"/>
      <c r="KQ6" s="8"/>
      <c r="KR6" s="8"/>
      <c r="KS6" s="8"/>
      <c r="KT6" s="8"/>
      <c r="KU6" s="8"/>
      <c r="KV6" s="8"/>
      <c r="KW6" s="8"/>
      <c r="KX6" s="8"/>
      <c r="KY6" s="8"/>
      <c r="KZ6" s="8"/>
      <c r="LA6" s="8"/>
      <c r="LB6" s="8"/>
      <c r="LC6" s="8"/>
      <c r="LD6" s="8"/>
      <c r="LE6" s="8"/>
      <c r="LF6" s="8"/>
      <c r="LG6" s="8"/>
      <c r="LH6" s="8"/>
      <c r="LI6" s="8"/>
      <c r="LJ6" s="8"/>
      <c r="LK6" s="8"/>
      <c r="LL6" s="8"/>
      <c r="LM6" s="8"/>
      <c r="LN6" s="8"/>
      <c r="LO6" s="8"/>
      <c r="LP6" s="8"/>
      <c r="LQ6" s="8"/>
      <c r="LR6" s="8"/>
      <c r="LS6" s="8"/>
      <c r="LT6" s="8"/>
      <c r="LU6" s="8"/>
      <c r="LV6" s="8"/>
      <c r="LW6" s="8"/>
      <c r="LX6" s="8"/>
      <c r="LY6" s="8"/>
      <c r="LZ6" s="8"/>
      <c r="MA6" s="8"/>
      <c r="MB6" s="8"/>
      <c r="MC6" s="8"/>
      <c r="MD6" s="8"/>
      <c r="ME6" s="8"/>
      <c r="MF6" s="8"/>
      <c r="MG6" s="8"/>
      <c r="MH6" s="8"/>
      <c r="MI6" s="8"/>
      <c r="MJ6" s="8"/>
      <c r="MK6" s="8"/>
      <c r="ML6" s="8"/>
      <c r="MM6" s="8"/>
      <c r="MN6" s="8"/>
      <c r="MO6" s="8"/>
      <c r="MP6" s="8"/>
      <c r="MQ6" s="8"/>
      <c r="MR6" s="8"/>
      <c r="MS6" s="8"/>
      <c r="MT6" s="8"/>
      <c r="MU6" s="8"/>
      <c r="MV6" s="8"/>
      <c r="MW6" s="8"/>
      <c r="MX6" s="8"/>
      <c r="MY6" s="8"/>
      <c r="MZ6" s="8"/>
      <c r="NA6" s="8"/>
      <c r="NB6" s="8"/>
      <c r="NC6" s="8"/>
      <c r="ND6" s="8"/>
      <c r="NE6" s="8"/>
      <c r="NF6" s="8"/>
      <c r="NG6" s="8"/>
      <c r="NH6" s="8"/>
      <c r="NI6" s="8"/>
      <c r="NJ6" s="8"/>
      <c r="NK6" s="8"/>
      <c r="NL6" s="8"/>
      <c r="NM6" s="8"/>
      <c r="NN6" s="8"/>
      <c r="NO6" s="8"/>
      <c r="NP6" s="8"/>
      <c r="NQ6" s="8"/>
      <c r="NR6" s="8"/>
      <c r="NS6" s="8"/>
      <c r="NT6" s="8"/>
      <c r="NU6" s="8"/>
      <c r="NV6" s="8"/>
      <c r="NW6" s="8"/>
      <c r="NX6" s="8"/>
      <c r="NY6" s="8"/>
      <c r="NZ6" s="8"/>
      <c r="OA6" s="8"/>
      <c r="OB6" s="8"/>
      <c r="OC6" s="8"/>
      <c r="OD6" s="8"/>
      <c r="OE6" s="8"/>
      <c r="OF6" s="8"/>
      <c r="OG6" s="8"/>
      <c r="OH6" s="8"/>
      <c r="OI6" s="8"/>
      <c r="OJ6" s="8"/>
      <c r="OK6" s="8"/>
      <c r="OL6" s="8"/>
      <c r="OM6" s="8"/>
      <c r="ON6" s="8"/>
      <c r="OO6" s="8"/>
      <c r="OP6" s="8"/>
      <c r="OQ6" s="8"/>
      <c r="OR6" s="8"/>
      <c r="OS6" s="8"/>
      <c r="OT6" s="8"/>
      <c r="OU6" s="8"/>
      <c r="OV6" s="8"/>
      <c r="OW6" s="8"/>
      <c r="OX6" s="8"/>
      <c r="OY6" s="8"/>
      <c r="OZ6" s="8"/>
      <c r="PA6" s="8"/>
      <c r="PB6" s="8"/>
      <c r="PC6" s="8"/>
      <c r="PD6" s="8"/>
      <c r="PE6" s="8"/>
      <c r="PF6" s="8"/>
      <c r="PG6" s="8"/>
      <c r="PH6" s="8"/>
      <c r="PI6" s="8"/>
      <c r="PJ6" s="8"/>
      <c r="PK6" s="8"/>
      <c r="PL6" s="8"/>
      <c r="PM6" s="8"/>
      <c r="PN6" s="8"/>
      <c r="PO6" s="8"/>
      <c r="PP6" s="8"/>
      <c r="PQ6" s="8"/>
      <c r="PR6" s="8"/>
      <c r="PS6" s="8"/>
      <c r="PT6" s="8"/>
      <c r="PU6" s="8"/>
      <c r="PV6" s="8"/>
      <c r="PW6" s="8"/>
      <c r="PX6" s="8"/>
      <c r="PY6" s="8"/>
      <c r="PZ6" s="8"/>
      <c r="QA6" s="8"/>
      <c r="QB6" s="8"/>
      <c r="QC6" s="8"/>
      <c r="QD6" s="8"/>
      <c r="QE6" s="8"/>
      <c r="QF6" s="8"/>
      <c r="QG6" s="8"/>
      <c r="QH6" s="8"/>
      <c r="QI6" s="8"/>
      <c r="QJ6" s="8"/>
      <c r="QK6" s="8"/>
      <c r="QL6" s="8"/>
      <c r="QM6" s="8"/>
      <c r="QN6" s="8"/>
      <c r="QO6" s="8"/>
      <c r="QP6" s="8"/>
      <c r="QQ6" s="8"/>
      <c r="QR6" s="8"/>
      <c r="QS6" s="8"/>
      <c r="QT6" s="8"/>
      <c r="QU6" s="8"/>
      <c r="QV6" s="8"/>
      <c r="QW6" s="8"/>
      <c r="QX6" s="8"/>
      <c r="QY6" s="8"/>
      <c r="QZ6" s="8"/>
      <c r="RA6" s="8"/>
      <c r="RB6" s="8"/>
      <c r="RC6" s="8"/>
      <c r="RD6" s="8"/>
      <c r="RE6" s="8"/>
      <c r="RF6" s="8"/>
      <c r="RG6" s="8"/>
      <c r="RH6" s="8"/>
      <c r="RI6" s="8"/>
      <c r="RJ6" s="8"/>
      <c r="RK6" s="8"/>
      <c r="RL6" s="8"/>
      <c r="RM6" s="8"/>
      <c r="RN6" s="8"/>
      <c r="RO6" s="8"/>
      <c r="RP6" s="8"/>
      <c r="RQ6" s="8"/>
      <c r="RR6" s="8"/>
      <c r="RS6" s="8"/>
      <c r="RT6" s="8"/>
      <c r="RU6" s="8"/>
      <c r="RV6" s="8"/>
      <c r="RW6" s="8"/>
      <c r="RX6" s="8"/>
      <c r="RY6" s="8"/>
      <c r="RZ6" s="8"/>
      <c r="SA6" s="8"/>
      <c r="SB6" s="8"/>
      <c r="SC6" s="8"/>
      <c r="SD6" s="8"/>
      <c r="SE6" s="8"/>
      <c r="SF6" s="8"/>
      <c r="SG6" s="8"/>
      <c r="SH6" s="8"/>
      <c r="SI6" s="8"/>
      <c r="SJ6" s="8"/>
      <c r="SK6" s="8"/>
      <c r="SL6" s="8"/>
      <c r="SM6" s="8"/>
      <c r="SN6" s="8"/>
      <c r="SO6" s="8"/>
      <c r="SP6" s="8"/>
      <c r="SQ6" s="8"/>
      <c r="SR6" s="8"/>
      <c r="SS6" s="8"/>
      <c r="ST6" s="8"/>
      <c r="SU6" s="8"/>
      <c r="SV6" s="8"/>
      <c r="SW6" s="8"/>
      <c r="SX6" s="8"/>
      <c r="SY6" s="8"/>
      <c r="SZ6" s="8"/>
      <c r="TA6" s="8"/>
      <c r="TB6" s="8"/>
      <c r="TC6" s="8"/>
      <c r="TD6" s="8"/>
      <c r="TE6" s="8"/>
      <c r="TF6" s="8"/>
      <c r="TG6" s="8"/>
      <c r="TH6" s="8"/>
      <c r="TI6" s="8"/>
      <c r="TJ6" s="8"/>
      <c r="TK6" s="8"/>
      <c r="TL6" s="8"/>
      <c r="TM6" s="8"/>
      <c r="TN6" s="8"/>
      <c r="TO6" s="8"/>
      <c r="TP6" s="8"/>
      <c r="TQ6" s="8"/>
      <c r="TR6" s="8"/>
      <c r="TS6" s="8"/>
      <c r="TT6" s="8"/>
      <c r="TU6" s="8"/>
      <c r="TV6" s="8"/>
      <c r="TW6" s="8"/>
      <c r="TX6" s="8"/>
      <c r="TY6" s="8"/>
      <c r="TZ6" s="8"/>
      <c r="UA6" s="8"/>
      <c r="UB6" s="8"/>
      <c r="UC6" s="8"/>
      <c r="UD6" s="8"/>
      <c r="UE6" s="8"/>
      <c r="UF6" s="8"/>
      <c r="UG6" s="8"/>
      <c r="UH6" s="8"/>
      <c r="UI6" s="8"/>
      <c r="UJ6" s="8"/>
      <c r="UK6" s="8"/>
      <c r="UL6" s="8"/>
      <c r="UM6" s="8"/>
      <c r="UN6" s="8"/>
      <c r="UO6" s="8"/>
      <c r="UP6" s="8"/>
      <c r="UQ6" s="8"/>
      <c r="UR6" s="8"/>
      <c r="US6" s="8"/>
      <c r="UT6" s="8"/>
      <c r="UU6" s="8"/>
      <c r="UV6" s="8"/>
      <c r="UW6" s="8"/>
      <c r="UX6" s="8"/>
      <c r="UY6" s="8"/>
      <c r="UZ6" s="8"/>
      <c r="VA6" s="8"/>
      <c r="VB6" s="8"/>
      <c r="VC6" s="8"/>
      <c r="VD6" s="8"/>
      <c r="VE6" s="8"/>
      <c r="VF6" s="8"/>
      <c r="VG6" s="8"/>
      <c r="VH6" s="8"/>
      <c r="VI6" s="8"/>
      <c r="VJ6" s="8"/>
      <c r="VK6" s="8"/>
      <c r="VL6" s="8"/>
      <c r="VM6" s="8"/>
      <c r="VN6" s="8"/>
      <c r="VO6" s="8"/>
      <c r="VP6" s="8"/>
      <c r="VQ6" s="8"/>
      <c r="VR6" s="8"/>
      <c r="VS6" s="8"/>
      <c r="VT6" s="8"/>
      <c r="VU6" s="8"/>
      <c r="VV6" s="8"/>
      <c r="VW6" s="8"/>
      <c r="VX6" s="8"/>
      <c r="VY6" s="8"/>
      <c r="VZ6" s="8"/>
      <c r="WA6" s="8"/>
      <c r="WB6" s="8"/>
      <c r="WC6" s="8"/>
      <c r="WD6" s="8"/>
      <c r="WE6" s="8"/>
      <c r="WF6" s="8"/>
      <c r="WG6" s="8"/>
      <c r="WH6" s="8"/>
      <c r="WI6" s="8"/>
      <c r="WJ6" s="8"/>
      <c r="WK6" s="8"/>
      <c r="WL6" s="8"/>
      <c r="WM6" s="8"/>
      <c r="WN6" s="8"/>
      <c r="WO6" s="8"/>
      <c r="WP6" s="8"/>
      <c r="WQ6" s="8"/>
      <c r="WR6" s="8"/>
      <c r="WS6" s="8"/>
      <c r="WT6" s="8"/>
      <c r="WU6" s="8"/>
      <c r="WV6" s="8"/>
      <c r="WW6" s="8"/>
      <c r="WX6" s="8"/>
      <c r="WY6" s="8"/>
      <c r="WZ6" s="8"/>
      <c r="XA6" s="8"/>
      <c r="XB6" s="8"/>
      <c r="XC6" s="8"/>
      <c r="XD6" s="8"/>
      <c r="XE6" s="8"/>
      <c r="XF6" s="8"/>
      <c r="XG6" s="8"/>
      <c r="XH6" s="8"/>
      <c r="XI6" s="8"/>
      <c r="XJ6" s="8"/>
      <c r="XK6" s="8"/>
      <c r="XL6" s="8"/>
      <c r="XM6" s="8"/>
      <c r="XN6" s="8"/>
      <c r="XO6" s="8"/>
      <c r="XP6" s="8"/>
      <c r="XQ6" s="8"/>
      <c r="XR6" s="8"/>
      <c r="XS6" s="8"/>
      <c r="XT6" s="8"/>
      <c r="XU6" s="8"/>
      <c r="XV6" s="8"/>
      <c r="XW6" s="8"/>
      <c r="XX6" s="8"/>
      <c r="XY6" s="8"/>
      <c r="XZ6" s="8"/>
      <c r="YA6" s="8"/>
      <c r="YB6" s="8"/>
      <c r="YC6" s="8"/>
      <c r="YD6" s="8"/>
      <c r="YE6" s="8"/>
      <c r="YF6" s="8"/>
      <c r="YG6" s="8"/>
      <c r="YH6" s="8"/>
      <c r="YI6" s="8"/>
      <c r="YJ6" s="8"/>
      <c r="YK6" s="8"/>
      <c r="YL6" s="8"/>
      <c r="YM6" s="8"/>
      <c r="YN6" s="8"/>
      <c r="YO6" s="8"/>
      <c r="YP6" s="8"/>
      <c r="YQ6" s="8"/>
      <c r="YR6" s="8"/>
      <c r="YS6" s="8"/>
      <c r="YT6" s="8"/>
      <c r="YU6" s="8"/>
      <c r="YV6" s="8"/>
      <c r="YW6" s="8"/>
      <c r="YX6" s="8"/>
      <c r="YY6" s="8"/>
      <c r="YZ6" s="8"/>
      <c r="ZA6" s="8"/>
      <c r="ZB6" s="8"/>
      <c r="ZC6" s="8"/>
      <c r="ZD6" s="8"/>
      <c r="ZE6" s="8"/>
      <c r="ZF6" s="8"/>
      <c r="ZG6" s="8"/>
      <c r="ZH6" s="8"/>
      <c r="ZI6" s="8"/>
      <c r="ZJ6" s="8"/>
      <c r="ZK6" s="8"/>
      <c r="ZL6" s="8"/>
      <c r="ZM6" s="8"/>
      <c r="ZN6" s="8"/>
      <c r="ZO6" s="8"/>
      <c r="ZP6" s="8"/>
      <c r="ZQ6" s="8"/>
      <c r="ZR6" s="8"/>
      <c r="ZS6" s="8"/>
      <c r="ZT6" s="8"/>
      <c r="ZU6" s="8"/>
      <c r="ZV6" s="8"/>
      <c r="ZW6" s="8"/>
      <c r="ZX6" s="8"/>
      <c r="ZY6" s="8"/>
      <c r="ZZ6" s="8"/>
      <c r="AAA6" s="8"/>
      <c r="AAB6" s="8"/>
      <c r="AAC6" s="8"/>
      <c r="AAD6" s="8"/>
      <c r="AAE6" s="8"/>
      <c r="AAF6" s="8"/>
      <c r="AAG6" s="8"/>
      <c r="AAH6" s="8"/>
      <c r="AAI6" s="8"/>
      <c r="AAJ6" s="8"/>
      <c r="AAK6" s="8"/>
      <c r="AAL6" s="8"/>
      <c r="AAM6" s="8"/>
      <c r="AAN6" s="8"/>
      <c r="AAO6" s="8"/>
      <c r="AAP6" s="8"/>
      <c r="AAQ6" s="8"/>
      <c r="AAR6" s="8"/>
      <c r="AAS6" s="8"/>
      <c r="AAT6" s="8"/>
      <c r="AAU6" s="8"/>
      <c r="AAV6" s="8"/>
      <c r="AAW6" s="8"/>
      <c r="AAX6" s="8"/>
      <c r="AAY6" s="8"/>
      <c r="AAZ6" s="8"/>
      <c r="ABA6" s="8"/>
      <c r="ABB6" s="8"/>
      <c r="ABC6" s="8"/>
      <c r="ABD6" s="8"/>
      <c r="ABE6" s="8"/>
      <c r="ABF6" s="8"/>
      <c r="ABG6" s="8"/>
      <c r="ABH6" s="8"/>
      <c r="ABI6" s="8"/>
      <c r="ABJ6" s="8"/>
      <c r="ABK6" s="8"/>
      <c r="ABL6" s="8"/>
      <c r="ABM6" s="8"/>
      <c r="ABN6" s="8"/>
      <c r="ABO6" s="8"/>
      <c r="ABP6" s="8"/>
      <c r="ABQ6" s="8"/>
      <c r="ABR6" s="8"/>
      <c r="ABS6" s="8"/>
      <c r="ABT6" s="8"/>
      <c r="ABU6" s="8"/>
      <c r="ABV6" s="8"/>
      <c r="ABW6" s="8"/>
      <c r="ABX6" s="8"/>
      <c r="ABY6" s="8"/>
      <c r="ABZ6" s="8"/>
      <c r="ACA6" s="8"/>
      <c r="ACB6" s="8"/>
      <c r="ACC6" s="8"/>
      <c r="ACD6" s="8"/>
      <c r="ACE6" s="8"/>
      <c r="ACF6" s="8"/>
      <c r="ACG6" s="8"/>
      <c r="ACH6" s="8"/>
      <c r="ACI6" s="8"/>
      <c r="ACJ6" s="8"/>
      <c r="ACK6" s="8"/>
      <c r="ACL6" s="8"/>
      <c r="ACM6" s="8"/>
      <c r="ACN6" s="8"/>
      <c r="ACO6" s="8"/>
      <c r="ACP6" s="8"/>
      <c r="ACQ6" s="8"/>
      <c r="ACR6" s="8"/>
      <c r="ACS6" s="8"/>
      <c r="ACT6" s="8"/>
      <c r="ACU6" s="8"/>
      <c r="ACV6" s="8"/>
      <c r="ACW6" s="8"/>
      <c r="ACX6" s="8"/>
      <c r="ACY6" s="8"/>
      <c r="ACZ6" s="8"/>
      <c r="ADA6" s="8"/>
      <c r="ADB6" s="8"/>
      <c r="ADC6" s="8"/>
      <c r="ADD6" s="8"/>
      <c r="ADE6" s="8"/>
      <c r="ADF6" s="8"/>
      <c r="ADG6" s="8"/>
      <c r="ADH6" s="8"/>
      <c r="ADI6" s="8"/>
      <c r="ADJ6" s="8"/>
      <c r="ADK6" s="8"/>
      <c r="ADL6" s="8"/>
      <c r="ADM6" s="8"/>
      <c r="ADN6" s="8"/>
      <c r="ADO6" s="8"/>
      <c r="ADP6" s="8"/>
      <c r="ADQ6" s="8"/>
      <c r="ADR6" s="8"/>
      <c r="ADS6" s="8"/>
      <c r="ADT6" s="8"/>
      <c r="ADU6" s="8"/>
      <c r="ADV6" s="8"/>
      <c r="ADW6" s="8"/>
      <c r="ADX6" s="8"/>
      <c r="ADY6" s="8"/>
      <c r="ADZ6" s="8"/>
      <c r="AEA6" s="8"/>
      <c r="AEB6" s="8"/>
      <c r="AEC6" s="8"/>
      <c r="AED6" s="8"/>
      <c r="AEE6" s="8"/>
      <c r="AEF6" s="8"/>
      <c r="AEG6" s="8"/>
      <c r="AEH6" s="8"/>
      <c r="AEI6" s="8"/>
      <c r="AEJ6" s="8"/>
      <c r="AEK6" s="8"/>
      <c r="AEL6" s="8"/>
      <c r="AEM6" s="8"/>
      <c r="AEN6" s="8"/>
      <c r="AEO6" s="8"/>
      <c r="AEP6" s="8"/>
      <c r="AEQ6" s="8"/>
      <c r="AER6" s="8"/>
      <c r="AES6" s="8"/>
      <c r="AET6" s="8"/>
      <c r="AEU6" s="8"/>
      <c r="AEV6" s="8"/>
      <c r="AEW6" s="8"/>
      <c r="AEX6" s="8"/>
      <c r="AEY6" s="8"/>
      <c r="AEZ6" s="8"/>
      <c r="AFA6" s="8"/>
      <c r="AFB6" s="8"/>
      <c r="AFC6" s="8"/>
      <c r="AFD6" s="8"/>
      <c r="AFE6" s="8"/>
      <c r="AFF6" s="8"/>
      <c r="AFG6" s="8"/>
      <c r="AFH6" s="8"/>
      <c r="AFI6" s="8"/>
      <c r="AFJ6" s="8"/>
      <c r="AFK6" s="8"/>
      <c r="AFL6" s="8"/>
      <c r="AFM6" s="8"/>
      <c r="AFN6" s="8"/>
      <c r="AFO6" s="8"/>
      <c r="AFP6" s="8"/>
      <c r="AFQ6" s="8"/>
      <c r="AFR6" s="8"/>
      <c r="AFS6" s="8"/>
      <c r="AFT6" s="8"/>
      <c r="AFU6" s="8"/>
      <c r="AFV6" s="8"/>
      <c r="AFW6" s="8"/>
      <c r="AFX6" s="8"/>
      <c r="AFY6" s="8"/>
      <c r="AFZ6" s="8"/>
      <c r="AGA6" s="8"/>
      <c r="AGB6" s="8"/>
      <c r="AGC6" s="8"/>
      <c r="AGD6" s="8"/>
      <c r="AGE6" s="8"/>
      <c r="AGF6" s="8"/>
      <c r="AGG6" s="8"/>
      <c r="AGH6" s="8"/>
      <c r="AGI6" s="8"/>
      <c r="AGJ6" s="8"/>
      <c r="AGK6" s="8"/>
      <c r="AGL6" s="8"/>
      <c r="AGM6" s="8"/>
      <c r="AGN6" s="8"/>
      <c r="AGO6" s="8"/>
      <c r="AGP6" s="8"/>
      <c r="AGQ6" s="8"/>
      <c r="AGR6" s="8"/>
      <c r="AGS6" s="8"/>
      <c r="AGT6" s="8"/>
      <c r="AGU6" s="8"/>
      <c r="AGV6" s="8"/>
      <c r="AGW6" s="8"/>
      <c r="AGX6" s="8"/>
      <c r="AGY6" s="8"/>
      <c r="AGZ6" s="8"/>
      <c r="AHA6" s="8"/>
      <c r="AHB6" s="8"/>
      <c r="AHC6" s="8"/>
      <c r="AHD6" s="8"/>
      <c r="AHE6" s="8"/>
      <c r="AHF6" s="8"/>
      <c r="AHG6" s="8"/>
      <c r="AHH6" s="8"/>
      <c r="AHI6" s="8"/>
      <c r="AHJ6" s="8"/>
      <c r="AHK6" s="8"/>
      <c r="AHL6" s="8"/>
      <c r="AHM6" s="8"/>
      <c r="AHN6" s="8"/>
      <c r="AHO6" s="8"/>
      <c r="AHP6" s="8"/>
      <c r="AHQ6" s="8"/>
      <c r="AHR6" s="8"/>
      <c r="AHS6" s="8"/>
      <c r="AHT6" s="8"/>
      <c r="AHU6" s="8"/>
      <c r="AHV6" s="8"/>
      <c r="AHW6" s="8"/>
      <c r="AHX6" s="8"/>
      <c r="AHY6" s="8"/>
      <c r="AHZ6" s="8"/>
      <c r="AIA6" s="8"/>
      <c r="AIB6" s="8"/>
      <c r="AIC6" s="8"/>
      <c r="AID6" s="8"/>
      <c r="AIE6" s="8"/>
      <c r="AIF6" s="8"/>
      <c r="AIG6" s="8"/>
      <c r="AIH6" s="8"/>
      <c r="AII6" s="8"/>
      <c r="AIJ6" s="8"/>
      <c r="AIK6" s="8"/>
      <c r="AIL6" s="8"/>
      <c r="AIM6" s="8"/>
      <c r="AIN6" s="8"/>
      <c r="AIO6" s="8"/>
      <c r="AIP6" s="8"/>
      <c r="AIQ6" s="8"/>
      <c r="AIR6" s="8"/>
      <c r="AIS6" s="8"/>
      <c r="AIT6" s="8"/>
      <c r="AIU6" s="8"/>
      <c r="AIV6" s="8"/>
      <c r="AIW6" s="8"/>
      <c r="AIX6" s="8"/>
      <c r="AIY6" s="8"/>
      <c r="AIZ6" s="8"/>
      <c r="AJA6" s="8"/>
      <c r="AJB6" s="8"/>
      <c r="AJC6" s="8"/>
      <c r="AJD6" s="8"/>
      <c r="AJE6" s="8"/>
      <c r="AJF6" s="8"/>
      <c r="AJG6" s="8"/>
      <c r="AJH6" s="8"/>
      <c r="AJI6" s="8"/>
      <c r="AJJ6" s="8"/>
      <c r="AJK6" s="8"/>
      <c r="AJL6" s="8"/>
      <c r="AJM6" s="8"/>
      <c r="AJN6" s="8"/>
      <c r="AJO6" s="8"/>
      <c r="AJP6" s="8"/>
      <c r="AJQ6" s="8"/>
      <c r="AJR6" s="8"/>
      <c r="AJS6" s="8"/>
      <c r="AJT6" s="8"/>
      <c r="AJU6" s="8"/>
      <c r="AJV6" s="8"/>
      <c r="AJW6" s="8"/>
      <c r="AJX6" s="8"/>
      <c r="AJY6" s="8"/>
      <c r="AJZ6" s="8"/>
      <c r="AKA6" s="8"/>
      <c r="AKB6" s="8"/>
      <c r="AKC6" s="8"/>
      <c r="AKD6" s="8"/>
      <c r="AKE6" s="8"/>
      <c r="AKF6" s="8"/>
      <c r="AKG6" s="8"/>
      <c r="AKH6" s="8"/>
      <c r="AKI6" s="8"/>
      <c r="AKJ6" s="8"/>
      <c r="AKK6" s="8"/>
      <c r="AKL6" s="8"/>
      <c r="AKM6" s="8"/>
      <c r="AKN6" s="8"/>
      <c r="AKO6" s="8"/>
      <c r="AKP6" s="8"/>
      <c r="AKQ6" s="8"/>
      <c r="AKR6" s="8"/>
      <c r="AKS6" s="8"/>
      <c r="AKT6" s="8"/>
      <c r="AKU6" s="8"/>
      <c r="AKV6" s="8"/>
      <c r="AKW6" s="8"/>
      <c r="AKX6" s="8"/>
      <c r="AKY6" s="8"/>
      <c r="AKZ6" s="8"/>
      <c r="ALA6" s="8"/>
      <c r="ALB6" s="8"/>
      <c r="ALC6" s="8"/>
      <c r="ALD6" s="8"/>
      <c r="ALE6" s="8"/>
      <c r="ALF6" s="8"/>
      <c r="ALG6" s="8"/>
      <c r="ALH6" s="8"/>
      <c r="ALI6" s="8"/>
      <c r="ALJ6" s="8"/>
      <c r="ALK6" s="8"/>
      <c r="ALL6" s="8"/>
      <c r="ALM6" s="8"/>
      <c r="ALN6" s="8"/>
      <c r="ALO6" s="8"/>
      <c r="ALP6" s="8"/>
      <c r="ALQ6" s="8"/>
      <c r="ALR6" s="8"/>
      <c r="ALS6" s="8"/>
      <c r="ALT6" s="8"/>
      <c r="ALU6" s="8"/>
      <c r="ALV6" s="8"/>
      <c r="ALW6" s="8"/>
      <c r="ALX6" s="8"/>
      <c r="ALY6" s="8"/>
      <c r="ALZ6" s="8"/>
      <c r="AMA6" s="8"/>
      <c r="AMB6" s="8"/>
      <c r="AMC6" s="8"/>
      <c r="AMD6" s="8"/>
      <c r="AME6" s="8"/>
      <c r="AMF6" s="8"/>
      <c r="AMG6" s="8"/>
      <c r="AMH6" s="8"/>
      <c r="AMI6" s="8"/>
      <c r="AMJ6" s="8"/>
      <c r="AMK6" s="8"/>
      <c r="AML6" s="8"/>
      <c r="AMM6" s="8"/>
      <c r="AMN6" s="8"/>
      <c r="AMO6" s="8"/>
      <c r="AMP6" s="8"/>
      <c r="AMQ6" s="8"/>
      <c r="AMR6" s="8"/>
      <c r="AMS6" s="8"/>
      <c r="AMT6" s="8"/>
      <c r="AMU6" s="8"/>
      <c r="AMV6" s="8"/>
      <c r="AMW6" s="8"/>
      <c r="AMX6" s="8"/>
      <c r="AMY6" s="8"/>
      <c r="AMZ6" s="8"/>
      <c r="ANA6" s="8"/>
      <c r="ANB6" s="8"/>
      <c r="ANC6" s="8"/>
      <c r="AND6" s="8"/>
      <c r="ANE6" s="8"/>
      <c r="ANF6" s="8"/>
      <c r="ANG6" s="8"/>
      <c r="ANH6" s="8"/>
      <c r="ANI6" s="8"/>
      <c r="ANJ6" s="8"/>
      <c r="ANK6" s="8"/>
      <c r="ANL6" s="8"/>
      <c r="ANM6" s="8"/>
      <c r="ANN6" s="8"/>
      <c r="ANO6" s="8"/>
      <c r="ANP6" s="8"/>
      <c r="ANQ6" s="8"/>
      <c r="ANR6" s="8"/>
      <c r="ANS6" s="8"/>
      <c r="ANT6" s="8"/>
      <c r="ANU6" s="8"/>
      <c r="ANV6" s="8"/>
      <c r="ANW6" s="8"/>
      <c r="ANX6" s="8"/>
      <c r="ANY6" s="8"/>
      <c r="ANZ6" s="8"/>
      <c r="AOA6" s="8"/>
      <c r="AOB6" s="8"/>
      <c r="AOC6" s="8"/>
      <c r="AOD6" s="8"/>
      <c r="AOE6" s="8"/>
      <c r="AOF6" s="8"/>
      <c r="AOG6" s="8"/>
      <c r="AOH6" s="8"/>
      <c r="AOI6" s="8"/>
      <c r="AOJ6" s="8"/>
      <c r="AOK6" s="8"/>
      <c r="AOL6" s="8"/>
      <c r="AOM6" s="8"/>
      <c r="AON6" s="8"/>
      <c r="AOO6" s="8"/>
      <c r="AOP6" s="8"/>
      <c r="AOQ6" s="8"/>
      <c r="AOR6" s="8"/>
      <c r="AOS6" s="8"/>
      <c r="AOT6" s="8"/>
      <c r="AOU6" s="8"/>
      <c r="AOV6" s="8"/>
      <c r="AOW6" s="8"/>
      <c r="AOX6" s="8"/>
      <c r="AOY6" s="8"/>
      <c r="AOZ6" s="8"/>
      <c r="APA6" s="8"/>
      <c r="APB6" s="8"/>
      <c r="APC6" s="8"/>
      <c r="APD6" s="8"/>
      <c r="APE6" s="8"/>
      <c r="APF6" s="8"/>
      <c r="APG6" s="8"/>
      <c r="APH6" s="8"/>
      <c r="API6" s="8"/>
      <c r="APJ6" s="8"/>
      <c r="APK6" s="8"/>
      <c r="APL6" s="8"/>
      <c r="APM6" s="8"/>
      <c r="APN6" s="8"/>
      <c r="APO6" s="8"/>
      <c r="APP6" s="8"/>
      <c r="APQ6" s="8"/>
      <c r="APR6" s="8"/>
      <c r="APS6" s="8"/>
      <c r="APT6" s="8"/>
      <c r="APU6" s="8"/>
      <c r="APV6" s="8"/>
      <c r="APW6" s="8"/>
      <c r="APX6" s="8"/>
      <c r="APY6" s="8"/>
      <c r="APZ6" s="8"/>
      <c r="AQA6" s="8"/>
      <c r="AQB6" s="8"/>
      <c r="AQC6" s="8"/>
      <c r="AQD6" s="8"/>
      <c r="AQE6" s="8"/>
      <c r="AQF6" s="8"/>
      <c r="AQG6" s="8"/>
      <c r="AQH6" s="8"/>
      <c r="AQI6" s="8"/>
      <c r="AQJ6" s="8"/>
      <c r="AQK6" s="8"/>
      <c r="AQL6" s="8"/>
      <c r="AQM6" s="8"/>
      <c r="AQN6" s="8"/>
      <c r="AQO6" s="8"/>
      <c r="AQP6" s="8"/>
      <c r="AQQ6" s="8"/>
      <c r="AQR6" s="8"/>
      <c r="AQS6" s="8"/>
      <c r="AQT6" s="8"/>
      <c r="AQU6" s="8"/>
      <c r="AQV6" s="8"/>
      <c r="AQW6" s="8"/>
      <c r="AQX6" s="8"/>
      <c r="AQY6" s="8"/>
      <c r="AQZ6" s="8"/>
      <c r="ARA6" s="8"/>
      <c r="ARB6" s="8"/>
      <c r="ARC6" s="8"/>
      <c r="ARD6" s="8"/>
      <c r="ARE6" s="8"/>
      <c r="ARF6" s="8"/>
      <c r="ARG6" s="8"/>
      <c r="ARH6" s="8"/>
      <c r="ARI6" s="8"/>
      <c r="ARJ6" s="8"/>
      <c r="ARK6" s="8"/>
      <c r="ARL6" s="8"/>
      <c r="ARM6" s="8"/>
      <c r="ARN6" s="8"/>
      <c r="ARO6" s="8"/>
      <c r="ARP6" s="8"/>
      <c r="ARQ6" s="8"/>
      <c r="ARR6" s="8"/>
      <c r="ARS6" s="8"/>
      <c r="ART6" s="8"/>
      <c r="ARU6" s="8"/>
      <c r="ARV6" s="8"/>
      <c r="ARW6" s="8"/>
      <c r="ARX6" s="8"/>
      <c r="ARY6" s="8"/>
      <c r="ARZ6" s="8"/>
      <c r="ASA6" s="8"/>
      <c r="ASB6" s="8"/>
      <c r="ASC6" s="8"/>
      <c r="ASD6" s="8"/>
      <c r="ASE6" s="8"/>
      <c r="ASF6" s="8"/>
      <c r="ASG6" s="8"/>
      <c r="ASH6" s="8"/>
      <c r="ASI6" s="8"/>
      <c r="ASJ6" s="8"/>
      <c r="ASK6" s="8"/>
      <c r="ASL6" s="8"/>
      <c r="ASM6" s="8"/>
      <c r="ASN6" s="8"/>
      <c r="ASO6" s="8"/>
      <c r="ASP6" s="8"/>
      <c r="ASQ6" s="8"/>
      <c r="ASR6" s="8"/>
      <c r="ASS6" s="8"/>
      <c r="AST6" s="8"/>
      <c r="ASU6" s="8"/>
      <c r="ASV6" s="8"/>
      <c r="ASW6" s="8"/>
      <c r="ASX6" s="8"/>
      <c r="ASY6" s="8"/>
      <c r="ASZ6" s="8"/>
      <c r="ATA6" s="8"/>
      <c r="ATB6" s="8"/>
      <c r="ATC6" s="8"/>
      <c r="ATD6" s="8"/>
      <c r="ATE6" s="8"/>
      <c r="ATF6" s="8"/>
      <c r="ATG6" s="8"/>
      <c r="ATH6" s="8"/>
      <c r="ATI6" s="8"/>
      <c r="ATJ6" s="8"/>
      <c r="ATK6" s="8"/>
      <c r="ATL6" s="8"/>
      <c r="ATM6" s="8"/>
      <c r="ATN6" s="8"/>
      <c r="ATO6" s="8"/>
      <c r="ATP6" s="8"/>
      <c r="ATQ6" s="8"/>
      <c r="ATR6" s="8"/>
      <c r="ATS6" s="8"/>
      <c r="ATT6" s="8"/>
      <c r="ATU6" s="8"/>
      <c r="ATV6" s="8"/>
      <c r="ATW6" s="8"/>
      <c r="ATX6" s="8"/>
      <c r="ATY6" s="8"/>
      <c r="ATZ6" s="8"/>
      <c r="AUA6" s="8"/>
      <c r="AUB6" s="8"/>
      <c r="AUC6" s="8"/>
      <c r="AUD6" s="8"/>
      <c r="AUE6" s="8"/>
      <c r="AUF6" s="8"/>
      <c r="AUG6" s="8"/>
      <c r="AUH6" s="8"/>
      <c r="AUI6" s="8"/>
      <c r="AUJ6" s="8"/>
      <c r="AUK6" s="8"/>
      <c r="AUL6" s="8"/>
      <c r="AUM6" s="8"/>
      <c r="AUN6" s="8"/>
      <c r="AUO6" s="8"/>
      <c r="AUP6" s="8"/>
      <c r="AUQ6" s="8"/>
      <c r="AUR6" s="8"/>
      <c r="AUS6" s="8"/>
      <c r="AUT6" s="8"/>
      <c r="AUU6" s="8"/>
      <c r="AUV6" s="8"/>
      <c r="AUW6" s="8"/>
      <c r="AUX6" s="8"/>
      <c r="AUY6" s="8"/>
      <c r="AUZ6" s="8"/>
      <c r="AVA6" s="8"/>
      <c r="AVB6" s="8"/>
      <c r="AVC6" s="8"/>
      <c r="AVD6" s="8"/>
      <c r="AVE6" s="8"/>
      <c r="AVF6" s="8"/>
      <c r="AVG6" s="8"/>
      <c r="AVH6" s="8"/>
      <c r="AVI6" s="8"/>
      <c r="AVJ6" s="8"/>
      <c r="AVK6" s="8"/>
      <c r="AVL6" s="8"/>
      <c r="AVM6" s="8"/>
      <c r="AVN6" s="8"/>
      <c r="AVO6" s="8"/>
      <c r="AVP6" s="8"/>
      <c r="AVQ6" s="8"/>
      <c r="AVR6" s="8"/>
      <c r="AVS6" s="8"/>
      <c r="AVT6" s="8"/>
      <c r="AVU6" s="8"/>
      <c r="AVV6" s="8"/>
      <c r="AVW6" s="8"/>
      <c r="AVX6" s="8"/>
      <c r="AVY6" s="8"/>
      <c r="AVZ6" s="8"/>
      <c r="AWA6" s="8"/>
      <c r="AWB6" s="8"/>
      <c r="AWC6" s="8"/>
      <c r="AWD6" s="8"/>
      <c r="AWE6" s="8"/>
      <c r="AWF6" s="8"/>
      <c r="AWG6" s="8"/>
      <c r="AWH6" s="8"/>
      <c r="AWI6" s="8"/>
      <c r="AWJ6" s="8"/>
      <c r="AWK6" s="8"/>
      <c r="AWL6" s="8"/>
      <c r="AWM6" s="8"/>
      <c r="AWN6" s="8"/>
      <c r="AWO6" s="8"/>
      <c r="AWP6" s="8"/>
      <c r="AWQ6" s="8"/>
      <c r="AWR6" s="8"/>
      <c r="AWS6" s="8"/>
      <c r="AWT6" s="8"/>
      <c r="AWU6" s="8"/>
      <c r="AWV6" s="8"/>
      <c r="AWW6" s="8"/>
      <c r="AWX6" s="8"/>
      <c r="AWY6" s="8"/>
      <c r="AWZ6" s="8"/>
      <c r="AXA6" s="8"/>
      <c r="AXB6" s="8"/>
      <c r="AXC6" s="8"/>
      <c r="AXD6" s="8"/>
      <c r="AXE6" s="8"/>
      <c r="AXF6" s="8"/>
      <c r="AXG6" s="8"/>
      <c r="AXH6" s="8"/>
      <c r="AXI6" s="8"/>
      <c r="AXJ6" s="8"/>
      <c r="AXK6" s="8"/>
      <c r="AXL6" s="8"/>
      <c r="AXM6" s="8"/>
      <c r="AXN6" s="8"/>
      <c r="AXO6" s="8"/>
      <c r="AXP6" s="8"/>
      <c r="AXQ6" s="8"/>
      <c r="AXR6" s="8"/>
      <c r="AXS6" s="8"/>
      <c r="AXT6" s="8"/>
      <c r="AXU6" s="8"/>
      <c r="AXV6" s="8"/>
      <c r="AXW6" s="8"/>
      <c r="AXX6" s="8"/>
      <c r="AXY6" s="8"/>
      <c r="AXZ6" s="8"/>
      <c r="AYA6" s="8"/>
      <c r="AYB6" s="8"/>
      <c r="AYC6" s="8"/>
      <c r="AYD6" s="8"/>
      <c r="AYE6" s="8"/>
      <c r="AYF6" s="8"/>
      <c r="AYG6" s="8"/>
      <c r="AYH6" s="8"/>
      <c r="AYI6" s="8"/>
      <c r="AYJ6" s="8"/>
      <c r="AYK6" s="8"/>
      <c r="AYL6" s="8"/>
      <c r="AYM6" s="8"/>
      <c r="AYN6" s="8"/>
      <c r="AYO6" s="8"/>
      <c r="AYP6" s="8"/>
      <c r="AYQ6" s="8"/>
      <c r="AYR6" s="8"/>
      <c r="AYS6" s="8"/>
      <c r="AYT6" s="8"/>
      <c r="AYU6" s="8"/>
      <c r="AYV6" s="8"/>
      <c r="AYW6" s="8"/>
      <c r="AYX6" s="8"/>
      <c r="AYY6" s="8"/>
      <c r="AYZ6" s="8"/>
      <c r="AZA6" s="8"/>
      <c r="AZB6" s="8"/>
      <c r="AZC6" s="8"/>
      <c r="AZD6" s="8"/>
      <c r="AZE6" s="8"/>
      <c r="AZF6" s="8"/>
      <c r="AZG6" s="8"/>
      <c r="AZH6" s="8"/>
      <c r="AZI6" s="8"/>
      <c r="AZJ6" s="8"/>
      <c r="AZK6" s="8"/>
      <c r="AZL6" s="8"/>
      <c r="AZM6" s="8"/>
      <c r="AZN6" s="8"/>
      <c r="AZO6" s="8"/>
      <c r="AZP6" s="8"/>
      <c r="AZQ6" s="8"/>
      <c r="AZR6" s="8"/>
      <c r="AZS6" s="8"/>
      <c r="AZT6" s="8"/>
      <c r="AZU6" s="8"/>
      <c r="AZV6" s="8"/>
      <c r="AZW6" s="8"/>
      <c r="AZX6" s="8"/>
      <c r="AZY6" s="8"/>
      <c r="AZZ6" s="8"/>
      <c r="BAA6" s="8"/>
      <c r="BAB6" s="8"/>
      <c r="BAC6" s="8"/>
      <c r="BAD6" s="8"/>
      <c r="BAE6" s="8"/>
      <c r="BAF6" s="8"/>
      <c r="BAG6" s="8"/>
      <c r="BAH6" s="8"/>
      <c r="BAI6" s="8"/>
      <c r="BAJ6" s="8"/>
      <c r="BAK6" s="8"/>
      <c r="BAL6" s="8"/>
      <c r="BAM6" s="8"/>
      <c r="BAN6" s="8"/>
      <c r="BAO6" s="8"/>
      <c r="BAP6" s="8"/>
      <c r="BAQ6" s="8"/>
      <c r="BAR6" s="8"/>
      <c r="BAS6" s="8"/>
      <c r="BAT6" s="8"/>
      <c r="BAU6" s="8"/>
      <c r="BAV6" s="8"/>
      <c r="BAW6" s="8"/>
      <c r="BAX6" s="8"/>
      <c r="BAY6" s="8"/>
      <c r="BAZ6" s="8"/>
      <c r="BBA6" s="8"/>
      <c r="BBB6" s="8"/>
      <c r="BBC6" s="8"/>
      <c r="BBD6" s="8"/>
      <c r="BBE6" s="8"/>
      <c r="BBF6" s="8"/>
      <c r="BBG6" s="8"/>
      <c r="BBH6" s="8"/>
      <c r="BBI6" s="8"/>
      <c r="BBJ6" s="8"/>
      <c r="BBK6" s="8"/>
      <c r="BBL6" s="8"/>
      <c r="BBM6" s="8"/>
      <c r="BBN6" s="8"/>
      <c r="BBO6" s="8"/>
      <c r="BBP6" s="8"/>
      <c r="BBQ6" s="8"/>
      <c r="BBR6" s="8"/>
      <c r="BBS6" s="8"/>
      <c r="BBT6" s="8"/>
      <c r="BBU6" s="8"/>
      <c r="BBV6" s="8"/>
      <c r="BBW6" s="8"/>
      <c r="BBX6" s="8"/>
      <c r="BBY6" s="8"/>
      <c r="BBZ6" s="8"/>
      <c r="BCA6" s="8"/>
      <c r="BCB6" s="8"/>
      <c r="BCC6" s="8"/>
      <c r="BCD6" s="8"/>
      <c r="BCE6" s="8"/>
      <c r="BCF6" s="8"/>
      <c r="BCG6" s="8"/>
      <c r="BCH6" s="8"/>
      <c r="BCI6" s="8"/>
      <c r="BCJ6" s="8"/>
      <c r="BCK6" s="8"/>
      <c r="BCL6" s="8"/>
      <c r="BCM6" s="8"/>
      <c r="BCN6" s="8"/>
      <c r="BCO6" s="8"/>
      <c r="BCP6" s="8"/>
      <c r="BCQ6" s="8"/>
      <c r="BCR6" s="8"/>
      <c r="BCS6" s="8"/>
      <c r="BCT6" s="8"/>
      <c r="BCU6" s="8"/>
      <c r="BCV6" s="8"/>
      <c r="BCW6" s="8"/>
      <c r="BCX6" s="8"/>
      <c r="BCY6" s="8"/>
      <c r="BCZ6" s="8"/>
      <c r="BDA6" s="8"/>
      <c r="BDB6" s="8"/>
      <c r="BDC6" s="8"/>
      <c r="BDD6" s="8"/>
      <c r="BDE6" s="8"/>
      <c r="BDF6" s="8"/>
      <c r="BDG6" s="8"/>
      <c r="BDH6" s="8"/>
      <c r="BDI6" s="8"/>
      <c r="BDJ6" s="8"/>
      <c r="BDK6" s="8"/>
      <c r="BDL6" s="8"/>
      <c r="BDM6" s="8"/>
      <c r="BDN6" s="8"/>
      <c r="BDO6" s="8"/>
      <c r="BDP6" s="8"/>
      <c r="BDQ6" s="8"/>
      <c r="BDR6" s="8"/>
      <c r="BDS6" s="8"/>
      <c r="BDT6" s="8"/>
      <c r="BDU6" s="8"/>
      <c r="BDV6" s="8"/>
      <c r="BDW6" s="8"/>
      <c r="BDX6" s="8"/>
      <c r="BDY6" s="8"/>
      <c r="BDZ6" s="8"/>
      <c r="BEA6" s="8"/>
      <c r="BEB6" s="8"/>
      <c r="BEC6" s="8"/>
      <c r="BED6" s="8"/>
      <c r="BEE6" s="8"/>
      <c r="BEF6" s="8"/>
      <c r="BEG6" s="8"/>
      <c r="BEH6" s="8"/>
      <c r="BEI6" s="8"/>
      <c r="BEJ6" s="8"/>
      <c r="BEK6" s="8"/>
      <c r="BEL6" s="8"/>
      <c r="BEM6" s="8"/>
      <c r="BEN6" s="8"/>
      <c r="BEO6" s="8"/>
      <c r="BEP6" s="8"/>
      <c r="BEQ6" s="8"/>
      <c r="BER6" s="8"/>
      <c r="BES6" s="8"/>
      <c r="BET6" s="8"/>
      <c r="BEU6" s="8"/>
      <c r="BEV6" s="8"/>
      <c r="BEW6" s="8"/>
      <c r="BEX6" s="8"/>
      <c r="BEY6" s="8"/>
      <c r="BEZ6" s="8"/>
      <c r="BFA6" s="8"/>
      <c r="BFB6" s="8"/>
      <c r="BFC6" s="8"/>
      <c r="BFD6" s="8"/>
      <c r="BFE6" s="8"/>
      <c r="BFF6" s="8"/>
      <c r="BFG6" s="8"/>
      <c r="BFH6" s="8"/>
      <c r="BFI6" s="8"/>
      <c r="BFJ6" s="8"/>
      <c r="BFK6" s="8"/>
      <c r="BFL6" s="8"/>
      <c r="BFM6" s="8"/>
      <c r="BFN6" s="8"/>
      <c r="BFO6" s="8"/>
      <c r="BFP6" s="8"/>
      <c r="BFQ6" s="8"/>
      <c r="BFR6" s="8"/>
      <c r="BFS6" s="8"/>
      <c r="BFT6" s="8"/>
      <c r="BFU6" s="8"/>
      <c r="BFV6" s="8"/>
      <c r="BFW6" s="8"/>
      <c r="BFX6" s="8"/>
      <c r="BFY6" s="8"/>
      <c r="BFZ6" s="8"/>
      <c r="BGA6" s="8"/>
      <c r="BGB6" s="8"/>
      <c r="BGC6" s="8"/>
      <c r="BGD6" s="8"/>
      <c r="BGE6" s="8"/>
      <c r="BGF6" s="8"/>
      <c r="BGG6" s="8"/>
      <c r="BGH6" s="8"/>
      <c r="BGI6" s="8"/>
      <c r="BGJ6" s="8"/>
      <c r="BGK6" s="8"/>
      <c r="BGL6" s="8"/>
      <c r="BGM6" s="8"/>
      <c r="BGN6" s="8"/>
      <c r="BGO6" s="8"/>
      <c r="BGP6" s="8"/>
      <c r="BGQ6" s="8"/>
      <c r="BGR6" s="8"/>
      <c r="BGS6" s="8"/>
      <c r="BGT6" s="8"/>
      <c r="BGU6" s="8"/>
      <c r="BGV6" s="8"/>
      <c r="BGW6" s="8"/>
      <c r="BGX6" s="8"/>
      <c r="BGY6" s="8"/>
      <c r="BGZ6" s="8"/>
      <c r="BHA6" s="8"/>
      <c r="BHB6" s="8"/>
      <c r="BHC6" s="8"/>
      <c r="BHD6" s="8"/>
      <c r="BHE6" s="8"/>
      <c r="BHF6" s="8"/>
      <c r="BHG6" s="8"/>
      <c r="BHH6" s="8"/>
      <c r="BHI6" s="8"/>
      <c r="BHJ6" s="8"/>
      <c r="BHK6" s="8"/>
      <c r="BHL6" s="8"/>
      <c r="BHM6" s="8"/>
      <c r="BHN6" s="8"/>
      <c r="BHO6" s="8"/>
      <c r="BHP6" s="8"/>
      <c r="BHQ6" s="8"/>
      <c r="BHR6" s="8"/>
      <c r="BHS6" s="8"/>
      <c r="BHT6" s="8"/>
      <c r="BHU6" s="8"/>
      <c r="BHV6" s="8"/>
      <c r="BHW6" s="8"/>
      <c r="BHX6" s="8"/>
      <c r="BHY6" s="8"/>
      <c r="BHZ6" s="8"/>
      <c r="BIA6" s="8"/>
      <c r="BIB6" s="8"/>
      <c r="BIC6" s="8"/>
      <c r="BID6" s="8"/>
      <c r="BIE6" s="8"/>
      <c r="BIF6" s="8"/>
      <c r="BIG6" s="8"/>
      <c r="BIH6" s="8"/>
      <c r="BII6" s="8"/>
      <c r="BIJ6" s="8"/>
      <c r="BIK6" s="8"/>
      <c r="BIL6" s="8"/>
      <c r="BIM6" s="8"/>
      <c r="BIN6" s="8"/>
      <c r="BIO6" s="8"/>
      <c r="BIP6" s="8"/>
      <c r="BIQ6" s="8"/>
      <c r="BIR6" s="8"/>
      <c r="BIS6" s="8"/>
      <c r="BIT6" s="8"/>
      <c r="BIU6" s="8"/>
      <c r="BIV6" s="8"/>
      <c r="BIW6" s="8"/>
      <c r="BIX6" s="8"/>
      <c r="BIY6" s="8"/>
      <c r="BIZ6" s="8"/>
      <c r="BJA6" s="8"/>
      <c r="BJB6" s="8"/>
      <c r="BJC6" s="8"/>
      <c r="BJD6" s="8"/>
      <c r="BJE6" s="8"/>
      <c r="BJF6" s="8"/>
      <c r="BJG6" s="8"/>
      <c r="BJH6" s="8"/>
      <c r="BJI6" s="8"/>
      <c r="BJJ6" s="8"/>
      <c r="BJK6" s="8"/>
      <c r="BJL6" s="8"/>
      <c r="BJM6" s="8"/>
      <c r="BJN6" s="8"/>
      <c r="BJO6" s="8"/>
      <c r="BJP6" s="8"/>
      <c r="BJQ6" s="8"/>
      <c r="BJR6" s="8"/>
      <c r="BJS6" s="8"/>
      <c r="BJT6" s="8"/>
      <c r="BJU6" s="8"/>
      <c r="BJV6" s="8"/>
      <c r="BJW6" s="8"/>
      <c r="BJX6" s="8"/>
      <c r="BJY6" s="8"/>
      <c r="BJZ6" s="8"/>
      <c r="BKA6" s="8"/>
      <c r="BKB6" s="8"/>
      <c r="BKC6" s="8"/>
      <c r="BKD6" s="8"/>
      <c r="BKE6" s="8"/>
      <c r="BKF6" s="8"/>
      <c r="BKG6" s="8"/>
      <c r="BKH6" s="8"/>
      <c r="BKI6" s="8"/>
      <c r="BKJ6" s="8"/>
      <c r="BKK6" s="8"/>
      <c r="BKL6" s="8"/>
      <c r="BKM6" s="8"/>
      <c r="BKN6" s="8"/>
      <c r="BKO6" s="8"/>
      <c r="BKP6" s="8"/>
      <c r="BKQ6" s="8"/>
      <c r="BKR6" s="8"/>
      <c r="BKS6" s="8"/>
      <c r="BKT6" s="8"/>
      <c r="BKU6" s="8"/>
      <c r="BKV6" s="8"/>
      <c r="BKW6" s="8"/>
      <c r="BKX6" s="8"/>
      <c r="BKY6" s="8"/>
      <c r="BKZ6" s="8"/>
      <c r="BLA6" s="8"/>
      <c r="BLB6" s="8"/>
      <c r="BLC6" s="8"/>
      <c r="BLD6" s="8"/>
      <c r="BLE6" s="8"/>
      <c r="BLF6" s="8"/>
      <c r="BLG6" s="8"/>
      <c r="BLH6" s="8"/>
      <c r="BLI6" s="8"/>
      <c r="BLJ6" s="8"/>
      <c r="BLK6" s="8"/>
      <c r="BLL6" s="8"/>
      <c r="BLM6" s="8"/>
      <c r="BLN6" s="8"/>
      <c r="BLO6" s="8"/>
      <c r="BLP6" s="8"/>
      <c r="BLQ6" s="8"/>
      <c r="BLR6" s="8"/>
      <c r="BLS6" s="8"/>
      <c r="BLT6" s="8"/>
      <c r="BLU6" s="8"/>
      <c r="BLV6" s="8"/>
      <c r="BLW6" s="8"/>
      <c r="BLX6" s="8"/>
      <c r="BLY6" s="8"/>
      <c r="BLZ6" s="8"/>
      <c r="BMA6" s="8"/>
      <c r="BMB6" s="8"/>
      <c r="BMC6" s="8"/>
      <c r="BMD6" s="8"/>
      <c r="BME6" s="8"/>
      <c r="BMF6" s="8"/>
      <c r="BMG6" s="8"/>
      <c r="BMH6" s="8"/>
      <c r="BMI6" s="8"/>
      <c r="BMJ6" s="8"/>
      <c r="BMK6" s="8"/>
      <c r="BML6" s="8"/>
      <c r="BMM6" s="8"/>
      <c r="BMN6" s="8"/>
      <c r="BMO6" s="8"/>
      <c r="BMP6" s="8"/>
      <c r="BMQ6" s="8"/>
      <c r="BMR6" s="8"/>
      <c r="BMS6" s="8"/>
      <c r="BMT6" s="8"/>
      <c r="BMU6" s="8"/>
      <c r="BMV6" s="8"/>
      <c r="BMW6" s="8"/>
      <c r="BMX6" s="8"/>
      <c r="BMY6" s="8"/>
      <c r="BMZ6" s="8"/>
      <c r="BNA6" s="8"/>
      <c r="BNB6" s="8"/>
      <c r="BNC6" s="8"/>
      <c r="BND6" s="8"/>
      <c r="BNE6" s="8"/>
      <c r="BNF6" s="8"/>
      <c r="BNG6" s="8"/>
      <c r="BNH6" s="8"/>
      <c r="BNI6" s="8"/>
      <c r="BNJ6" s="8"/>
      <c r="BNK6" s="8"/>
      <c r="BNL6" s="8"/>
      <c r="BNM6" s="8"/>
      <c r="BNN6" s="8"/>
      <c r="BNO6" s="8"/>
      <c r="BNP6" s="8"/>
      <c r="BNQ6" s="8"/>
      <c r="BNR6" s="8"/>
      <c r="BNS6" s="8"/>
      <c r="BNT6" s="8"/>
      <c r="BNU6" s="8"/>
      <c r="BNV6" s="8"/>
      <c r="BNW6" s="8"/>
      <c r="BNX6" s="8"/>
      <c r="BNY6" s="8"/>
      <c r="BNZ6" s="8"/>
      <c r="BOA6" s="8"/>
      <c r="BOB6" s="8"/>
      <c r="BOC6" s="8"/>
      <c r="BOD6" s="8"/>
      <c r="BOE6" s="8"/>
      <c r="BOF6" s="8"/>
      <c r="BOG6" s="8"/>
      <c r="BOH6" s="8"/>
      <c r="BOI6" s="8"/>
      <c r="BOJ6" s="8"/>
      <c r="BOK6" s="8"/>
      <c r="BOL6" s="8"/>
      <c r="BOM6" s="8"/>
      <c r="BON6" s="8"/>
      <c r="BOO6" s="8"/>
      <c r="BOP6" s="8"/>
      <c r="BOQ6" s="8"/>
      <c r="BOR6" s="8"/>
      <c r="BOS6" s="8"/>
      <c r="BOT6" s="8"/>
      <c r="BOU6" s="8"/>
      <c r="BOV6" s="8"/>
      <c r="BOW6" s="8"/>
      <c r="BOX6" s="8"/>
      <c r="BOY6" s="8"/>
      <c r="BOZ6" s="8"/>
      <c r="BPA6" s="8"/>
      <c r="BPB6" s="8"/>
      <c r="BPC6" s="8"/>
      <c r="BPD6" s="8"/>
      <c r="BPE6" s="8"/>
      <c r="BPF6" s="8"/>
      <c r="BPG6" s="8"/>
      <c r="BPH6" s="8"/>
      <c r="BPI6" s="8"/>
      <c r="BPJ6" s="8"/>
      <c r="BPK6" s="8"/>
      <c r="BPL6" s="8"/>
      <c r="BPM6" s="8"/>
      <c r="BPN6" s="8"/>
      <c r="BPO6" s="8"/>
      <c r="BPP6" s="8"/>
      <c r="BPQ6" s="8"/>
      <c r="BPR6" s="8"/>
      <c r="BPS6" s="8"/>
      <c r="BPT6" s="8"/>
      <c r="BPU6" s="8"/>
      <c r="BPV6" s="8"/>
      <c r="BPW6" s="8"/>
      <c r="BPX6" s="8"/>
      <c r="BPY6" s="8"/>
      <c r="BPZ6" s="8"/>
      <c r="BQA6" s="8"/>
      <c r="BQB6" s="8"/>
      <c r="BQC6" s="8"/>
      <c r="BQD6" s="8"/>
      <c r="BQE6" s="8"/>
      <c r="BQF6" s="8"/>
      <c r="BQG6" s="8"/>
      <c r="BQH6" s="8"/>
      <c r="BQI6" s="8"/>
      <c r="BQJ6" s="8"/>
      <c r="BQK6" s="8"/>
      <c r="BQL6" s="8"/>
      <c r="BQM6" s="8"/>
      <c r="BQN6" s="8"/>
      <c r="BQO6" s="8"/>
      <c r="BQP6" s="8"/>
      <c r="BQQ6" s="8"/>
      <c r="BQR6" s="8"/>
      <c r="BQS6" s="8"/>
      <c r="BQT6" s="8"/>
      <c r="BQU6" s="8"/>
      <c r="BQV6" s="8"/>
      <c r="BQW6" s="8"/>
      <c r="BQX6" s="8"/>
      <c r="BQY6" s="8"/>
      <c r="BQZ6" s="8"/>
      <c r="BRA6" s="8"/>
      <c r="BRB6" s="8"/>
      <c r="BRC6" s="8"/>
      <c r="BRD6" s="8"/>
      <c r="BRE6" s="8"/>
      <c r="BRF6" s="8"/>
      <c r="BRG6" s="8"/>
      <c r="BRH6" s="8"/>
      <c r="BRI6" s="8"/>
      <c r="BRJ6" s="8"/>
      <c r="BRK6" s="8"/>
      <c r="BRL6" s="8"/>
      <c r="BRM6" s="8"/>
      <c r="BRN6" s="8"/>
      <c r="BRO6" s="8"/>
      <c r="BRP6" s="8"/>
      <c r="BRQ6" s="8"/>
      <c r="BRR6" s="8"/>
      <c r="BRS6" s="8"/>
      <c r="BRT6" s="8"/>
      <c r="BRU6" s="8"/>
      <c r="BRV6" s="8"/>
      <c r="BRW6" s="8"/>
      <c r="BRX6" s="8"/>
      <c r="BRY6" s="8"/>
      <c r="BRZ6" s="8"/>
      <c r="BSA6" s="8"/>
      <c r="BSB6" s="8"/>
      <c r="BSC6" s="8"/>
      <c r="BSD6" s="8"/>
      <c r="BSE6" s="8"/>
      <c r="BSF6" s="8"/>
      <c r="BSG6" s="8"/>
      <c r="BSH6" s="8"/>
      <c r="BSI6" s="8"/>
      <c r="BSJ6" s="8"/>
      <c r="BSK6" s="8"/>
      <c r="BSL6" s="8"/>
      <c r="BSM6" s="8"/>
      <c r="BSN6" s="8"/>
      <c r="BSO6" s="8"/>
      <c r="BSP6" s="8"/>
      <c r="BSQ6" s="8"/>
      <c r="BSR6" s="8"/>
      <c r="BSS6" s="8"/>
      <c r="BST6" s="8"/>
      <c r="BSU6" s="8"/>
      <c r="BSV6" s="8"/>
      <c r="BSW6" s="8"/>
      <c r="BSX6" s="8"/>
      <c r="BSY6" s="8"/>
      <c r="BSZ6" s="8"/>
      <c r="BTA6" s="8"/>
      <c r="BTB6" s="8"/>
      <c r="BTC6" s="8"/>
      <c r="BTD6" s="8"/>
      <c r="BTE6" s="8"/>
      <c r="BTF6" s="8"/>
      <c r="BTG6" s="8"/>
      <c r="BTH6" s="8"/>
      <c r="BTI6" s="8"/>
      <c r="BTJ6" s="8"/>
      <c r="BTK6" s="8"/>
      <c r="BTL6" s="8"/>
      <c r="BTM6" s="8"/>
      <c r="BTN6" s="8"/>
      <c r="BTO6" s="8"/>
      <c r="BTP6" s="8"/>
      <c r="BTQ6" s="8"/>
      <c r="BTR6" s="8"/>
      <c r="BTS6" s="8"/>
      <c r="BTT6" s="8"/>
      <c r="BTU6" s="8"/>
      <c r="BTV6" s="8"/>
      <c r="BTW6" s="8"/>
      <c r="BTX6" s="8"/>
      <c r="BTY6" s="8"/>
      <c r="BTZ6" s="8"/>
      <c r="BUA6" s="8"/>
      <c r="BUB6" s="8"/>
      <c r="BUC6" s="8"/>
      <c r="BUD6" s="8"/>
      <c r="BUE6" s="8"/>
      <c r="BUF6" s="8"/>
      <c r="BUG6" s="8"/>
      <c r="BUH6" s="8"/>
      <c r="BUI6" s="8"/>
      <c r="BUJ6" s="8"/>
      <c r="BUK6" s="8"/>
      <c r="BUL6" s="8"/>
      <c r="BUM6" s="8"/>
      <c r="BUN6" s="8"/>
      <c r="BUO6" s="8"/>
      <c r="BUP6" s="8"/>
      <c r="BUQ6" s="8"/>
      <c r="BUR6" s="8"/>
      <c r="BUS6" s="8"/>
      <c r="BUT6" s="8"/>
      <c r="BUU6" s="8"/>
      <c r="BUV6" s="8"/>
      <c r="BUW6" s="8"/>
      <c r="BUX6" s="8"/>
      <c r="BUY6" s="8"/>
      <c r="BUZ6" s="8"/>
      <c r="BVA6" s="8"/>
      <c r="BVB6" s="8"/>
      <c r="BVC6" s="8"/>
      <c r="BVD6" s="8"/>
      <c r="BVE6" s="8"/>
      <c r="BVF6" s="8"/>
      <c r="BVG6" s="8"/>
      <c r="BVH6" s="8"/>
      <c r="BVI6" s="8"/>
      <c r="BVJ6" s="8"/>
      <c r="BVK6" s="8"/>
      <c r="BVL6" s="8"/>
      <c r="BVM6" s="8"/>
      <c r="BVN6" s="8"/>
      <c r="BVO6" s="8"/>
      <c r="BVP6" s="8"/>
      <c r="BVQ6" s="8"/>
      <c r="BVR6" s="8"/>
      <c r="BVS6" s="8"/>
      <c r="BVT6" s="8"/>
      <c r="BVU6" s="8"/>
      <c r="BVV6" s="8"/>
      <c r="BVW6" s="8"/>
      <c r="BVX6" s="8"/>
      <c r="BVY6" s="8"/>
      <c r="BVZ6" s="8"/>
      <c r="BWA6" s="8"/>
      <c r="BWB6" s="8"/>
      <c r="BWC6" s="8"/>
      <c r="BWD6" s="8"/>
      <c r="BWE6" s="8"/>
      <c r="BWF6" s="8"/>
      <c r="BWG6" s="8"/>
      <c r="BWH6" s="8"/>
      <c r="BWI6" s="8"/>
      <c r="BWJ6" s="8"/>
      <c r="BWK6" s="8"/>
      <c r="BWL6" s="8"/>
      <c r="BWM6" s="8"/>
      <c r="BWN6" s="8"/>
      <c r="BWO6" s="8"/>
      <c r="BWP6" s="8"/>
      <c r="BWQ6" s="8"/>
      <c r="BWR6" s="8"/>
      <c r="BWS6" s="8"/>
      <c r="BWT6" s="8"/>
      <c r="BWU6" s="8"/>
      <c r="BWV6" s="8"/>
      <c r="BWW6" s="8"/>
      <c r="BWX6" s="8"/>
      <c r="BWY6" s="8"/>
      <c r="BWZ6" s="8"/>
      <c r="BXA6" s="8"/>
      <c r="BXB6" s="8"/>
      <c r="BXC6" s="8"/>
      <c r="BXD6" s="8"/>
      <c r="BXE6" s="8"/>
      <c r="BXF6" s="8"/>
      <c r="BXG6" s="8"/>
      <c r="BXH6" s="8"/>
      <c r="BXI6" s="8"/>
      <c r="BXJ6" s="8"/>
      <c r="BXK6" s="8"/>
      <c r="BXL6" s="8"/>
      <c r="BXM6" s="8"/>
      <c r="BXN6" s="8"/>
      <c r="BXO6" s="8"/>
      <c r="BXP6" s="8"/>
      <c r="BXQ6" s="8"/>
      <c r="BXR6" s="8"/>
      <c r="BXS6" s="8"/>
      <c r="BXT6" s="8"/>
      <c r="BXU6" s="8"/>
      <c r="BXV6" s="8"/>
      <c r="BXW6" s="8"/>
      <c r="BXX6" s="8"/>
      <c r="BXY6" s="8"/>
      <c r="BXZ6" s="8"/>
      <c r="BYA6" s="8"/>
      <c r="BYB6" s="8"/>
      <c r="BYC6" s="8"/>
      <c r="BYD6" s="8"/>
      <c r="BYE6" s="8"/>
      <c r="BYF6" s="8"/>
      <c r="BYG6" s="8"/>
      <c r="BYH6" s="8"/>
      <c r="BYI6" s="8"/>
      <c r="BYJ6" s="8"/>
      <c r="BYK6" s="8"/>
      <c r="BYL6" s="8"/>
      <c r="BYM6" s="8"/>
      <c r="BYN6" s="8"/>
      <c r="BYO6" s="8"/>
      <c r="BYP6" s="8"/>
      <c r="BYQ6" s="8"/>
      <c r="BYR6" s="8"/>
      <c r="BYS6" s="8"/>
      <c r="BYT6" s="8"/>
      <c r="BYU6" s="8"/>
      <c r="BYV6" s="8"/>
      <c r="BYW6" s="8"/>
      <c r="BYX6" s="8"/>
      <c r="BYY6" s="8"/>
      <c r="BYZ6" s="8"/>
      <c r="BZA6" s="8"/>
      <c r="BZB6" s="8"/>
      <c r="BZC6" s="8"/>
      <c r="BZD6" s="8"/>
      <c r="BZE6" s="8"/>
      <c r="BZF6" s="8"/>
      <c r="BZG6" s="8"/>
      <c r="BZH6" s="8"/>
      <c r="BZI6" s="8"/>
      <c r="BZJ6" s="8"/>
      <c r="BZK6" s="8"/>
      <c r="BZL6" s="8"/>
      <c r="BZM6" s="8"/>
      <c r="BZN6" s="8"/>
      <c r="BZO6" s="8"/>
      <c r="BZP6" s="8"/>
      <c r="BZQ6" s="8"/>
      <c r="BZR6" s="8"/>
      <c r="BZS6" s="8"/>
      <c r="BZT6" s="8"/>
      <c r="BZU6" s="8"/>
      <c r="BZV6" s="8"/>
      <c r="BZW6" s="8"/>
      <c r="BZX6" s="8"/>
      <c r="BZY6" s="8"/>
      <c r="BZZ6" s="8"/>
      <c r="CAA6" s="8"/>
      <c r="CAB6" s="8"/>
      <c r="CAC6" s="8"/>
      <c r="CAD6" s="8"/>
      <c r="CAE6" s="8"/>
      <c r="CAF6" s="8"/>
      <c r="CAG6" s="8"/>
      <c r="CAH6" s="8"/>
      <c r="CAI6" s="8"/>
      <c r="CAJ6" s="8"/>
      <c r="CAK6" s="8"/>
      <c r="CAL6" s="8"/>
      <c r="CAM6" s="8"/>
      <c r="CAN6" s="8"/>
      <c r="CAO6" s="8"/>
      <c r="CAP6" s="8"/>
      <c r="CAQ6" s="8"/>
      <c r="CAR6" s="8"/>
      <c r="CAS6" s="8"/>
      <c r="CAT6" s="8"/>
      <c r="CAU6" s="8"/>
      <c r="CAV6" s="8"/>
      <c r="CAW6" s="8"/>
      <c r="CAX6" s="8"/>
      <c r="CAY6" s="8"/>
      <c r="CAZ6" s="8"/>
      <c r="CBA6" s="8"/>
      <c r="CBB6" s="8"/>
      <c r="CBC6" s="8"/>
      <c r="CBD6" s="8"/>
      <c r="CBE6" s="8"/>
      <c r="CBF6" s="8"/>
      <c r="CBG6" s="8"/>
      <c r="CBH6" s="8"/>
      <c r="CBI6" s="8"/>
      <c r="CBJ6" s="8"/>
      <c r="CBK6" s="8"/>
      <c r="CBL6" s="8"/>
      <c r="CBM6" s="8"/>
      <c r="CBN6" s="8"/>
      <c r="CBO6" s="8"/>
      <c r="CBP6" s="8"/>
      <c r="CBQ6" s="8"/>
      <c r="CBR6" s="8"/>
      <c r="CBS6" s="8"/>
      <c r="CBT6" s="8"/>
      <c r="CBU6" s="8"/>
      <c r="CBV6" s="8"/>
      <c r="CBW6" s="8"/>
      <c r="CBX6" s="8"/>
      <c r="CBY6" s="8"/>
      <c r="CBZ6" s="8"/>
      <c r="CCA6" s="8"/>
      <c r="CCB6" s="8"/>
      <c r="CCC6" s="8"/>
      <c r="CCD6" s="8"/>
      <c r="CCE6" s="8"/>
      <c r="CCF6" s="8"/>
      <c r="CCG6" s="8"/>
      <c r="CCH6" s="8"/>
      <c r="CCI6" s="8"/>
      <c r="CCJ6" s="8"/>
      <c r="CCK6" s="8"/>
      <c r="CCL6" s="8"/>
      <c r="CCM6" s="8"/>
      <c r="CCN6" s="8"/>
      <c r="CCO6" s="8"/>
      <c r="CCP6" s="8"/>
      <c r="CCQ6" s="8"/>
      <c r="CCR6" s="8"/>
      <c r="CCS6" s="8"/>
      <c r="CCT6" s="8"/>
      <c r="CCU6" s="8"/>
      <c r="CCV6" s="8"/>
      <c r="CCW6" s="8"/>
      <c r="CCX6" s="8"/>
      <c r="CCY6" s="8"/>
      <c r="CCZ6" s="8"/>
      <c r="CDA6" s="8"/>
      <c r="CDB6" s="8"/>
      <c r="CDC6" s="8"/>
      <c r="CDD6" s="8"/>
      <c r="CDE6" s="8"/>
      <c r="CDF6" s="8"/>
      <c r="CDG6" s="8"/>
      <c r="CDH6" s="8"/>
      <c r="CDI6" s="8"/>
      <c r="CDJ6" s="8"/>
      <c r="CDK6" s="8"/>
      <c r="CDL6" s="8"/>
      <c r="CDM6" s="8"/>
      <c r="CDN6" s="8"/>
      <c r="CDO6" s="8"/>
      <c r="CDP6" s="8"/>
      <c r="CDQ6" s="8"/>
      <c r="CDR6" s="8"/>
      <c r="CDS6" s="8"/>
      <c r="CDT6" s="8"/>
      <c r="CDU6" s="8"/>
      <c r="CDV6" s="8"/>
      <c r="CDW6" s="8"/>
      <c r="CDX6" s="8"/>
      <c r="CDY6" s="8"/>
      <c r="CDZ6" s="8"/>
      <c r="CEA6" s="8"/>
      <c r="CEB6" s="8"/>
      <c r="CEC6" s="8"/>
      <c r="CED6" s="8"/>
      <c r="CEE6" s="8"/>
      <c r="CEF6" s="8"/>
      <c r="CEG6" s="8"/>
      <c r="CEH6" s="8"/>
      <c r="CEI6" s="8"/>
      <c r="CEJ6" s="8"/>
      <c r="CEK6" s="8"/>
      <c r="CEL6" s="8"/>
      <c r="CEM6" s="8"/>
      <c r="CEN6" s="8"/>
      <c r="CEO6" s="8"/>
      <c r="CEP6" s="8"/>
      <c r="CEQ6" s="8"/>
      <c r="CER6" s="8"/>
      <c r="CES6" s="8"/>
      <c r="CET6" s="8"/>
      <c r="CEU6" s="8"/>
      <c r="CEV6" s="8"/>
      <c r="CEW6" s="8"/>
      <c r="CEX6" s="8"/>
      <c r="CEY6" s="8"/>
      <c r="CEZ6" s="8"/>
      <c r="CFA6" s="8"/>
      <c r="CFB6" s="8"/>
      <c r="CFC6" s="8"/>
      <c r="CFD6" s="8"/>
      <c r="CFE6" s="8"/>
      <c r="CFF6" s="8"/>
      <c r="CFG6" s="8"/>
      <c r="CFH6" s="8"/>
      <c r="CFI6" s="8"/>
      <c r="CFJ6" s="8"/>
      <c r="CFK6" s="8"/>
      <c r="CFL6" s="8"/>
      <c r="CFM6" s="8"/>
      <c r="CFN6" s="8"/>
      <c r="CFO6" s="8"/>
      <c r="CFP6" s="8"/>
      <c r="CFQ6" s="8"/>
      <c r="CFR6" s="8"/>
      <c r="CFS6" s="8"/>
      <c r="CFT6" s="8"/>
      <c r="CFU6" s="8"/>
      <c r="CFV6" s="8"/>
      <c r="CFW6" s="8"/>
      <c r="CFX6" s="8"/>
      <c r="CFY6" s="8"/>
      <c r="CFZ6" s="8"/>
      <c r="CGA6" s="8"/>
      <c r="CGB6" s="8"/>
      <c r="CGC6" s="8"/>
      <c r="CGD6" s="8"/>
      <c r="CGE6" s="8"/>
      <c r="CGF6" s="8"/>
      <c r="CGG6" s="8"/>
      <c r="CGH6" s="8"/>
      <c r="CGI6" s="8"/>
      <c r="CGJ6" s="8"/>
      <c r="CGK6" s="8"/>
      <c r="CGL6" s="8"/>
      <c r="CGM6" s="8"/>
      <c r="CGN6" s="8"/>
      <c r="CGO6" s="8"/>
      <c r="CGP6" s="8"/>
      <c r="CGQ6" s="8"/>
      <c r="CGR6" s="8"/>
      <c r="CGS6" s="8"/>
      <c r="CGT6" s="8"/>
      <c r="CGU6" s="8"/>
      <c r="CGV6" s="8"/>
      <c r="CGW6" s="8"/>
      <c r="CGX6" s="8"/>
      <c r="CGY6" s="8"/>
      <c r="CGZ6" s="8"/>
      <c r="CHA6" s="8"/>
      <c r="CHB6" s="8"/>
      <c r="CHC6" s="8"/>
      <c r="CHD6" s="8"/>
      <c r="CHE6" s="8"/>
      <c r="CHF6" s="8"/>
      <c r="CHG6" s="8"/>
      <c r="CHH6" s="8"/>
      <c r="CHI6" s="8"/>
      <c r="CHJ6" s="8"/>
      <c r="CHK6" s="8"/>
      <c r="CHL6" s="8"/>
      <c r="CHM6" s="8"/>
      <c r="CHN6" s="8"/>
      <c r="CHO6" s="8"/>
      <c r="CHP6" s="8"/>
      <c r="CHQ6" s="8"/>
      <c r="CHR6" s="8"/>
      <c r="CHS6" s="8"/>
      <c r="CHT6" s="8"/>
      <c r="CHU6" s="8"/>
      <c r="CHV6" s="8"/>
      <c r="CHW6" s="8"/>
      <c r="CHX6" s="8"/>
      <c r="CHY6" s="8"/>
      <c r="CHZ6" s="8"/>
      <c r="CIA6" s="8"/>
      <c r="CIB6" s="8"/>
      <c r="CIC6" s="8"/>
      <c r="CID6" s="8"/>
      <c r="CIE6" s="8"/>
      <c r="CIF6" s="8"/>
      <c r="CIG6" s="8"/>
      <c r="CIH6" s="8"/>
      <c r="CII6" s="8"/>
      <c r="CIJ6" s="8"/>
      <c r="CIK6" s="8"/>
      <c r="CIL6" s="8"/>
      <c r="CIM6" s="8"/>
      <c r="CIN6" s="8"/>
      <c r="CIO6" s="8"/>
      <c r="CIP6" s="8"/>
      <c r="CIQ6" s="8"/>
      <c r="CIR6" s="8"/>
      <c r="CIS6" s="8"/>
      <c r="CIT6" s="8"/>
      <c r="CIU6" s="8"/>
      <c r="CIV6" s="8"/>
      <c r="CIW6" s="8"/>
      <c r="CIX6" s="8"/>
      <c r="CIY6" s="8"/>
      <c r="CIZ6" s="8"/>
      <c r="CJA6" s="8"/>
      <c r="CJB6" s="8"/>
      <c r="CJC6" s="8"/>
      <c r="CJD6" s="8"/>
      <c r="CJE6" s="8"/>
      <c r="CJF6" s="8"/>
      <c r="CJG6" s="8"/>
      <c r="CJH6" s="8"/>
      <c r="CJI6" s="8"/>
      <c r="CJJ6" s="8"/>
      <c r="CJK6" s="8"/>
      <c r="CJL6" s="8"/>
      <c r="CJM6" s="8"/>
      <c r="CJN6" s="8"/>
      <c r="CJO6" s="8"/>
      <c r="CJP6" s="8"/>
      <c r="CJQ6" s="8"/>
      <c r="CJR6" s="8"/>
      <c r="CJS6" s="8"/>
      <c r="CJT6" s="8"/>
      <c r="CJU6" s="8"/>
      <c r="CJV6" s="8"/>
      <c r="CJW6" s="8"/>
      <c r="CJX6" s="8"/>
      <c r="CJY6" s="8"/>
      <c r="CJZ6" s="8"/>
      <c r="CKA6" s="8"/>
      <c r="CKB6" s="8"/>
      <c r="CKC6" s="8"/>
      <c r="CKD6" s="8"/>
      <c r="CKE6" s="8"/>
      <c r="CKF6" s="8"/>
      <c r="CKG6" s="8"/>
      <c r="CKH6" s="8"/>
      <c r="CKI6" s="8"/>
      <c r="CKJ6" s="8"/>
      <c r="CKK6" s="8"/>
      <c r="CKL6" s="8"/>
      <c r="CKM6" s="8"/>
      <c r="CKN6" s="8"/>
      <c r="CKO6" s="8"/>
      <c r="CKP6" s="8"/>
      <c r="CKQ6" s="8"/>
      <c r="CKR6" s="8"/>
      <c r="CKS6" s="8"/>
      <c r="CKT6" s="8"/>
      <c r="CKU6" s="8"/>
      <c r="CKV6" s="8"/>
      <c r="CKW6" s="8"/>
      <c r="CKX6" s="8"/>
      <c r="CKY6" s="8"/>
      <c r="CKZ6" s="8"/>
      <c r="CLA6" s="8"/>
      <c r="CLB6" s="8"/>
      <c r="CLC6" s="8"/>
      <c r="CLD6" s="8"/>
      <c r="CLE6" s="8"/>
      <c r="CLF6" s="8"/>
      <c r="CLG6" s="8"/>
      <c r="CLH6" s="8"/>
      <c r="CLI6" s="8"/>
      <c r="CLJ6" s="8"/>
      <c r="CLK6" s="8"/>
      <c r="CLL6" s="8"/>
      <c r="CLM6" s="8"/>
      <c r="CLN6" s="8"/>
      <c r="CLO6" s="8"/>
      <c r="CLP6" s="8"/>
      <c r="CLQ6" s="8"/>
      <c r="CLR6" s="8"/>
      <c r="CLS6" s="8"/>
      <c r="CLT6" s="8"/>
      <c r="CLU6" s="8"/>
      <c r="CLV6" s="8"/>
      <c r="CLW6" s="8"/>
      <c r="CLX6" s="8"/>
      <c r="CLY6" s="8"/>
      <c r="CLZ6" s="8"/>
      <c r="CMA6" s="8"/>
      <c r="CMB6" s="8"/>
      <c r="CMC6" s="8"/>
      <c r="CMD6" s="8"/>
      <c r="CME6" s="8"/>
      <c r="CMF6" s="8"/>
      <c r="CMG6" s="8"/>
      <c r="CMH6" s="8"/>
      <c r="CMI6" s="8"/>
      <c r="CMJ6" s="8"/>
      <c r="CMK6" s="8"/>
      <c r="CML6" s="8"/>
      <c r="CMM6" s="8"/>
      <c r="CMN6" s="8"/>
      <c r="CMO6" s="8"/>
      <c r="CMP6" s="8"/>
      <c r="CMQ6" s="8"/>
      <c r="CMR6" s="8"/>
      <c r="CMS6" s="8"/>
      <c r="CMT6" s="8"/>
      <c r="CMU6" s="8"/>
      <c r="CMV6" s="8"/>
      <c r="CMW6" s="8"/>
      <c r="CMX6" s="8"/>
      <c r="CMY6" s="8"/>
      <c r="CMZ6" s="8"/>
      <c r="CNA6" s="8"/>
      <c r="CNB6" s="8"/>
      <c r="CNC6" s="8"/>
      <c r="CND6" s="8"/>
      <c r="CNE6" s="8"/>
      <c r="CNF6" s="8"/>
      <c r="CNG6" s="8"/>
      <c r="CNH6" s="8"/>
      <c r="CNI6" s="8"/>
      <c r="CNJ6" s="8"/>
      <c r="CNK6" s="8"/>
      <c r="CNL6" s="8"/>
      <c r="CNM6" s="8"/>
      <c r="CNN6" s="8"/>
      <c r="CNO6" s="8"/>
      <c r="CNP6" s="8"/>
      <c r="CNQ6" s="8"/>
      <c r="CNR6" s="8"/>
      <c r="CNS6" s="8"/>
      <c r="CNT6" s="8"/>
      <c r="CNU6" s="8"/>
      <c r="CNV6" s="8"/>
      <c r="CNW6" s="8"/>
      <c r="CNX6" s="8"/>
      <c r="CNY6" s="8"/>
      <c r="CNZ6" s="8"/>
      <c r="COA6" s="8"/>
      <c r="COB6" s="8"/>
      <c r="COC6" s="8"/>
      <c r="COD6" s="8"/>
      <c r="COE6" s="8"/>
      <c r="COF6" s="8"/>
      <c r="COG6" s="8"/>
      <c r="COH6" s="8"/>
      <c r="COI6" s="8"/>
      <c r="COJ6" s="8"/>
      <c r="COK6" s="8"/>
      <c r="COL6" s="8"/>
      <c r="COM6" s="8"/>
      <c r="CON6" s="8"/>
      <c r="COO6" s="8"/>
      <c r="COP6" s="8"/>
      <c r="COQ6" s="8"/>
      <c r="COR6" s="8"/>
      <c r="COS6" s="8"/>
      <c r="COT6" s="8"/>
      <c r="COU6" s="8"/>
      <c r="COV6" s="8"/>
      <c r="COW6" s="8"/>
      <c r="COX6" s="8"/>
      <c r="COY6" s="8"/>
      <c r="COZ6" s="8"/>
      <c r="CPA6" s="8"/>
      <c r="CPB6" s="8"/>
      <c r="CPC6" s="8"/>
      <c r="CPD6" s="8"/>
      <c r="CPE6" s="8"/>
      <c r="CPF6" s="8"/>
      <c r="CPG6" s="8"/>
      <c r="CPH6" s="8"/>
      <c r="CPI6" s="8"/>
      <c r="CPJ6" s="8"/>
      <c r="CPK6" s="8"/>
      <c r="CPL6" s="8"/>
      <c r="CPM6" s="8"/>
      <c r="CPN6" s="8"/>
      <c r="CPO6" s="8"/>
      <c r="CPP6" s="8"/>
      <c r="CPQ6" s="8"/>
      <c r="CPR6" s="8"/>
      <c r="CPS6" s="8"/>
      <c r="CPT6" s="8"/>
      <c r="CPU6" s="8"/>
      <c r="CPV6" s="8"/>
      <c r="CPW6" s="8"/>
      <c r="CPX6" s="8"/>
      <c r="CPY6" s="8"/>
      <c r="CPZ6" s="8"/>
      <c r="CQA6" s="8"/>
      <c r="CQB6" s="8"/>
      <c r="CQC6" s="8"/>
      <c r="CQD6" s="8"/>
      <c r="CQE6" s="8"/>
      <c r="CQF6" s="8"/>
      <c r="CQG6" s="8"/>
      <c r="CQH6" s="8"/>
      <c r="CQI6" s="8"/>
      <c r="CQJ6" s="8"/>
      <c r="CQK6" s="8"/>
      <c r="CQL6" s="8"/>
      <c r="CQM6" s="8"/>
      <c r="CQN6" s="8"/>
      <c r="CQO6" s="8"/>
      <c r="CQP6" s="8"/>
      <c r="CQQ6" s="8"/>
      <c r="CQR6" s="8"/>
      <c r="CQS6" s="8"/>
      <c r="CQT6" s="8"/>
      <c r="CQU6" s="8"/>
      <c r="CQV6" s="8"/>
      <c r="CQW6" s="8"/>
      <c r="CQX6" s="8"/>
      <c r="CQY6" s="8"/>
      <c r="CQZ6" s="8"/>
      <c r="CRA6" s="8"/>
      <c r="CRB6" s="8"/>
      <c r="CRC6" s="8"/>
      <c r="CRD6" s="8"/>
      <c r="CRE6" s="8"/>
      <c r="CRF6" s="8"/>
      <c r="CRG6" s="8"/>
      <c r="CRH6" s="8"/>
      <c r="CRI6" s="8"/>
      <c r="CRJ6" s="8"/>
      <c r="CRK6" s="8"/>
      <c r="CRL6" s="8"/>
      <c r="CRM6" s="8"/>
      <c r="CRN6" s="8"/>
      <c r="CRO6" s="8"/>
      <c r="CRP6" s="8"/>
      <c r="CRQ6" s="8"/>
      <c r="CRR6" s="8"/>
      <c r="CRS6" s="8"/>
      <c r="CRT6" s="8"/>
      <c r="CRU6" s="8"/>
      <c r="CRV6" s="8"/>
      <c r="CRW6" s="8"/>
      <c r="CRX6" s="8"/>
      <c r="CRY6" s="8"/>
      <c r="CRZ6" s="8"/>
      <c r="CSA6" s="8"/>
      <c r="CSB6" s="8"/>
      <c r="CSC6" s="8"/>
      <c r="CSD6" s="8"/>
      <c r="CSE6" s="8"/>
      <c r="CSF6" s="8"/>
      <c r="CSG6" s="8"/>
      <c r="CSH6" s="8"/>
      <c r="CSI6" s="8"/>
      <c r="CSJ6" s="8"/>
      <c r="CSK6" s="8"/>
      <c r="CSL6" s="8"/>
      <c r="CSM6" s="8"/>
      <c r="CSN6" s="8"/>
      <c r="CSO6" s="8"/>
      <c r="CSP6" s="8"/>
      <c r="CSQ6" s="8"/>
      <c r="CSR6" s="8"/>
      <c r="CSS6" s="8"/>
      <c r="CST6" s="8"/>
      <c r="CSU6" s="8"/>
      <c r="CSV6" s="8"/>
      <c r="CSW6" s="8"/>
      <c r="CSX6" s="8"/>
      <c r="CSY6" s="8"/>
      <c r="CSZ6" s="8"/>
      <c r="CTA6" s="8"/>
      <c r="CTB6" s="8"/>
      <c r="CTC6" s="8"/>
      <c r="CTD6" s="8"/>
      <c r="CTE6" s="8"/>
      <c r="CTF6" s="8"/>
      <c r="CTG6" s="8"/>
      <c r="CTH6" s="8"/>
      <c r="CTI6" s="8"/>
      <c r="CTJ6" s="8"/>
      <c r="CTK6" s="8"/>
      <c r="CTL6" s="8"/>
      <c r="CTM6" s="8"/>
      <c r="CTN6" s="8"/>
      <c r="CTO6" s="8"/>
      <c r="CTP6" s="8"/>
      <c r="CTQ6" s="8"/>
      <c r="CTR6" s="8"/>
      <c r="CTS6" s="8"/>
      <c r="CTT6" s="8"/>
      <c r="CTU6" s="8"/>
      <c r="CTV6" s="8"/>
      <c r="CTW6" s="8"/>
      <c r="CTX6" s="8"/>
      <c r="CTY6" s="8"/>
      <c r="CTZ6" s="8"/>
      <c r="CUA6" s="8"/>
      <c r="CUB6" s="8"/>
      <c r="CUC6" s="8"/>
      <c r="CUD6" s="8"/>
      <c r="CUE6" s="8"/>
      <c r="CUF6" s="8"/>
      <c r="CUG6" s="8"/>
      <c r="CUH6" s="8"/>
      <c r="CUI6" s="8"/>
      <c r="CUJ6" s="8"/>
      <c r="CUK6" s="8"/>
      <c r="CUL6" s="8"/>
      <c r="CUM6" s="8"/>
      <c r="CUN6" s="8"/>
      <c r="CUO6" s="8"/>
      <c r="CUP6" s="8"/>
      <c r="CUQ6" s="8"/>
      <c r="CUR6" s="8"/>
      <c r="CUS6" s="8"/>
      <c r="CUT6" s="8"/>
      <c r="CUU6" s="8"/>
      <c r="CUV6" s="8"/>
      <c r="CUW6" s="8"/>
      <c r="CUX6" s="8"/>
      <c r="CUY6" s="8"/>
      <c r="CUZ6" s="8"/>
      <c r="CVA6" s="8"/>
      <c r="CVB6" s="8"/>
      <c r="CVC6" s="8"/>
      <c r="CVD6" s="8"/>
      <c r="CVE6" s="8"/>
      <c r="CVF6" s="8"/>
      <c r="CVG6" s="8"/>
      <c r="CVH6" s="8"/>
      <c r="CVI6" s="8"/>
      <c r="CVJ6" s="8"/>
      <c r="CVK6" s="8"/>
      <c r="CVL6" s="8"/>
      <c r="CVM6" s="8"/>
      <c r="CVN6" s="8"/>
      <c r="CVO6" s="8"/>
      <c r="CVP6" s="8"/>
      <c r="CVQ6" s="8"/>
      <c r="CVR6" s="8"/>
      <c r="CVS6" s="8"/>
      <c r="CVT6" s="8"/>
      <c r="CVU6" s="8"/>
      <c r="CVV6" s="8"/>
      <c r="CVW6" s="8"/>
      <c r="CVX6" s="8"/>
      <c r="CVY6" s="8"/>
      <c r="CVZ6" s="8"/>
      <c r="CWA6" s="8"/>
      <c r="CWB6" s="8"/>
      <c r="CWC6" s="8"/>
      <c r="CWD6" s="8"/>
      <c r="CWE6" s="8"/>
      <c r="CWF6" s="8"/>
      <c r="CWG6" s="8"/>
      <c r="CWH6" s="8"/>
      <c r="CWI6" s="8"/>
      <c r="CWJ6" s="8"/>
      <c r="CWK6" s="8"/>
      <c r="CWL6" s="8"/>
      <c r="CWM6" s="8"/>
      <c r="CWN6" s="8"/>
      <c r="CWO6" s="8"/>
      <c r="CWP6" s="8"/>
      <c r="CWQ6" s="8"/>
      <c r="CWR6" s="8"/>
      <c r="CWS6" s="8"/>
      <c r="CWT6" s="8"/>
      <c r="CWU6" s="8"/>
      <c r="CWV6" s="8"/>
      <c r="CWW6" s="8"/>
      <c r="CWX6" s="8"/>
      <c r="CWY6" s="8"/>
      <c r="CWZ6" s="8"/>
      <c r="CXA6" s="8"/>
      <c r="CXB6" s="8"/>
      <c r="CXC6" s="8"/>
      <c r="CXD6" s="8"/>
      <c r="CXE6" s="8"/>
      <c r="CXF6" s="8"/>
      <c r="CXG6" s="8"/>
      <c r="CXH6" s="8"/>
      <c r="CXI6" s="8"/>
      <c r="CXJ6" s="8"/>
      <c r="CXK6" s="8"/>
      <c r="CXL6" s="8"/>
      <c r="CXM6" s="8"/>
      <c r="CXN6" s="8"/>
      <c r="CXO6" s="8"/>
      <c r="CXP6" s="8"/>
      <c r="CXQ6" s="8"/>
      <c r="CXR6" s="8"/>
      <c r="CXS6" s="8"/>
      <c r="CXT6" s="8"/>
      <c r="CXU6" s="8"/>
      <c r="CXV6" s="8"/>
      <c r="CXW6" s="8"/>
      <c r="CXX6" s="8"/>
      <c r="CXY6" s="8"/>
      <c r="CXZ6" s="8"/>
      <c r="CYA6" s="8"/>
      <c r="CYB6" s="8"/>
      <c r="CYC6" s="8"/>
      <c r="CYD6" s="8"/>
      <c r="CYE6" s="8"/>
      <c r="CYF6" s="8"/>
      <c r="CYG6" s="8"/>
      <c r="CYH6" s="8"/>
      <c r="CYI6" s="8"/>
      <c r="CYJ6" s="8"/>
      <c r="CYK6" s="8"/>
      <c r="CYL6" s="8"/>
      <c r="CYM6" s="8"/>
      <c r="CYN6" s="8"/>
      <c r="CYO6" s="8"/>
      <c r="CYP6" s="8"/>
      <c r="CYQ6" s="8"/>
      <c r="CYR6" s="8"/>
      <c r="CYS6" s="8"/>
      <c r="CYT6" s="8"/>
      <c r="CYU6" s="8"/>
      <c r="CYV6" s="8"/>
      <c r="CYW6" s="8"/>
      <c r="CYX6" s="8"/>
      <c r="CYY6" s="8"/>
      <c r="CYZ6" s="8"/>
      <c r="CZA6" s="8"/>
      <c r="CZB6" s="8"/>
      <c r="CZC6" s="8"/>
      <c r="CZD6" s="8"/>
      <c r="CZE6" s="8"/>
      <c r="CZF6" s="8"/>
      <c r="CZG6" s="8"/>
      <c r="CZH6" s="8"/>
      <c r="CZI6" s="8"/>
      <c r="CZJ6" s="8"/>
      <c r="CZK6" s="8"/>
      <c r="CZL6" s="8"/>
      <c r="CZM6" s="8"/>
      <c r="CZN6" s="8"/>
      <c r="CZO6" s="8"/>
      <c r="CZP6" s="8"/>
      <c r="CZQ6" s="8"/>
      <c r="CZR6" s="8"/>
      <c r="CZS6" s="8"/>
      <c r="CZT6" s="8"/>
      <c r="CZU6" s="8"/>
      <c r="CZV6" s="8"/>
      <c r="CZW6" s="8"/>
      <c r="CZX6" s="8"/>
      <c r="CZY6" s="8"/>
      <c r="CZZ6" s="8"/>
      <c r="DAA6" s="8"/>
      <c r="DAB6" s="8"/>
      <c r="DAC6" s="8"/>
      <c r="DAD6" s="8"/>
      <c r="DAE6" s="8"/>
      <c r="DAF6" s="8"/>
      <c r="DAG6" s="8"/>
      <c r="DAH6" s="8"/>
      <c r="DAI6" s="8"/>
      <c r="DAJ6" s="8"/>
      <c r="DAK6" s="8"/>
      <c r="DAL6" s="8"/>
      <c r="DAM6" s="8"/>
      <c r="DAN6" s="8"/>
      <c r="DAO6" s="8"/>
      <c r="DAP6" s="8"/>
      <c r="DAQ6" s="8"/>
      <c r="DAR6" s="8"/>
      <c r="DAS6" s="8"/>
      <c r="DAT6" s="8"/>
      <c r="DAU6" s="8"/>
      <c r="DAV6" s="8"/>
      <c r="DAW6" s="8"/>
      <c r="DAX6" s="8"/>
      <c r="DAY6" s="8"/>
      <c r="DAZ6" s="8"/>
      <c r="DBA6" s="8"/>
      <c r="DBB6" s="8"/>
      <c r="DBC6" s="8"/>
      <c r="DBD6" s="8"/>
      <c r="DBE6" s="8"/>
      <c r="DBF6" s="8"/>
      <c r="DBG6" s="8"/>
      <c r="DBH6" s="8"/>
      <c r="DBI6" s="8"/>
      <c r="DBJ6" s="8"/>
      <c r="DBK6" s="8"/>
      <c r="DBL6" s="8"/>
      <c r="DBM6" s="8"/>
      <c r="DBN6" s="8"/>
      <c r="DBO6" s="8"/>
      <c r="DBP6" s="8"/>
      <c r="DBQ6" s="8"/>
      <c r="DBR6" s="8"/>
      <c r="DBS6" s="8"/>
      <c r="DBT6" s="8"/>
      <c r="DBU6" s="8"/>
      <c r="DBV6" s="8"/>
      <c r="DBW6" s="8"/>
      <c r="DBX6" s="8"/>
      <c r="DBY6" s="8"/>
      <c r="DBZ6" s="8"/>
      <c r="DCA6" s="8"/>
      <c r="DCB6" s="8"/>
      <c r="DCC6" s="8"/>
      <c r="DCD6" s="8"/>
      <c r="DCE6" s="8"/>
      <c r="DCF6" s="8"/>
      <c r="DCG6" s="8"/>
      <c r="DCH6" s="8"/>
      <c r="DCI6" s="8"/>
      <c r="DCJ6" s="8"/>
      <c r="DCK6" s="8"/>
      <c r="DCL6" s="8"/>
      <c r="DCM6" s="8"/>
      <c r="DCN6" s="8"/>
      <c r="DCO6" s="8"/>
      <c r="DCP6" s="8"/>
      <c r="DCQ6" s="8"/>
      <c r="DCR6" s="8"/>
      <c r="DCS6" s="8"/>
      <c r="DCT6" s="8"/>
      <c r="DCU6" s="8"/>
      <c r="DCV6" s="8"/>
      <c r="DCW6" s="8"/>
      <c r="DCX6" s="8"/>
      <c r="DCY6" s="8"/>
      <c r="DCZ6" s="8"/>
      <c r="DDA6" s="8"/>
      <c r="DDB6" s="8"/>
      <c r="DDC6" s="8"/>
      <c r="DDD6" s="8"/>
      <c r="DDE6" s="8"/>
      <c r="DDF6" s="8"/>
      <c r="DDG6" s="8"/>
      <c r="DDH6" s="8"/>
      <c r="DDI6" s="8"/>
      <c r="DDJ6" s="8"/>
      <c r="DDK6" s="8"/>
      <c r="DDL6" s="8"/>
      <c r="DDM6" s="8"/>
      <c r="DDN6" s="8"/>
      <c r="DDO6" s="8"/>
      <c r="DDP6" s="8"/>
      <c r="DDQ6" s="8"/>
      <c r="DDR6" s="8"/>
      <c r="DDS6" s="8"/>
      <c r="DDT6" s="8"/>
      <c r="DDU6" s="8"/>
      <c r="DDV6" s="8"/>
      <c r="DDW6" s="8"/>
      <c r="DDX6" s="8"/>
      <c r="DDY6" s="8"/>
      <c r="DDZ6" s="8"/>
      <c r="DEA6" s="8"/>
      <c r="DEB6" s="8"/>
      <c r="DEC6" s="8"/>
      <c r="DED6" s="8"/>
      <c r="DEE6" s="8"/>
      <c r="DEF6" s="8"/>
      <c r="DEG6" s="8"/>
      <c r="DEH6" s="8"/>
      <c r="DEI6" s="8"/>
      <c r="DEJ6" s="8"/>
      <c r="DEK6" s="8"/>
      <c r="DEL6" s="8"/>
      <c r="DEM6" s="8"/>
      <c r="DEN6" s="8"/>
      <c r="DEO6" s="8"/>
      <c r="DEP6" s="8"/>
      <c r="DEQ6" s="8"/>
      <c r="DER6" s="8"/>
      <c r="DES6" s="8"/>
      <c r="DET6" s="8"/>
      <c r="DEU6" s="8"/>
      <c r="DEV6" s="8"/>
      <c r="DEW6" s="8"/>
      <c r="DEX6" s="8"/>
      <c r="DEY6" s="8"/>
      <c r="DEZ6" s="8"/>
      <c r="DFA6" s="8"/>
      <c r="DFB6" s="8"/>
      <c r="DFC6" s="8"/>
      <c r="DFD6" s="8"/>
      <c r="DFE6" s="8"/>
      <c r="DFF6" s="8"/>
      <c r="DFG6" s="8"/>
      <c r="DFH6" s="8"/>
      <c r="DFI6" s="8"/>
      <c r="DFJ6" s="8"/>
      <c r="DFK6" s="8"/>
      <c r="DFL6" s="8"/>
      <c r="DFM6" s="8"/>
      <c r="DFN6" s="8"/>
      <c r="DFO6" s="8"/>
      <c r="DFP6" s="8"/>
      <c r="DFQ6" s="8"/>
      <c r="DFR6" s="8"/>
      <c r="DFS6" s="8"/>
      <c r="DFT6" s="8"/>
      <c r="DFU6" s="8"/>
      <c r="DFV6" s="8"/>
      <c r="DFW6" s="8"/>
      <c r="DFX6" s="8"/>
      <c r="DFY6" s="8"/>
      <c r="DFZ6" s="8"/>
      <c r="DGA6" s="8"/>
      <c r="DGB6" s="8"/>
      <c r="DGC6" s="8"/>
      <c r="DGD6" s="8"/>
      <c r="DGE6" s="8"/>
      <c r="DGF6" s="8"/>
      <c r="DGG6" s="8"/>
      <c r="DGH6" s="8"/>
      <c r="DGI6" s="8"/>
      <c r="DGJ6" s="8"/>
      <c r="DGK6" s="8"/>
      <c r="DGL6" s="8"/>
      <c r="DGM6" s="8"/>
      <c r="DGN6" s="8"/>
      <c r="DGO6" s="8"/>
      <c r="DGP6" s="8"/>
      <c r="DGQ6" s="8"/>
      <c r="DGR6" s="8"/>
      <c r="DGS6" s="8"/>
      <c r="DGT6" s="8"/>
      <c r="DGU6" s="8"/>
      <c r="DGV6" s="8"/>
      <c r="DGW6" s="8"/>
      <c r="DGX6" s="8"/>
      <c r="DGY6" s="8"/>
      <c r="DGZ6" s="8"/>
      <c r="DHA6" s="8"/>
      <c r="DHB6" s="8"/>
      <c r="DHC6" s="8"/>
      <c r="DHD6" s="8"/>
      <c r="DHE6" s="8"/>
      <c r="DHF6" s="8"/>
      <c r="DHG6" s="8"/>
      <c r="DHH6" s="8"/>
      <c r="DHI6" s="8"/>
      <c r="DHJ6" s="8"/>
      <c r="DHK6" s="8"/>
      <c r="DHL6" s="8"/>
      <c r="DHM6" s="8"/>
      <c r="DHN6" s="8"/>
      <c r="DHO6" s="8"/>
      <c r="DHP6" s="8"/>
      <c r="DHQ6" s="8"/>
      <c r="DHR6" s="8"/>
      <c r="DHS6" s="8"/>
      <c r="DHT6" s="8"/>
      <c r="DHU6" s="8"/>
      <c r="DHV6" s="8"/>
      <c r="DHW6" s="8"/>
      <c r="DHX6" s="8"/>
      <c r="DHY6" s="8"/>
      <c r="DHZ6" s="8"/>
      <c r="DIA6" s="8"/>
      <c r="DIB6" s="8"/>
      <c r="DIC6" s="8"/>
      <c r="DID6" s="8"/>
      <c r="DIE6" s="8"/>
      <c r="DIF6" s="8"/>
      <c r="DIG6" s="8"/>
      <c r="DIH6" s="8"/>
      <c r="DII6" s="8"/>
      <c r="DIJ6" s="8"/>
      <c r="DIK6" s="8"/>
      <c r="DIL6" s="8"/>
      <c r="DIM6" s="8"/>
      <c r="DIN6" s="8"/>
      <c r="DIO6" s="8"/>
      <c r="DIP6" s="8"/>
      <c r="DIQ6" s="8"/>
      <c r="DIR6" s="8"/>
      <c r="DIS6" s="8"/>
      <c r="DIT6" s="8"/>
      <c r="DIU6" s="8"/>
      <c r="DIV6" s="8"/>
      <c r="DIW6" s="8"/>
      <c r="DIX6" s="8"/>
      <c r="DIY6" s="8"/>
      <c r="DIZ6" s="8"/>
      <c r="DJA6" s="8"/>
      <c r="DJB6" s="8"/>
      <c r="DJC6" s="8"/>
      <c r="DJD6" s="8"/>
      <c r="DJE6" s="8"/>
      <c r="DJF6" s="8"/>
      <c r="DJG6" s="8"/>
      <c r="DJH6" s="8"/>
      <c r="DJI6" s="8"/>
      <c r="DJJ6" s="8"/>
      <c r="DJK6" s="8"/>
      <c r="DJL6" s="8"/>
      <c r="DJM6" s="8"/>
      <c r="DJN6" s="8"/>
      <c r="DJO6" s="8"/>
      <c r="DJP6" s="8"/>
      <c r="DJQ6" s="8"/>
      <c r="DJR6" s="8"/>
      <c r="DJS6" s="8"/>
      <c r="DJT6" s="8"/>
      <c r="DJU6" s="8"/>
      <c r="DJV6" s="8"/>
      <c r="DJW6" s="8"/>
      <c r="DJX6" s="8"/>
      <c r="DJY6" s="8"/>
      <c r="DJZ6" s="8"/>
      <c r="DKA6" s="8"/>
      <c r="DKB6" s="8"/>
      <c r="DKC6" s="8"/>
      <c r="DKD6" s="8"/>
      <c r="DKE6" s="8"/>
      <c r="DKF6" s="8"/>
      <c r="DKG6" s="8"/>
      <c r="DKH6" s="8"/>
      <c r="DKI6" s="8"/>
      <c r="DKJ6" s="8"/>
      <c r="DKK6" s="8"/>
      <c r="DKL6" s="8"/>
      <c r="DKM6" s="8"/>
      <c r="DKN6" s="8"/>
      <c r="DKO6" s="8"/>
      <c r="DKP6" s="8"/>
      <c r="DKQ6" s="8"/>
      <c r="DKR6" s="8"/>
      <c r="DKS6" s="8"/>
      <c r="DKT6" s="8"/>
      <c r="DKU6" s="8"/>
      <c r="DKV6" s="8"/>
      <c r="DKW6" s="8"/>
      <c r="DKX6" s="8"/>
      <c r="DKY6" s="8"/>
      <c r="DKZ6" s="8"/>
      <c r="DLA6" s="8"/>
      <c r="DLB6" s="8"/>
      <c r="DLC6" s="8"/>
      <c r="DLD6" s="8"/>
      <c r="DLE6" s="8"/>
      <c r="DLF6" s="8"/>
      <c r="DLG6" s="8"/>
      <c r="DLH6" s="8"/>
      <c r="DLI6" s="8"/>
      <c r="DLJ6" s="8"/>
      <c r="DLK6" s="8"/>
      <c r="DLL6" s="8"/>
      <c r="DLM6" s="8"/>
      <c r="DLN6" s="8"/>
      <c r="DLO6" s="8"/>
      <c r="DLP6" s="8"/>
      <c r="DLQ6" s="8"/>
      <c r="DLR6" s="8"/>
      <c r="DLS6" s="8"/>
      <c r="DLT6" s="8"/>
      <c r="DLU6" s="8"/>
      <c r="DLV6" s="8"/>
      <c r="DLW6" s="8"/>
      <c r="DLX6" s="8"/>
      <c r="DLY6" s="8"/>
      <c r="DLZ6" s="8"/>
      <c r="DMA6" s="8"/>
      <c r="DMB6" s="8"/>
      <c r="DMC6" s="8"/>
      <c r="DMD6" s="8"/>
      <c r="DME6" s="8"/>
      <c r="DMF6" s="8"/>
      <c r="DMG6" s="8"/>
      <c r="DMH6" s="8"/>
      <c r="DMI6" s="8"/>
      <c r="DMJ6" s="8"/>
      <c r="DMK6" s="8"/>
      <c r="DML6" s="8"/>
      <c r="DMM6" s="8"/>
      <c r="DMN6" s="8"/>
      <c r="DMO6" s="8"/>
      <c r="DMP6" s="8"/>
      <c r="DMQ6" s="8"/>
      <c r="DMR6" s="8"/>
      <c r="DMS6" s="8"/>
      <c r="DMT6" s="8"/>
      <c r="DMU6" s="8"/>
      <c r="DMV6" s="8"/>
      <c r="DMW6" s="8"/>
      <c r="DMX6" s="8"/>
      <c r="DMY6" s="8"/>
      <c r="DMZ6" s="8"/>
      <c r="DNA6" s="8"/>
      <c r="DNB6" s="8"/>
      <c r="DNC6" s="8"/>
      <c r="DND6" s="8"/>
      <c r="DNE6" s="8"/>
      <c r="DNF6" s="8"/>
      <c r="DNG6" s="8"/>
      <c r="DNH6" s="8"/>
      <c r="DNI6" s="8"/>
      <c r="DNJ6" s="8"/>
      <c r="DNK6" s="8"/>
      <c r="DNL6" s="8"/>
      <c r="DNM6" s="8"/>
      <c r="DNN6" s="8"/>
      <c r="DNO6" s="8"/>
      <c r="DNP6" s="8"/>
      <c r="DNQ6" s="8"/>
      <c r="DNR6" s="8"/>
      <c r="DNS6" s="8"/>
      <c r="DNT6" s="8"/>
      <c r="DNU6" s="8"/>
      <c r="DNV6" s="8"/>
      <c r="DNW6" s="8"/>
      <c r="DNX6" s="8"/>
      <c r="DNY6" s="8"/>
      <c r="DNZ6" s="8"/>
      <c r="DOA6" s="8"/>
      <c r="DOB6" s="8"/>
      <c r="DOC6" s="8"/>
      <c r="DOD6" s="8"/>
      <c r="DOE6" s="8"/>
      <c r="DOF6" s="8"/>
      <c r="DOG6" s="8"/>
      <c r="DOH6" s="8"/>
      <c r="DOI6" s="8"/>
      <c r="DOJ6" s="8"/>
      <c r="DOK6" s="8"/>
      <c r="DOL6" s="8"/>
      <c r="DOM6" s="8"/>
      <c r="DON6" s="8"/>
      <c r="DOO6" s="8"/>
      <c r="DOP6" s="8"/>
      <c r="DOQ6" s="8"/>
      <c r="DOR6" s="8"/>
      <c r="DOS6" s="8"/>
      <c r="DOT6" s="8"/>
      <c r="DOU6" s="8"/>
      <c r="DOV6" s="8"/>
      <c r="DOW6" s="8"/>
      <c r="DOX6" s="8"/>
      <c r="DOY6" s="8"/>
      <c r="DOZ6" s="8"/>
      <c r="DPA6" s="8"/>
      <c r="DPB6" s="8"/>
      <c r="DPC6" s="8"/>
      <c r="DPD6" s="8"/>
      <c r="DPE6" s="8"/>
      <c r="DPF6" s="8"/>
      <c r="DPG6" s="8"/>
      <c r="DPH6" s="8"/>
      <c r="DPI6" s="8"/>
      <c r="DPJ6" s="8"/>
      <c r="DPK6" s="8"/>
      <c r="DPL6" s="8"/>
      <c r="DPM6" s="8"/>
      <c r="DPN6" s="8"/>
      <c r="DPO6" s="8"/>
      <c r="DPP6" s="8"/>
      <c r="DPQ6" s="8"/>
      <c r="DPR6" s="8"/>
      <c r="DPS6" s="8"/>
      <c r="DPT6" s="8"/>
      <c r="DPU6" s="8"/>
      <c r="DPV6" s="8"/>
      <c r="DPW6" s="8"/>
      <c r="DPX6" s="8"/>
      <c r="DPY6" s="8"/>
      <c r="DPZ6" s="8"/>
      <c r="DQA6" s="8"/>
      <c r="DQB6" s="8"/>
      <c r="DQC6" s="8"/>
      <c r="DQD6" s="8"/>
      <c r="DQE6" s="8"/>
      <c r="DQF6" s="8"/>
      <c r="DQG6" s="8"/>
      <c r="DQH6" s="8"/>
      <c r="DQI6" s="8"/>
      <c r="DQJ6" s="8"/>
      <c r="DQK6" s="8"/>
      <c r="DQL6" s="8"/>
      <c r="DQM6" s="8"/>
      <c r="DQN6" s="8"/>
      <c r="DQO6" s="8"/>
      <c r="DQP6" s="8"/>
      <c r="DQQ6" s="8"/>
      <c r="DQR6" s="8"/>
      <c r="DQS6" s="8"/>
      <c r="DQT6" s="8"/>
      <c r="DQU6" s="8"/>
      <c r="DQV6" s="8"/>
      <c r="DQW6" s="8"/>
      <c r="DQX6" s="8"/>
      <c r="DQY6" s="8"/>
      <c r="DQZ6" s="8"/>
      <c r="DRA6" s="8"/>
      <c r="DRB6" s="8"/>
      <c r="DRC6" s="8"/>
      <c r="DRD6" s="8"/>
      <c r="DRE6" s="8"/>
      <c r="DRF6" s="8"/>
      <c r="DRG6" s="8"/>
      <c r="DRH6" s="8"/>
      <c r="DRI6" s="8"/>
      <c r="DRJ6" s="8"/>
      <c r="DRK6" s="8"/>
      <c r="DRL6" s="8"/>
      <c r="DRM6" s="8"/>
      <c r="DRN6" s="8"/>
      <c r="DRO6" s="8"/>
      <c r="DRP6" s="8"/>
      <c r="DRQ6" s="8"/>
      <c r="DRR6" s="8"/>
      <c r="DRS6" s="8"/>
      <c r="DRT6" s="8"/>
      <c r="DRU6" s="8"/>
      <c r="DRV6" s="8"/>
      <c r="DRW6" s="8"/>
      <c r="DRX6" s="8"/>
      <c r="DRY6" s="8"/>
      <c r="DRZ6" s="8"/>
      <c r="DSA6" s="8"/>
      <c r="DSB6" s="8"/>
      <c r="DSC6" s="8"/>
      <c r="DSD6" s="8"/>
      <c r="DSE6" s="8"/>
      <c r="DSF6" s="8"/>
      <c r="DSG6" s="8"/>
      <c r="DSH6" s="8"/>
      <c r="DSI6" s="8"/>
      <c r="DSJ6" s="8"/>
      <c r="DSK6" s="8"/>
      <c r="DSL6" s="8"/>
      <c r="DSM6" s="8"/>
      <c r="DSN6" s="8"/>
      <c r="DSO6" s="8"/>
      <c r="DSP6" s="8"/>
      <c r="DSQ6" s="8"/>
      <c r="DSR6" s="8"/>
      <c r="DSS6" s="8"/>
      <c r="DST6" s="8"/>
      <c r="DSU6" s="8"/>
      <c r="DSV6" s="8"/>
      <c r="DSW6" s="8"/>
      <c r="DSX6" s="8"/>
      <c r="DSY6" s="8"/>
      <c r="DSZ6" s="8"/>
      <c r="DTA6" s="8"/>
      <c r="DTB6" s="8"/>
      <c r="DTC6" s="8"/>
      <c r="DTD6" s="8"/>
      <c r="DTE6" s="8"/>
      <c r="DTF6" s="8"/>
      <c r="DTG6" s="8"/>
      <c r="DTH6" s="8"/>
      <c r="DTI6" s="8"/>
      <c r="DTJ6" s="8"/>
      <c r="DTK6" s="8"/>
      <c r="DTL6" s="8"/>
      <c r="DTM6" s="8"/>
      <c r="DTN6" s="8"/>
      <c r="DTO6" s="8"/>
      <c r="DTP6" s="8"/>
      <c r="DTQ6" s="8"/>
      <c r="DTR6" s="8"/>
      <c r="DTS6" s="8"/>
      <c r="DTT6" s="8"/>
      <c r="DTU6" s="8"/>
      <c r="DTV6" s="8"/>
      <c r="DTW6" s="8"/>
      <c r="DTX6" s="8"/>
      <c r="DTY6" s="8"/>
      <c r="DTZ6" s="8"/>
      <c r="DUA6" s="8"/>
      <c r="DUB6" s="8"/>
      <c r="DUC6" s="8"/>
      <c r="DUD6" s="8"/>
      <c r="DUE6" s="8"/>
      <c r="DUF6" s="8"/>
      <c r="DUG6" s="8"/>
      <c r="DUH6" s="8"/>
      <c r="DUI6" s="8"/>
      <c r="DUJ6" s="8"/>
      <c r="DUK6" s="8"/>
      <c r="DUL6" s="8"/>
      <c r="DUM6" s="8"/>
      <c r="DUN6" s="8"/>
      <c r="DUO6" s="8"/>
      <c r="DUP6" s="8"/>
      <c r="DUQ6" s="8"/>
      <c r="DUR6" s="8"/>
      <c r="DUS6" s="8"/>
      <c r="DUT6" s="8"/>
      <c r="DUU6" s="8"/>
      <c r="DUV6" s="8"/>
      <c r="DUW6" s="8"/>
      <c r="DUX6" s="8"/>
      <c r="DUY6" s="8"/>
      <c r="DUZ6" s="8"/>
      <c r="DVA6" s="8"/>
      <c r="DVB6" s="8"/>
      <c r="DVC6" s="8"/>
      <c r="DVD6" s="8"/>
      <c r="DVE6" s="8"/>
      <c r="DVF6" s="8"/>
      <c r="DVG6" s="8"/>
      <c r="DVH6" s="8"/>
      <c r="DVI6" s="8"/>
      <c r="DVJ6" s="8"/>
      <c r="DVK6" s="8"/>
      <c r="DVL6" s="8"/>
      <c r="DVM6" s="8"/>
      <c r="DVN6" s="8"/>
      <c r="DVO6" s="8"/>
      <c r="DVP6" s="8"/>
      <c r="DVQ6" s="8"/>
      <c r="DVR6" s="8"/>
      <c r="DVS6" s="8"/>
      <c r="DVT6" s="8"/>
      <c r="DVU6" s="8"/>
      <c r="DVV6" s="8"/>
      <c r="DVW6" s="8"/>
      <c r="DVX6" s="8"/>
      <c r="DVY6" s="8"/>
      <c r="DVZ6" s="8"/>
      <c r="DWA6" s="8"/>
      <c r="DWB6" s="8"/>
      <c r="DWC6" s="8"/>
      <c r="DWD6" s="8"/>
      <c r="DWE6" s="8"/>
      <c r="DWF6" s="8"/>
      <c r="DWG6" s="8"/>
      <c r="DWH6" s="8"/>
      <c r="DWI6" s="8"/>
      <c r="DWJ6" s="8"/>
      <c r="DWK6" s="8"/>
      <c r="DWL6" s="8"/>
      <c r="DWM6" s="8"/>
      <c r="DWN6" s="8"/>
      <c r="DWO6" s="8"/>
      <c r="DWP6" s="8"/>
      <c r="DWQ6" s="8"/>
      <c r="DWR6" s="8"/>
      <c r="DWS6" s="8"/>
      <c r="DWT6" s="8"/>
      <c r="DWU6" s="8"/>
      <c r="DWV6" s="8"/>
      <c r="DWW6" s="8"/>
      <c r="DWX6" s="8"/>
      <c r="DWY6" s="8"/>
      <c r="DWZ6" s="8"/>
      <c r="DXA6" s="8"/>
      <c r="DXB6" s="8"/>
      <c r="DXC6" s="8"/>
      <c r="DXD6" s="8"/>
      <c r="DXE6" s="8"/>
      <c r="DXF6" s="8"/>
      <c r="DXG6" s="8"/>
      <c r="DXH6" s="8"/>
      <c r="DXI6" s="8"/>
      <c r="DXJ6" s="8"/>
      <c r="DXK6" s="8"/>
      <c r="DXL6" s="8"/>
      <c r="DXM6" s="8"/>
      <c r="DXN6" s="8"/>
      <c r="DXO6" s="8"/>
      <c r="DXP6" s="8"/>
      <c r="DXQ6" s="8"/>
      <c r="DXR6" s="8"/>
      <c r="DXS6" s="8"/>
      <c r="DXT6" s="8"/>
      <c r="DXU6" s="8"/>
      <c r="DXV6" s="8"/>
      <c r="DXW6" s="8"/>
      <c r="DXX6" s="8"/>
      <c r="DXY6" s="8"/>
      <c r="DXZ6" s="8"/>
      <c r="DYA6" s="8"/>
      <c r="DYB6" s="8"/>
      <c r="DYC6" s="8"/>
      <c r="DYD6" s="8"/>
      <c r="DYE6" s="8"/>
      <c r="DYF6" s="8"/>
      <c r="DYG6" s="8"/>
      <c r="DYH6" s="8"/>
      <c r="DYI6" s="8"/>
      <c r="DYJ6" s="8"/>
      <c r="DYK6" s="8"/>
      <c r="DYL6" s="8"/>
      <c r="DYM6" s="8"/>
      <c r="DYN6" s="8"/>
      <c r="DYO6" s="8"/>
      <c r="DYP6" s="8"/>
      <c r="DYQ6" s="8"/>
      <c r="DYR6" s="8"/>
      <c r="DYS6" s="8"/>
      <c r="DYT6" s="8"/>
      <c r="DYU6" s="8"/>
      <c r="DYV6" s="8"/>
      <c r="DYW6" s="8"/>
      <c r="DYX6" s="8"/>
      <c r="DYY6" s="8"/>
      <c r="DYZ6" s="8"/>
      <c r="DZA6" s="8"/>
      <c r="DZB6" s="8"/>
      <c r="DZC6" s="8"/>
      <c r="DZD6" s="8"/>
      <c r="DZE6" s="8"/>
      <c r="DZF6" s="8"/>
      <c r="DZG6" s="8"/>
      <c r="DZH6" s="8"/>
      <c r="DZI6" s="8"/>
      <c r="DZJ6" s="8"/>
      <c r="DZK6" s="8"/>
      <c r="DZL6" s="8"/>
      <c r="DZM6" s="8"/>
      <c r="DZN6" s="8"/>
      <c r="DZO6" s="8"/>
      <c r="DZP6" s="8"/>
      <c r="DZQ6" s="8"/>
      <c r="DZR6" s="8"/>
      <c r="DZS6" s="8"/>
      <c r="DZT6" s="8"/>
      <c r="DZU6" s="8"/>
      <c r="DZV6" s="8"/>
      <c r="DZW6" s="8"/>
      <c r="DZX6" s="8"/>
      <c r="DZY6" s="8"/>
      <c r="DZZ6" s="8"/>
      <c r="EAA6" s="8"/>
      <c r="EAB6" s="8"/>
      <c r="EAC6" s="8"/>
      <c r="EAD6" s="8"/>
      <c r="EAE6" s="8"/>
      <c r="EAF6" s="8"/>
      <c r="EAG6" s="8"/>
      <c r="EAH6" s="8"/>
      <c r="EAI6" s="8"/>
      <c r="EAJ6" s="8"/>
      <c r="EAK6" s="8"/>
      <c r="EAL6" s="8"/>
      <c r="EAM6" s="8"/>
      <c r="EAN6" s="8"/>
      <c r="EAO6" s="8"/>
      <c r="EAP6" s="8"/>
      <c r="EAQ6" s="8"/>
      <c r="EAR6" s="8"/>
      <c r="EAS6" s="8"/>
      <c r="EAT6" s="8"/>
      <c r="EAU6" s="8"/>
      <c r="EAV6" s="8"/>
      <c r="EAW6" s="8"/>
      <c r="EAX6" s="8"/>
      <c r="EAY6" s="8"/>
      <c r="EAZ6" s="8"/>
      <c r="EBA6" s="8"/>
      <c r="EBB6" s="8"/>
      <c r="EBC6" s="8"/>
      <c r="EBD6" s="8"/>
      <c r="EBE6" s="8"/>
      <c r="EBF6" s="8"/>
      <c r="EBG6" s="8"/>
      <c r="EBH6" s="8"/>
      <c r="EBI6" s="8"/>
      <c r="EBJ6" s="8"/>
      <c r="EBK6" s="8"/>
      <c r="EBL6" s="8"/>
      <c r="EBM6" s="8"/>
      <c r="EBN6" s="8"/>
      <c r="EBO6" s="8"/>
      <c r="EBP6" s="8"/>
      <c r="EBQ6" s="8"/>
      <c r="EBR6" s="8"/>
      <c r="EBS6" s="8"/>
      <c r="EBT6" s="8"/>
      <c r="EBU6" s="8"/>
      <c r="EBV6" s="8"/>
      <c r="EBW6" s="8"/>
      <c r="EBX6" s="8"/>
      <c r="EBY6" s="8"/>
      <c r="EBZ6" s="8"/>
      <c r="ECA6" s="8"/>
      <c r="ECB6" s="8"/>
      <c r="ECC6" s="8"/>
      <c r="ECD6" s="8"/>
      <c r="ECE6" s="8"/>
      <c r="ECF6" s="8"/>
      <c r="ECG6" s="8"/>
      <c r="ECH6" s="8"/>
      <c r="ECI6" s="8"/>
      <c r="ECJ6" s="8"/>
      <c r="ECK6" s="8"/>
      <c r="ECL6" s="8"/>
      <c r="ECM6" s="8"/>
      <c r="ECN6" s="8"/>
      <c r="ECO6" s="8"/>
      <c r="ECP6" s="8"/>
      <c r="ECQ6" s="8"/>
      <c r="ECR6" s="8"/>
      <c r="ECS6" s="8"/>
      <c r="ECT6" s="8"/>
      <c r="ECU6" s="8"/>
      <c r="ECV6" s="8"/>
      <c r="ECW6" s="8"/>
      <c r="ECX6" s="8"/>
      <c r="ECY6" s="8"/>
      <c r="ECZ6" s="8"/>
      <c r="EDA6" s="8"/>
      <c r="EDB6" s="8"/>
      <c r="EDC6" s="8"/>
      <c r="EDD6" s="8"/>
      <c r="EDE6" s="8"/>
      <c r="EDF6" s="8"/>
      <c r="EDG6" s="8"/>
      <c r="EDH6" s="8"/>
      <c r="EDI6" s="8"/>
      <c r="EDJ6" s="8"/>
      <c r="EDK6" s="8"/>
      <c r="EDL6" s="8"/>
      <c r="EDM6" s="8"/>
      <c r="EDN6" s="8"/>
      <c r="EDO6" s="8"/>
      <c r="EDP6" s="8"/>
      <c r="EDQ6" s="8"/>
      <c r="EDR6" s="8"/>
      <c r="EDS6" s="8"/>
      <c r="EDT6" s="8"/>
      <c r="EDU6" s="8"/>
      <c r="EDV6" s="8"/>
      <c r="EDW6" s="8"/>
      <c r="EDX6" s="8"/>
      <c r="EDY6" s="8"/>
      <c r="EDZ6" s="8"/>
      <c r="EEA6" s="8"/>
      <c r="EEB6" s="8"/>
      <c r="EEC6" s="8"/>
      <c r="EED6" s="8"/>
      <c r="EEE6" s="8"/>
      <c r="EEF6" s="8"/>
      <c r="EEG6" s="8"/>
      <c r="EEH6" s="8"/>
      <c r="EEI6" s="8"/>
      <c r="EEJ6" s="8"/>
      <c r="EEK6" s="8"/>
      <c r="EEL6" s="8"/>
      <c r="EEM6" s="8"/>
      <c r="EEN6" s="8"/>
      <c r="EEO6" s="8"/>
      <c r="EEP6" s="8"/>
      <c r="EEQ6" s="8"/>
      <c r="EER6" s="8"/>
      <c r="EES6" s="8"/>
      <c r="EET6" s="8"/>
      <c r="EEU6" s="8"/>
      <c r="EEV6" s="8"/>
      <c r="EEW6" s="8"/>
      <c r="EEX6" s="8"/>
      <c r="EEY6" s="8"/>
      <c r="EEZ6" s="8"/>
      <c r="EFA6" s="8"/>
      <c r="EFB6" s="8"/>
      <c r="EFC6" s="8"/>
      <c r="EFD6" s="8"/>
      <c r="EFE6" s="8"/>
      <c r="EFF6" s="8"/>
      <c r="EFG6" s="8"/>
      <c r="EFH6" s="8"/>
      <c r="EFI6" s="8"/>
      <c r="EFJ6" s="8"/>
      <c r="EFK6" s="8"/>
      <c r="EFL6" s="8"/>
      <c r="EFM6" s="8"/>
      <c r="EFN6" s="8"/>
      <c r="EFO6" s="8"/>
      <c r="EFP6" s="8"/>
      <c r="EFQ6" s="8"/>
      <c r="EFR6" s="8"/>
      <c r="EFS6" s="8"/>
      <c r="EFT6" s="8"/>
      <c r="EFU6" s="8"/>
      <c r="EFV6" s="8"/>
      <c r="EFW6" s="8"/>
      <c r="EFX6" s="8"/>
      <c r="EFY6" s="8"/>
      <c r="EFZ6" s="8"/>
      <c r="EGA6" s="8"/>
      <c r="EGB6" s="8"/>
      <c r="EGC6" s="8"/>
      <c r="EGD6" s="8"/>
      <c r="EGE6" s="8"/>
      <c r="EGF6" s="8"/>
      <c r="EGG6" s="8"/>
      <c r="EGH6" s="8"/>
      <c r="EGI6" s="8"/>
      <c r="EGJ6" s="8"/>
      <c r="EGK6" s="8"/>
      <c r="EGL6" s="8"/>
      <c r="EGM6" s="8"/>
      <c r="EGN6" s="8"/>
      <c r="EGO6" s="8"/>
      <c r="EGP6" s="8"/>
      <c r="EGQ6" s="8"/>
      <c r="EGR6" s="8"/>
      <c r="EGS6" s="8"/>
      <c r="EGT6" s="8"/>
      <c r="EGU6" s="8"/>
      <c r="EGV6" s="8"/>
      <c r="EGW6" s="8"/>
      <c r="EGX6" s="8"/>
      <c r="EGY6" s="8"/>
      <c r="EGZ6" s="8"/>
      <c r="EHA6" s="8"/>
      <c r="EHB6" s="8"/>
      <c r="EHC6" s="8"/>
      <c r="EHD6" s="8"/>
      <c r="EHE6" s="8"/>
      <c r="EHF6" s="8"/>
      <c r="EHG6" s="8"/>
      <c r="EHH6" s="8"/>
      <c r="EHI6" s="8"/>
      <c r="EHJ6" s="8"/>
      <c r="EHK6" s="8"/>
      <c r="EHL6" s="8"/>
      <c r="EHM6" s="8"/>
      <c r="EHN6" s="8"/>
      <c r="EHO6" s="8"/>
      <c r="EHP6" s="8"/>
      <c r="EHQ6" s="8"/>
      <c r="EHR6" s="8"/>
      <c r="EHS6" s="8"/>
      <c r="EHT6" s="8"/>
      <c r="EHU6" s="8"/>
      <c r="EHV6" s="8"/>
      <c r="EHW6" s="8"/>
      <c r="EHX6" s="8"/>
      <c r="EHY6" s="8"/>
      <c r="EHZ6" s="8"/>
      <c r="EIA6" s="8"/>
      <c r="EIB6" s="8"/>
      <c r="EIC6" s="8"/>
      <c r="EID6" s="8"/>
      <c r="EIE6" s="8"/>
      <c r="EIF6" s="8"/>
      <c r="EIG6" s="8"/>
      <c r="EIH6" s="8"/>
      <c r="EII6" s="8"/>
      <c r="EIJ6" s="8"/>
      <c r="EIK6" s="8"/>
      <c r="EIL6" s="8"/>
      <c r="EIM6" s="8"/>
      <c r="EIN6" s="8"/>
      <c r="EIO6" s="8"/>
      <c r="EIP6" s="8"/>
      <c r="EIQ6" s="8"/>
      <c r="EIR6" s="8"/>
      <c r="EIS6" s="8"/>
      <c r="EIT6" s="8"/>
      <c r="EIU6" s="8"/>
      <c r="EIV6" s="8"/>
      <c r="EIW6" s="8"/>
      <c r="EIX6" s="8"/>
      <c r="EIY6" s="8"/>
      <c r="EIZ6" s="8"/>
      <c r="EJA6" s="8"/>
      <c r="EJB6" s="8"/>
      <c r="EJC6" s="8"/>
      <c r="EJD6" s="8"/>
      <c r="EJE6" s="8"/>
      <c r="EJF6" s="8"/>
      <c r="EJG6" s="8"/>
      <c r="EJH6" s="8"/>
      <c r="EJI6" s="8"/>
      <c r="EJJ6" s="8"/>
      <c r="EJK6" s="8"/>
      <c r="EJL6" s="8"/>
      <c r="EJM6" s="8"/>
      <c r="EJN6" s="8"/>
      <c r="EJO6" s="8"/>
      <c r="EJP6" s="8"/>
      <c r="EJQ6" s="8"/>
      <c r="EJR6" s="8"/>
      <c r="EJS6" s="8"/>
      <c r="EJT6" s="8"/>
      <c r="EJU6" s="8"/>
      <c r="EJV6" s="8"/>
      <c r="EJW6" s="8"/>
      <c r="EJX6" s="8"/>
      <c r="EJY6" s="8"/>
      <c r="EJZ6" s="8"/>
      <c r="EKA6" s="8"/>
      <c r="EKB6" s="8"/>
      <c r="EKC6" s="8"/>
      <c r="EKD6" s="8"/>
      <c r="EKE6" s="8"/>
      <c r="EKF6" s="8"/>
      <c r="EKG6" s="8"/>
      <c r="EKH6" s="8"/>
      <c r="EKI6" s="8"/>
      <c r="EKJ6" s="8"/>
      <c r="EKK6" s="8"/>
      <c r="EKL6" s="8"/>
      <c r="EKM6" s="8"/>
      <c r="EKN6" s="8"/>
      <c r="EKO6" s="8"/>
      <c r="EKP6" s="8"/>
      <c r="EKQ6" s="8"/>
      <c r="EKR6" s="8"/>
      <c r="EKS6" s="8"/>
      <c r="EKT6" s="8"/>
      <c r="EKU6" s="8"/>
      <c r="EKV6" s="8"/>
      <c r="EKW6" s="8"/>
      <c r="EKX6" s="8"/>
      <c r="EKY6" s="8"/>
      <c r="EKZ6" s="8"/>
      <c r="ELA6" s="8"/>
      <c r="ELB6" s="8"/>
      <c r="ELC6" s="8"/>
      <c r="ELD6" s="8"/>
      <c r="ELE6" s="8"/>
      <c r="ELF6" s="8"/>
      <c r="ELG6" s="8"/>
      <c r="ELH6" s="8"/>
      <c r="ELI6" s="8"/>
      <c r="ELJ6" s="8"/>
      <c r="ELK6" s="8"/>
      <c r="ELL6" s="8"/>
      <c r="ELM6" s="8"/>
      <c r="ELN6" s="8"/>
      <c r="ELO6" s="8"/>
      <c r="ELP6" s="8"/>
      <c r="ELQ6" s="8"/>
      <c r="ELR6" s="8"/>
      <c r="ELS6" s="8"/>
      <c r="ELT6" s="8"/>
      <c r="ELU6" s="8"/>
      <c r="ELV6" s="8"/>
      <c r="ELW6" s="8"/>
      <c r="ELX6" s="8"/>
      <c r="ELY6" s="8"/>
      <c r="ELZ6" s="8"/>
      <c r="EMA6" s="8"/>
      <c r="EMB6" s="8"/>
      <c r="EMC6" s="8"/>
      <c r="EMD6" s="8"/>
      <c r="EME6" s="8"/>
      <c r="EMF6" s="8"/>
      <c r="EMG6" s="8"/>
      <c r="EMH6" s="8"/>
      <c r="EMI6" s="8"/>
      <c r="EMJ6" s="8"/>
      <c r="EMK6" s="8"/>
      <c r="EML6" s="8"/>
      <c r="EMM6" s="8"/>
      <c r="EMN6" s="8"/>
      <c r="EMO6" s="8"/>
      <c r="EMP6" s="8"/>
      <c r="EMQ6" s="8"/>
      <c r="EMR6" s="8"/>
      <c r="EMS6" s="8"/>
      <c r="EMT6" s="8"/>
      <c r="EMU6" s="8"/>
      <c r="EMV6" s="8"/>
      <c r="EMW6" s="8"/>
      <c r="EMX6" s="8"/>
      <c r="EMY6" s="8"/>
      <c r="EMZ6" s="8"/>
      <c r="ENA6" s="8"/>
      <c r="ENB6" s="8"/>
      <c r="ENC6" s="8"/>
      <c r="END6" s="8"/>
      <c r="ENE6" s="8"/>
      <c r="ENF6" s="8"/>
      <c r="ENG6" s="8"/>
      <c r="ENH6" s="8"/>
      <c r="ENI6" s="8"/>
      <c r="ENJ6" s="8"/>
      <c r="ENK6" s="8"/>
      <c r="ENL6" s="8"/>
      <c r="ENM6" s="8"/>
      <c r="ENN6" s="8"/>
      <c r="ENO6" s="8"/>
      <c r="ENP6" s="8"/>
      <c r="ENQ6" s="8"/>
      <c r="ENR6" s="8"/>
      <c r="ENS6" s="8"/>
      <c r="ENT6" s="8"/>
      <c r="ENU6" s="8"/>
      <c r="ENV6" s="8"/>
      <c r="ENW6" s="8"/>
      <c r="ENX6" s="8"/>
      <c r="ENY6" s="8"/>
      <c r="ENZ6" s="8"/>
      <c r="EOA6" s="8"/>
      <c r="EOB6" s="8"/>
      <c r="EOC6" s="8"/>
      <c r="EOD6" s="8"/>
      <c r="EOE6" s="8"/>
      <c r="EOF6" s="8"/>
      <c r="EOG6" s="8"/>
      <c r="EOH6" s="8"/>
      <c r="EOI6" s="8"/>
      <c r="EOJ6" s="8"/>
      <c r="EOK6" s="8"/>
      <c r="EOL6" s="8"/>
      <c r="EOM6" s="8"/>
      <c r="EON6" s="8"/>
      <c r="EOO6" s="8"/>
      <c r="EOP6" s="8"/>
      <c r="EOQ6" s="8"/>
      <c r="EOR6" s="8"/>
      <c r="EOS6" s="8"/>
      <c r="EOT6" s="8"/>
      <c r="EOU6" s="8"/>
      <c r="EOV6" s="8"/>
      <c r="EOW6" s="8"/>
      <c r="EOX6" s="8"/>
      <c r="EOY6" s="8"/>
      <c r="EOZ6" s="8"/>
      <c r="EPA6" s="8"/>
      <c r="EPB6" s="8"/>
      <c r="EPC6" s="8"/>
      <c r="EPD6" s="8"/>
      <c r="EPE6" s="8"/>
      <c r="EPF6" s="8"/>
      <c r="EPG6" s="8"/>
      <c r="EPH6" s="8"/>
      <c r="EPI6" s="8"/>
      <c r="EPJ6" s="8"/>
      <c r="EPK6" s="8"/>
      <c r="EPL6" s="8"/>
      <c r="EPM6" s="8"/>
      <c r="EPN6" s="8"/>
      <c r="EPO6" s="8"/>
      <c r="EPP6" s="8"/>
      <c r="EPQ6" s="8"/>
      <c r="EPR6" s="8"/>
      <c r="EPS6" s="8"/>
      <c r="EPT6" s="8"/>
      <c r="EPU6" s="8"/>
      <c r="EPV6" s="8"/>
      <c r="EPW6" s="8"/>
      <c r="EPX6" s="8"/>
      <c r="EPY6" s="8"/>
      <c r="EPZ6" s="8"/>
      <c r="EQA6" s="8"/>
      <c r="EQB6" s="8"/>
      <c r="EQC6" s="8"/>
      <c r="EQD6" s="8"/>
      <c r="EQE6" s="8"/>
      <c r="EQF6" s="8"/>
      <c r="EQG6" s="8"/>
      <c r="EQH6" s="8"/>
      <c r="EQI6" s="8"/>
      <c r="EQJ6" s="8"/>
      <c r="EQK6" s="8"/>
      <c r="EQL6" s="8"/>
      <c r="EQM6" s="8"/>
      <c r="EQN6" s="8"/>
      <c r="EQO6" s="8"/>
      <c r="EQP6" s="8"/>
      <c r="EQQ6" s="8"/>
      <c r="EQR6" s="8"/>
      <c r="EQS6" s="8"/>
      <c r="EQT6" s="8"/>
      <c r="EQU6" s="8"/>
      <c r="EQV6" s="8"/>
      <c r="EQW6" s="8"/>
      <c r="EQX6" s="8"/>
      <c r="EQY6" s="8"/>
      <c r="EQZ6" s="8"/>
      <c r="ERA6" s="8"/>
      <c r="ERB6" s="8"/>
      <c r="ERC6" s="8"/>
      <c r="ERD6" s="8"/>
      <c r="ERE6" s="8"/>
      <c r="ERF6" s="8"/>
      <c r="ERG6" s="8"/>
      <c r="ERH6" s="8"/>
      <c r="ERI6" s="8"/>
      <c r="ERJ6" s="8"/>
      <c r="ERK6" s="8"/>
      <c r="ERL6" s="8"/>
      <c r="ERM6" s="8"/>
      <c r="ERN6" s="8"/>
      <c r="ERO6" s="8"/>
      <c r="ERP6" s="8"/>
      <c r="ERQ6" s="8"/>
      <c r="ERR6" s="8"/>
      <c r="ERS6" s="8"/>
      <c r="ERT6" s="8"/>
      <c r="ERU6" s="8"/>
      <c r="ERV6" s="8"/>
      <c r="ERW6" s="8"/>
      <c r="ERX6" s="8"/>
      <c r="ERY6" s="8"/>
      <c r="ERZ6" s="8"/>
      <c r="ESA6" s="8"/>
      <c r="ESB6" s="8"/>
      <c r="ESC6" s="8"/>
      <c r="ESD6" s="8"/>
      <c r="ESE6" s="8"/>
      <c r="ESF6" s="8"/>
      <c r="ESG6" s="8"/>
      <c r="ESH6" s="8"/>
      <c r="ESI6" s="8"/>
      <c r="ESJ6" s="8"/>
      <c r="ESK6" s="8"/>
      <c r="ESL6" s="8"/>
      <c r="ESM6" s="8"/>
      <c r="ESN6" s="8"/>
      <c r="ESO6" s="8"/>
      <c r="ESP6" s="8"/>
      <c r="ESQ6" s="8"/>
      <c r="ESR6" s="8"/>
      <c r="ESS6" s="8"/>
      <c r="EST6" s="8"/>
      <c r="ESU6" s="8"/>
      <c r="ESV6" s="8"/>
      <c r="ESW6" s="8"/>
      <c r="ESX6" s="8"/>
      <c r="ESY6" s="8"/>
      <c r="ESZ6" s="8"/>
      <c r="ETA6" s="8"/>
      <c r="ETB6" s="8"/>
      <c r="ETC6" s="8"/>
      <c r="ETD6" s="8"/>
      <c r="ETE6" s="8"/>
      <c r="ETF6" s="8"/>
      <c r="ETG6" s="8"/>
      <c r="ETH6" s="8"/>
      <c r="ETI6" s="8"/>
      <c r="ETJ6" s="8"/>
      <c r="ETK6" s="8"/>
      <c r="ETL6" s="8"/>
      <c r="ETM6" s="8"/>
      <c r="ETN6" s="8"/>
      <c r="ETO6" s="8"/>
      <c r="ETP6" s="8"/>
      <c r="ETQ6" s="8"/>
      <c r="ETR6" s="8"/>
      <c r="ETS6" s="8"/>
      <c r="ETT6" s="8"/>
      <c r="ETU6" s="8"/>
      <c r="ETV6" s="8"/>
      <c r="ETW6" s="8"/>
      <c r="ETX6" s="8"/>
      <c r="ETY6" s="8"/>
      <c r="ETZ6" s="8"/>
      <c r="EUA6" s="8"/>
      <c r="EUB6" s="8"/>
      <c r="EUC6" s="8"/>
      <c r="EUD6" s="8"/>
      <c r="EUE6" s="8"/>
      <c r="EUF6" s="8"/>
      <c r="EUG6" s="8"/>
      <c r="EUH6" s="8"/>
      <c r="EUI6" s="8"/>
      <c r="EUJ6" s="8"/>
      <c r="EUK6" s="8"/>
      <c r="EUL6" s="8"/>
      <c r="EUM6" s="8"/>
      <c r="EUN6" s="8"/>
      <c r="EUO6" s="8"/>
      <c r="EUP6" s="8"/>
      <c r="EUQ6" s="8"/>
      <c r="EUR6" s="8"/>
      <c r="EUS6" s="8"/>
      <c r="EUT6" s="8"/>
      <c r="EUU6" s="8"/>
      <c r="EUV6" s="8"/>
      <c r="EUW6" s="8"/>
      <c r="EUX6" s="8"/>
      <c r="EUY6" s="8"/>
      <c r="EUZ6" s="8"/>
      <c r="EVA6" s="8"/>
      <c r="EVB6" s="8"/>
      <c r="EVC6" s="8"/>
      <c r="EVD6" s="8"/>
      <c r="EVE6" s="8"/>
      <c r="EVF6" s="8"/>
      <c r="EVG6" s="8"/>
      <c r="EVH6" s="8"/>
      <c r="EVI6" s="8"/>
      <c r="EVJ6" s="8"/>
      <c r="EVK6" s="8"/>
      <c r="EVL6" s="8"/>
      <c r="EVM6" s="8"/>
      <c r="EVN6" s="8"/>
      <c r="EVO6" s="8"/>
      <c r="EVP6" s="8"/>
      <c r="EVQ6" s="8"/>
      <c r="EVR6" s="8"/>
      <c r="EVS6" s="8"/>
      <c r="EVT6" s="8"/>
      <c r="EVU6" s="8"/>
      <c r="EVV6" s="8"/>
      <c r="EVW6" s="8"/>
      <c r="EVX6" s="8"/>
      <c r="EVY6" s="8"/>
      <c r="EVZ6" s="8"/>
      <c r="EWA6" s="8"/>
      <c r="EWB6" s="8"/>
      <c r="EWC6" s="8"/>
      <c r="EWD6" s="8"/>
      <c r="EWE6" s="8"/>
      <c r="EWF6" s="8"/>
      <c r="EWG6" s="8"/>
      <c r="EWH6" s="8"/>
      <c r="EWI6" s="8"/>
      <c r="EWJ6" s="8"/>
      <c r="EWK6" s="8"/>
      <c r="EWL6" s="8"/>
      <c r="EWM6" s="8"/>
      <c r="EWN6" s="8"/>
      <c r="EWO6" s="8"/>
      <c r="EWP6" s="8"/>
      <c r="EWQ6" s="8"/>
      <c r="EWR6" s="8"/>
      <c r="EWS6" s="8"/>
      <c r="EWT6" s="8"/>
      <c r="EWU6" s="8"/>
      <c r="EWV6" s="8"/>
      <c r="EWW6" s="8"/>
      <c r="EWX6" s="8"/>
      <c r="EWY6" s="8"/>
      <c r="EWZ6" s="8"/>
      <c r="EXA6" s="8"/>
      <c r="EXB6" s="8"/>
      <c r="EXC6" s="8"/>
      <c r="EXD6" s="8"/>
      <c r="EXE6" s="8"/>
      <c r="EXF6" s="8"/>
      <c r="EXG6" s="8"/>
      <c r="EXH6" s="8"/>
      <c r="EXI6" s="8"/>
      <c r="EXJ6" s="8"/>
      <c r="EXK6" s="8"/>
      <c r="EXL6" s="8"/>
      <c r="EXM6" s="8"/>
      <c r="EXN6" s="8"/>
      <c r="EXO6" s="8"/>
      <c r="EXP6" s="8"/>
      <c r="EXQ6" s="8"/>
      <c r="EXR6" s="8"/>
      <c r="EXS6" s="8"/>
      <c r="EXT6" s="8"/>
      <c r="EXU6" s="8"/>
      <c r="EXV6" s="8"/>
      <c r="EXW6" s="8"/>
      <c r="EXX6" s="8"/>
      <c r="EXY6" s="8"/>
      <c r="EXZ6" s="8"/>
      <c r="EYA6" s="8"/>
      <c r="EYB6" s="8"/>
      <c r="EYC6" s="8"/>
      <c r="EYD6" s="8"/>
      <c r="EYE6" s="8"/>
      <c r="EYF6" s="8"/>
      <c r="EYG6" s="8"/>
      <c r="EYH6" s="8"/>
      <c r="EYI6" s="8"/>
      <c r="EYJ6" s="8"/>
      <c r="EYK6" s="8"/>
      <c r="EYL6" s="8"/>
      <c r="EYM6" s="8"/>
      <c r="EYN6" s="8"/>
      <c r="EYO6" s="8"/>
      <c r="EYP6" s="8"/>
      <c r="EYQ6" s="8"/>
      <c r="EYR6" s="8"/>
      <c r="EYS6" s="8"/>
      <c r="EYT6" s="8"/>
      <c r="EYU6" s="8"/>
      <c r="EYV6" s="8"/>
      <c r="EYW6" s="8"/>
      <c r="EYX6" s="8"/>
      <c r="EYY6" s="8"/>
      <c r="EYZ6" s="8"/>
      <c r="EZA6" s="8"/>
      <c r="EZB6" s="8"/>
      <c r="EZC6" s="8"/>
      <c r="EZD6" s="8"/>
      <c r="EZE6" s="8"/>
      <c r="EZF6" s="8"/>
      <c r="EZG6" s="8"/>
      <c r="EZH6" s="8"/>
      <c r="EZI6" s="8"/>
      <c r="EZJ6" s="8"/>
      <c r="EZK6" s="8"/>
      <c r="EZL6" s="8"/>
      <c r="EZM6" s="8"/>
      <c r="EZN6" s="8"/>
      <c r="EZO6" s="8"/>
      <c r="EZP6" s="8"/>
      <c r="EZQ6" s="8"/>
      <c r="EZR6" s="8"/>
      <c r="EZS6" s="8"/>
      <c r="EZT6" s="8"/>
      <c r="EZU6" s="8"/>
      <c r="EZV6" s="8"/>
      <c r="EZW6" s="8"/>
      <c r="EZX6" s="8"/>
      <c r="EZY6" s="8"/>
      <c r="EZZ6" s="8"/>
      <c r="FAA6" s="8"/>
      <c r="FAB6" s="8"/>
      <c r="FAC6" s="8"/>
      <c r="FAD6" s="8"/>
      <c r="FAE6" s="8"/>
      <c r="FAF6" s="8"/>
      <c r="FAG6" s="8"/>
      <c r="FAH6" s="8"/>
      <c r="FAI6" s="8"/>
      <c r="FAJ6" s="8"/>
      <c r="FAK6" s="8"/>
      <c r="FAL6" s="8"/>
      <c r="FAM6" s="8"/>
      <c r="FAN6" s="8"/>
      <c r="FAO6" s="8"/>
      <c r="FAP6" s="8"/>
      <c r="FAQ6" s="8"/>
      <c r="FAR6" s="8"/>
      <c r="FAS6" s="8"/>
      <c r="FAT6" s="8"/>
      <c r="FAU6" s="8"/>
      <c r="FAV6" s="8"/>
      <c r="FAW6" s="8"/>
      <c r="FAX6" s="8"/>
      <c r="FAY6" s="8"/>
      <c r="FAZ6" s="8"/>
      <c r="FBA6" s="8"/>
      <c r="FBB6" s="8"/>
      <c r="FBC6" s="8"/>
      <c r="FBD6" s="8"/>
      <c r="FBE6" s="8"/>
      <c r="FBF6" s="8"/>
      <c r="FBG6" s="8"/>
      <c r="FBH6" s="8"/>
      <c r="FBI6" s="8"/>
      <c r="FBJ6" s="8"/>
      <c r="FBK6" s="8"/>
      <c r="FBL6" s="8"/>
      <c r="FBM6" s="8"/>
      <c r="FBN6" s="8"/>
      <c r="FBO6" s="8"/>
      <c r="FBP6" s="8"/>
      <c r="FBQ6" s="8"/>
      <c r="FBR6" s="8"/>
      <c r="FBS6" s="8"/>
      <c r="FBT6" s="8"/>
      <c r="FBU6" s="8"/>
      <c r="FBV6" s="8"/>
      <c r="FBW6" s="8"/>
      <c r="FBX6" s="8"/>
      <c r="FBY6" s="8"/>
      <c r="FBZ6" s="8"/>
      <c r="FCA6" s="8"/>
      <c r="FCB6" s="8"/>
      <c r="FCC6" s="8"/>
      <c r="FCD6" s="8"/>
      <c r="FCE6" s="8"/>
      <c r="FCF6" s="8"/>
      <c r="FCG6" s="8"/>
      <c r="FCH6" s="8"/>
      <c r="FCI6" s="8"/>
      <c r="FCJ6" s="8"/>
      <c r="FCK6" s="8"/>
      <c r="FCL6" s="8"/>
      <c r="FCM6" s="8"/>
      <c r="FCN6" s="8"/>
      <c r="FCO6" s="8"/>
      <c r="FCP6" s="8"/>
      <c r="FCQ6" s="8"/>
      <c r="FCR6" s="8"/>
      <c r="FCS6" s="8"/>
      <c r="FCT6" s="8"/>
      <c r="FCU6" s="8"/>
      <c r="FCV6" s="8"/>
      <c r="FCW6" s="8"/>
      <c r="FCX6" s="8"/>
      <c r="FCY6" s="8"/>
      <c r="FCZ6" s="8"/>
      <c r="FDA6" s="8"/>
      <c r="FDB6" s="8"/>
      <c r="FDC6" s="8"/>
      <c r="FDD6" s="8"/>
      <c r="FDE6" s="8"/>
      <c r="FDF6" s="8"/>
      <c r="FDG6" s="8"/>
      <c r="FDH6" s="8"/>
      <c r="FDI6" s="8"/>
      <c r="FDJ6" s="8"/>
      <c r="FDK6" s="8"/>
      <c r="FDL6" s="8"/>
      <c r="FDM6" s="8"/>
      <c r="FDN6" s="8"/>
      <c r="FDO6" s="8"/>
      <c r="FDP6" s="8"/>
      <c r="FDQ6" s="8"/>
      <c r="FDR6" s="8"/>
      <c r="FDS6" s="8"/>
      <c r="FDT6" s="8"/>
      <c r="FDU6" s="8"/>
      <c r="FDV6" s="8"/>
      <c r="FDW6" s="8"/>
      <c r="FDX6" s="8"/>
      <c r="FDY6" s="8"/>
      <c r="FDZ6" s="8"/>
      <c r="FEA6" s="8"/>
      <c r="FEB6" s="8"/>
      <c r="FEC6" s="8"/>
      <c r="FED6" s="8"/>
      <c r="FEE6" s="8"/>
      <c r="FEF6" s="8"/>
      <c r="FEG6" s="8"/>
      <c r="FEH6" s="8"/>
      <c r="FEI6" s="8"/>
      <c r="FEJ6" s="8"/>
      <c r="FEK6" s="8"/>
      <c r="FEL6" s="8"/>
      <c r="FEM6" s="8"/>
      <c r="FEN6" s="8"/>
      <c r="FEO6" s="8"/>
      <c r="FEP6" s="8"/>
      <c r="FEQ6" s="8"/>
      <c r="FER6" s="8"/>
      <c r="FES6" s="8"/>
      <c r="FET6" s="8"/>
      <c r="FEU6" s="8"/>
      <c r="FEV6" s="8"/>
      <c r="FEW6" s="8"/>
      <c r="FEX6" s="8"/>
      <c r="FEY6" s="8"/>
      <c r="FEZ6" s="8"/>
      <c r="FFA6" s="8"/>
      <c r="FFB6" s="8"/>
      <c r="FFC6" s="8"/>
      <c r="FFD6" s="8"/>
      <c r="FFE6" s="8"/>
      <c r="FFF6" s="8"/>
      <c r="FFG6" s="8"/>
      <c r="FFH6" s="8"/>
      <c r="FFI6" s="8"/>
      <c r="FFJ6" s="8"/>
      <c r="FFK6" s="8"/>
      <c r="FFL6" s="8"/>
      <c r="FFM6" s="8"/>
      <c r="FFN6" s="8"/>
      <c r="FFO6" s="8"/>
      <c r="FFP6" s="8"/>
      <c r="FFQ6" s="8"/>
      <c r="FFR6" s="8"/>
      <c r="FFS6" s="8"/>
      <c r="FFT6" s="8"/>
      <c r="FFU6" s="8"/>
      <c r="FFV6" s="8"/>
      <c r="FFW6" s="8"/>
      <c r="FFX6" s="8"/>
      <c r="FFY6" s="8"/>
      <c r="FFZ6" s="8"/>
      <c r="FGA6" s="8"/>
      <c r="FGB6" s="8"/>
      <c r="FGC6" s="8"/>
      <c r="FGD6" s="8"/>
      <c r="FGE6" s="8"/>
      <c r="FGF6" s="8"/>
      <c r="FGG6" s="8"/>
      <c r="FGH6" s="8"/>
      <c r="FGI6" s="8"/>
      <c r="FGJ6" s="8"/>
      <c r="FGK6" s="8"/>
      <c r="FGL6" s="8"/>
      <c r="FGM6" s="8"/>
      <c r="FGN6" s="8"/>
      <c r="FGO6" s="8"/>
      <c r="FGP6" s="8"/>
      <c r="FGQ6" s="8"/>
      <c r="FGR6" s="8"/>
      <c r="FGS6" s="8"/>
      <c r="FGT6" s="8"/>
      <c r="FGU6" s="8"/>
      <c r="FGV6" s="8"/>
      <c r="FGW6" s="8"/>
      <c r="FGX6" s="8"/>
      <c r="FGY6" s="8"/>
      <c r="FGZ6" s="8"/>
      <c r="FHA6" s="8"/>
      <c r="FHB6" s="8"/>
      <c r="FHC6" s="8"/>
      <c r="FHD6" s="8"/>
      <c r="FHE6" s="8"/>
      <c r="FHF6" s="8"/>
      <c r="FHG6" s="8"/>
      <c r="FHH6" s="8"/>
      <c r="FHI6" s="8"/>
      <c r="FHJ6" s="8"/>
      <c r="FHK6" s="8"/>
      <c r="FHL6" s="8"/>
      <c r="FHM6" s="8"/>
      <c r="FHN6" s="8"/>
      <c r="FHO6" s="8"/>
      <c r="FHP6" s="8"/>
      <c r="FHQ6" s="8"/>
      <c r="FHR6" s="8"/>
      <c r="FHS6" s="8"/>
      <c r="FHT6" s="8"/>
      <c r="FHU6" s="8"/>
      <c r="FHV6" s="8"/>
      <c r="FHW6" s="8"/>
      <c r="FHX6" s="8"/>
      <c r="FHY6" s="8"/>
      <c r="FHZ6" s="8"/>
      <c r="FIA6" s="8"/>
      <c r="FIB6" s="8"/>
      <c r="FIC6" s="8"/>
      <c r="FID6" s="8"/>
      <c r="FIE6" s="8"/>
      <c r="FIF6" s="8"/>
      <c r="FIG6" s="8"/>
      <c r="FIH6" s="8"/>
      <c r="FII6" s="8"/>
      <c r="FIJ6" s="8"/>
      <c r="FIK6" s="8"/>
      <c r="FIL6" s="8"/>
      <c r="FIM6" s="8"/>
      <c r="FIN6" s="8"/>
      <c r="FIO6" s="8"/>
      <c r="FIP6" s="8"/>
      <c r="FIQ6" s="8"/>
      <c r="FIR6" s="8"/>
      <c r="FIS6" s="8"/>
      <c r="FIT6" s="8"/>
      <c r="FIU6" s="8"/>
      <c r="FIV6" s="8"/>
      <c r="FIW6" s="8"/>
      <c r="FIX6" s="8"/>
      <c r="FIY6" s="8"/>
      <c r="FIZ6" s="8"/>
      <c r="FJA6" s="8"/>
      <c r="FJB6" s="8"/>
      <c r="FJC6" s="8"/>
      <c r="FJD6" s="8"/>
      <c r="FJE6" s="8"/>
      <c r="FJF6" s="8"/>
      <c r="FJG6" s="8"/>
      <c r="FJH6" s="8"/>
      <c r="FJI6" s="8"/>
      <c r="FJJ6" s="8"/>
      <c r="FJK6" s="8"/>
      <c r="FJL6" s="8"/>
      <c r="FJM6" s="8"/>
      <c r="FJN6" s="8"/>
      <c r="FJO6" s="8"/>
      <c r="FJP6" s="8"/>
      <c r="FJQ6" s="8"/>
      <c r="FJR6" s="8"/>
      <c r="FJS6" s="8"/>
      <c r="FJT6" s="8"/>
      <c r="FJU6" s="8"/>
      <c r="FJV6" s="8"/>
      <c r="FJW6" s="8"/>
      <c r="FJX6" s="8"/>
      <c r="FJY6" s="8"/>
      <c r="FJZ6" s="8"/>
      <c r="FKA6" s="8"/>
      <c r="FKB6" s="8"/>
      <c r="FKC6" s="8"/>
      <c r="FKD6" s="8"/>
      <c r="FKE6" s="8"/>
      <c r="FKF6" s="8"/>
      <c r="FKG6" s="8"/>
      <c r="FKH6" s="8"/>
      <c r="FKI6" s="8"/>
      <c r="FKJ6" s="8"/>
      <c r="FKK6" s="8"/>
      <c r="FKL6" s="8"/>
      <c r="FKM6" s="8"/>
      <c r="FKN6" s="8"/>
      <c r="FKO6" s="8"/>
      <c r="FKP6" s="8"/>
      <c r="FKQ6" s="8"/>
      <c r="FKR6" s="8"/>
      <c r="FKS6" s="8"/>
      <c r="FKT6" s="8"/>
      <c r="FKU6" s="8"/>
      <c r="FKV6" s="8"/>
      <c r="FKW6" s="8"/>
      <c r="FKX6" s="8"/>
      <c r="FKY6" s="8"/>
      <c r="FKZ6" s="8"/>
      <c r="FLA6" s="8"/>
      <c r="FLB6" s="8"/>
      <c r="FLC6" s="8"/>
      <c r="FLD6" s="8"/>
      <c r="FLE6" s="8"/>
      <c r="FLF6" s="8"/>
      <c r="FLG6" s="8"/>
      <c r="FLH6" s="8"/>
      <c r="FLI6" s="8"/>
      <c r="FLJ6" s="8"/>
      <c r="FLK6" s="8"/>
      <c r="FLL6" s="8"/>
      <c r="FLM6" s="8"/>
      <c r="FLN6" s="8"/>
      <c r="FLO6" s="8"/>
      <c r="FLP6" s="8"/>
      <c r="FLQ6" s="8"/>
      <c r="FLR6" s="8"/>
      <c r="FLS6" s="8"/>
      <c r="FLT6" s="8"/>
      <c r="FLU6" s="8"/>
      <c r="FLV6" s="8"/>
      <c r="FLW6" s="8"/>
      <c r="FLX6" s="8"/>
      <c r="FLY6" s="8"/>
      <c r="FLZ6" s="8"/>
      <c r="FMA6" s="8"/>
      <c r="FMB6" s="8"/>
      <c r="FMC6" s="8"/>
      <c r="FMD6" s="8"/>
      <c r="FME6" s="8"/>
      <c r="FMF6" s="8"/>
      <c r="FMG6" s="8"/>
      <c r="FMH6" s="8"/>
      <c r="FMI6" s="8"/>
      <c r="FMJ6" s="8"/>
      <c r="FMK6" s="8"/>
      <c r="FML6" s="8"/>
      <c r="FMM6" s="8"/>
      <c r="FMN6" s="8"/>
      <c r="FMO6" s="8"/>
      <c r="FMP6" s="8"/>
      <c r="FMQ6" s="8"/>
      <c r="FMR6" s="8"/>
      <c r="FMS6" s="8"/>
      <c r="FMT6" s="8"/>
      <c r="FMU6" s="8"/>
      <c r="FMV6" s="8"/>
      <c r="FMW6" s="8"/>
      <c r="FMX6" s="8"/>
      <c r="FMY6" s="8"/>
      <c r="FMZ6" s="8"/>
      <c r="FNA6" s="8"/>
      <c r="FNB6" s="8"/>
      <c r="FNC6" s="8"/>
      <c r="FND6" s="8"/>
      <c r="FNE6" s="8"/>
      <c r="FNF6" s="8"/>
      <c r="FNG6" s="8"/>
      <c r="FNH6" s="8"/>
      <c r="FNI6" s="8"/>
      <c r="FNJ6" s="8"/>
      <c r="FNK6" s="8"/>
      <c r="FNL6" s="8"/>
      <c r="FNM6" s="8"/>
      <c r="FNN6" s="8"/>
      <c r="FNO6" s="8"/>
      <c r="FNP6" s="8"/>
      <c r="FNQ6" s="8"/>
      <c r="FNR6" s="8"/>
      <c r="FNS6" s="8"/>
      <c r="FNT6" s="8"/>
      <c r="FNU6" s="8"/>
      <c r="FNV6" s="8"/>
      <c r="FNW6" s="8"/>
      <c r="FNX6" s="8"/>
      <c r="FNY6" s="8"/>
      <c r="FNZ6" s="8"/>
      <c r="FOA6" s="8"/>
      <c r="FOB6" s="8"/>
      <c r="FOC6" s="8"/>
      <c r="FOD6" s="8"/>
      <c r="FOE6" s="8"/>
      <c r="FOF6" s="8"/>
      <c r="FOG6" s="8"/>
      <c r="FOH6" s="8"/>
      <c r="FOI6" s="8"/>
      <c r="FOJ6" s="8"/>
      <c r="FOK6" s="8"/>
      <c r="FOL6" s="8"/>
      <c r="FOM6" s="8"/>
      <c r="FON6" s="8"/>
      <c r="FOO6" s="8"/>
      <c r="FOP6" s="8"/>
      <c r="FOQ6" s="8"/>
      <c r="FOR6" s="8"/>
      <c r="FOS6" s="8"/>
      <c r="FOT6" s="8"/>
      <c r="FOU6" s="8"/>
      <c r="FOV6" s="8"/>
      <c r="FOW6" s="8"/>
      <c r="FOX6" s="8"/>
      <c r="FOY6" s="8"/>
      <c r="FOZ6" s="8"/>
      <c r="FPA6" s="8"/>
      <c r="FPB6" s="8"/>
      <c r="FPC6" s="8"/>
      <c r="FPD6" s="8"/>
      <c r="FPE6" s="8"/>
      <c r="FPF6" s="8"/>
      <c r="FPG6" s="8"/>
      <c r="FPH6" s="8"/>
      <c r="FPI6" s="8"/>
      <c r="FPJ6" s="8"/>
      <c r="FPK6" s="8"/>
      <c r="FPL6" s="8"/>
      <c r="FPM6" s="8"/>
      <c r="FPN6" s="8"/>
      <c r="FPO6" s="8"/>
      <c r="FPP6" s="8"/>
      <c r="FPQ6" s="8"/>
      <c r="FPR6" s="8"/>
      <c r="FPS6" s="8"/>
      <c r="FPT6" s="8"/>
      <c r="FPU6" s="8"/>
      <c r="FPV6" s="8"/>
      <c r="FPW6" s="8"/>
      <c r="FPX6" s="8"/>
      <c r="FPY6" s="8"/>
      <c r="FPZ6" s="8"/>
      <c r="FQA6" s="8"/>
      <c r="FQB6" s="8"/>
      <c r="FQC6" s="8"/>
      <c r="FQD6" s="8"/>
      <c r="FQE6" s="8"/>
      <c r="FQF6" s="8"/>
      <c r="FQG6" s="8"/>
      <c r="FQH6" s="8"/>
      <c r="FQI6" s="8"/>
      <c r="FQJ6" s="8"/>
      <c r="FQK6" s="8"/>
      <c r="FQL6" s="8"/>
      <c r="FQM6" s="8"/>
      <c r="FQN6" s="8"/>
      <c r="FQO6" s="8"/>
      <c r="FQP6" s="8"/>
      <c r="FQQ6" s="8"/>
      <c r="FQR6" s="8"/>
      <c r="FQS6" s="8"/>
      <c r="FQT6" s="8"/>
      <c r="FQU6" s="8"/>
      <c r="FQV6" s="8"/>
      <c r="FQW6" s="8"/>
      <c r="FQX6" s="8"/>
      <c r="FQY6" s="8"/>
      <c r="FQZ6" s="8"/>
      <c r="FRA6" s="8"/>
      <c r="FRB6" s="8"/>
      <c r="FRC6" s="8"/>
      <c r="FRD6" s="8"/>
      <c r="FRE6" s="8"/>
      <c r="FRF6" s="8"/>
      <c r="FRG6" s="8"/>
      <c r="FRH6" s="8"/>
      <c r="FRI6" s="8"/>
      <c r="FRJ6" s="8"/>
      <c r="FRK6" s="8"/>
      <c r="FRL6" s="8"/>
      <c r="FRM6" s="8"/>
      <c r="FRN6" s="8"/>
      <c r="FRO6" s="8"/>
      <c r="FRP6" s="8"/>
      <c r="FRQ6" s="8"/>
      <c r="FRR6" s="8"/>
      <c r="FRS6" s="8"/>
      <c r="FRT6" s="8"/>
      <c r="FRU6" s="8"/>
      <c r="FRV6" s="8"/>
      <c r="FRW6" s="8"/>
      <c r="FRX6" s="8"/>
      <c r="FRY6" s="8"/>
      <c r="FRZ6" s="8"/>
      <c r="FSA6" s="8"/>
      <c r="FSB6" s="8"/>
      <c r="FSC6" s="8"/>
      <c r="FSD6" s="8"/>
      <c r="FSE6" s="8"/>
      <c r="FSF6" s="8"/>
      <c r="FSG6" s="8"/>
      <c r="FSH6" s="8"/>
      <c r="FSI6" s="8"/>
      <c r="FSJ6" s="8"/>
      <c r="FSK6" s="8"/>
      <c r="FSL6" s="8"/>
      <c r="FSM6" s="8"/>
      <c r="FSN6" s="8"/>
      <c r="FSO6" s="8"/>
      <c r="FSP6" s="8"/>
      <c r="FSQ6" s="8"/>
      <c r="FSR6" s="8"/>
      <c r="FSS6" s="8"/>
      <c r="FST6" s="8"/>
      <c r="FSU6" s="8"/>
      <c r="FSV6" s="8"/>
      <c r="FSW6" s="8"/>
      <c r="FSX6" s="8"/>
      <c r="FSY6" s="8"/>
      <c r="FSZ6" s="8"/>
      <c r="FTA6" s="8"/>
      <c r="FTB6" s="8"/>
      <c r="FTC6" s="8"/>
      <c r="FTD6" s="8"/>
      <c r="FTE6" s="8"/>
      <c r="FTF6" s="8"/>
      <c r="FTG6" s="8"/>
      <c r="FTH6" s="8"/>
      <c r="FTI6" s="8"/>
      <c r="FTJ6" s="8"/>
      <c r="FTK6" s="8"/>
      <c r="FTL6" s="8"/>
      <c r="FTM6" s="8"/>
      <c r="FTN6" s="8"/>
      <c r="FTO6" s="8"/>
      <c r="FTP6" s="8"/>
      <c r="FTQ6" s="8"/>
      <c r="FTR6" s="8"/>
      <c r="FTS6" s="8"/>
      <c r="FTT6" s="8"/>
      <c r="FTU6" s="8"/>
      <c r="FTV6" s="8"/>
      <c r="FTW6" s="8"/>
      <c r="FTX6" s="8"/>
      <c r="FTY6" s="8"/>
      <c r="FTZ6" s="8"/>
      <c r="FUA6" s="8"/>
      <c r="FUB6" s="8"/>
      <c r="FUC6" s="8"/>
      <c r="FUD6" s="8"/>
      <c r="FUE6" s="8"/>
      <c r="FUF6" s="8"/>
      <c r="FUG6" s="8"/>
      <c r="FUH6" s="8"/>
      <c r="FUI6" s="8"/>
      <c r="FUJ6" s="8"/>
      <c r="FUK6" s="8"/>
      <c r="FUL6" s="8"/>
      <c r="FUM6" s="8"/>
      <c r="FUN6" s="8"/>
      <c r="FUO6" s="8"/>
      <c r="FUP6" s="8"/>
      <c r="FUQ6" s="8"/>
      <c r="FUR6" s="8"/>
      <c r="FUS6" s="8"/>
      <c r="FUT6" s="8"/>
      <c r="FUU6" s="8"/>
      <c r="FUV6" s="8"/>
      <c r="FUW6" s="8"/>
      <c r="FUX6" s="8"/>
      <c r="FUY6" s="8"/>
      <c r="FUZ6" s="8"/>
      <c r="FVA6" s="8"/>
      <c r="FVB6" s="8"/>
      <c r="FVC6" s="8"/>
      <c r="FVD6" s="8"/>
      <c r="FVE6" s="8"/>
      <c r="FVF6" s="8"/>
      <c r="FVG6" s="8"/>
      <c r="FVH6" s="8"/>
      <c r="FVI6" s="8"/>
      <c r="FVJ6" s="8"/>
      <c r="FVK6" s="8"/>
      <c r="FVL6" s="8"/>
      <c r="FVM6" s="8"/>
      <c r="FVN6" s="8"/>
      <c r="FVO6" s="8"/>
      <c r="FVP6" s="8"/>
      <c r="FVQ6" s="8"/>
      <c r="FVR6" s="8"/>
      <c r="FVS6" s="8"/>
      <c r="FVT6" s="8"/>
      <c r="FVU6" s="8"/>
      <c r="FVV6" s="8"/>
      <c r="FVW6" s="8"/>
      <c r="FVX6" s="8"/>
      <c r="FVY6" s="8"/>
      <c r="FVZ6" s="8"/>
      <c r="FWA6" s="8"/>
      <c r="FWB6" s="8"/>
      <c r="FWC6" s="8"/>
      <c r="FWD6" s="8"/>
      <c r="FWE6" s="8"/>
      <c r="FWF6" s="8"/>
      <c r="FWG6" s="8"/>
      <c r="FWH6" s="8"/>
      <c r="FWI6" s="8"/>
      <c r="FWJ6" s="8"/>
      <c r="FWK6" s="8"/>
      <c r="FWL6" s="8"/>
      <c r="FWM6" s="8"/>
      <c r="FWN6" s="8"/>
      <c r="FWO6" s="8"/>
      <c r="FWP6" s="8"/>
      <c r="FWQ6" s="8"/>
      <c r="FWR6" s="8"/>
      <c r="FWS6" s="8"/>
      <c r="FWT6" s="8"/>
      <c r="FWU6" s="8"/>
      <c r="FWV6" s="8"/>
      <c r="FWW6" s="8"/>
      <c r="FWX6" s="8"/>
      <c r="FWY6" s="8"/>
      <c r="FWZ6" s="8"/>
      <c r="FXA6" s="8"/>
      <c r="FXB6" s="8"/>
      <c r="FXC6" s="8"/>
      <c r="FXD6" s="8"/>
      <c r="FXE6" s="8"/>
      <c r="FXF6" s="8"/>
      <c r="FXG6" s="8"/>
      <c r="FXH6" s="8"/>
      <c r="FXI6" s="8"/>
      <c r="FXJ6" s="8"/>
      <c r="FXK6" s="8"/>
      <c r="FXL6" s="8"/>
      <c r="FXM6" s="8"/>
      <c r="FXN6" s="8"/>
      <c r="FXO6" s="8"/>
      <c r="FXP6" s="8"/>
      <c r="FXQ6" s="8"/>
      <c r="FXR6" s="8"/>
      <c r="FXS6" s="8"/>
      <c r="FXT6" s="8"/>
      <c r="FXU6" s="8"/>
      <c r="FXV6" s="8"/>
      <c r="FXW6" s="8"/>
      <c r="FXX6" s="8"/>
      <c r="FXY6" s="8"/>
      <c r="FXZ6" s="8"/>
      <c r="FYA6" s="8"/>
      <c r="FYB6" s="8"/>
      <c r="FYC6" s="8"/>
      <c r="FYD6" s="8"/>
      <c r="FYE6" s="8"/>
      <c r="FYF6" s="8"/>
      <c r="FYG6" s="8"/>
      <c r="FYH6" s="8"/>
      <c r="FYI6" s="8"/>
      <c r="FYJ6" s="8"/>
      <c r="FYK6" s="8"/>
      <c r="FYL6" s="8"/>
      <c r="FYM6" s="8"/>
      <c r="FYN6" s="8"/>
      <c r="FYO6" s="8"/>
      <c r="FYP6" s="8"/>
      <c r="FYQ6" s="8"/>
      <c r="FYR6" s="8"/>
      <c r="FYS6" s="8"/>
      <c r="FYT6" s="8"/>
      <c r="FYU6" s="8"/>
      <c r="FYV6" s="8"/>
      <c r="FYW6" s="8"/>
      <c r="FYX6" s="8"/>
      <c r="FYY6" s="8"/>
      <c r="FYZ6" s="8"/>
      <c r="FZA6" s="8"/>
      <c r="FZB6" s="8"/>
      <c r="FZC6" s="8"/>
      <c r="FZD6" s="8"/>
      <c r="FZE6" s="8"/>
      <c r="FZF6" s="8"/>
      <c r="FZG6" s="8"/>
      <c r="FZH6" s="8"/>
      <c r="FZI6" s="8"/>
      <c r="FZJ6" s="8"/>
      <c r="FZK6" s="8"/>
      <c r="FZL6" s="8"/>
      <c r="FZM6" s="8"/>
      <c r="FZN6" s="8"/>
      <c r="FZO6" s="8"/>
      <c r="FZP6" s="8"/>
      <c r="FZQ6" s="8"/>
      <c r="FZR6" s="8"/>
      <c r="FZS6" s="8"/>
      <c r="FZT6" s="8"/>
      <c r="FZU6" s="8"/>
      <c r="FZV6" s="8"/>
      <c r="FZW6" s="8"/>
      <c r="FZX6" s="8"/>
      <c r="FZY6" s="8"/>
      <c r="FZZ6" s="8"/>
      <c r="GAA6" s="8"/>
      <c r="GAB6" s="8"/>
      <c r="GAC6" s="8"/>
      <c r="GAD6" s="8"/>
      <c r="GAE6" s="8"/>
      <c r="GAF6" s="8"/>
      <c r="GAG6" s="8"/>
      <c r="GAH6" s="8"/>
      <c r="GAI6" s="8"/>
      <c r="GAJ6" s="8"/>
      <c r="GAK6" s="8"/>
      <c r="GAL6" s="8"/>
      <c r="GAM6" s="8"/>
      <c r="GAN6" s="8"/>
      <c r="GAO6" s="8"/>
      <c r="GAP6" s="8"/>
      <c r="GAQ6" s="8"/>
      <c r="GAR6" s="8"/>
      <c r="GAS6" s="8"/>
      <c r="GAT6" s="8"/>
      <c r="GAU6" s="8"/>
      <c r="GAV6" s="8"/>
      <c r="GAW6" s="8"/>
      <c r="GAX6" s="8"/>
      <c r="GAY6" s="8"/>
      <c r="GAZ6" s="8"/>
      <c r="GBA6" s="8"/>
      <c r="GBB6" s="8"/>
      <c r="GBC6" s="8"/>
      <c r="GBD6" s="8"/>
      <c r="GBE6" s="8"/>
      <c r="GBF6" s="8"/>
      <c r="GBG6" s="8"/>
      <c r="GBH6" s="8"/>
      <c r="GBI6" s="8"/>
      <c r="GBJ6" s="8"/>
      <c r="GBK6" s="8"/>
      <c r="GBL6" s="8"/>
      <c r="GBM6" s="8"/>
      <c r="GBN6" s="8"/>
      <c r="GBO6" s="8"/>
      <c r="GBP6" s="8"/>
      <c r="GBQ6" s="8"/>
      <c r="GBR6" s="8"/>
      <c r="GBS6" s="8"/>
      <c r="GBT6" s="8"/>
      <c r="GBU6" s="8"/>
      <c r="GBV6" s="8"/>
      <c r="GBW6" s="8"/>
      <c r="GBX6" s="8"/>
      <c r="GBY6" s="8"/>
      <c r="GBZ6" s="8"/>
      <c r="GCA6" s="8"/>
      <c r="GCB6" s="8"/>
      <c r="GCC6" s="8"/>
      <c r="GCD6" s="8"/>
      <c r="GCE6" s="8"/>
      <c r="GCF6" s="8"/>
      <c r="GCG6" s="8"/>
      <c r="GCH6" s="8"/>
      <c r="GCI6" s="8"/>
      <c r="GCJ6" s="8"/>
      <c r="GCK6" s="8"/>
      <c r="GCL6" s="8"/>
      <c r="GCM6" s="8"/>
      <c r="GCN6" s="8"/>
      <c r="GCO6" s="8"/>
      <c r="GCP6" s="8"/>
      <c r="GCQ6" s="8"/>
      <c r="GCR6" s="8"/>
      <c r="GCS6" s="8"/>
      <c r="GCT6" s="8"/>
      <c r="GCU6" s="8"/>
      <c r="GCV6" s="8"/>
      <c r="GCW6" s="8"/>
      <c r="GCX6" s="8"/>
      <c r="GCY6" s="8"/>
      <c r="GCZ6" s="8"/>
      <c r="GDA6" s="8"/>
      <c r="GDB6" s="8"/>
      <c r="GDC6" s="8"/>
      <c r="GDD6" s="8"/>
      <c r="GDE6" s="8"/>
      <c r="GDF6" s="8"/>
      <c r="GDG6" s="8"/>
      <c r="GDH6" s="8"/>
      <c r="GDI6" s="8"/>
      <c r="GDJ6" s="8"/>
      <c r="GDK6" s="8"/>
      <c r="GDL6" s="8"/>
      <c r="GDM6" s="8"/>
      <c r="GDN6" s="8"/>
      <c r="GDO6" s="8"/>
      <c r="GDP6" s="8"/>
      <c r="GDQ6" s="8"/>
      <c r="GDR6" s="8"/>
      <c r="GDS6" s="8"/>
      <c r="GDT6" s="8"/>
      <c r="GDU6" s="8"/>
      <c r="GDV6" s="8"/>
      <c r="GDW6" s="8"/>
      <c r="GDX6" s="8"/>
      <c r="GDY6" s="8"/>
      <c r="GDZ6" s="8"/>
      <c r="GEA6" s="8"/>
      <c r="GEB6" s="8"/>
      <c r="GEC6" s="8"/>
      <c r="GED6" s="8"/>
      <c r="GEE6" s="8"/>
      <c r="GEF6" s="8"/>
      <c r="GEG6" s="8"/>
      <c r="GEH6" s="8"/>
      <c r="GEI6" s="8"/>
      <c r="GEJ6" s="8"/>
      <c r="GEK6" s="8"/>
      <c r="GEL6" s="8"/>
      <c r="GEM6" s="8"/>
      <c r="GEN6" s="8"/>
      <c r="GEO6" s="8"/>
      <c r="GEP6" s="8"/>
      <c r="GEQ6" s="8"/>
      <c r="GER6" s="8"/>
      <c r="GES6" s="8"/>
      <c r="GET6" s="8"/>
      <c r="GEU6" s="8"/>
      <c r="GEV6" s="8"/>
      <c r="GEW6" s="8"/>
      <c r="GEX6" s="8"/>
      <c r="GEY6" s="8"/>
      <c r="GEZ6" s="8"/>
      <c r="GFA6" s="8"/>
      <c r="GFB6" s="8"/>
      <c r="GFC6" s="8"/>
      <c r="GFD6" s="8"/>
      <c r="GFE6" s="8"/>
      <c r="GFF6" s="8"/>
      <c r="GFG6" s="8"/>
      <c r="GFH6" s="8"/>
      <c r="GFI6" s="8"/>
      <c r="GFJ6" s="8"/>
      <c r="GFK6" s="8"/>
      <c r="GFL6" s="8"/>
      <c r="GFM6" s="8"/>
      <c r="GFN6" s="8"/>
      <c r="GFO6" s="8"/>
      <c r="GFP6" s="8"/>
      <c r="GFQ6" s="8"/>
      <c r="GFR6" s="8"/>
      <c r="GFS6" s="8"/>
      <c r="GFT6" s="8"/>
      <c r="GFU6" s="8"/>
      <c r="GFV6" s="8"/>
      <c r="GFW6" s="8"/>
      <c r="GFX6" s="8"/>
      <c r="GFY6" s="8"/>
      <c r="GFZ6" s="8"/>
      <c r="GGA6" s="8"/>
      <c r="GGB6" s="8"/>
      <c r="GGC6" s="8"/>
      <c r="GGD6" s="8"/>
      <c r="GGE6" s="8"/>
      <c r="GGF6" s="8"/>
      <c r="GGG6" s="8"/>
      <c r="GGH6" s="8"/>
      <c r="GGI6" s="8"/>
      <c r="GGJ6" s="8"/>
      <c r="GGK6" s="8"/>
      <c r="GGL6" s="8"/>
      <c r="GGM6" s="8"/>
      <c r="GGN6" s="8"/>
      <c r="GGO6" s="8"/>
      <c r="GGP6" s="8"/>
      <c r="GGQ6" s="8"/>
      <c r="GGR6" s="8"/>
      <c r="GGS6" s="8"/>
      <c r="GGT6" s="8"/>
      <c r="GGU6" s="8"/>
      <c r="GGV6" s="8"/>
      <c r="GGW6" s="8"/>
      <c r="GGX6" s="8"/>
      <c r="GGY6" s="8"/>
      <c r="GGZ6" s="8"/>
      <c r="GHA6" s="8"/>
      <c r="GHB6" s="8"/>
      <c r="GHC6" s="8"/>
      <c r="GHD6" s="8"/>
      <c r="GHE6" s="8"/>
      <c r="GHF6" s="8"/>
      <c r="GHG6" s="8"/>
      <c r="GHH6" s="8"/>
      <c r="GHI6" s="8"/>
      <c r="GHJ6" s="8"/>
      <c r="GHK6" s="8"/>
      <c r="GHL6" s="8"/>
      <c r="GHM6" s="8"/>
      <c r="GHN6" s="8"/>
      <c r="GHO6" s="8"/>
      <c r="GHP6" s="8"/>
      <c r="GHQ6" s="8"/>
      <c r="GHR6" s="8"/>
      <c r="GHS6" s="8"/>
      <c r="GHT6" s="8"/>
      <c r="GHU6" s="8"/>
      <c r="GHV6" s="8"/>
      <c r="GHW6" s="8"/>
      <c r="GHX6" s="8"/>
      <c r="GHY6" s="8"/>
      <c r="GHZ6" s="8"/>
      <c r="GIA6" s="8"/>
      <c r="GIB6" s="8"/>
      <c r="GIC6" s="8"/>
      <c r="GID6" s="8"/>
      <c r="GIE6" s="8"/>
      <c r="GIF6" s="8"/>
      <c r="GIG6" s="8"/>
      <c r="GIH6" s="8"/>
      <c r="GII6" s="8"/>
      <c r="GIJ6" s="8"/>
      <c r="GIK6" s="8"/>
      <c r="GIL6" s="8"/>
      <c r="GIM6" s="8"/>
      <c r="GIN6" s="8"/>
      <c r="GIO6" s="8"/>
      <c r="GIP6" s="8"/>
      <c r="GIQ6" s="8"/>
      <c r="GIR6" s="8"/>
      <c r="GIS6" s="8"/>
      <c r="GIT6" s="8"/>
      <c r="GIU6" s="8"/>
      <c r="GIV6" s="8"/>
      <c r="GIW6" s="8"/>
      <c r="GIX6" s="8"/>
      <c r="GIY6" s="8"/>
      <c r="GIZ6" s="8"/>
      <c r="GJA6" s="8"/>
      <c r="GJB6" s="8"/>
      <c r="GJC6" s="8"/>
      <c r="GJD6" s="8"/>
      <c r="GJE6" s="8"/>
      <c r="GJF6" s="8"/>
      <c r="GJG6" s="8"/>
      <c r="GJH6" s="8"/>
      <c r="GJI6" s="8"/>
      <c r="GJJ6" s="8"/>
      <c r="GJK6" s="8"/>
      <c r="GJL6" s="8"/>
      <c r="GJM6" s="8"/>
      <c r="GJN6" s="8"/>
      <c r="GJO6" s="8"/>
      <c r="GJP6" s="8"/>
      <c r="GJQ6" s="8"/>
      <c r="GJR6" s="8"/>
      <c r="GJS6" s="8"/>
      <c r="GJT6" s="8"/>
      <c r="GJU6" s="8"/>
      <c r="GJV6" s="8"/>
      <c r="GJW6" s="8"/>
      <c r="GJX6" s="8"/>
      <c r="GJY6" s="8"/>
      <c r="GJZ6" s="8"/>
      <c r="GKA6" s="8"/>
      <c r="GKB6" s="8"/>
      <c r="GKC6" s="8"/>
      <c r="GKD6" s="8"/>
      <c r="GKE6" s="8"/>
      <c r="GKF6" s="8"/>
      <c r="GKG6" s="8"/>
      <c r="GKH6" s="8"/>
      <c r="GKI6" s="8"/>
      <c r="GKJ6" s="8"/>
      <c r="GKK6" s="8"/>
      <c r="GKL6" s="8"/>
      <c r="GKM6" s="8"/>
      <c r="GKN6" s="8"/>
      <c r="GKO6" s="8"/>
      <c r="GKP6" s="8"/>
      <c r="GKQ6" s="8"/>
      <c r="GKR6" s="8"/>
      <c r="GKS6" s="8"/>
      <c r="GKT6" s="8"/>
      <c r="GKU6" s="8"/>
      <c r="GKV6" s="8"/>
      <c r="GKW6" s="8"/>
      <c r="GKX6" s="8"/>
      <c r="GKY6" s="8"/>
      <c r="GKZ6" s="8"/>
      <c r="GLA6" s="8"/>
      <c r="GLB6" s="8"/>
      <c r="GLC6" s="8"/>
      <c r="GLD6" s="8"/>
      <c r="GLE6" s="8"/>
      <c r="GLF6" s="8"/>
      <c r="GLG6" s="8"/>
      <c r="GLH6" s="8"/>
      <c r="GLI6" s="8"/>
      <c r="GLJ6" s="8"/>
      <c r="GLK6" s="8"/>
      <c r="GLL6" s="8"/>
      <c r="GLM6" s="8"/>
      <c r="GLN6" s="8"/>
      <c r="GLO6" s="8"/>
      <c r="GLP6" s="8"/>
      <c r="GLQ6" s="8"/>
      <c r="GLR6" s="8"/>
      <c r="GLS6" s="8"/>
      <c r="GLT6" s="8"/>
      <c r="GLU6" s="8"/>
      <c r="GLV6" s="8"/>
      <c r="GLW6" s="8"/>
      <c r="GLX6" s="8"/>
      <c r="GLY6" s="8"/>
      <c r="GLZ6" s="8"/>
      <c r="GMA6" s="8"/>
      <c r="GMB6" s="8"/>
      <c r="GMC6" s="8"/>
      <c r="GMD6" s="8"/>
      <c r="GME6" s="8"/>
      <c r="GMF6" s="8"/>
      <c r="GMG6" s="8"/>
      <c r="GMH6" s="8"/>
      <c r="GMI6" s="8"/>
      <c r="GMJ6" s="8"/>
      <c r="GMK6" s="8"/>
      <c r="GML6" s="8"/>
      <c r="GMM6" s="8"/>
      <c r="GMN6" s="8"/>
      <c r="GMO6" s="8"/>
      <c r="GMP6" s="8"/>
      <c r="GMQ6" s="8"/>
      <c r="GMR6" s="8"/>
      <c r="GMS6" s="8"/>
      <c r="GMT6" s="8"/>
      <c r="GMU6" s="8"/>
      <c r="GMV6" s="8"/>
      <c r="GMW6" s="8"/>
      <c r="GMX6" s="8"/>
      <c r="GMY6" s="8"/>
      <c r="GMZ6" s="8"/>
      <c r="GNA6" s="8"/>
      <c r="GNB6" s="8"/>
      <c r="GNC6" s="8"/>
      <c r="GND6" s="8"/>
      <c r="GNE6" s="8"/>
      <c r="GNF6" s="8"/>
      <c r="GNG6" s="8"/>
      <c r="GNH6" s="8"/>
      <c r="GNI6" s="8"/>
      <c r="GNJ6" s="8"/>
      <c r="GNK6" s="8"/>
      <c r="GNL6" s="8"/>
      <c r="GNM6" s="8"/>
      <c r="GNN6" s="8"/>
      <c r="GNO6" s="8"/>
      <c r="GNP6" s="8"/>
      <c r="GNQ6" s="8"/>
      <c r="GNR6" s="8"/>
      <c r="GNS6" s="8"/>
      <c r="GNT6" s="8"/>
      <c r="GNU6" s="8"/>
      <c r="GNV6" s="8"/>
      <c r="GNW6" s="8"/>
      <c r="GNX6" s="8"/>
      <c r="GNY6" s="8"/>
      <c r="GNZ6" s="8"/>
      <c r="GOA6" s="8"/>
      <c r="GOB6" s="8"/>
      <c r="GOC6" s="8"/>
      <c r="GOD6" s="8"/>
      <c r="GOE6" s="8"/>
      <c r="GOF6" s="8"/>
      <c r="GOG6" s="8"/>
      <c r="GOH6" s="8"/>
      <c r="GOI6" s="8"/>
      <c r="GOJ6" s="8"/>
      <c r="GOK6" s="8"/>
      <c r="GOL6" s="8"/>
      <c r="GOM6" s="8"/>
      <c r="GON6" s="8"/>
      <c r="GOO6" s="8"/>
      <c r="GOP6" s="8"/>
      <c r="GOQ6" s="8"/>
      <c r="GOR6" s="8"/>
      <c r="GOS6" s="8"/>
      <c r="GOT6" s="8"/>
      <c r="GOU6" s="8"/>
      <c r="GOV6" s="8"/>
      <c r="GOW6" s="8"/>
      <c r="GOX6" s="8"/>
      <c r="GOY6" s="8"/>
      <c r="GOZ6" s="8"/>
      <c r="GPA6" s="8"/>
      <c r="GPB6" s="8"/>
      <c r="GPC6" s="8"/>
      <c r="GPD6" s="8"/>
      <c r="GPE6" s="8"/>
      <c r="GPF6" s="8"/>
      <c r="GPG6" s="8"/>
      <c r="GPH6" s="8"/>
      <c r="GPI6" s="8"/>
      <c r="GPJ6" s="8"/>
      <c r="GPK6" s="8"/>
      <c r="GPL6" s="8"/>
      <c r="GPM6" s="8"/>
      <c r="GPN6" s="8"/>
      <c r="GPO6" s="8"/>
      <c r="GPP6" s="8"/>
      <c r="GPQ6" s="8"/>
      <c r="GPR6" s="8"/>
      <c r="GPS6" s="8"/>
      <c r="GPT6" s="8"/>
      <c r="GPU6" s="8"/>
      <c r="GPV6" s="8"/>
      <c r="GPW6" s="8"/>
      <c r="GPX6" s="8"/>
      <c r="GPY6" s="8"/>
      <c r="GPZ6" s="8"/>
      <c r="GQA6" s="8"/>
      <c r="GQB6" s="8"/>
      <c r="GQC6" s="8"/>
      <c r="GQD6" s="8"/>
      <c r="GQE6" s="8"/>
      <c r="GQF6" s="8"/>
      <c r="GQG6" s="8"/>
      <c r="GQH6" s="8"/>
      <c r="GQI6" s="8"/>
      <c r="GQJ6" s="8"/>
      <c r="GQK6" s="8"/>
      <c r="GQL6" s="8"/>
      <c r="GQM6" s="8"/>
      <c r="GQN6" s="8"/>
      <c r="GQO6" s="8"/>
      <c r="GQP6" s="8"/>
      <c r="GQQ6" s="8"/>
      <c r="GQR6" s="8"/>
      <c r="GQS6" s="8"/>
      <c r="GQT6" s="8"/>
      <c r="GQU6" s="8"/>
      <c r="GQV6" s="8"/>
      <c r="GQW6" s="8"/>
      <c r="GQX6" s="8"/>
      <c r="GQY6" s="8"/>
      <c r="GQZ6" s="8"/>
      <c r="GRA6" s="8"/>
      <c r="GRB6" s="8"/>
      <c r="GRC6" s="8"/>
      <c r="GRD6" s="8"/>
      <c r="GRE6" s="8"/>
      <c r="GRF6" s="8"/>
      <c r="GRG6" s="8"/>
      <c r="GRH6" s="8"/>
      <c r="GRI6" s="8"/>
      <c r="GRJ6" s="8"/>
      <c r="GRK6" s="8"/>
      <c r="GRL6" s="8"/>
      <c r="GRM6" s="8"/>
      <c r="GRN6" s="8"/>
      <c r="GRO6" s="8"/>
      <c r="GRP6" s="8"/>
      <c r="GRQ6" s="8"/>
      <c r="GRR6" s="8"/>
      <c r="GRS6" s="8"/>
      <c r="GRT6" s="8"/>
      <c r="GRU6" s="8"/>
      <c r="GRV6" s="8"/>
      <c r="GRW6" s="8"/>
      <c r="GRX6" s="8"/>
      <c r="GRY6" s="8"/>
      <c r="GRZ6" s="8"/>
      <c r="GSA6" s="8"/>
      <c r="GSB6" s="8"/>
      <c r="GSC6" s="8"/>
      <c r="GSD6" s="8"/>
      <c r="GSE6" s="8"/>
      <c r="GSF6" s="8"/>
      <c r="GSG6" s="8"/>
      <c r="GSH6" s="8"/>
      <c r="GSI6" s="8"/>
      <c r="GSJ6" s="8"/>
      <c r="GSK6" s="8"/>
      <c r="GSL6" s="8"/>
      <c r="GSM6" s="8"/>
      <c r="GSN6" s="8"/>
      <c r="GSO6" s="8"/>
      <c r="GSP6" s="8"/>
      <c r="GSQ6" s="8"/>
      <c r="GSR6" s="8"/>
      <c r="GSS6" s="8"/>
      <c r="GST6" s="8"/>
      <c r="GSU6" s="8"/>
      <c r="GSV6" s="8"/>
      <c r="GSW6" s="8"/>
      <c r="GSX6" s="8"/>
      <c r="GSY6" s="8"/>
      <c r="GSZ6" s="8"/>
      <c r="GTA6" s="8"/>
      <c r="GTB6" s="8"/>
      <c r="GTC6" s="8"/>
      <c r="GTD6" s="8"/>
      <c r="GTE6" s="8"/>
      <c r="GTF6" s="8"/>
      <c r="GTG6" s="8"/>
      <c r="GTH6" s="8"/>
      <c r="GTI6" s="8"/>
      <c r="GTJ6" s="8"/>
      <c r="GTK6" s="8"/>
      <c r="GTL6" s="8"/>
      <c r="GTM6" s="8"/>
      <c r="GTN6" s="8"/>
      <c r="GTO6" s="8"/>
      <c r="GTP6" s="8"/>
      <c r="GTQ6" s="8"/>
      <c r="GTR6" s="8"/>
      <c r="GTS6" s="8"/>
      <c r="GTT6" s="8"/>
      <c r="GTU6" s="8"/>
      <c r="GTV6" s="8"/>
      <c r="GTW6" s="8"/>
      <c r="GTX6" s="8"/>
      <c r="GTY6" s="8"/>
      <c r="GTZ6" s="8"/>
      <c r="GUA6" s="8"/>
      <c r="GUB6" s="8"/>
      <c r="GUC6" s="8"/>
      <c r="GUD6" s="8"/>
      <c r="GUE6" s="8"/>
      <c r="GUF6" s="8"/>
      <c r="GUG6" s="8"/>
      <c r="GUH6" s="8"/>
      <c r="GUI6" s="8"/>
      <c r="GUJ6" s="8"/>
      <c r="GUK6" s="8"/>
      <c r="GUL6" s="8"/>
      <c r="GUM6" s="8"/>
      <c r="GUN6" s="8"/>
      <c r="GUO6" s="8"/>
      <c r="GUP6" s="8"/>
      <c r="GUQ6" s="8"/>
      <c r="GUR6" s="8"/>
      <c r="GUS6" s="8"/>
      <c r="GUT6" s="8"/>
      <c r="GUU6" s="8"/>
      <c r="GUV6" s="8"/>
      <c r="GUW6" s="8"/>
      <c r="GUX6" s="8"/>
      <c r="GUY6" s="8"/>
      <c r="GUZ6" s="8"/>
      <c r="GVA6" s="8"/>
      <c r="GVB6" s="8"/>
      <c r="GVC6" s="8"/>
      <c r="GVD6" s="8"/>
      <c r="GVE6" s="8"/>
      <c r="GVF6" s="8"/>
      <c r="GVG6" s="8"/>
      <c r="GVH6" s="8"/>
      <c r="GVI6" s="8"/>
      <c r="GVJ6" s="8"/>
      <c r="GVK6" s="8"/>
      <c r="GVL6" s="8"/>
      <c r="GVM6" s="8"/>
      <c r="GVN6" s="8"/>
      <c r="GVO6" s="8"/>
      <c r="GVP6" s="8"/>
      <c r="GVQ6" s="8"/>
      <c r="GVR6" s="8"/>
      <c r="GVS6" s="8"/>
      <c r="GVT6" s="8"/>
      <c r="GVU6" s="8"/>
      <c r="GVV6" s="8"/>
      <c r="GVW6" s="8"/>
      <c r="GVX6" s="8"/>
      <c r="GVY6" s="8"/>
      <c r="GVZ6" s="8"/>
      <c r="GWA6" s="8"/>
      <c r="GWB6" s="8"/>
      <c r="GWC6" s="8"/>
      <c r="GWD6" s="8"/>
      <c r="GWE6" s="8"/>
      <c r="GWF6" s="8"/>
      <c r="GWG6" s="8"/>
      <c r="GWH6" s="8"/>
      <c r="GWI6" s="8"/>
      <c r="GWJ6" s="8"/>
      <c r="GWK6" s="8"/>
      <c r="GWL6" s="8"/>
      <c r="GWM6" s="8"/>
      <c r="GWN6" s="8"/>
      <c r="GWO6" s="8"/>
      <c r="GWP6" s="8"/>
      <c r="GWQ6" s="8"/>
      <c r="GWR6" s="8"/>
      <c r="GWS6" s="8"/>
      <c r="GWT6" s="8"/>
      <c r="GWU6" s="8"/>
      <c r="GWV6" s="8"/>
      <c r="GWW6" s="8"/>
      <c r="GWX6" s="8"/>
      <c r="GWY6" s="8"/>
      <c r="GWZ6" s="8"/>
      <c r="GXA6" s="8"/>
      <c r="GXB6" s="8"/>
      <c r="GXC6" s="8"/>
      <c r="GXD6" s="8"/>
      <c r="GXE6" s="8"/>
      <c r="GXF6" s="8"/>
      <c r="GXG6" s="8"/>
      <c r="GXH6" s="8"/>
      <c r="GXI6" s="8"/>
      <c r="GXJ6" s="8"/>
      <c r="GXK6" s="8"/>
      <c r="GXL6" s="8"/>
      <c r="GXM6" s="8"/>
      <c r="GXN6" s="8"/>
      <c r="GXO6" s="8"/>
      <c r="GXP6" s="8"/>
      <c r="GXQ6" s="8"/>
      <c r="GXR6" s="8"/>
      <c r="GXS6" s="8"/>
      <c r="GXT6" s="8"/>
      <c r="GXU6" s="8"/>
      <c r="GXV6" s="8"/>
      <c r="GXW6" s="8"/>
      <c r="GXX6" s="8"/>
      <c r="GXY6" s="8"/>
      <c r="GXZ6" s="8"/>
      <c r="GYA6" s="8"/>
      <c r="GYB6" s="8"/>
      <c r="GYC6" s="8"/>
      <c r="GYD6" s="8"/>
      <c r="GYE6" s="8"/>
      <c r="GYF6" s="8"/>
      <c r="GYG6" s="8"/>
      <c r="GYH6" s="8"/>
      <c r="GYI6" s="8"/>
      <c r="GYJ6" s="8"/>
      <c r="GYK6" s="8"/>
      <c r="GYL6" s="8"/>
      <c r="GYM6" s="8"/>
      <c r="GYN6" s="8"/>
      <c r="GYO6" s="8"/>
      <c r="GYP6" s="8"/>
      <c r="GYQ6" s="8"/>
      <c r="GYR6" s="8"/>
      <c r="GYS6" s="8"/>
      <c r="GYT6" s="8"/>
      <c r="GYU6" s="8"/>
      <c r="GYV6" s="8"/>
      <c r="GYW6" s="8"/>
      <c r="GYX6" s="8"/>
      <c r="GYY6" s="8"/>
      <c r="GYZ6" s="8"/>
      <c r="GZA6" s="8"/>
      <c r="GZB6" s="8"/>
      <c r="GZC6" s="8"/>
      <c r="GZD6" s="8"/>
      <c r="GZE6" s="8"/>
      <c r="GZF6" s="8"/>
      <c r="GZG6" s="8"/>
      <c r="GZH6" s="8"/>
      <c r="GZI6" s="8"/>
      <c r="GZJ6" s="8"/>
      <c r="GZK6" s="8"/>
      <c r="GZL6" s="8"/>
      <c r="GZM6" s="8"/>
      <c r="GZN6" s="8"/>
      <c r="GZO6" s="8"/>
      <c r="GZP6" s="8"/>
      <c r="GZQ6" s="8"/>
      <c r="GZR6" s="8"/>
      <c r="GZS6" s="8"/>
      <c r="GZT6" s="8"/>
      <c r="GZU6" s="8"/>
      <c r="GZV6" s="8"/>
      <c r="GZW6" s="8"/>
      <c r="GZX6" s="8"/>
      <c r="GZY6" s="8"/>
      <c r="GZZ6" s="8"/>
      <c r="HAA6" s="8"/>
      <c r="HAB6" s="8"/>
      <c r="HAC6" s="8"/>
      <c r="HAD6" s="8"/>
      <c r="HAE6" s="8"/>
      <c r="HAF6" s="8"/>
      <c r="HAG6" s="8"/>
      <c r="HAH6" s="8"/>
      <c r="HAI6" s="8"/>
      <c r="HAJ6" s="8"/>
      <c r="HAK6" s="8"/>
      <c r="HAL6" s="8"/>
      <c r="HAM6" s="8"/>
      <c r="HAN6" s="8"/>
      <c r="HAO6" s="8"/>
      <c r="HAP6" s="8"/>
      <c r="HAQ6" s="8"/>
      <c r="HAR6" s="8"/>
      <c r="HAS6" s="8"/>
      <c r="HAT6" s="8"/>
      <c r="HAU6" s="8"/>
      <c r="HAV6" s="8"/>
      <c r="HAW6" s="8"/>
      <c r="HAX6" s="8"/>
      <c r="HAY6" s="8"/>
      <c r="HAZ6" s="8"/>
      <c r="HBA6" s="8"/>
      <c r="HBB6" s="8"/>
      <c r="HBC6" s="8"/>
      <c r="HBD6" s="8"/>
      <c r="HBE6" s="8"/>
      <c r="HBF6" s="8"/>
      <c r="HBG6" s="8"/>
      <c r="HBH6" s="8"/>
      <c r="HBI6" s="8"/>
      <c r="HBJ6" s="8"/>
      <c r="HBK6" s="8"/>
      <c r="HBL6" s="8"/>
      <c r="HBM6" s="8"/>
      <c r="HBN6" s="8"/>
      <c r="HBO6" s="8"/>
      <c r="HBP6" s="8"/>
      <c r="HBQ6" s="8"/>
      <c r="HBR6" s="8"/>
      <c r="HBS6" s="8"/>
      <c r="HBT6" s="8"/>
      <c r="HBU6" s="8"/>
      <c r="HBV6" s="8"/>
      <c r="HBW6" s="8"/>
      <c r="HBX6" s="8"/>
      <c r="HBY6" s="8"/>
      <c r="HBZ6" s="8"/>
      <c r="HCA6" s="8"/>
      <c r="HCB6" s="8"/>
      <c r="HCC6" s="8"/>
      <c r="HCD6" s="8"/>
      <c r="HCE6" s="8"/>
      <c r="HCF6" s="8"/>
      <c r="HCG6" s="8"/>
      <c r="HCH6" s="8"/>
      <c r="HCI6" s="8"/>
      <c r="HCJ6" s="8"/>
      <c r="HCK6" s="8"/>
      <c r="HCL6" s="8"/>
      <c r="HCM6" s="8"/>
      <c r="HCN6" s="8"/>
      <c r="HCO6" s="8"/>
      <c r="HCP6" s="8"/>
      <c r="HCQ6" s="8"/>
      <c r="HCR6" s="8"/>
      <c r="HCS6" s="8"/>
      <c r="HCT6" s="8"/>
      <c r="HCU6" s="8"/>
      <c r="HCV6" s="8"/>
      <c r="HCW6" s="8"/>
      <c r="HCX6" s="8"/>
      <c r="HCY6" s="8"/>
      <c r="HCZ6" s="8"/>
      <c r="HDA6" s="8"/>
      <c r="HDB6" s="8"/>
      <c r="HDC6" s="8"/>
      <c r="HDD6" s="8"/>
      <c r="HDE6" s="8"/>
      <c r="HDF6" s="8"/>
      <c r="HDG6" s="8"/>
      <c r="HDH6" s="8"/>
      <c r="HDI6" s="8"/>
      <c r="HDJ6" s="8"/>
      <c r="HDK6" s="8"/>
      <c r="HDL6" s="8"/>
      <c r="HDM6" s="8"/>
      <c r="HDN6" s="8"/>
      <c r="HDO6" s="8"/>
      <c r="HDP6" s="8"/>
      <c r="HDQ6" s="8"/>
      <c r="HDR6" s="8"/>
      <c r="HDS6" s="8"/>
      <c r="HDT6" s="8"/>
      <c r="HDU6" s="8"/>
      <c r="HDV6" s="8"/>
      <c r="HDW6" s="8"/>
      <c r="HDX6" s="8"/>
      <c r="HDY6" s="8"/>
      <c r="HDZ6" s="8"/>
      <c r="HEA6" s="8"/>
      <c r="HEB6" s="8"/>
      <c r="HEC6" s="8"/>
      <c r="HED6" s="8"/>
      <c r="HEE6" s="8"/>
      <c r="HEF6" s="8"/>
      <c r="HEG6" s="8"/>
      <c r="HEH6" s="8"/>
      <c r="HEI6" s="8"/>
      <c r="HEJ6" s="8"/>
      <c r="HEK6" s="8"/>
      <c r="HEL6" s="8"/>
      <c r="HEM6" s="8"/>
      <c r="HEN6" s="8"/>
      <c r="HEO6" s="8"/>
      <c r="HEP6" s="8"/>
      <c r="HEQ6" s="8"/>
      <c r="HER6" s="8"/>
      <c r="HES6" s="8"/>
      <c r="HET6" s="8"/>
      <c r="HEU6" s="8"/>
      <c r="HEV6" s="8"/>
      <c r="HEW6" s="8"/>
      <c r="HEX6" s="8"/>
      <c r="HEY6" s="8"/>
      <c r="HEZ6" s="8"/>
      <c r="HFA6" s="8"/>
      <c r="HFB6" s="8"/>
      <c r="HFC6" s="8"/>
      <c r="HFD6" s="8"/>
      <c r="HFE6" s="8"/>
      <c r="HFF6" s="8"/>
      <c r="HFG6" s="8"/>
      <c r="HFH6" s="8"/>
      <c r="HFI6" s="8"/>
      <c r="HFJ6" s="8"/>
      <c r="HFK6" s="8"/>
      <c r="HFL6" s="8"/>
      <c r="HFM6" s="8"/>
      <c r="HFN6" s="8"/>
      <c r="HFO6" s="8"/>
      <c r="HFP6" s="8"/>
      <c r="HFQ6" s="8"/>
      <c r="HFR6" s="8"/>
      <c r="HFS6" s="8"/>
      <c r="HFT6" s="8"/>
      <c r="HFU6" s="8"/>
      <c r="HFV6" s="8"/>
      <c r="HFW6" s="8"/>
      <c r="HFX6" s="8"/>
      <c r="HFY6" s="8"/>
      <c r="HFZ6" s="8"/>
      <c r="HGA6" s="8"/>
      <c r="HGB6" s="8"/>
      <c r="HGC6" s="8"/>
      <c r="HGD6" s="8"/>
      <c r="HGE6" s="8"/>
      <c r="HGF6" s="8"/>
      <c r="HGG6" s="8"/>
      <c r="HGH6" s="8"/>
      <c r="HGI6" s="8"/>
      <c r="HGJ6" s="8"/>
      <c r="HGK6" s="8"/>
      <c r="HGL6" s="8"/>
      <c r="HGM6" s="8"/>
      <c r="HGN6" s="8"/>
      <c r="HGO6" s="8"/>
      <c r="HGP6" s="8"/>
      <c r="HGQ6" s="8"/>
      <c r="HGR6" s="8"/>
      <c r="HGS6" s="8"/>
      <c r="HGT6" s="8"/>
      <c r="HGU6" s="8"/>
      <c r="HGV6" s="8"/>
      <c r="HGW6" s="8"/>
      <c r="HGX6" s="8"/>
      <c r="HGY6" s="8"/>
      <c r="HGZ6" s="8"/>
      <c r="HHA6" s="8"/>
      <c r="HHB6" s="8"/>
      <c r="HHC6" s="8"/>
      <c r="HHD6" s="8"/>
      <c r="HHE6" s="8"/>
      <c r="HHF6" s="8"/>
      <c r="HHG6" s="8"/>
      <c r="HHH6" s="8"/>
      <c r="HHI6" s="8"/>
      <c r="HHJ6" s="8"/>
      <c r="HHK6" s="8"/>
      <c r="HHL6" s="8"/>
      <c r="HHM6" s="8"/>
      <c r="HHN6" s="8"/>
      <c r="HHO6" s="8"/>
      <c r="HHP6" s="8"/>
      <c r="HHQ6" s="8"/>
      <c r="HHR6" s="8"/>
      <c r="HHS6" s="8"/>
      <c r="HHT6" s="8"/>
      <c r="HHU6" s="8"/>
      <c r="HHV6" s="8"/>
      <c r="HHW6" s="8"/>
      <c r="HHX6" s="8"/>
      <c r="HHY6" s="8"/>
      <c r="HHZ6" s="8"/>
      <c r="HIA6" s="8"/>
      <c r="HIB6" s="8"/>
      <c r="HIC6" s="8"/>
      <c r="HID6" s="8"/>
      <c r="HIE6" s="8"/>
      <c r="HIF6" s="8"/>
      <c r="HIG6" s="8"/>
      <c r="HIH6" s="8"/>
      <c r="HII6" s="8"/>
      <c r="HIJ6" s="8"/>
      <c r="HIK6" s="8"/>
      <c r="HIL6" s="8"/>
      <c r="HIM6" s="8"/>
      <c r="HIN6" s="8"/>
      <c r="HIO6" s="8"/>
      <c r="HIP6" s="8"/>
      <c r="HIQ6" s="8"/>
      <c r="HIR6" s="8"/>
      <c r="HIS6" s="8"/>
      <c r="HIT6" s="8"/>
      <c r="HIU6" s="8"/>
      <c r="HIV6" s="8"/>
      <c r="HIW6" s="8"/>
      <c r="HIX6" s="8"/>
      <c r="HIY6" s="8"/>
      <c r="HIZ6" s="8"/>
      <c r="HJA6" s="8"/>
      <c r="HJB6" s="8"/>
      <c r="HJC6" s="8"/>
      <c r="HJD6" s="8"/>
      <c r="HJE6" s="8"/>
      <c r="HJF6" s="8"/>
      <c r="HJG6" s="8"/>
      <c r="HJH6" s="8"/>
      <c r="HJI6" s="8"/>
      <c r="HJJ6" s="8"/>
      <c r="HJK6" s="8"/>
      <c r="HJL6" s="8"/>
      <c r="HJM6" s="8"/>
      <c r="HJN6" s="8"/>
      <c r="HJO6" s="8"/>
      <c r="HJP6" s="8"/>
      <c r="HJQ6" s="8"/>
      <c r="HJR6" s="8"/>
      <c r="HJS6" s="8"/>
      <c r="HJT6" s="8"/>
      <c r="HJU6" s="8"/>
      <c r="HJV6" s="8"/>
      <c r="HJW6" s="8"/>
      <c r="HJX6" s="8"/>
      <c r="HJY6" s="8"/>
      <c r="HJZ6" s="8"/>
      <c r="HKA6" s="8"/>
      <c r="HKB6" s="8"/>
      <c r="HKC6" s="8"/>
      <c r="HKD6" s="8"/>
      <c r="HKE6" s="8"/>
      <c r="HKF6" s="8"/>
      <c r="HKG6" s="8"/>
      <c r="HKH6" s="8"/>
      <c r="HKI6" s="8"/>
      <c r="HKJ6" s="8"/>
      <c r="HKK6" s="8"/>
      <c r="HKL6" s="8"/>
      <c r="HKM6" s="8"/>
      <c r="HKN6" s="8"/>
      <c r="HKO6" s="8"/>
      <c r="HKP6" s="8"/>
      <c r="HKQ6" s="8"/>
      <c r="HKR6" s="8"/>
      <c r="HKS6" s="8"/>
      <c r="HKT6" s="8"/>
      <c r="HKU6" s="8"/>
      <c r="HKV6" s="8"/>
      <c r="HKW6" s="8"/>
      <c r="HKX6" s="8"/>
      <c r="HKY6" s="8"/>
      <c r="HKZ6" s="8"/>
      <c r="HLA6" s="8"/>
      <c r="HLB6" s="8"/>
      <c r="HLC6" s="8"/>
      <c r="HLD6" s="8"/>
      <c r="HLE6" s="8"/>
      <c r="HLF6" s="8"/>
      <c r="HLG6" s="8"/>
      <c r="HLH6" s="8"/>
      <c r="HLI6" s="8"/>
      <c r="HLJ6" s="8"/>
      <c r="HLK6" s="8"/>
      <c r="HLL6" s="8"/>
      <c r="HLM6" s="8"/>
      <c r="HLN6" s="8"/>
      <c r="HLO6" s="8"/>
      <c r="HLP6" s="8"/>
      <c r="HLQ6" s="8"/>
      <c r="HLR6" s="8"/>
      <c r="HLS6" s="8"/>
      <c r="HLT6" s="8"/>
      <c r="HLU6" s="8"/>
      <c r="HLV6" s="8"/>
      <c r="HLW6" s="8"/>
      <c r="HLX6" s="8"/>
      <c r="HLY6" s="8"/>
      <c r="HLZ6" s="8"/>
      <c r="HMA6" s="8"/>
      <c r="HMB6" s="8"/>
      <c r="HMC6" s="8"/>
      <c r="HMD6" s="8"/>
      <c r="HME6" s="8"/>
      <c r="HMF6" s="8"/>
      <c r="HMG6" s="8"/>
      <c r="HMH6" s="8"/>
      <c r="HMI6" s="8"/>
      <c r="HMJ6" s="8"/>
      <c r="HMK6" s="8"/>
      <c r="HML6" s="8"/>
      <c r="HMM6" s="8"/>
      <c r="HMN6" s="8"/>
      <c r="HMO6" s="8"/>
      <c r="HMP6" s="8"/>
      <c r="HMQ6" s="8"/>
      <c r="HMR6" s="8"/>
      <c r="HMS6" s="8"/>
      <c r="HMT6" s="8"/>
      <c r="HMU6" s="8"/>
      <c r="HMV6" s="8"/>
      <c r="HMW6" s="8"/>
      <c r="HMX6" s="8"/>
      <c r="HMY6" s="8"/>
      <c r="HMZ6" s="8"/>
      <c r="HNA6" s="8"/>
      <c r="HNB6" s="8"/>
      <c r="HNC6" s="8"/>
      <c r="HND6" s="8"/>
      <c r="HNE6" s="8"/>
      <c r="HNF6" s="8"/>
      <c r="HNG6" s="8"/>
      <c r="HNH6" s="8"/>
      <c r="HNI6" s="8"/>
      <c r="HNJ6" s="8"/>
      <c r="HNK6" s="8"/>
      <c r="HNL6" s="8"/>
      <c r="HNM6" s="8"/>
      <c r="HNN6" s="8"/>
      <c r="HNO6" s="8"/>
      <c r="HNP6" s="8"/>
      <c r="HNQ6" s="8"/>
      <c r="HNR6" s="8"/>
      <c r="HNS6" s="8"/>
      <c r="HNT6" s="8"/>
      <c r="HNU6" s="8"/>
      <c r="HNV6" s="8"/>
      <c r="HNW6" s="8"/>
      <c r="HNX6" s="8"/>
      <c r="HNY6" s="8"/>
      <c r="HNZ6" s="8"/>
      <c r="HOA6" s="8"/>
      <c r="HOB6" s="8"/>
      <c r="HOC6" s="8"/>
      <c r="HOD6" s="8"/>
      <c r="HOE6" s="8"/>
      <c r="HOF6" s="8"/>
      <c r="HOG6" s="8"/>
      <c r="HOH6" s="8"/>
      <c r="HOI6" s="8"/>
      <c r="HOJ6" s="8"/>
      <c r="HOK6" s="8"/>
      <c r="HOL6" s="8"/>
      <c r="HOM6" s="8"/>
      <c r="HON6" s="8"/>
      <c r="HOO6" s="8"/>
      <c r="HOP6" s="8"/>
      <c r="HOQ6" s="8"/>
      <c r="HOR6" s="8"/>
      <c r="HOS6" s="8"/>
      <c r="HOT6" s="8"/>
      <c r="HOU6" s="8"/>
      <c r="HOV6" s="8"/>
      <c r="HOW6" s="8"/>
      <c r="HOX6" s="8"/>
      <c r="HOY6" s="8"/>
      <c r="HOZ6" s="8"/>
      <c r="HPA6" s="8"/>
      <c r="HPB6" s="8"/>
      <c r="HPC6" s="8"/>
      <c r="HPD6" s="8"/>
      <c r="HPE6" s="8"/>
      <c r="HPF6" s="8"/>
      <c r="HPG6" s="8"/>
      <c r="HPH6" s="8"/>
      <c r="HPI6" s="8"/>
      <c r="HPJ6" s="8"/>
      <c r="HPK6" s="8"/>
      <c r="HPL6" s="8"/>
      <c r="HPM6" s="8"/>
      <c r="HPN6" s="8"/>
      <c r="HPO6" s="8"/>
      <c r="HPP6" s="8"/>
      <c r="HPQ6" s="8"/>
      <c r="HPR6" s="8"/>
      <c r="HPS6" s="8"/>
      <c r="HPT6" s="8"/>
      <c r="HPU6" s="8"/>
      <c r="HPV6" s="8"/>
      <c r="HPW6" s="8"/>
      <c r="HPX6" s="8"/>
      <c r="HPY6" s="8"/>
      <c r="HPZ6" s="8"/>
      <c r="HQA6" s="8"/>
      <c r="HQB6" s="8"/>
      <c r="HQC6" s="8"/>
      <c r="HQD6" s="8"/>
      <c r="HQE6" s="8"/>
      <c r="HQF6" s="8"/>
      <c r="HQG6" s="8"/>
      <c r="HQH6" s="8"/>
      <c r="HQI6" s="8"/>
      <c r="HQJ6" s="8"/>
      <c r="HQK6" s="8"/>
      <c r="HQL6" s="8"/>
      <c r="HQM6" s="8"/>
      <c r="HQN6" s="8"/>
      <c r="HQO6" s="8"/>
      <c r="HQP6" s="8"/>
      <c r="HQQ6" s="8"/>
      <c r="HQR6" s="8"/>
      <c r="HQS6" s="8"/>
      <c r="HQT6" s="8"/>
      <c r="HQU6" s="8"/>
      <c r="HQV6" s="8"/>
      <c r="HQW6" s="8"/>
      <c r="HQX6" s="8"/>
      <c r="HQY6" s="8"/>
      <c r="HQZ6" s="8"/>
      <c r="HRA6" s="8"/>
      <c r="HRB6" s="8"/>
      <c r="HRC6" s="8"/>
      <c r="HRD6" s="8"/>
      <c r="HRE6" s="8"/>
      <c r="HRF6" s="8"/>
      <c r="HRG6" s="8"/>
      <c r="HRH6" s="8"/>
      <c r="HRI6" s="8"/>
      <c r="HRJ6" s="8"/>
      <c r="HRK6" s="8"/>
      <c r="HRL6" s="8"/>
      <c r="HRM6" s="8"/>
      <c r="HRN6" s="8"/>
      <c r="HRO6" s="8"/>
      <c r="HRP6" s="8"/>
      <c r="HRQ6" s="8"/>
      <c r="HRR6" s="8"/>
      <c r="HRS6" s="8"/>
      <c r="HRT6" s="8"/>
      <c r="HRU6" s="8"/>
      <c r="HRV6" s="8"/>
      <c r="HRW6" s="8"/>
      <c r="HRX6" s="8"/>
      <c r="HRY6" s="8"/>
      <c r="HRZ6" s="8"/>
      <c r="HSA6" s="8"/>
      <c r="HSB6" s="8"/>
      <c r="HSC6" s="8"/>
      <c r="HSD6" s="8"/>
      <c r="HSE6" s="8"/>
      <c r="HSF6" s="8"/>
      <c r="HSG6" s="8"/>
      <c r="HSH6" s="8"/>
      <c r="HSI6" s="8"/>
      <c r="HSJ6" s="8"/>
      <c r="HSK6" s="8"/>
      <c r="HSL6" s="8"/>
      <c r="HSM6" s="8"/>
      <c r="HSN6" s="8"/>
      <c r="HSO6" s="8"/>
      <c r="HSP6" s="8"/>
      <c r="HSQ6" s="8"/>
      <c r="HSR6" s="8"/>
      <c r="HSS6" s="8"/>
      <c r="HST6" s="8"/>
      <c r="HSU6" s="8"/>
      <c r="HSV6" s="8"/>
      <c r="HSW6" s="8"/>
      <c r="HSX6" s="8"/>
      <c r="HSY6" s="8"/>
      <c r="HSZ6" s="8"/>
      <c r="HTA6" s="8"/>
      <c r="HTB6" s="8"/>
      <c r="HTC6" s="8"/>
      <c r="HTD6" s="8"/>
      <c r="HTE6" s="8"/>
      <c r="HTF6" s="8"/>
      <c r="HTG6" s="8"/>
      <c r="HTH6" s="8"/>
      <c r="HTI6" s="8"/>
      <c r="HTJ6" s="8"/>
      <c r="HTK6" s="8"/>
      <c r="HTL6" s="8"/>
      <c r="HTM6" s="8"/>
      <c r="HTN6" s="8"/>
      <c r="HTO6" s="8"/>
      <c r="HTP6" s="8"/>
      <c r="HTQ6" s="8"/>
      <c r="HTR6" s="8"/>
      <c r="HTS6" s="8"/>
      <c r="HTT6" s="8"/>
      <c r="HTU6" s="8"/>
      <c r="HTV6" s="8"/>
      <c r="HTW6" s="8"/>
      <c r="HTX6" s="8"/>
      <c r="HTY6" s="8"/>
      <c r="HTZ6" s="8"/>
      <c r="HUA6" s="8"/>
      <c r="HUB6" s="8"/>
      <c r="HUC6" s="8"/>
      <c r="HUD6" s="8"/>
      <c r="HUE6" s="8"/>
      <c r="HUF6" s="8"/>
      <c r="HUG6" s="8"/>
      <c r="HUH6" s="8"/>
      <c r="HUI6" s="8"/>
      <c r="HUJ6" s="8"/>
      <c r="HUK6" s="8"/>
      <c r="HUL6" s="8"/>
      <c r="HUM6" s="8"/>
      <c r="HUN6" s="8"/>
      <c r="HUO6" s="8"/>
      <c r="HUP6" s="8"/>
      <c r="HUQ6" s="8"/>
      <c r="HUR6" s="8"/>
      <c r="HUS6" s="8"/>
      <c r="HUT6" s="8"/>
      <c r="HUU6" s="8"/>
      <c r="HUV6" s="8"/>
      <c r="HUW6" s="8"/>
      <c r="HUX6" s="8"/>
      <c r="HUY6" s="8"/>
      <c r="HUZ6" s="8"/>
      <c r="HVA6" s="8"/>
      <c r="HVB6" s="8"/>
      <c r="HVC6" s="8"/>
      <c r="HVD6" s="8"/>
      <c r="HVE6" s="8"/>
      <c r="HVF6" s="8"/>
      <c r="HVG6" s="8"/>
      <c r="HVH6" s="8"/>
      <c r="HVI6" s="8"/>
      <c r="HVJ6" s="8"/>
      <c r="HVK6" s="8"/>
      <c r="HVL6" s="8"/>
      <c r="HVM6" s="8"/>
      <c r="HVN6" s="8"/>
      <c r="HVO6" s="8"/>
      <c r="HVP6" s="8"/>
      <c r="HVQ6" s="8"/>
      <c r="HVR6" s="8"/>
      <c r="HVS6" s="8"/>
      <c r="HVT6" s="8"/>
      <c r="HVU6" s="8"/>
      <c r="HVV6" s="8"/>
      <c r="HVW6" s="8"/>
      <c r="HVX6" s="8"/>
      <c r="HVY6" s="8"/>
      <c r="HVZ6" s="8"/>
      <c r="HWA6" s="8"/>
      <c r="HWB6" s="8"/>
      <c r="HWC6" s="8"/>
      <c r="HWD6" s="8"/>
      <c r="HWE6" s="8"/>
      <c r="HWF6" s="8"/>
      <c r="HWG6" s="8"/>
      <c r="HWH6" s="8"/>
      <c r="HWI6" s="8"/>
      <c r="HWJ6" s="8"/>
      <c r="HWK6" s="8"/>
      <c r="HWL6" s="8"/>
      <c r="HWM6" s="8"/>
      <c r="HWN6" s="8"/>
      <c r="HWO6" s="8"/>
      <c r="HWP6" s="8"/>
      <c r="HWQ6" s="8"/>
      <c r="HWR6" s="8"/>
      <c r="HWS6" s="8"/>
      <c r="HWT6" s="8"/>
      <c r="HWU6" s="8"/>
      <c r="HWV6" s="8"/>
      <c r="HWW6" s="8"/>
      <c r="HWX6" s="8"/>
      <c r="HWY6" s="8"/>
      <c r="HWZ6" s="8"/>
      <c r="HXA6" s="8"/>
      <c r="HXB6" s="8"/>
      <c r="HXC6" s="8"/>
      <c r="HXD6" s="8"/>
      <c r="HXE6" s="8"/>
      <c r="HXF6" s="8"/>
      <c r="HXG6" s="8"/>
      <c r="HXH6" s="8"/>
      <c r="HXI6" s="8"/>
      <c r="HXJ6" s="8"/>
      <c r="HXK6" s="8"/>
      <c r="HXL6" s="8"/>
      <c r="HXM6" s="8"/>
      <c r="HXN6" s="8"/>
      <c r="HXO6" s="8"/>
      <c r="HXP6" s="8"/>
      <c r="HXQ6" s="8"/>
      <c r="HXR6" s="8"/>
      <c r="HXS6" s="8"/>
      <c r="HXT6" s="8"/>
      <c r="HXU6" s="8"/>
      <c r="HXV6" s="8"/>
      <c r="HXW6" s="8"/>
      <c r="HXX6" s="8"/>
      <c r="HXY6" s="8"/>
      <c r="HXZ6" s="8"/>
      <c r="HYA6" s="8"/>
      <c r="HYB6" s="8"/>
      <c r="HYC6" s="8"/>
      <c r="HYD6" s="8"/>
      <c r="HYE6" s="8"/>
      <c r="HYF6" s="8"/>
      <c r="HYG6" s="8"/>
      <c r="HYH6" s="8"/>
      <c r="HYI6" s="8"/>
      <c r="HYJ6" s="8"/>
      <c r="HYK6" s="8"/>
      <c r="HYL6" s="8"/>
      <c r="HYM6" s="8"/>
      <c r="HYN6" s="8"/>
      <c r="HYO6" s="8"/>
      <c r="HYP6" s="8"/>
      <c r="HYQ6" s="8"/>
      <c r="HYR6" s="8"/>
      <c r="HYS6" s="8"/>
      <c r="HYT6" s="8"/>
      <c r="HYU6" s="8"/>
      <c r="HYV6" s="8"/>
      <c r="HYW6" s="8"/>
      <c r="HYX6" s="8"/>
      <c r="HYY6" s="8"/>
      <c r="HYZ6" s="8"/>
      <c r="HZA6" s="8"/>
      <c r="HZB6" s="8"/>
      <c r="HZC6" s="8"/>
      <c r="HZD6" s="8"/>
      <c r="HZE6" s="8"/>
      <c r="HZF6" s="8"/>
      <c r="HZG6" s="8"/>
      <c r="HZH6" s="8"/>
      <c r="HZI6" s="8"/>
      <c r="HZJ6" s="8"/>
      <c r="HZK6" s="8"/>
      <c r="HZL6" s="8"/>
      <c r="HZM6" s="8"/>
      <c r="HZN6" s="8"/>
      <c r="HZO6" s="8"/>
      <c r="HZP6" s="8"/>
      <c r="HZQ6" s="8"/>
      <c r="HZR6" s="8"/>
      <c r="HZS6" s="8"/>
      <c r="HZT6" s="8"/>
      <c r="HZU6" s="8"/>
      <c r="HZV6" s="8"/>
      <c r="HZW6" s="8"/>
      <c r="HZX6" s="8"/>
      <c r="HZY6" s="8"/>
      <c r="HZZ6" s="8"/>
      <c r="IAA6" s="8"/>
      <c r="IAB6" s="8"/>
      <c r="IAC6" s="8"/>
      <c r="IAD6" s="8"/>
      <c r="IAE6" s="8"/>
      <c r="IAF6" s="8"/>
      <c r="IAG6" s="8"/>
      <c r="IAH6" s="8"/>
      <c r="IAI6" s="8"/>
      <c r="IAJ6" s="8"/>
      <c r="IAK6" s="8"/>
      <c r="IAL6" s="8"/>
      <c r="IAM6" s="8"/>
      <c r="IAN6" s="8"/>
      <c r="IAO6" s="8"/>
      <c r="IAP6" s="8"/>
      <c r="IAQ6" s="8"/>
      <c r="IAR6" s="8"/>
      <c r="IAS6" s="8"/>
      <c r="IAT6" s="8"/>
      <c r="IAU6" s="8"/>
      <c r="IAV6" s="8"/>
      <c r="IAW6" s="8"/>
      <c r="IAX6" s="8"/>
      <c r="IAY6" s="8"/>
      <c r="IAZ6" s="8"/>
      <c r="IBA6" s="8"/>
      <c r="IBB6" s="8"/>
      <c r="IBC6" s="8"/>
      <c r="IBD6" s="8"/>
      <c r="IBE6" s="8"/>
      <c r="IBF6" s="8"/>
      <c r="IBG6" s="8"/>
      <c r="IBH6" s="8"/>
      <c r="IBI6" s="8"/>
      <c r="IBJ6" s="8"/>
      <c r="IBK6" s="8"/>
      <c r="IBL6" s="8"/>
      <c r="IBM6" s="8"/>
      <c r="IBN6" s="8"/>
      <c r="IBO6" s="8"/>
      <c r="IBP6" s="8"/>
      <c r="IBQ6" s="8"/>
      <c r="IBR6" s="8"/>
      <c r="IBS6" s="8"/>
      <c r="IBT6" s="8"/>
      <c r="IBU6" s="8"/>
      <c r="IBV6" s="8"/>
      <c r="IBW6" s="8"/>
      <c r="IBX6" s="8"/>
      <c r="IBY6" s="8"/>
      <c r="IBZ6" s="8"/>
      <c r="ICA6" s="8"/>
      <c r="ICB6" s="8"/>
      <c r="ICC6" s="8"/>
      <c r="ICD6" s="8"/>
      <c r="ICE6" s="8"/>
      <c r="ICF6" s="8"/>
      <c r="ICG6" s="8"/>
      <c r="ICH6" s="8"/>
      <c r="ICI6" s="8"/>
      <c r="ICJ6" s="8"/>
      <c r="ICK6" s="8"/>
      <c r="ICL6" s="8"/>
      <c r="ICM6" s="8"/>
      <c r="ICN6" s="8"/>
      <c r="ICO6" s="8"/>
      <c r="ICP6" s="8"/>
      <c r="ICQ6" s="8"/>
      <c r="ICR6" s="8"/>
      <c r="ICS6" s="8"/>
      <c r="ICT6" s="8"/>
      <c r="ICU6" s="8"/>
      <c r="ICV6" s="8"/>
      <c r="ICW6" s="8"/>
      <c r="ICX6" s="8"/>
      <c r="ICY6" s="8"/>
      <c r="ICZ6" s="8"/>
      <c r="IDA6" s="8"/>
      <c r="IDB6" s="8"/>
      <c r="IDC6" s="8"/>
      <c r="IDD6" s="8"/>
      <c r="IDE6" s="8"/>
      <c r="IDF6" s="8"/>
      <c r="IDG6" s="8"/>
      <c r="IDH6" s="8"/>
      <c r="IDI6" s="8"/>
      <c r="IDJ6" s="8"/>
      <c r="IDK6" s="8"/>
      <c r="IDL6" s="8"/>
      <c r="IDM6" s="8"/>
      <c r="IDN6" s="8"/>
      <c r="IDO6" s="8"/>
      <c r="IDP6" s="8"/>
      <c r="IDQ6" s="8"/>
      <c r="IDR6" s="8"/>
      <c r="IDS6" s="8"/>
      <c r="IDT6" s="8"/>
      <c r="IDU6" s="8"/>
      <c r="IDV6" s="8"/>
      <c r="IDW6" s="8"/>
      <c r="IDX6" s="8"/>
      <c r="IDY6" s="8"/>
      <c r="IDZ6" s="8"/>
      <c r="IEA6" s="8"/>
      <c r="IEB6" s="8"/>
      <c r="IEC6" s="8"/>
      <c r="IED6" s="8"/>
      <c r="IEE6" s="8"/>
      <c r="IEF6" s="8"/>
      <c r="IEG6" s="8"/>
      <c r="IEH6" s="8"/>
      <c r="IEI6" s="8"/>
      <c r="IEJ6" s="8"/>
      <c r="IEK6" s="8"/>
      <c r="IEL6" s="8"/>
      <c r="IEM6" s="8"/>
      <c r="IEN6" s="8"/>
      <c r="IEO6" s="8"/>
      <c r="IEP6" s="8"/>
      <c r="IEQ6" s="8"/>
      <c r="IER6" s="8"/>
      <c r="IES6" s="8"/>
      <c r="IET6" s="8"/>
      <c r="IEU6" s="8"/>
      <c r="IEV6" s="8"/>
      <c r="IEW6" s="8"/>
      <c r="IEX6" s="8"/>
      <c r="IEY6" s="8"/>
      <c r="IEZ6" s="8"/>
      <c r="IFA6" s="8"/>
      <c r="IFB6" s="8"/>
      <c r="IFC6" s="8"/>
      <c r="IFD6" s="8"/>
      <c r="IFE6" s="8"/>
      <c r="IFF6" s="8"/>
      <c r="IFG6" s="8"/>
      <c r="IFH6" s="8"/>
      <c r="IFI6" s="8"/>
      <c r="IFJ6" s="8"/>
      <c r="IFK6" s="8"/>
      <c r="IFL6" s="8"/>
      <c r="IFM6" s="8"/>
      <c r="IFN6" s="8"/>
      <c r="IFO6" s="8"/>
      <c r="IFP6" s="8"/>
      <c r="IFQ6" s="8"/>
      <c r="IFR6" s="8"/>
      <c r="IFS6" s="8"/>
      <c r="IFT6" s="8"/>
      <c r="IFU6" s="8"/>
      <c r="IFV6" s="8"/>
      <c r="IFW6" s="8"/>
      <c r="IFX6" s="8"/>
      <c r="IFY6" s="8"/>
      <c r="IFZ6" s="8"/>
      <c r="IGA6" s="8"/>
      <c r="IGB6" s="8"/>
      <c r="IGC6" s="8"/>
      <c r="IGD6" s="8"/>
      <c r="IGE6" s="8"/>
      <c r="IGF6" s="8"/>
      <c r="IGG6" s="8"/>
      <c r="IGH6" s="8"/>
      <c r="IGI6" s="8"/>
      <c r="IGJ6" s="8"/>
      <c r="IGK6" s="8"/>
      <c r="IGL6" s="8"/>
      <c r="IGM6" s="8"/>
      <c r="IGN6" s="8"/>
      <c r="IGO6" s="8"/>
      <c r="IGP6" s="8"/>
      <c r="IGQ6" s="8"/>
      <c r="IGR6" s="8"/>
      <c r="IGS6" s="8"/>
      <c r="IGT6" s="8"/>
      <c r="IGU6" s="8"/>
      <c r="IGV6" s="8"/>
      <c r="IGW6" s="8"/>
      <c r="IGX6" s="8"/>
      <c r="IGY6" s="8"/>
      <c r="IGZ6" s="8"/>
      <c r="IHA6" s="8"/>
      <c r="IHB6" s="8"/>
      <c r="IHC6" s="8"/>
      <c r="IHD6" s="8"/>
      <c r="IHE6" s="8"/>
      <c r="IHF6" s="8"/>
      <c r="IHG6" s="8"/>
      <c r="IHH6" s="8"/>
      <c r="IHI6" s="8"/>
      <c r="IHJ6" s="8"/>
      <c r="IHK6" s="8"/>
      <c r="IHL6" s="8"/>
      <c r="IHM6" s="8"/>
      <c r="IHN6" s="8"/>
      <c r="IHO6" s="8"/>
      <c r="IHP6" s="8"/>
      <c r="IHQ6" s="8"/>
      <c r="IHR6" s="8"/>
      <c r="IHS6" s="8"/>
      <c r="IHT6" s="8"/>
      <c r="IHU6" s="8"/>
      <c r="IHV6" s="8"/>
      <c r="IHW6" s="8"/>
      <c r="IHX6" s="8"/>
      <c r="IHY6" s="8"/>
      <c r="IHZ6" s="8"/>
      <c r="IIA6" s="8"/>
      <c r="IIB6" s="8"/>
      <c r="IIC6" s="8"/>
      <c r="IID6" s="8"/>
      <c r="IIE6" s="8"/>
      <c r="IIF6" s="8"/>
      <c r="IIG6" s="8"/>
      <c r="IIH6" s="8"/>
      <c r="III6" s="8"/>
      <c r="IIJ6" s="8"/>
      <c r="IIK6" s="8"/>
      <c r="IIL6" s="8"/>
      <c r="IIM6" s="8"/>
      <c r="IIN6" s="8"/>
      <c r="IIO6" s="8"/>
      <c r="IIP6" s="8"/>
      <c r="IIQ6" s="8"/>
      <c r="IIR6" s="8"/>
      <c r="IIS6" s="8"/>
      <c r="IIT6" s="8"/>
      <c r="IIU6" s="8"/>
      <c r="IIV6" s="8"/>
      <c r="IIW6" s="8"/>
      <c r="IIX6" s="8"/>
      <c r="IIY6" s="8"/>
      <c r="IIZ6" s="8"/>
      <c r="IJA6" s="8"/>
      <c r="IJB6" s="8"/>
      <c r="IJC6" s="8"/>
      <c r="IJD6" s="8"/>
      <c r="IJE6" s="8"/>
      <c r="IJF6" s="8"/>
      <c r="IJG6" s="8"/>
      <c r="IJH6" s="8"/>
      <c r="IJI6" s="8"/>
      <c r="IJJ6" s="8"/>
      <c r="IJK6" s="8"/>
      <c r="IJL6" s="8"/>
      <c r="IJM6" s="8"/>
      <c r="IJN6" s="8"/>
      <c r="IJO6" s="8"/>
      <c r="IJP6" s="8"/>
      <c r="IJQ6" s="8"/>
      <c r="IJR6" s="8"/>
      <c r="IJS6" s="8"/>
      <c r="IJT6" s="8"/>
      <c r="IJU6" s="8"/>
      <c r="IJV6" s="8"/>
      <c r="IJW6" s="8"/>
      <c r="IJX6" s="8"/>
      <c r="IJY6" s="8"/>
      <c r="IJZ6" s="8"/>
      <c r="IKA6" s="8"/>
      <c r="IKB6" s="8"/>
      <c r="IKC6" s="8"/>
      <c r="IKD6" s="8"/>
      <c r="IKE6" s="8"/>
      <c r="IKF6" s="8"/>
      <c r="IKG6" s="8"/>
      <c r="IKH6" s="8"/>
      <c r="IKI6" s="8"/>
      <c r="IKJ6" s="8"/>
      <c r="IKK6" s="8"/>
      <c r="IKL6" s="8"/>
      <c r="IKM6" s="8"/>
      <c r="IKN6" s="8"/>
      <c r="IKO6" s="8"/>
      <c r="IKP6" s="8"/>
      <c r="IKQ6" s="8"/>
      <c r="IKR6" s="8"/>
      <c r="IKS6" s="8"/>
      <c r="IKT6" s="8"/>
      <c r="IKU6" s="8"/>
      <c r="IKV6" s="8"/>
      <c r="IKW6" s="8"/>
      <c r="IKX6" s="8"/>
      <c r="IKY6" s="8"/>
      <c r="IKZ6" s="8"/>
      <c r="ILA6" s="8"/>
      <c r="ILB6" s="8"/>
      <c r="ILC6" s="8"/>
      <c r="ILD6" s="8"/>
      <c r="ILE6" s="8"/>
      <c r="ILF6" s="8"/>
      <c r="ILG6" s="8"/>
      <c r="ILH6" s="8"/>
      <c r="ILI6" s="8"/>
      <c r="ILJ6" s="8"/>
      <c r="ILK6" s="8"/>
      <c r="ILL6" s="8"/>
      <c r="ILM6" s="8"/>
      <c r="ILN6" s="8"/>
      <c r="ILO6" s="8"/>
      <c r="ILP6" s="8"/>
      <c r="ILQ6" s="8"/>
      <c r="ILR6" s="8"/>
      <c r="ILS6" s="8"/>
      <c r="ILT6" s="8"/>
      <c r="ILU6" s="8"/>
      <c r="ILV6" s="8"/>
      <c r="ILW6" s="8"/>
      <c r="ILX6" s="8"/>
      <c r="ILY6" s="8"/>
      <c r="ILZ6" s="8"/>
      <c r="IMA6" s="8"/>
      <c r="IMB6" s="8"/>
      <c r="IMC6" s="8"/>
      <c r="IMD6" s="8"/>
      <c r="IME6" s="8"/>
      <c r="IMF6" s="8"/>
      <c r="IMG6" s="8"/>
      <c r="IMH6" s="8"/>
      <c r="IMI6" s="8"/>
      <c r="IMJ6" s="8"/>
      <c r="IMK6" s="8"/>
      <c r="IML6" s="8"/>
      <c r="IMM6" s="8"/>
      <c r="IMN6" s="8"/>
      <c r="IMO6" s="8"/>
      <c r="IMP6" s="8"/>
      <c r="IMQ6" s="8"/>
      <c r="IMR6" s="8"/>
      <c r="IMS6" s="8"/>
      <c r="IMT6" s="8"/>
      <c r="IMU6" s="8"/>
      <c r="IMV6" s="8"/>
      <c r="IMW6" s="8"/>
      <c r="IMX6" s="8"/>
      <c r="IMY6" s="8"/>
      <c r="IMZ6" s="8"/>
      <c r="INA6" s="8"/>
      <c r="INB6" s="8"/>
      <c r="INC6" s="8"/>
      <c r="IND6" s="8"/>
      <c r="INE6" s="8"/>
      <c r="INF6" s="8"/>
      <c r="ING6" s="8"/>
      <c r="INH6" s="8"/>
      <c r="INI6" s="8"/>
      <c r="INJ6" s="8"/>
      <c r="INK6" s="8"/>
      <c r="INL6" s="8"/>
      <c r="INM6" s="8"/>
      <c r="INN6" s="8"/>
      <c r="INO6" s="8"/>
      <c r="INP6" s="8"/>
      <c r="INQ6" s="8"/>
      <c r="INR6" s="8"/>
      <c r="INS6" s="8"/>
      <c r="INT6" s="8"/>
      <c r="INU6" s="8"/>
      <c r="INV6" s="8"/>
      <c r="INW6" s="8"/>
      <c r="INX6" s="8"/>
      <c r="INY6" s="8"/>
      <c r="INZ6" s="8"/>
      <c r="IOA6" s="8"/>
      <c r="IOB6" s="8"/>
      <c r="IOC6" s="8"/>
      <c r="IOD6" s="8"/>
      <c r="IOE6" s="8"/>
      <c r="IOF6" s="8"/>
      <c r="IOG6" s="8"/>
      <c r="IOH6" s="8"/>
      <c r="IOI6" s="8"/>
      <c r="IOJ6" s="8"/>
      <c r="IOK6" s="8"/>
      <c r="IOL6" s="8"/>
      <c r="IOM6" s="8"/>
      <c r="ION6" s="8"/>
      <c r="IOO6" s="8"/>
      <c r="IOP6" s="8"/>
      <c r="IOQ6" s="8"/>
      <c r="IOR6" s="8"/>
      <c r="IOS6" s="8"/>
      <c r="IOT6" s="8"/>
      <c r="IOU6" s="8"/>
      <c r="IOV6" s="8"/>
      <c r="IOW6" s="8"/>
      <c r="IOX6" s="8"/>
      <c r="IOY6" s="8"/>
      <c r="IOZ6" s="8"/>
      <c r="IPA6" s="8"/>
      <c r="IPB6" s="8"/>
      <c r="IPC6" s="8"/>
      <c r="IPD6" s="8"/>
      <c r="IPE6" s="8"/>
      <c r="IPF6" s="8"/>
      <c r="IPG6" s="8"/>
      <c r="IPH6" s="8"/>
      <c r="IPI6" s="8"/>
      <c r="IPJ6" s="8"/>
      <c r="IPK6" s="8"/>
      <c r="IPL6" s="8"/>
      <c r="IPM6" s="8"/>
      <c r="IPN6" s="8"/>
      <c r="IPO6" s="8"/>
      <c r="IPP6" s="8"/>
      <c r="IPQ6" s="8"/>
      <c r="IPR6" s="8"/>
      <c r="IPS6" s="8"/>
      <c r="IPT6" s="8"/>
      <c r="IPU6" s="8"/>
      <c r="IPV6" s="8"/>
      <c r="IPW6" s="8"/>
      <c r="IPX6" s="8"/>
      <c r="IPY6" s="8"/>
      <c r="IPZ6" s="8"/>
      <c r="IQA6" s="8"/>
      <c r="IQB6" s="8"/>
      <c r="IQC6" s="8"/>
      <c r="IQD6" s="8"/>
      <c r="IQE6" s="8"/>
      <c r="IQF6" s="8"/>
      <c r="IQG6" s="8"/>
      <c r="IQH6" s="8"/>
      <c r="IQI6" s="8"/>
      <c r="IQJ6" s="8"/>
      <c r="IQK6" s="8"/>
      <c r="IQL6" s="8"/>
      <c r="IQM6" s="8"/>
      <c r="IQN6" s="8"/>
      <c r="IQO6" s="8"/>
      <c r="IQP6" s="8"/>
      <c r="IQQ6" s="8"/>
      <c r="IQR6" s="8"/>
      <c r="IQS6" s="8"/>
      <c r="IQT6" s="8"/>
      <c r="IQU6" s="8"/>
      <c r="IQV6" s="8"/>
      <c r="IQW6" s="8"/>
      <c r="IQX6" s="8"/>
      <c r="IQY6" s="8"/>
      <c r="IQZ6" s="8"/>
      <c r="IRA6" s="8"/>
      <c r="IRB6" s="8"/>
      <c r="IRC6" s="8"/>
      <c r="IRD6" s="8"/>
      <c r="IRE6" s="8"/>
      <c r="IRF6" s="8"/>
      <c r="IRG6" s="8"/>
      <c r="IRH6" s="8"/>
      <c r="IRI6" s="8"/>
      <c r="IRJ6" s="8"/>
      <c r="IRK6" s="8"/>
      <c r="IRL6" s="8"/>
      <c r="IRM6" s="8"/>
      <c r="IRN6" s="8"/>
      <c r="IRO6" s="8"/>
      <c r="IRP6" s="8"/>
      <c r="IRQ6" s="8"/>
      <c r="IRR6" s="8"/>
      <c r="IRS6" s="8"/>
      <c r="IRT6" s="8"/>
      <c r="IRU6" s="8"/>
      <c r="IRV6" s="8"/>
      <c r="IRW6" s="8"/>
      <c r="IRX6" s="8"/>
      <c r="IRY6" s="8"/>
      <c r="IRZ6" s="8"/>
      <c r="ISA6" s="8"/>
      <c r="ISB6" s="8"/>
      <c r="ISC6" s="8"/>
      <c r="ISD6" s="8"/>
      <c r="ISE6" s="8"/>
      <c r="ISF6" s="8"/>
      <c r="ISG6" s="8"/>
      <c r="ISH6" s="8"/>
      <c r="ISI6" s="8"/>
      <c r="ISJ6" s="8"/>
      <c r="ISK6" s="8"/>
      <c r="ISL6" s="8"/>
      <c r="ISM6" s="8"/>
      <c r="ISN6" s="8"/>
      <c r="ISO6" s="8"/>
      <c r="ISP6" s="8"/>
      <c r="ISQ6" s="8"/>
      <c r="ISR6" s="8"/>
      <c r="ISS6" s="8"/>
      <c r="IST6" s="8"/>
      <c r="ISU6" s="8"/>
      <c r="ISV6" s="8"/>
      <c r="ISW6" s="8"/>
      <c r="ISX6" s="8"/>
      <c r="ISY6" s="8"/>
      <c r="ISZ6" s="8"/>
      <c r="ITA6" s="8"/>
      <c r="ITB6" s="8"/>
      <c r="ITC6" s="8"/>
      <c r="ITD6" s="8"/>
      <c r="ITE6" s="8"/>
      <c r="ITF6" s="8"/>
      <c r="ITG6" s="8"/>
      <c r="ITH6" s="8"/>
      <c r="ITI6" s="8"/>
      <c r="ITJ6" s="8"/>
      <c r="ITK6" s="8"/>
      <c r="ITL6" s="8"/>
      <c r="ITM6" s="8"/>
      <c r="ITN6" s="8"/>
      <c r="ITO6" s="8"/>
      <c r="ITP6" s="8"/>
      <c r="ITQ6" s="8"/>
      <c r="ITR6" s="8"/>
      <c r="ITS6" s="8"/>
      <c r="ITT6" s="8"/>
      <c r="ITU6" s="8"/>
      <c r="ITV6" s="8"/>
      <c r="ITW6" s="8"/>
      <c r="ITX6" s="8"/>
      <c r="ITY6" s="8"/>
      <c r="ITZ6" s="8"/>
      <c r="IUA6" s="8"/>
      <c r="IUB6" s="8"/>
      <c r="IUC6" s="8"/>
      <c r="IUD6" s="8"/>
      <c r="IUE6" s="8"/>
      <c r="IUF6" s="8"/>
      <c r="IUG6" s="8"/>
      <c r="IUH6" s="8"/>
      <c r="IUI6" s="8"/>
      <c r="IUJ6" s="8"/>
      <c r="IUK6" s="8"/>
      <c r="IUL6" s="8"/>
      <c r="IUM6" s="8"/>
      <c r="IUN6" s="8"/>
      <c r="IUO6" s="8"/>
      <c r="IUP6" s="8"/>
      <c r="IUQ6" s="8"/>
      <c r="IUR6" s="8"/>
      <c r="IUS6" s="8"/>
      <c r="IUT6" s="8"/>
      <c r="IUU6" s="8"/>
      <c r="IUV6" s="8"/>
      <c r="IUW6" s="8"/>
      <c r="IUX6" s="8"/>
      <c r="IUY6" s="8"/>
      <c r="IUZ6" s="8"/>
      <c r="IVA6" s="8"/>
      <c r="IVB6" s="8"/>
      <c r="IVC6" s="8"/>
      <c r="IVD6" s="8"/>
      <c r="IVE6" s="8"/>
      <c r="IVF6" s="8"/>
      <c r="IVG6" s="8"/>
      <c r="IVH6" s="8"/>
      <c r="IVI6" s="8"/>
      <c r="IVJ6" s="8"/>
      <c r="IVK6" s="8"/>
      <c r="IVL6" s="8"/>
      <c r="IVM6" s="8"/>
      <c r="IVN6" s="8"/>
      <c r="IVO6" s="8"/>
      <c r="IVP6" s="8"/>
      <c r="IVQ6" s="8"/>
      <c r="IVR6" s="8"/>
      <c r="IVS6" s="8"/>
      <c r="IVT6" s="8"/>
      <c r="IVU6" s="8"/>
      <c r="IVV6" s="8"/>
      <c r="IVW6" s="8"/>
      <c r="IVX6" s="8"/>
      <c r="IVY6" s="8"/>
      <c r="IVZ6" s="8"/>
      <c r="IWA6" s="8"/>
      <c r="IWB6" s="8"/>
      <c r="IWC6" s="8"/>
      <c r="IWD6" s="8"/>
      <c r="IWE6" s="8"/>
      <c r="IWF6" s="8"/>
      <c r="IWG6" s="8"/>
      <c r="IWH6" s="8"/>
      <c r="IWI6" s="8"/>
      <c r="IWJ6" s="8"/>
      <c r="IWK6" s="8"/>
      <c r="IWL6" s="8"/>
      <c r="IWM6" s="8"/>
      <c r="IWN6" s="8"/>
      <c r="IWO6" s="8"/>
      <c r="IWP6" s="8"/>
      <c r="IWQ6" s="8"/>
      <c r="IWR6" s="8"/>
      <c r="IWS6" s="8"/>
      <c r="IWT6" s="8"/>
      <c r="IWU6" s="8"/>
      <c r="IWV6" s="8"/>
      <c r="IWW6" s="8"/>
      <c r="IWX6" s="8"/>
      <c r="IWY6" s="8"/>
      <c r="IWZ6" s="8"/>
      <c r="IXA6" s="8"/>
      <c r="IXB6" s="8"/>
      <c r="IXC6" s="8"/>
      <c r="IXD6" s="8"/>
      <c r="IXE6" s="8"/>
      <c r="IXF6" s="8"/>
      <c r="IXG6" s="8"/>
      <c r="IXH6" s="8"/>
      <c r="IXI6" s="8"/>
      <c r="IXJ6" s="8"/>
      <c r="IXK6" s="8"/>
      <c r="IXL6" s="8"/>
      <c r="IXM6" s="8"/>
      <c r="IXN6" s="8"/>
      <c r="IXO6" s="8"/>
      <c r="IXP6" s="8"/>
      <c r="IXQ6" s="8"/>
      <c r="IXR6" s="8"/>
      <c r="IXS6" s="8"/>
      <c r="IXT6" s="8"/>
      <c r="IXU6" s="8"/>
      <c r="IXV6" s="8"/>
      <c r="IXW6" s="8"/>
      <c r="IXX6" s="8"/>
      <c r="IXY6" s="8"/>
      <c r="IXZ6" s="8"/>
      <c r="IYA6" s="8"/>
      <c r="IYB6" s="8"/>
      <c r="IYC6" s="8"/>
      <c r="IYD6" s="8"/>
      <c r="IYE6" s="8"/>
      <c r="IYF6" s="8"/>
      <c r="IYG6" s="8"/>
      <c r="IYH6" s="8"/>
      <c r="IYI6" s="8"/>
      <c r="IYJ6" s="8"/>
      <c r="IYK6" s="8"/>
      <c r="IYL6" s="8"/>
      <c r="IYM6" s="8"/>
      <c r="IYN6" s="8"/>
      <c r="IYO6" s="8"/>
      <c r="IYP6" s="8"/>
      <c r="IYQ6" s="8"/>
      <c r="IYR6" s="8"/>
      <c r="IYS6" s="8"/>
      <c r="IYT6" s="8"/>
      <c r="IYU6" s="8"/>
      <c r="IYV6" s="8"/>
      <c r="IYW6" s="8"/>
      <c r="IYX6" s="8"/>
      <c r="IYY6" s="8"/>
      <c r="IYZ6" s="8"/>
      <c r="IZA6" s="8"/>
      <c r="IZB6" s="8"/>
      <c r="IZC6" s="8"/>
      <c r="IZD6" s="8"/>
      <c r="IZE6" s="8"/>
      <c r="IZF6" s="8"/>
      <c r="IZG6" s="8"/>
      <c r="IZH6" s="8"/>
      <c r="IZI6" s="8"/>
      <c r="IZJ6" s="8"/>
      <c r="IZK6" s="8"/>
      <c r="IZL6" s="8"/>
      <c r="IZM6" s="8"/>
      <c r="IZN6" s="8"/>
      <c r="IZO6" s="8"/>
      <c r="IZP6" s="8"/>
      <c r="IZQ6" s="8"/>
      <c r="IZR6" s="8"/>
      <c r="IZS6" s="8"/>
      <c r="IZT6" s="8"/>
      <c r="IZU6" s="8"/>
      <c r="IZV6" s="8"/>
      <c r="IZW6" s="8"/>
      <c r="IZX6" s="8"/>
      <c r="IZY6" s="8"/>
      <c r="IZZ6" s="8"/>
      <c r="JAA6" s="8"/>
      <c r="JAB6" s="8"/>
      <c r="JAC6" s="8"/>
      <c r="JAD6" s="8"/>
      <c r="JAE6" s="8"/>
      <c r="JAF6" s="8"/>
      <c r="JAG6" s="8"/>
      <c r="JAH6" s="8"/>
      <c r="JAI6" s="8"/>
      <c r="JAJ6" s="8"/>
      <c r="JAK6" s="8"/>
      <c r="JAL6" s="8"/>
      <c r="JAM6" s="8"/>
      <c r="JAN6" s="8"/>
      <c r="JAO6" s="8"/>
      <c r="JAP6" s="8"/>
      <c r="JAQ6" s="8"/>
      <c r="JAR6" s="8"/>
      <c r="JAS6" s="8"/>
      <c r="JAT6" s="8"/>
      <c r="JAU6" s="8"/>
      <c r="JAV6" s="8"/>
      <c r="JAW6" s="8"/>
      <c r="JAX6" s="8"/>
      <c r="JAY6" s="8"/>
      <c r="JAZ6" s="8"/>
      <c r="JBA6" s="8"/>
      <c r="JBB6" s="8"/>
      <c r="JBC6" s="8"/>
      <c r="JBD6" s="8"/>
      <c r="JBE6" s="8"/>
      <c r="JBF6" s="8"/>
      <c r="JBG6" s="8"/>
      <c r="JBH6" s="8"/>
      <c r="JBI6" s="8"/>
      <c r="JBJ6" s="8"/>
      <c r="JBK6" s="8"/>
      <c r="JBL6" s="8"/>
      <c r="JBM6" s="8"/>
      <c r="JBN6" s="8"/>
      <c r="JBO6" s="8"/>
      <c r="JBP6" s="8"/>
      <c r="JBQ6" s="8"/>
      <c r="JBR6" s="8"/>
      <c r="JBS6" s="8"/>
      <c r="JBT6" s="8"/>
      <c r="JBU6" s="8"/>
      <c r="JBV6" s="8"/>
      <c r="JBW6" s="8"/>
      <c r="JBX6" s="8"/>
      <c r="JBY6" s="8"/>
      <c r="JBZ6" s="8"/>
      <c r="JCA6" s="8"/>
      <c r="JCB6" s="8"/>
      <c r="JCC6" s="8"/>
      <c r="JCD6" s="8"/>
      <c r="JCE6" s="8"/>
      <c r="JCF6" s="8"/>
      <c r="JCG6" s="8"/>
      <c r="JCH6" s="8"/>
      <c r="JCI6" s="8"/>
      <c r="JCJ6" s="8"/>
      <c r="JCK6" s="8"/>
      <c r="JCL6" s="8"/>
      <c r="JCM6" s="8"/>
      <c r="JCN6" s="8"/>
      <c r="JCO6" s="8"/>
      <c r="JCP6" s="8"/>
      <c r="JCQ6" s="8"/>
      <c r="JCR6" s="8"/>
      <c r="JCS6" s="8"/>
      <c r="JCT6" s="8"/>
      <c r="JCU6" s="8"/>
      <c r="JCV6" s="8"/>
      <c r="JCW6" s="8"/>
      <c r="JCX6" s="8"/>
      <c r="JCY6" s="8"/>
      <c r="JCZ6" s="8"/>
      <c r="JDA6" s="8"/>
      <c r="JDB6" s="8"/>
      <c r="JDC6" s="8"/>
      <c r="JDD6" s="8"/>
      <c r="JDE6" s="8"/>
      <c r="JDF6" s="8"/>
      <c r="JDG6" s="8"/>
      <c r="JDH6" s="8"/>
      <c r="JDI6" s="8"/>
      <c r="JDJ6" s="8"/>
      <c r="JDK6" s="8"/>
      <c r="JDL6" s="8"/>
      <c r="JDM6" s="8"/>
      <c r="JDN6" s="8"/>
      <c r="JDO6" s="8"/>
      <c r="JDP6" s="8"/>
      <c r="JDQ6" s="8"/>
      <c r="JDR6" s="8"/>
      <c r="JDS6" s="8"/>
      <c r="JDT6" s="8"/>
      <c r="JDU6" s="8"/>
      <c r="JDV6" s="8"/>
      <c r="JDW6" s="8"/>
      <c r="JDX6" s="8"/>
      <c r="JDY6" s="8"/>
      <c r="JDZ6" s="8"/>
      <c r="JEA6" s="8"/>
      <c r="JEB6" s="8"/>
      <c r="JEC6" s="8"/>
      <c r="JED6" s="8"/>
      <c r="JEE6" s="8"/>
      <c r="JEF6" s="8"/>
      <c r="JEG6" s="8"/>
      <c r="JEH6" s="8"/>
      <c r="JEI6" s="8"/>
      <c r="JEJ6" s="8"/>
      <c r="JEK6" s="8"/>
      <c r="JEL6" s="8"/>
      <c r="JEM6" s="8"/>
      <c r="JEN6" s="8"/>
      <c r="JEO6" s="8"/>
      <c r="JEP6" s="8"/>
      <c r="JEQ6" s="8"/>
      <c r="JER6" s="8"/>
      <c r="JES6" s="8"/>
      <c r="JET6" s="8"/>
      <c r="JEU6" s="8"/>
      <c r="JEV6" s="8"/>
      <c r="JEW6" s="8"/>
      <c r="JEX6" s="8"/>
      <c r="JEY6" s="8"/>
      <c r="JEZ6" s="8"/>
      <c r="JFA6" s="8"/>
      <c r="JFB6" s="8"/>
      <c r="JFC6" s="8"/>
      <c r="JFD6" s="8"/>
      <c r="JFE6" s="8"/>
      <c r="JFF6" s="8"/>
      <c r="JFG6" s="8"/>
      <c r="JFH6" s="8"/>
      <c r="JFI6" s="8"/>
      <c r="JFJ6" s="8"/>
      <c r="JFK6" s="8"/>
      <c r="JFL6" s="8"/>
      <c r="JFM6" s="8"/>
      <c r="JFN6" s="8"/>
      <c r="JFO6" s="8"/>
      <c r="JFP6" s="8"/>
      <c r="JFQ6" s="8"/>
      <c r="JFR6" s="8"/>
      <c r="JFS6" s="8"/>
      <c r="JFT6" s="8"/>
      <c r="JFU6" s="8"/>
      <c r="JFV6" s="8"/>
      <c r="JFW6" s="8"/>
      <c r="JFX6" s="8"/>
      <c r="JFY6" s="8"/>
      <c r="JFZ6" s="8"/>
      <c r="JGA6" s="8"/>
      <c r="JGB6" s="8"/>
      <c r="JGC6" s="8"/>
      <c r="JGD6" s="8"/>
      <c r="JGE6" s="8"/>
      <c r="JGF6" s="8"/>
      <c r="JGG6" s="8"/>
      <c r="JGH6" s="8"/>
      <c r="JGI6" s="8"/>
      <c r="JGJ6" s="8"/>
      <c r="JGK6" s="8"/>
      <c r="JGL6" s="8"/>
      <c r="JGM6" s="8"/>
      <c r="JGN6" s="8"/>
      <c r="JGO6" s="8"/>
      <c r="JGP6" s="8"/>
      <c r="JGQ6" s="8"/>
      <c r="JGR6" s="8"/>
      <c r="JGS6" s="8"/>
      <c r="JGT6" s="8"/>
      <c r="JGU6" s="8"/>
      <c r="JGV6" s="8"/>
      <c r="JGW6" s="8"/>
      <c r="JGX6" s="8"/>
      <c r="JGY6" s="8"/>
      <c r="JGZ6" s="8"/>
      <c r="JHA6" s="8"/>
      <c r="JHB6" s="8"/>
      <c r="JHC6" s="8"/>
      <c r="JHD6" s="8"/>
      <c r="JHE6" s="8"/>
      <c r="JHF6" s="8"/>
      <c r="JHG6" s="8"/>
      <c r="JHH6" s="8"/>
      <c r="JHI6" s="8"/>
      <c r="JHJ6" s="8"/>
      <c r="JHK6" s="8"/>
      <c r="JHL6" s="8"/>
      <c r="JHM6" s="8"/>
      <c r="JHN6" s="8"/>
      <c r="JHO6" s="8"/>
      <c r="JHP6" s="8"/>
      <c r="JHQ6" s="8"/>
      <c r="JHR6" s="8"/>
      <c r="JHS6" s="8"/>
      <c r="JHT6" s="8"/>
      <c r="JHU6" s="8"/>
      <c r="JHV6" s="8"/>
      <c r="JHW6" s="8"/>
      <c r="JHX6" s="8"/>
      <c r="JHY6" s="8"/>
      <c r="JHZ6" s="8"/>
      <c r="JIA6" s="8"/>
      <c r="JIB6" s="8"/>
      <c r="JIC6" s="8"/>
      <c r="JID6" s="8"/>
      <c r="JIE6" s="8"/>
      <c r="JIF6" s="8"/>
      <c r="JIG6" s="8"/>
      <c r="JIH6" s="8"/>
      <c r="JII6" s="8"/>
      <c r="JIJ6" s="8"/>
      <c r="JIK6" s="8"/>
      <c r="JIL6" s="8"/>
      <c r="JIM6" s="8"/>
      <c r="JIN6" s="8"/>
      <c r="JIO6" s="8"/>
      <c r="JIP6" s="8"/>
      <c r="JIQ6" s="8"/>
      <c r="JIR6" s="8"/>
      <c r="JIS6" s="8"/>
      <c r="JIT6" s="8"/>
      <c r="JIU6" s="8"/>
      <c r="JIV6" s="8"/>
      <c r="JIW6" s="8"/>
      <c r="JIX6" s="8"/>
      <c r="JIY6" s="8"/>
      <c r="JIZ6" s="8"/>
      <c r="JJA6" s="8"/>
      <c r="JJB6" s="8"/>
      <c r="JJC6" s="8"/>
      <c r="JJD6" s="8"/>
      <c r="JJE6" s="8"/>
      <c r="JJF6" s="8"/>
      <c r="JJG6" s="8"/>
      <c r="JJH6" s="8"/>
      <c r="JJI6" s="8"/>
      <c r="JJJ6" s="8"/>
      <c r="JJK6" s="8"/>
      <c r="JJL6" s="8"/>
      <c r="JJM6" s="8"/>
      <c r="JJN6" s="8"/>
      <c r="JJO6" s="8"/>
      <c r="JJP6" s="8"/>
      <c r="JJQ6" s="8"/>
      <c r="JJR6" s="8"/>
      <c r="JJS6" s="8"/>
      <c r="JJT6" s="8"/>
      <c r="JJU6" s="8"/>
      <c r="JJV6" s="8"/>
      <c r="JJW6" s="8"/>
      <c r="JJX6" s="8"/>
      <c r="JJY6" s="8"/>
      <c r="JJZ6" s="8"/>
      <c r="JKA6" s="8"/>
      <c r="JKB6" s="8"/>
      <c r="JKC6" s="8"/>
      <c r="JKD6" s="8"/>
      <c r="JKE6" s="8"/>
      <c r="JKF6" s="8"/>
      <c r="JKG6" s="8"/>
      <c r="JKH6" s="8"/>
      <c r="JKI6" s="8"/>
      <c r="JKJ6" s="8"/>
      <c r="JKK6" s="8"/>
      <c r="JKL6" s="8"/>
      <c r="JKM6" s="8"/>
      <c r="JKN6" s="8"/>
      <c r="JKO6" s="8"/>
      <c r="JKP6" s="8"/>
      <c r="JKQ6" s="8"/>
      <c r="JKR6" s="8"/>
      <c r="JKS6" s="8"/>
      <c r="JKT6" s="8"/>
      <c r="JKU6" s="8"/>
      <c r="JKV6" s="8"/>
      <c r="JKW6" s="8"/>
      <c r="JKX6" s="8"/>
      <c r="JKY6" s="8"/>
      <c r="JKZ6" s="8"/>
      <c r="JLA6" s="8"/>
      <c r="JLB6" s="8"/>
      <c r="JLC6" s="8"/>
      <c r="JLD6" s="8"/>
      <c r="JLE6" s="8"/>
      <c r="JLF6" s="8"/>
      <c r="JLG6" s="8"/>
      <c r="JLH6" s="8"/>
      <c r="JLI6" s="8"/>
      <c r="JLJ6" s="8"/>
      <c r="JLK6" s="8"/>
      <c r="JLL6" s="8"/>
      <c r="JLM6" s="8"/>
      <c r="JLN6" s="8"/>
      <c r="JLO6" s="8"/>
      <c r="JLP6" s="8"/>
      <c r="JLQ6" s="8"/>
      <c r="JLR6" s="8"/>
      <c r="JLS6" s="8"/>
      <c r="JLT6" s="8"/>
      <c r="JLU6" s="8"/>
      <c r="JLV6" s="8"/>
      <c r="JLW6" s="8"/>
      <c r="JLX6" s="8"/>
      <c r="JLY6" s="8"/>
      <c r="JLZ6" s="8"/>
      <c r="JMA6" s="8"/>
      <c r="JMB6" s="8"/>
      <c r="JMC6" s="8"/>
      <c r="JMD6" s="8"/>
      <c r="JME6" s="8"/>
      <c r="JMF6" s="8"/>
      <c r="JMG6" s="8"/>
      <c r="JMH6" s="8"/>
      <c r="JMI6" s="8"/>
      <c r="JMJ6" s="8"/>
      <c r="JMK6" s="8"/>
      <c r="JML6" s="8"/>
      <c r="JMM6" s="8"/>
      <c r="JMN6" s="8"/>
      <c r="JMO6" s="8"/>
      <c r="JMP6" s="8"/>
      <c r="JMQ6" s="8"/>
      <c r="JMR6" s="8"/>
      <c r="JMS6" s="8"/>
      <c r="JMT6" s="8"/>
      <c r="JMU6" s="8"/>
      <c r="JMV6" s="8"/>
      <c r="JMW6" s="8"/>
      <c r="JMX6" s="8"/>
      <c r="JMY6" s="8"/>
      <c r="JMZ6" s="8"/>
      <c r="JNA6" s="8"/>
      <c r="JNB6" s="8"/>
      <c r="JNC6" s="8"/>
      <c r="JND6" s="8"/>
      <c r="JNE6" s="8"/>
      <c r="JNF6" s="8"/>
      <c r="JNG6" s="8"/>
      <c r="JNH6" s="8"/>
      <c r="JNI6" s="8"/>
      <c r="JNJ6" s="8"/>
      <c r="JNK6" s="8"/>
      <c r="JNL6" s="8"/>
      <c r="JNM6" s="8"/>
      <c r="JNN6" s="8"/>
      <c r="JNO6" s="8"/>
      <c r="JNP6" s="8"/>
      <c r="JNQ6" s="8"/>
      <c r="JNR6" s="8"/>
      <c r="JNS6" s="8"/>
      <c r="JNT6" s="8"/>
      <c r="JNU6" s="8"/>
      <c r="JNV6" s="8"/>
      <c r="JNW6" s="8"/>
      <c r="JNX6" s="8"/>
      <c r="JNY6" s="8"/>
      <c r="JNZ6" s="8"/>
      <c r="JOA6" s="8"/>
      <c r="JOB6" s="8"/>
      <c r="JOC6" s="8"/>
      <c r="JOD6" s="8"/>
      <c r="JOE6" s="8"/>
      <c r="JOF6" s="8"/>
      <c r="JOG6" s="8"/>
      <c r="JOH6" s="8"/>
      <c r="JOI6" s="8"/>
      <c r="JOJ6" s="8"/>
      <c r="JOK6" s="8"/>
      <c r="JOL6" s="8"/>
      <c r="JOM6" s="8"/>
      <c r="JON6" s="8"/>
      <c r="JOO6" s="8"/>
      <c r="JOP6" s="8"/>
      <c r="JOQ6" s="8"/>
      <c r="JOR6" s="8"/>
      <c r="JOS6" s="8"/>
      <c r="JOT6" s="8"/>
      <c r="JOU6" s="8"/>
      <c r="JOV6" s="8"/>
      <c r="JOW6" s="8"/>
      <c r="JOX6" s="8"/>
      <c r="JOY6" s="8"/>
      <c r="JOZ6" s="8"/>
      <c r="JPA6" s="8"/>
      <c r="JPB6" s="8"/>
      <c r="JPC6" s="8"/>
      <c r="JPD6" s="8"/>
      <c r="JPE6" s="8"/>
      <c r="JPF6" s="8"/>
      <c r="JPG6" s="8"/>
      <c r="JPH6" s="8"/>
      <c r="JPI6" s="8"/>
      <c r="JPJ6" s="8"/>
      <c r="JPK6" s="8"/>
      <c r="JPL6" s="8"/>
      <c r="JPM6" s="8"/>
      <c r="JPN6" s="8"/>
      <c r="JPO6" s="8"/>
      <c r="JPP6" s="8"/>
      <c r="JPQ6" s="8"/>
      <c r="JPR6" s="8"/>
      <c r="JPS6" s="8"/>
      <c r="JPT6" s="8"/>
      <c r="JPU6" s="8"/>
      <c r="JPV6" s="8"/>
      <c r="JPW6" s="8"/>
      <c r="JPX6" s="8"/>
      <c r="JPY6" s="8"/>
      <c r="JPZ6" s="8"/>
      <c r="JQA6" s="8"/>
      <c r="JQB6" s="8"/>
      <c r="JQC6" s="8"/>
      <c r="JQD6" s="8"/>
      <c r="JQE6" s="8"/>
      <c r="JQF6" s="8"/>
      <c r="JQG6" s="8"/>
      <c r="JQH6" s="8"/>
      <c r="JQI6" s="8"/>
      <c r="JQJ6" s="8"/>
      <c r="JQK6" s="8"/>
      <c r="JQL6" s="8"/>
      <c r="JQM6" s="8"/>
      <c r="JQN6" s="8"/>
      <c r="JQO6" s="8"/>
      <c r="JQP6" s="8"/>
      <c r="JQQ6" s="8"/>
      <c r="JQR6" s="8"/>
      <c r="JQS6" s="8"/>
      <c r="JQT6" s="8"/>
      <c r="JQU6" s="8"/>
      <c r="JQV6" s="8"/>
      <c r="JQW6" s="8"/>
      <c r="JQX6" s="8"/>
      <c r="JQY6" s="8"/>
      <c r="JQZ6" s="8"/>
      <c r="JRA6" s="8"/>
      <c r="JRB6" s="8"/>
      <c r="JRC6" s="8"/>
      <c r="JRD6" s="8"/>
      <c r="JRE6" s="8"/>
      <c r="JRF6" s="8"/>
      <c r="JRG6" s="8"/>
      <c r="JRH6" s="8"/>
      <c r="JRI6" s="8"/>
      <c r="JRJ6" s="8"/>
      <c r="JRK6" s="8"/>
      <c r="JRL6" s="8"/>
      <c r="JRM6" s="8"/>
      <c r="JRN6" s="8"/>
      <c r="JRO6" s="8"/>
      <c r="JRP6" s="8"/>
      <c r="JRQ6" s="8"/>
      <c r="JRR6" s="8"/>
      <c r="JRS6" s="8"/>
      <c r="JRT6" s="8"/>
      <c r="JRU6" s="8"/>
      <c r="JRV6" s="8"/>
      <c r="JRW6" s="8"/>
      <c r="JRX6" s="8"/>
      <c r="JRY6" s="8"/>
      <c r="JRZ6" s="8"/>
      <c r="JSA6" s="8"/>
      <c r="JSB6" s="8"/>
      <c r="JSC6" s="8"/>
      <c r="JSD6" s="8"/>
      <c r="JSE6" s="8"/>
      <c r="JSF6" s="8"/>
      <c r="JSG6" s="8"/>
      <c r="JSH6" s="8"/>
      <c r="JSI6" s="8"/>
      <c r="JSJ6" s="8"/>
      <c r="JSK6" s="8"/>
      <c r="JSL6" s="8"/>
      <c r="JSM6" s="8"/>
      <c r="JSN6" s="8"/>
      <c r="JSO6" s="8"/>
      <c r="JSP6" s="8"/>
      <c r="JSQ6" s="8"/>
      <c r="JSR6" s="8"/>
      <c r="JSS6" s="8"/>
      <c r="JST6" s="8"/>
      <c r="JSU6" s="8"/>
      <c r="JSV6" s="8"/>
      <c r="JSW6" s="8"/>
      <c r="JSX6" s="8"/>
      <c r="JSY6" s="8"/>
      <c r="JSZ6" s="8"/>
      <c r="JTA6" s="8"/>
      <c r="JTB6" s="8"/>
      <c r="JTC6" s="8"/>
      <c r="JTD6" s="8"/>
      <c r="JTE6" s="8"/>
      <c r="JTF6" s="8"/>
      <c r="JTG6" s="8"/>
      <c r="JTH6" s="8"/>
      <c r="JTI6" s="8"/>
      <c r="JTJ6" s="8"/>
      <c r="JTK6" s="8"/>
      <c r="JTL6" s="8"/>
      <c r="JTM6" s="8"/>
      <c r="JTN6" s="8"/>
      <c r="JTO6" s="8"/>
      <c r="JTP6" s="8"/>
      <c r="JTQ6" s="8"/>
      <c r="JTR6" s="8"/>
      <c r="JTS6" s="8"/>
      <c r="JTT6" s="8"/>
      <c r="JTU6" s="8"/>
      <c r="JTV6" s="8"/>
      <c r="JTW6" s="8"/>
      <c r="JTX6" s="8"/>
      <c r="JTY6" s="8"/>
      <c r="JTZ6" s="8"/>
      <c r="JUA6" s="8"/>
      <c r="JUB6" s="8"/>
      <c r="JUC6" s="8"/>
      <c r="JUD6" s="8"/>
      <c r="JUE6" s="8"/>
      <c r="JUF6" s="8"/>
      <c r="JUG6" s="8"/>
      <c r="JUH6" s="8"/>
      <c r="JUI6" s="8"/>
      <c r="JUJ6" s="8"/>
      <c r="JUK6" s="8"/>
      <c r="JUL6" s="8"/>
      <c r="JUM6" s="8"/>
      <c r="JUN6" s="8"/>
      <c r="JUO6" s="8"/>
      <c r="JUP6" s="8"/>
      <c r="JUQ6" s="8"/>
      <c r="JUR6" s="8"/>
      <c r="JUS6" s="8"/>
      <c r="JUT6" s="8"/>
      <c r="JUU6" s="8"/>
      <c r="JUV6" s="8"/>
      <c r="JUW6" s="8"/>
      <c r="JUX6" s="8"/>
      <c r="JUY6" s="8"/>
      <c r="JUZ6" s="8"/>
      <c r="JVA6" s="8"/>
      <c r="JVB6" s="8"/>
      <c r="JVC6" s="8"/>
      <c r="JVD6" s="8"/>
      <c r="JVE6" s="8"/>
      <c r="JVF6" s="8"/>
      <c r="JVG6" s="8"/>
      <c r="JVH6" s="8"/>
      <c r="JVI6" s="8"/>
      <c r="JVJ6" s="8"/>
      <c r="JVK6" s="8"/>
      <c r="JVL6" s="8"/>
      <c r="JVM6" s="8"/>
      <c r="JVN6" s="8"/>
      <c r="JVO6" s="8"/>
      <c r="JVP6" s="8"/>
      <c r="JVQ6" s="8"/>
      <c r="JVR6" s="8"/>
      <c r="JVS6" s="8"/>
      <c r="JVT6" s="8"/>
      <c r="JVU6" s="8"/>
      <c r="JVV6" s="8"/>
      <c r="JVW6" s="8"/>
      <c r="JVX6" s="8"/>
      <c r="JVY6" s="8"/>
      <c r="JVZ6" s="8"/>
      <c r="JWA6" s="8"/>
      <c r="JWB6" s="8"/>
      <c r="JWC6" s="8"/>
      <c r="JWD6" s="8"/>
      <c r="JWE6" s="8"/>
      <c r="JWF6" s="8"/>
      <c r="JWG6" s="8"/>
      <c r="JWH6" s="8"/>
      <c r="JWI6" s="8"/>
      <c r="JWJ6" s="8"/>
      <c r="JWK6" s="8"/>
      <c r="JWL6" s="8"/>
      <c r="JWM6" s="8"/>
      <c r="JWN6" s="8"/>
      <c r="JWO6" s="8"/>
      <c r="JWP6" s="8"/>
      <c r="JWQ6" s="8"/>
      <c r="JWR6" s="8"/>
      <c r="JWS6" s="8"/>
      <c r="JWT6" s="8"/>
      <c r="JWU6" s="8"/>
      <c r="JWV6" s="8"/>
      <c r="JWW6" s="8"/>
      <c r="JWX6" s="8"/>
      <c r="JWY6" s="8"/>
      <c r="JWZ6" s="8"/>
      <c r="JXA6" s="8"/>
      <c r="JXB6" s="8"/>
      <c r="JXC6" s="8"/>
      <c r="JXD6" s="8"/>
      <c r="JXE6" s="8"/>
      <c r="JXF6" s="8"/>
      <c r="JXG6" s="8"/>
      <c r="JXH6" s="8"/>
      <c r="JXI6" s="8"/>
      <c r="JXJ6" s="8"/>
      <c r="JXK6" s="8"/>
      <c r="JXL6" s="8"/>
      <c r="JXM6" s="8"/>
      <c r="JXN6" s="8"/>
      <c r="JXO6" s="8"/>
      <c r="JXP6" s="8"/>
      <c r="JXQ6" s="8"/>
      <c r="JXR6" s="8"/>
      <c r="JXS6" s="8"/>
      <c r="JXT6" s="8"/>
      <c r="JXU6" s="8"/>
      <c r="JXV6" s="8"/>
      <c r="JXW6" s="8"/>
      <c r="JXX6" s="8"/>
      <c r="JXY6" s="8"/>
      <c r="JXZ6" s="8"/>
      <c r="JYA6" s="8"/>
      <c r="JYB6" s="8"/>
      <c r="JYC6" s="8"/>
      <c r="JYD6" s="8"/>
      <c r="JYE6" s="8"/>
      <c r="JYF6" s="8"/>
      <c r="JYG6" s="8"/>
      <c r="JYH6" s="8"/>
      <c r="JYI6" s="8"/>
      <c r="JYJ6" s="8"/>
      <c r="JYK6" s="8"/>
      <c r="JYL6" s="8"/>
      <c r="JYM6" s="8"/>
      <c r="JYN6" s="8"/>
      <c r="JYO6" s="8"/>
      <c r="JYP6" s="8"/>
      <c r="JYQ6" s="8"/>
      <c r="JYR6" s="8"/>
      <c r="JYS6" s="8"/>
      <c r="JYT6" s="8"/>
      <c r="JYU6" s="8"/>
      <c r="JYV6" s="8"/>
      <c r="JYW6" s="8"/>
      <c r="JYX6" s="8"/>
      <c r="JYY6" s="8"/>
      <c r="JYZ6" s="8"/>
      <c r="JZA6" s="8"/>
      <c r="JZB6" s="8"/>
      <c r="JZC6" s="8"/>
      <c r="JZD6" s="8"/>
      <c r="JZE6" s="8"/>
      <c r="JZF6" s="8"/>
      <c r="JZG6" s="8"/>
      <c r="JZH6" s="8"/>
      <c r="JZI6" s="8"/>
      <c r="JZJ6" s="8"/>
      <c r="JZK6" s="8"/>
      <c r="JZL6" s="8"/>
      <c r="JZM6" s="8"/>
      <c r="JZN6" s="8"/>
      <c r="JZO6" s="8"/>
      <c r="JZP6" s="8"/>
      <c r="JZQ6" s="8"/>
      <c r="JZR6" s="8"/>
      <c r="JZS6" s="8"/>
      <c r="JZT6" s="8"/>
      <c r="JZU6" s="8"/>
      <c r="JZV6" s="8"/>
      <c r="JZW6" s="8"/>
      <c r="JZX6" s="8"/>
      <c r="JZY6" s="8"/>
      <c r="JZZ6" s="8"/>
      <c r="KAA6" s="8"/>
      <c r="KAB6" s="8"/>
      <c r="KAC6" s="8"/>
      <c r="KAD6" s="8"/>
      <c r="KAE6" s="8"/>
      <c r="KAF6" s="8"/>
      <c r="KAG6" s="8"/>
      <c r="KAH6" s="8"/>
      <c r="KAI6" s="8"/>
      <c r="KAJ6" s="8"/>
      <c r="KAK6" s="8"/>
      <c r="KAL6" s="8"/>
      <c r="KAM6" s="8"/>
      <c r="KAN6" s="8"/>
      <c r="KAO6" s="8"/>
      <c r="KAP6" s="8"/>
      <c r="KAQ6" s="8"/>
      <c r="KAR6" s="8"/>
      <c r="KAS6" s="8"/>
      <c r="KAT6" s="8"/>
      <c r="KAU6" s="8"/>
      <c r="KAV6" s="8"/>
      <c r="KAW6" s="8"/>
      <c r="KAX6" s="8"/>
      <c r="KAY6" s="8"/>
      <c r="KAZ6" s="8"/>
      <c r="KBA6" s="8"/>
      <c r="KBB6" s="8"/>
      <c r="KBC6" s="8"/>
      <c r="KBD6" s="8"/>
      <c r="KBE6" s="8"/>
      <c r="KBF6" s="8"/>
      <c r="KBG6" s="8"/>
      <c r="KBH6" s="8"/>
      <c r="KBI6" s="8"/>
      <c r="KBJ6" s="8"/>
      <c r="KBK6" s="8"/>
      <c r="KBL6" s="8"/>
      <c r="KBM6" s="8"/>
      <c r="KBN6" s="8"/>
      <c r="KBO6" s="8"/>
      <c r="KBP6" s="8"/>
      <c r="KBQ6" s="8"/>
      <c r="KBR6" s="8"/>
      <c r="KBS6" s="8"/>
      <c r="KBT6" s="8"/>
      <c r="KBU6" s="8"/>
      <c r="KBV6" s="8"/>
      <c r="KBW6" s="8"/>
      <c r="KBX6" s="8"/>
      <c r="KBY6" s="8"/>
      <c r="KBZ6" s="8"/>
      <c r="KCA6" s="8"/>
      <c r="KCB6" s="8"/>
      <c r="KCC6" s="8"/>
      <c r="KCD6" s="8"/>
      <c r="KCE6" s="8"/>
      <c r="KCF6" s="8"/>
      <c r="KCG6" s="8"/>
      <c r="KCH6" s="8"/>
      <c r="KCI6" s="8"/>
      <c r="KCJ6" s="8"/>
      <c r="KCK6" s="8"/>
      <c r="KCL6" s="8"/>
      <c r="KCM6" s="8"/>
      <c r="KCN6" s="8"/>
      <c r="KCO6" s="8"/>
      <c r="KCP6" s="8"/>
      <c r="KCQ6" s="8"/>
      <c r="KCR6" s="8"/>
      <c r="KCS6" s="8"/>
      <c r="KCT6" s="8"/>
      <c r="KCU6" s="8"/>
      <c r="KCV6" s="8"/>
      <c r="KCW6" s="8"/>
      <c r="KCX6" s="8"/>
      <c r="KCY6" s="8"/>
      <c r="KCZ6" s="8"/>
      <c r="KDA6" s="8"/>
      <c r="KDB6" s="8"/>
      <c r="KDC6" s="8"/>
      <c r="KDD6" s="8"/>
      <c r="KDE6" s="8"/>
      <c r="KDF6" s="8"/>
      <c r="KDG6" s="8"/>
      <c r="KDH6" s="8"/>
      <c r="KDI6" s="8"/>
      <c r="KDJ6" s="8"/>
      <c r="KDK6" s="8"/>
      <c r="KDL6" s="8"/>
      <c r="KDM6" s="8"/>
      <c r="KDN6" s="8"/>
      <c r="KDO6" s="8"/>
      <c r="KDP6" s="8"/>
      <c r="KDQ6" s="8"/>
      <c r="KDR6" s="8"/>
      <c r="KDS6" s="8"/>
      <c r="KDT6" s="8"/>
      <c r="KDU6" s="8"/>
      <c r="KDV6" s="8"/>
      <c r="KDW6" s="8"/>
      <c r="KDX6" s="8"/>
      <c r="KDY6" s="8"/>
      <c r="KDZ6" s="8"/>
      <c r="KEA6" s="8"/>
      <c r="KEB6" s="8"/>
      <c r="KEC6" s="8"/>
      <c r="KED6" s="8"/>
      <c r="KEE6" s="8"/>
      <c r="KEF6" s="8"/>
      <c r="KEG6" s="8"/>
      <c r="KEH6" s="8"/>
      <c r="KEI6" s="8"/>
      <c r="KEJ6" s="8"/>
      <c r="KEK6" s="8"/>
      <c r="KEL6" s="8"/>
      <c r="KEM6" s="8"/>
      <c r="KEN6" s="8"/>
      <c r="KEO6" s="8"/>
      <c r="KEP6" s="8"/>
      <c r="KEQ6" s="8"/>
      <c r="KER6" s="8"/>
      <c r="KES6" s="8"/>
      <c r="KET6" s="8"/>
      <c r="KEU6" s="8"/>
      <c r="KEV6" s="8"/>
      <c r="KEW6" s="8"/>
      <c r="KEX6" s="8"/>
      <c r="KEY6" s="8"/>
      <c r="KEZ6" s="8"/>
      <c r="KFA6" s="8"/>
      <c r="KFB6" s="8"/>
      <c r="KFC6" s="8"/>
      <c r="KFD6" s="8"/>
      <c r="KFE6" s="8"/>
      <c r="KFF6" s="8"/>
      <c r="KFG6" s="8"/>
      <c r="KFH6" s="8"/>
      <c r="KFI6" s="8"/>
      <c r="KFJ6" s="8"/>
      <c r="KFK6" s="8"/>
      <c r="KFL6" s="8"/>
      <c r="KFM6" s="8"/>
      <c r="KFN6" s="8"/>
      <c r="KFO6" s="8"/>
      <c r="KFP6" s="8"/>
      <c r="KFQ6" s="8"/>
      <c r="KFR6" s="8"/>
      <c r="KFS6" s="8"/>
      <c r="KFT6" s="8"/>
      <c r="KFU6" s="8"/>
      <c r="KFV6" s="8"/>
      <c r="KFW6" s="8"/>
      <c r="KFX6" s="8"/>
      <c r="KFY6" s="8"/>
      <c r="KFZ6" s="8"/>
      <c r="KGA6" s="8"/>
      <c r="KGB6" s="8"/>
      <c r="KGC6" s="8"/>
      <c r="KGD6" s="8"/>
      <c r="KGE6" s="8"/>
      <c r="KGF6" s="8"/>
      <c r="KGG6" s="8"/>
      <c r="KGH6" s="8"/>
      <c r="KGI6" s="8"/>
      <c r="KGJ6" s="8"/>
      <c r="KGK6" s="8"/>
      <c r="KGL6" s="8"/>
      <c r="KGM6" s="8"/>
      <c r="KGN6" s="8"/>
      <c r="KGO6" s="8"/>
      <c r="KGP6" s="8"/>
      <c r="KGQ6" s="8"/>
      <c r="KGR6" s="8"/>
      <c r="KGS6" s="8"/>
      <c r="KGT6" s="8"/>
      <c r="KGU6" s="8"/>
      <c r="KGV6" s="8"/>
      <c r="KGW6" s="8"/>
      <c r="KGX6" s="8"/>
      <c r="KGY6" s="8"/>
      <c r="KGZ6" s="8"/>
      <c r="KHA6" s="8"/>
      <c r="KHB6" s="8"/>
      <c r="KHC6" s="8"/>
      <c r="KHD6" s="8"/>
      <c r="KHE6" s="8"/>
      <c r="KHF6" s="8"/>
      <c r="KHG6" s="8"/>
      <c r="KHH6" s="8"/>
      <c r="KHI6" s="8"/>
      <c r="KHJ6" s="8"/>
      <c r="KHK6" s="8"/>
      <c r="KHL6" s="8"/>
      <c r="KHM6" s="8"/>
      <c r="KHN6" s="8"/>
      <c r="KHO6" s="8"/>
      <c r="KHP6" s="8"/>
      <c r="KHQ6" s="8"/>
      <c r="KHR6" s="8"/>
      <c r="KHS6" s="8"/>
      <c r="KHT6" s="8"/>
      <c r="KHU6" s="8"/>
      <c r="KHV6" s="8"/>
      <c r="KHW6" s="8"/>
      <c r="KHX6" s="8"/>
      <c r="KHY6" s="8"/>
      <c r="KHZ6" s="8"/>
      <c r="KIA6" s="8"/>
      <c r="KIB6" s="8"/>
      <c r="KIC6" s="8"/>
      <c r="KID6" s="8"/>
      <c r="KIE6" s="8"/>
      <c r="KIF6" s="8"/>
      <c r="KIG6" s="8"/>
      <c r="KIH6" s="8"/>
      <c r="KII6" s="8"/>
      <c r="KIJ6" s="8"/>
      <c r="KIK6" s="8"/>
      <c r="KIL6" s="8"/>
      <c r="KIM6" s="8"/>
      <c r="KIN6" s="8"/>
      <c r="KIO6" s="8"/>
      <c r="KIP6" s="8"/>
      <c r="KIQ6" s="8"/>
      <c r="KIR6" s="8"/>
      <c r="KIS6" s="8"/>
      <c r="KIT6" s="8"/>
      <c r="KIU6" s="8"/>
      <c r="KIV6" s="8"/>
      <c r="KIW6" s="8"/>
      <c r="KIX6" s="8"/>
      <c r="KIY6" s="8"/>
      <c r="KIZ6" s="8"/>
      <c r="KJA6" s="8"/>
      <c r="KJB6" s="8"/>
      <c r="KJC6" s="8"/>
      <c r="KJD6" s="8"/>
      <c r="KJE6" s="8"/>
      <c r="KJF6" s="8"/>
      <c r="KJG6" s="8"/>
      <c r="KJH6" s="8"/>
      <c r="KJI6" s="8"/>
      <c r="KJJ6" s="8"/>
      <c r="KJK6" s="8"/>
      <c r="KJL6" s="8"/>
      <c r="KJM6" s="8"/>
      <c r="KJN6" s="8"/>
      <c r="KJO6" s="8"/>
      <c r="KJP6" s="8"/>
      <c r="KJQ6" s="8"/>
      <c r="KJR6" s="8"/>
      <c r="KJS6" s="8"/>
      <c r="KJT6" s="8"/>
      <c r="KJU6" s="8"/>
      <c r="KJV6" s="8"/>
      <c r="KJW6" s="8"/>
      <c r="KJX6" s="8"/>
      <c r="KJY6" s="8"/>
      <c r="KJZ6" s="8"/>
      <c r="KKA6" s="8"/>
      <c r="KKB6" s="8"/>
      <c r="KKC6" s="8"/>
      <c r="KKD6" s="8"/>
      <c r="KKE6" s="8"/>
      <c r="KKF6" s="8"/>
      <c r="KKG6" s="8"/>
      <c r="KKH6" s="8"/>
      <c r="KKI6" s="8"/>
      <c r="KKJ6" s="8"/>
      <c r="KKK6" s="8"/>
      <c r="KKL6" s="8"/>
      <c r="KKM6" s="8"/>
      <c r="KKN6" s="8"/>
      <c r="KKO6" s="8"/>
      <c r="KKP6" s="8"/>
      <c r="KKQ6" s="8"/>
      <c r="KKR6" s="8"/>
      <c r="KKS6" s="8"/>
      <c r="KKT6" s="8"/>
      <c r="KKU6" s="8"/>
      <c r="KKV6" s="8"/>
      <c r="KKW6" s="8"/>
      <c r="KKX6" s="8"/>
      <c r="KKY6" s="8"/>
      <c r="KKZ6" s="8"/>
      <c r="KLA6" s="8"/>
      <c r="KLB6" s="8"/>
      <c r="KLC6" s="8"/>
      <c r="KLD6" s="8"/>
      <c r="KLE6" s="8"/>
      <c r="KLF6" s="8"/>
      <c r="KLG6" s="8"/>
      <c r="KLH6" s="8"/>
      <c r="KLI6" s="8"/>
      <c r="KLJ6" s="8"/>
      <c r="KLK6" s="8"/>
      <c r="KLL6" s="8"/>
      <c r="KLM6" s="8"/>
      <c r="KLN6" s="8"/>
      <c r="KLO6" s="8"/>
      <c r="KLP6" s="8"/>
      <c r="KLQ6" s="8"/>
      <c r="KLR6" s="8"/>
      <c r="KLS6" s="8"/>
      <c r="KLT6" s="8"/>
      <c r="KLU6" s="8"/>
      <c r="KLV6" s="8"/>
      <c r="KLW6" s="8"/>
      <c r="KLX6" s="8"/>
      <c r="KLY6" s="8"/>
      <c r="KLZ6" s="8"/>
      <c r="KMA6" s="8"/>
      <c r="KMB6" s="8"/>
      <c r="KMC6" s="8"/>
      <c r="KMD6" s="8"/>
      <c r="KME6" s="8"/>
      <c r="KMF6" s="8"/>
      <c r="KMG6" s="8"/>
      <c r="KMH6" s="8"/>
      <c r="KMI6" s="8"/>
      <c r="KMJ6" s="8"/>
      <c r="KMK6" s="8"/>
      <c r="KML6" s="8"/>
      <c r="KMM6" s="8"/>
      <c r="KMN6" s="8"/>
      <c r="KMO6" s="8"/>
      <c r="KMP6" s="8"/>
      <c r="KMQ6" s="8"/>
      <c r="KMR6" s="8"/>
      <c r="KMS6" s="8"/>
      <c r="KMT6" s="8"/>
      <c r="KMU6" s="8"/>
      <c r="KMV6" s="8"/>
      <c r="KMW6" s="8"/>
      <c r="KMX6" s="8"/>
      <c r="KMY6" s="8"/>
      <c r="KMZ6" s="8"/>
      <c r="KNA6" s="8"/>
      <c r="KNB6" s="8"/>
      <c r="KNC6" s="8"/>
      <c r="KND6" s="8"/>
      <c r="KNE6" s="8"/>
      <c r="KNF6" s="8"/>
      <c r="KNG6" s="8"/>
      <c r="KNH6" s="8"/>
      <c r="KNI6" s="8"/>
      <c r="KNJ6" s="8"/>
      <c r="KNK6" s="8"/>
      <c r="KNL6" s="8"/>
      <c r="KNM6" s="8"/>
      <c r="KNN6" s="8"/>
      <c r="KNO6" s="8"/>
      <c r="KNP6" s="8"/>
      <c r="KNQ6" s="8"/>
      <c r="KNR6" s="8"/>
      <c r="KNS6" s="8"/>
      <c r="KNT6" s="8"/>
      <c r="KNU6" s="8"/>
      <c r="KNV6" s="8"/>
      <c r="KNW6" s="8"/>
      <c r="KNX6" s="8"/>
      <c r="KNY6" s="8"/>
      <c r="KNZ6" s="8"/>
      <c r="KOA6" s="8"/>
      <c r="KOB6" s="8"/>
      <c r="KOC6" s="8"/>
      <c r="KOD6" s="8"/>
      <c r="KOE6" s="8"/>
      <c r="KOF6" s="8"/>
      <c r="KOG6" s="8"/>
      <c r="KOH6" s="8"/>
      <c r="KOI6" s="8"/>
      <c r="KOJ6" s="8"/>
      <c r="KOK6" s="8"/>
      <c r="KOL6" s="8"/>
      <c r="KOM6" s="8"/>
      <c r="KON6" s="8"/>
      <c r="KOO6" s="8"/>
      <c r="KOP6" s="8"/>
      <c r="KOQ6" s="8"/>
      <c r="KOR6" s="8"/>
      <c r="KOS6" s="8"/>
      <c r="KOT6" s="8"/>
      <c r="KOU6" s="8"/>
      <c r="KOV6" s="8"/>
      <c r="KOW6" s="8"/>
      <c r="KOX6" s="8"/>
      <c r="KOY6" s="8"/>
      <c r="KOZ6" s="8"/>
      <c r="KPA6" s="8"/>
      <c r="KPB6" s="8"/>
      <c r="KPC6" s="8"/>
      <c r="KPD6" s="8"/>
      <c r="KPE6" s="8"/>
      <c r="KPF6" s="8"/>
      <c r="KPG6" s="8"/>
      <c r="KPH6" s="8"/>
      <c r="KPI6" s="8"/>
      <c r="KPJ6" s="8"/>
      <c r="KPK6" s="8"/>
      <c r="KPL6" s="8"/>
      <c r="KPM6" s="8"/>
      <c r="KPN6" s="8"/>
      <c r="KPO6" s="8"/>
      <c r="KPP6" s="8"/>
      <c r="KPQ6" s="8"/>
      <c r="KPR6" s="8"/>
      <c r="KPS6" s="8"/>
      <c r="KPT6" s="8"/>
      <c r="KPU6" s="8"/>
      <c r="KPV6" s="8"/>
      <c r="KPW6" s="8"/>
      <c r="KPX6" s="8"/>
      <c r="KPY6" s="8"/>
      <c r="KPZ6" s="8"/>
      <c r="KQA6" s="8"/>
      <c r="KQB6" s="8"/>
      <c r="KQC6" s="8"/>
      <c r="KQD6" s="8"/>
      <c r="KQE6" s="8"/>
      <c r="KQF6" s="8"/>
      <c r="KQG6" s="8"/>
      <c r="KQH6" s="8"/>
      <c r="KQI6" s="8"/>
      <c r="KQJ6" s="8"/>
      <c r="KQK6" s="8"/>
      <c r="KQL6" s="8"/>
      <c r="KQM6" s="8"/>
      <c r="KQN6" s="8"/>
      <c r="KQO6" s="8"/>
      <c r="KQP6" s="8"/>
      <c r="KQQ6" s="8"/>
      <c r="KQR6" s="8"/>
      <c r="KQS6" s="8"/>
      <c r="KQT6" s="8"/>
      <c r="KQU6" s="8"/>
      <c r="KQV6" s="8"/>
      <c r="KQW6" s="8"/>
      <c r="KQX6" s="8"/>
      <c r="KQY6" s="8"/>
      <c r="KQZ6" s="8"/>
      <c r="KRA6" s="8"/>
      <c r="KRB6" s="8"/>
      <c r="KRC6" s="8"/>
      <c r="KRD6" s="8"/>
      <c r="KRE6" s="8"/>
      <c r="KRF6" s="8"/>
      <c r="KRG6" s="8"/>
      <c r="KRH6" s="8"/>
      <c r="KRI6" s="8"/>
      <c r="KRJ6" s="8"/>
      <c r="KRK6" s="8"/>
      <c r="KRL6" s="8"/>
      <c r="KRM6" s="8"/>
      <c r="KRN6" s="8"/>
      <c r="KRO6" s="8"/>
      <c r="KRP6" s="8"/>
      <c r="KRQ6" s="8"/>
      <c r="KRR6" s="8"/>
      <c r="KRS6" s="8"/>
      <c r="KRT6" s="8"/>
      <c r="KRU6" s="8"/>
      <c r="KRV6" s="8"/>
      <c r="KRW6" s="8"/>
      <c r="KRX6" s="8"/>
      <c r="KRY6" s="8"/>
      <c r="KRZ6" s="8"/>
      <c r="KSA6" s="8"/>
      <c r="KSB6" s="8"/>
      <c r="KSC6" s="8"/>
      <c r="KSD6" s="8"/>
      <c r="KSE6" s="8"/>
      <c r="KSF6" s="8"/>
      <c r="KSG6" s="8"/>
      <c r="KSH6" s="8"/>
      <c r="KSI6" s="8"/>
      <c r="KSJ6" s="8"/>
      <c r="KSK6" s="8"/>
      <c r="KSL6" s="8"/>
      <c r="KSM6" s="8"/>
      <c r="KSN6" s="8"/>
      <c r="KSO6" s="8"/>
      <c r="KSP6" s="8"/>
      <c r="KSQ6" s="8"/>
      <c r="KSR6" s="8"/>
      <c r="KSS6" s="8"/>
      <c r="KST6" s="8"/>
      <c r="KSU6" s="8"/>
      <c r="KSV6" s="8"/>
      <c r="KSW6" s="8"/>
      <c r="KSX6" s="8"/>
      <c r="KSY6" s="8"/>
      <c r="KSZ6" s="8"/>
      <c r="KTA6" s="8"/>
      <c r="KTB6" s="8"/>
      <c r="KTC6" s="8"/>
      <c r="KTD6" s="8"/>
      <c r="KTE6" s="8"/>
      <c r="KTF6" s="8"/>
      <c r="KTG6" s="8"/>
      <c r="KTH6" s="8"/>
      <c r="KTI6" s="8"/>
      <c r="KTJ6" s="8"/>
      <c r="KTK6" s="8"/>
      <c r="KTL6" s="8"/>
      <c r="KTM6" s="8"/>
      <c r="KTN6" s="8"/>
      <c r="KTO6" s="8"/>
      <c r="KTP6" s="8"/>
      <c r="KTQ6" s="8"/>
      <c r="KTR6" s="8"/>
      <c r="KTS6" s="8"/>
      <c r="KTT6" s="8"/>
      <c r="KTU6" s="8"/>
      <c r="KTV6" s="8"/>
      <c r="KTW6" s="8"/>
      <c r="KTX6" s="8"/>
      <c r="KTY6" s="8"/>
      <c r="KTZ6" s="8"/>
      <c r="KUA6" s="8"/>
      <c r="KUB6" s="8"/>
      <c r="KUC6" s="8"/>
      <c r="KUD6" s="8"/>
      <c r="KUE6" s="8"/>
      <c r="KUF6" s="8"/>
      <c r="KUG6" s="8"/>
      <c r="KUH6" s="8"/>
      <c r="KUI6" s="8"/>
      <c r="KUJ6" s="8"/>
      <c r="KUK6" s="8"/>
      <c r="KUL6" s="8"/>
      <c r="KUM6" s="8"/>
      <c r="KUN6" s="8"/>
      <c r="KUO6" s="8"/>
      <c r="KUP6" s="8"/>
      <c r="KUQ6" s="8"/>
      <c r="KUR6" s="8"/>
      <c r="KUS6" s="8"/>
      <c r="KUT6" s="8"/>
      <c r="KUU6" s="8"/>
      <c r="KUV6" s="8"/>
      <c r="KUW6" s="8"/>
      <c r="KUX6" s="8"/>
      <c r="KUY6" s="8"/>
      <c r="KUZ6" s="8"/>
      <c r="KVA6" s="8"/>
      <c r="KVB6" s="8"/>
      <c r="KVC6" s="8"/>
      <c r="KVD6" s="8"/>
      <c r="KVE6" s="8"/>
      <c r="KVF6" s="8"/>
      <c r="KVG6" s="8"/>
      <c r="KVH6" s="8"/>
      <c r="KVI6" s="8"/>
      <c r="KVJ6" s="8"/>
      <c r="KVK6" s="8"/>
      <c r="KVL6" s="8"/>
      <c r="KVM6" s="8"/>
      <c r="KVN6" s="8"/>
      <c r="KVO6" s="8"/>
      <c r="KVP6" s="8"/>
      <c r="KVQ6" s="8"/>
      <c r="KVR6" s="8"/>
      <c r="KVS6" s="8"/>
      <c r="KVT6" s="8"/>
      <c r="KVU6" s="8"/>
      <c r="KVV6" s="8"/>
      <c r="KVW6" s="8"/>
      <c r="KVX6" s="8"/>
      <c r="KVY6" s="8"/>
      <c r="KVZ6" s="8"/>
      <c r="KWA6" s="8"/>
      <c r="KWB6" s="8"/>
      <c r="KWC6" s="8"/>
      <c r="KWD6" s="8"/>
      <c r="KWE6" s="8"/>
      <c r="KWF6" s="8"/>
      <c r="KWG6" s="8"/>
      <c r="KWH6" s="8"/>
      <c r="KWI6" s="8"/>
      <c r="KWJ6" s="8"/>
      <c r="KWK6" s="8"/>
      <c r="KWL6" s="8"/>
      <c r="KWM6" s="8"/>
      <c r="KWN6" s="8"/>
      <c r="KWO6" s="8"/>
      <c r="KWP6" s="8"/>
      <c r="KWQ6" s="8"/>
      <c r="KWR6" s="8"/>
      <c r="KWS6" s="8"/>
      <c r="KWT6" s="8"/>
      <c r="KWU6" s="8"/>
      <c r="KWV6" s="8"/>
      <c r="KWW6" s="8"/>
      <c r="KWX6" s="8"/>
      <c r="KWY6" s="8"/>
      <c r="KWZ6" s="8"/>
      <c r="KXA6" s="8"/>
      <c r="KXB6" s="8"/>
      <c r="KXC6" s="8"/>
      <c r="KXD6" s="8"/>
      <c r="KXE6" s="8"/>
      <c r="KXF6" s="8"/>
      <c r="KXG6" s="8"/>
      <c r="KXH6" s="8"/>
      <c r="KXI6" s="8"/>
      <c r="KXJ6" s="8"/>
      <c r="KXK6" s="8"/>
      <c r="KXL6" s="8"/>
      <c r="KXM6" s="8"/>
      <c r="KXN6" s="8"/>
      <c r="KXO6" s="8"/>
      <c r="KXP6" s="8"/>
      <c r="KXQ6" s="8"/>
      <c r="KXR6" s="8"/>
      <c r="KXS6" s="8"/>
      <c r="KXT6" s="8"/>
      <c r="KXU6" s="8"/>
      <c r="KXV6" s="8"/>
      <c r="KXW6" s="8"/>
      <c r="KXX6" s="8"/>
      <c r="KXY6" s="8"/>
      <c r="KXZ6" s="8"/>
      <c r="KYA6" s="8"/>
      <c r="KYB6" s="8"/>
      <c r="KYC6" s="8"/>
      <c r="KYD6" s="8"/>
      <c r="KYE6" s="8"/>
      <c r="KYF6" s="8"/>
      <c r="KYG6" s="8"/>
      <c r="KYH6" s="8"/>
      <c r="KYI6" s="8"/>
      <c r="KYJ6" s="8"/>
      <c r="KYK6" s="8"/>
      <c r="KYL6" s="8"/>
      <c r="KYM6" s="8"/>
      <c r="KYN6" s="8"/>
      <c r="KYO6" s="8"/>
      <c r="KYP6" s="8"/>
      <c r="KYQ6" s="8"/>
      <c r="KYR6" s="8"/>
      <c r="KYS6" s="8"/>
      <c r="KYT6" s="8"/>
      <c r="KYU6" s="8"/>
      <c r="KYV6" s="8"/>
      <c r="KYW6" s="8"/>
      <c r="KYX6" s="8"/>
      <c r="KYY6" s="8"/>
      <c r="KYZ6" s="8"/>
      <c r="KZA6" s="8"/>
      <c r="KZB6" s="8"/>
      <c r="KZC6" s="8"/>
      <c r="KZD6" s="8"/>
      <c r="KZE6" s="8"/>
      <c r="KZF6" s="8"/>
      <c r="KZG6" s="8"/>
      <c r="KZH6" s="8"/>
      <c r="KZI6" s="8"/>
      <c r="KZJ6" s="8"/>
      <c r="KZK6" s="8"/>
      <c r="KZL6" s="8"/>
      <c r="KZM6" s="8"/>
      <c r="KZN6" s="8"/>
      <c r="KZO6" s="8"/>
      <c r="KZP6" s="8"/>
      <c r="KZQ6" s="8"/>
      <c r="KZR6" s="8"/>
      <c r="KZS6" s="8"/>
      <c r="KZT6" s="8"/>
      <c r="KZU6" s="8"/>
      <c r="KZV6" s="8"/>
      <c r="KZW6" s="8"/>
      <c r="KZX6" s="8"/>
      <c r="KZY6" s="8"/>
      <c r="KZZ6" s="8"/>
      <c r="LAA6" s="8"/>
      <c r="LAB6" s="8"/>
      <c r="LAC6" s="8"/>
      <c r="LAD6" s="8"/>
      <c r="LAE6" s="8"/>
      <c r="LAF6" s="8"/>
      <c r="LAG6" s="8"/>
      <c r="LAH6" s="8"/>
      <c r="LAI6" s="8"/>
      <c r="LAJ6" s="8"/>
      <c r="LAK6" s="8"/>
      <c r="LAL6" s="8"/>
      <c r="LAM6" s="8"/>
      <c r="LAN6" s="8"/>
      <c r="LAO6" s="8"/>
      <c r="LAP6" s="8"/>
      <c r="LAQ6" s="8"/>
      <c r="LAR6" s="8"/>
      <c r="LAS6" s="8"/>
      <c r="LAT6" s="8"/>
      <c r="LAU6" s="8"/>
      <c r="LAV6" s="8"/>
      <c r="LAW6" s="8"/>
      <c r="LAX6" s="8"/>
      <c r="LAY6" s="8"/>
      <c r="LAZ6" s="8"/>
      <c r="LBA6" s="8"/>
      <c r="LBB6" s="8"/>
      <c r="LBC6" s="8"/>
      <c r="LBD6" s="8"/>
      <c r="LBE6" s="8"/>
      <c r="LBF6" s="8"/>
      <c r="LBG6" s="8"/>
      <c r="LBH6" s="8"/>
      <c r="LBI6" s="8"/>
      <c r="LBJ6" s="8"/>
      <c r="LBK6" s="8"/>
      <c r="LBL6" s="8"/>
      <c r="LBM6" s="8"/>
      <c r="LBN6" s="8"/>
      <c r="LBO6" s="8"/>
      <c r="LBP6" s="8"/>
      <c r="LBQ6" s="8"/>
      <c r="LBR6" s="8"/>
      <c r="LBS6" s="8"/>
      <c r="LBT6" s="8"/>
      <c r="LBU6" s="8"/>
      <c r="LBV6" s="8"/>
      <c r="LBW6" s="8"/>
      <c r="LBX6" s="8"/>
      <c r="LBY6" s="8"/>
      <c r="LBZ6" s="8"/>
      <c r="LCA6" s="8"/>
      <c r="LCB6" s="8"/>
      <c r="LCC6" s="8"/>
      <c r="LCD6" s="8"/>
      <c r="LCE6" s="8"/>
      <c r="LCF6" s="8"/>
      <c r="LCG6" s="8"/>
      <c r="LCH6" s="8"/>
      <c r="LCI6" s="8"/>
      <c r="LCJ6" s="8"/>
      <c r="LCK6" s="8"/>
      <c r="LCL6" s="8"/>
      <c r="LCM6" s="8"/>
      <c r="LCN6" s="8"/>
      <c r="LCO6" s="8"/>
      <c r="LCP6" s="8"/>
      <c r="LCQ6" s="8"/>
      <c r="LCR6" s="8"/>
      <c r="LCS6" s="8"/>
      <c r="LCT6" s="8"/>
      <c r="LCU6" s="8"/>
      <c r="LCV6" s="8"/>
      <c r="LCW6" s="8"/>
      <c r="LCX6" s="8"/>
      <c r="LCY6" s="8"/>
      <c r="LCZ6" s="8"/>
      <c r="LDA6" s="8"/>
      <c r="LDB6" s="8"/>
      <c r="LDC6" s="8"/>
      <c r="LDD6" s="8"/>
      <c r="LDE6" s="8"/>
      <c r="LDF6" s="8"/>
      <c r="LDG6" s="8"/>
      <c r="LDH6" s="8"/>
      <c r="LDI6" s="8"/>
      <c r="LDJ6" s="8"/>
      <c r="LDK6" s="8"/>
      <c r="LDL6" s="8"/>
      <c r="LDM6" s="8"/>
      <c r="LDN6" s="8"/>
      <c r="LDO6" s="8"/>
      <c r="LDP6" s="8"/>
      <c r="LDQ6" s="8"/>
      <c r="LDR6" s="8"/>
      <c r="LDS6" s="8"/>
      <c r="LDT6" s="8"/>
      <c r="LDU6" s="8"/>
      <c r="LDV6" s="8"/>
      <c r="LDW6" s="8"/>
      <c r="LDX6" s="8"/>
      <c r="LDY6" s="8"/>
      <c r="LDZ6" s="8"/>
      <c r="LEA6" s="8"/>
      <c r="LEB6" s="8"/>
      <c r="LEC6" s="8"/>
      <c r="LED6" s="8"/>
      <c r="LEE6" s="8"/>
      <c r="LEF6" s="8"/>
      <c r="LEG6" s="8"/>
      <c r="LEH6" s="8"/>
      <c r="LEI6" s="8"/>
      <c r="LEJ6" s="8"/>
      <c r="LEK6" s="8"/>
      <c r="LEL6" s="8"/>
      <c r="LEM6" s="8"/>
      <c r="LEN6" s="8"/>
      <c r="LEO6" s="8"/>
      <c r="LEP6" s="8"/>
      <c r="LEQ6" s="8"/>
      <c r="LER6" s="8"/>
      <c r="LES6" s="8"/>
      <c r="LET6" s="8"/>
      <c r="LEU6" s="8"/>
      <c r="LEV6" s="8"/>
      <c r="LEW6" s="8"/>
      <c r="LEX6" s="8"/>
      <c r="LEY6" s="8"/>
      <c r="LEZ6" s="8"/>
      <c r="LFA6" s="8"/>
      <c r="LFB6" s="8"/>
      <c r="LFC6" s="8"/>
      <c r="LFD6" s="8"/>
      <c r="LFE6" s="8"/>
      <c r="LFF6" s="8"/>
      <c r="LFG6" s="8"/>
      <c r="LFH6" s="8"/>
      <c r="LFI6" s="8"/>
      <c r="LFJ6" s="8"/>
      <c r="LFK6" s="8"/>
      <c r="LFL6" s="8"/>
      <c r="LFM6" s="8"/>
      <c r="LFN6" s="8"/>
      <c r="LFO6" s="8"/>
      <c r="LFP6" s="8"/>
      <c r="LFQ6" s="8"/>
      <c r="LFR6" s="8"/>
      <c r="LFS6" s="8"/>
      <c r="LFT6" s="8"/>
      <c r="LFU6" s="8"/>
      <c r="LFV6" s="8"/>
      <c r="LFW6" s="8"/>
      <c r="LFX6" s="8"/>
      <c r="LFY6" s="8"/>
      <c r="LFZ6" s="8"/>
      <c r="LGA6" s="8"/>
      <c r="LGB6" s="8"/>
      <c r="LGC6" s="8"/>
      <c r="LGD6" s="8"/>
      <c r="LGE6" s="8"/>
      <c r="LGF6" s="8"/>
      <c r="LGG6" s="8"/>
      <c r="LGH6" s="8"/>
      <c r="LGI6" s="8"/>
      <c r="LGJ6" s="8"/>
      <c r="LGK6" s="8"/>
      <c r="LGL6" s="8"/>
      <c r="LGM6" s="8"/>
      <c r="LGN6" s="8"/>
      <c r="LGO6" s="8"/>
      <c r="LGP6" s="8"/>
      <c r="LGQ6" s="8"/>
      <c r="LGR6" s="8"/>
      <c r="LGS6" s="8"/>
      <c r="LGT6" s="8"/>
      <c r="LGU6" s="8"/>
      <c r="LGV6" s="8"/>
      <c r="LGW6" s="8"/>
      <c r="LGX6" s="8"/>
      <c r="LGY6" s="8"/>
      <c r="LGZ6" s="8"/>
      <c r="LHA6" s="8"/>
      <c r="LHB6" s="8"/>
      <c r="LHC6" s="8"/>
      <c r="LHD6" s="8"/>
      <c r="LHE6" s="8"/>
      <c r="LHF6" s="8"/>
      <c r="LHG6" s="8"/>
      <c r="LHH6" s="8"/>
      <c r="LHI6" s="8"/>
      <c r="LHJ6" s="8"/>
      <c r="LHK6" s="8"/>
      <c r="LHL6" s="8"/>
      <c r="LHM6" s="8"/>
      <c r="LHN6" s="8"/>
      <c r="LHO6" s="8"/>
      <c r="LHP6" s="8"/>
      <c r="LHQ6" s="8"/>
      <c r="LHR6" s="8"/>
      <c r="LHS6" s="8"/>
      <c r="LHT6" s="8"/>
      <c r="LHU6" s="8"/>
      <c r="LHV6" s="8"/>
      <c r="LHW6" s="8"/>
      <c r="LHX6" s="8"/>
      <c r="LHY6" s="8"/>
      <c r="LHZ6" s="8"/>
      <c r="LIA6" s="8"/>
      <c r="LIB6" s="8"/>
      <c r="LIC6" s="8"/>
      <c r="LID6" s="8"/>
      <c r="LIE6" s="8"/>
      <c r="LIF6" s="8"/>
      <c r="LIG6" s="8"/>
      <c r="LIH6" s="8"/>
      <c r="LII6" s="8"/>
      <c r="LIJ6" s="8"/>
      <c r="LIK6" s="8"/>
      <c r="LIL6" s="8"/>
      <c r="LIM6" s="8"/>
      <c r="LIN6" s="8"/>
      <c r="LIO6" s="8"/>
      <c r="LIP6" s="8"/>
      <c r="LIQ6" s="8"/>
      <c r="LIR6" s="8"/>
      <c r="LIS6" s="8"/>
      <c r="LIT6" s="8"/>
      <c r="LIU6" s="8"/>
      <c r="LIV6" s="8"/>
      <c r="LIW6" s="8"/>
      <c r="LIX6" s="8"/>
      <c r="LIY6" s="8"/>
      <c r="LIZ6" s="8"/>
      <c r="LJA6" s="8"/>
      <c r="LJB6" s="8"/>
      <c r="LJC6" s="8"/>
      <c r="LJD6" s="8"/>
      <c r="LJE6" s="8"/>
      <c r="LJF6" s="8"/>
      <c r="LJG6" s="8"/>
      <c r="LJH6" s="8"/>
      <c r="LJI6" s="8"/>
      <c r="LJJ6" s="8"/>
      <c r="LJK6" s="8"/>
      <c r="LJL6" s="8"/>
      <c r="LJM6" s="8"/>
      <c r="LJN6" s="8"/>
      <c r="LJO6" s="8"/>
      <c r="LJP6" s="8"/>
      <c r="LJQ6" s="8"/>
      <c r="LJR6" s="8"/>
      <c r="LJS6" s="8"/>
      <c r="LJT6" s="8"/>
      <c r="LJU6" s="8"/>
      <c r="LJV6" s="8"/>
      <c r="LJW6" s="8"/>
      <c r="LJX6" s="8"/>
      <c r="LJY6" s="8"/>
      <c r="LJZ6" s="8"/>
      <c r="LKA6" s="8"/>
      <c r="LKB6" s="8"/>
      <c r="LKC6" s="8"/>
      <c r="LKD6" s="8"/>
      <c r="LKE6" s="8"/>
      <c r="LKF6" s="8"/>
      <c r="LKG6" s="8"/>
      <c r="LKH6" s="8"/>
      <c r="LKI6" s="8"/>
      <c r="LKJ6" s="8"/>
      <c r="LKK6" s="8"/>
      <c r="LKL6" s="8"/>
      <c r="LKM6" s="8"/>
      <c r="LKN6" s="8"/>
      <c r="LKO6" s="8"/>
      <c r="LKP6" s="8"/>
      <c r="LKQ6" s="8"/>
      <c r="LKR6" s="8"/>
      <c r="LKS6" s="8"/>
      <c r="LKT6" s="8"/>
      <c r="LKU6" s="8"/>
      <c r="LKV6" s="8"/>
      <c r="LKW6" s="8"/>
      <c r="LKX6" s="8"/>
      <c r="LKY6" s="8"/>
      <c r="LKZ6" s="8"/>
      <c r="LLA6" s="8"/>
      <c r="LLB6" s="8"/>
      <c r="LLC6" s="8"/>
      <c r="LLD6" s="8"/>
      <c r="LLE6" s="8"/>
      <c r="LLF6" s="8"/>
      <c r="LLG6" s="8"/>
      <c r="LLH6" s="8"/>
      <c r="LLI6" s="8"/>
      <c r="LLJ6" s="8"/>
      <c r="LLK6" s="8"/>
      <c r="LLL6" s="8"/>
      <c r="LLM6" s="8"/>
      <c r="LLN6" s="8"/>
      <c r="LLO6" s="8"/>
      <c r="LLP6" s="8"/>
      <c r="LLQ6" s="8"/>
      <c r="LLR6" s="8"/>
      <c r="LLS6" s="8"/>
      <c r="LLT6" s="8"/>
      <c r="LLU6" s="8"/>
      <c r="LLV6" s="8"/>
      <c r="LLW6" s="8"/>
      <c r="LLX6" s="8"/>
      <c r="LLY6" s="8"/>
      <c r="LLZ6" s="8"/>
      <c r="LMA6" s="8"/>
      <c r="LMB6" s="8"/>
      <c r="LMC6" s="8"/>
      <c r="LMD6" s="8"/>
      <c r="LME6" s="8"/>
      <c r="LMF6" s="8"/>
      <c r="LMG6" s="8"/>
      <c r="LMH6" s="8"/>
      <c r="LMI6" s="8"/>
      <c r="LMJ6" s="8"/>
      <c r="LMK6" s="8"/>
      <c r="LML6" s="8"/>
      <c r="LMM6" s="8"/>
      <c r="LMN6" s="8"/>
      <c r="LMO6" s="8"/>
      <c r="LMP6" s="8"/>
      <c r="LMQ6" s="8"/>
      <c r="LMR6" s="8"/>
      <c r="LMS6" s="8"/>
      <c r="LMT6" s="8"/>
      <c r="LMU6" s="8"/>
      <c r="LMV6" s="8"/>
      <c r="LMW6" s="8"/>
      <c r="LMX6" s="8"/>
      <c r="LMY6" s="8"/>
      <c r="LMZ6" s="8"/>
      <c r="LNA6" s="8"/>
      <c r="LNB6" s="8"/>
      <c r="LNC6" s="8"/>
      <c r="LND6" s="8"/>
      <c r="LNE6" s="8"/>
      <c r="LNF6" s="8"/>
      <c r="LNG6" s="8"/>
      <c r="LNH6" s="8"/>
      <c r="LNI6" s="8"/>
      <c r="LNJ6" s="8"/>
      <c r="LNK6" s="8"/>
      <c r="LNL6" s="8"/>
      <c r="LNM6" s="8"/>
      <c r="LNN6" s="8"/>
      <c r="LNO6" s="8"/>
      <c r="LNP6" s="8"/>
      <c r="LNQ6" s="8"/>
      <c r="LNR6" s="8"/>
      <c r="LNS6" s="8"/>
      <c r="LNT6" s="8"/>
      <c r="LNU6" s="8"/>
      <c r="LNV6" s="8"/>
      <c r="LNW6" s="8"/>
      <c r="LNX6" s="8"/>
      <c r="LNY6" s="8"/>
      <c r="LNZ6" s="8"/>
      <c r="LOA6" s="8"/>
      <c r="LOB6" s="8"/>
      <c r="LOC6" s="8"/>
      <c r="LOD6" s="8"/>
      <c r="LOE6" s="8"/>
      <c r="LOF6" s="8"/>
      <c r="LOG6" s="8"/>
      <c r="LOH6" s="8"/>
      <c r="LOI6" s="8"/>
      <c r="LOJ6" s="8"/>
      <c r="LOK6" s="8"/>
      <c r="LOL6" s="8"/>
      <c r="LOM6" s="8"/>
      <c r="LON6" s="8"/>
      <c r="LOO6" s="8"/>
      <c r="LOP6" s="8"/>
      <c r="LOQ6" s="8"/>
      <c r="LOR6" s="8"/>
      <c r="LOS6" s="8"/>
      <c r="LOT6" s="8"/>
      <c r="LOU6" s="8"/>
      <c r="LOV6" s="8"/>
      <c r="LOW6" s="8"/>
      <c r="LOX6" s="8"/>
      <c r="LOY6" s="8"/>
      <c r="LOZ6" s="8"/>
      <c r="LPA6" s="8"/>
      <c r="LPB6" s="8"/>
      <c r="LPC6" s="8"/>
      <c r="LPD6" s="8"/>
      <c r="LPE6" s="8"/>
      <c r="LPF6" s="8"/>
      <c r="LPG6" s="8"/>
      <c r="LPH6" s="8"/>
      <c r="LPI6" s="8"/>
      <c r="LPJ6" s="8"/>
      <c r="LPK6" s="8"/>
      <c r="LPL6" s="8"/>
      <c r="LPM6" s="8"/>
      <c r="LPN6" s="8"/>
      <c r="LPO6" s="8"/>
      <c r="LPP6" s="8"/>
      <c r="LPQ6" s="8"/>
      <c r="LPR6" s="8"/>
      <c r="LPS6" s="8"/>
      <c r="LPT6" s="8"/>
      <c r="LPU6" s="8"/>
      <c r="LPV6" s="8"/>
      <c r="LPW6" s="8"/>
      <c r="LPX6" s="8"/>
      <c r="LPY6" s="8"/>
      <c r="LPZ6" s="8"/>
      <c r="LQA6" s="8"/>
      <c r="LQB6" s="8"/>
      <c r="LQC6" s="8"/>
      <c r="LQD6" s="8"/>
      <c r="LQE6" s="8"/>
      <c r="LQF6" s="8"/>
      <c r="LQG6" s="8"/>
      <c r="LQH6" s="8"/>
      <c r="LQI6" s="8"/>
      <c r="LQJ6" s="8"/>
      <c r="LQK6" s="8"/>
      <c r="LQL6" s="8"/>
      <c r="LQM6" s="8"/>
      <c r="LQN6" s="8"/>
      <c r="LQO6" s="8"/>
      <c r="LQP6" s="8"/>
      <c r="LQQ6" s="8"/>
      <c r="LQR6" s="8"/>
      <c r="LQS6" s="8"/>
      <c r="LQT6" s="8"/>
      <c r="LQU6" s="8"/>
      <c r="LQV6" s="8"/>
      <c r="LQW6" s="8"/>
      <c r="LQX6" s="8"/>
      <c r="LQY6" s="8"/>
      <c r="LQZ6" s="8"/>
      <c r="LRA6" s="8"/>
      <c r="LRB6" s="8"/>
      <c r="LRC6" s="8"/>
      <c r="LRD6" s="8"/>
      <c r="LRE6" s="8"/>
      <c r="LRF6" s="8"/>
      <c r="LRG6" s="8"/>
      <c r="LRH6" s="8"/>
      <c r="LRI6" s="8"/>
      <c r="LRJ6" s="8"/>
      <c r="LRK6" s="8"/>
      <c r="LRL6" s="8"/>
      <c r="LRM6" s="8"/>
      <c r="LRN6" s="8"/>
      <c r="LRO6" s="8"/>
      <c r="LRP6" s="8"/>
      <c r="LRQ6" s="8"/>
      <c r="LRR6" s="8"/>
      <c r="LRS6" s="8"/>
      <c r="LRT6" s="8"/>
      <c r="LRU6" s="8"/>
      <c r="LRV6" s="8"/>
      <c r="LRW6" s="8"/>
      <c r="LRX6" s="8"/>
      <c r="LRY6" s="8"/>
      <c r="LRZ6" s="8"/>
      <c r="LSA6" s="8"/>
      <c r="LSB6" s="8"/>
      <c r="LSC6" s="8"/>
      <c r="LSD6" s="8"/>
      <c r="LSE6" s="8"/>
      <c r="LSF6" s="8"/>
      <c r="LSG6" s="8"/>
      <c r="LSH6" s="8"/>
      <c r="LSI6" s="8"/>
      <c r="LSJ6" s="8"/>
      <c r="LSK6" s="8"/>
      <c r="LSL6" s="8"/>
      <c r="LSM6" s="8"/>
      <c r="LSN6" s="8"/>
      <c r="LSO6" s="8"/>
      <c r="LSP6" s="8"/>
      <c r="LSQ6" s="8"/>
      <c r="LSR6" s="8"/>
      <c r="LSS6" s="8"/>
      <c r="LST6" s="8"/>
      <c r="LSU6" s="8"/>
      <c r="LSV6" s="8"/>
      <c r="LSW6" s="8"/>
      <c r="LSX6" s="8"/>
      <c r="LSY6" s="8"/>
      <c r="LSZ6" s="8"/>
      <c r="LTA6" s="8"/>
      <c r="LTB6" s="8"/>
      <c r="LTC6" s="8"/>
      <c r="LTD6" s="8"/>
      <c r="LTE6" s="8"/>
      <c r="LTF6" s="8"/>
      <c r="LTG6" s="8"/>
      <c r="LTH6" s="8"/>
      <c r="LTI6" s="8"/>
      <c r="LTJ6" s="8"/>
      <c r="LTK6" s="8"/>
      <c r="LTL6" s="8"/>
      <c r="LTM6" s="8"/>
      <c r="LTN6" s="8"/>
      <c r="LTO6" s="8"/>
      <c r="LTP6" s="8"/>
      <c r="LTQ6" s="8"/>
      <c r="LTR6" s="8"/>
      <c r="LTS6" s="8"/>
      <c r="LTT6" s="8"/>
      <c r="LTU6" s="8"/>
      <c r="LTV6" s="8"/>
      <c r="LTW6" s="8"/>
      <c r="LTX6" s="8"/>
      <c r="LTY6" s="8"/>
      <c r="LTZ6" s="8"/>
      <c r="LUA6" s="8"/>
      <c r="LUB6" s="8"/>
      <c r="LUC6" s="8"/>
      <c r="LUD6" s="8"/>
      <c r="LUE6" s="8"/>
      <c r="LUF6" s="8"/>
      <c r="LUG6" s="8"/>
      <c r="LUH6" s="8"/>
      <c r="LUI6" s="8"/>
      <c r="LUJ6" s="8"/>
      <c r="LUK6" s="8"/>
      <c r="LUL6" s="8"/>
      <c r="LUM6" s="8"/>
      <c r="LUN6" s="8"/>
      <c r="LUO6" s="8"/>
      <c r="LUP6" s="8"/>
      <c r="LUQ6" s="8"/>
      <c r="LUR6" s="8"/>
      <c r="LUS6" s="8"/>
      <c r="LUT6" s="8"/>
      <c r="LUU6" s="8"/>
      <c r="LUV6" s="8"/>
      <c r="LUW6" s="8"/>
      <c r="LUX6" s="8"/>
      <c r="LUY6" s="8"/>
      <c r="LUZ6" s="8"/>
      <c r="LVA6" s="8"/>
      <c r="LVB6" s="8"/>
      <c r="LVC6" s="8"/>
      <c r="LVD6" s="8"/>
      <c r="LVE6" s="8"/>
      <c r="LVF6" s="8"/>
      <c r="LVG6" s="8"/>
      <c r="LVH6" s="8"/>
      <c r="LVI6" s="8"/>
      <c r="LVJ6" s="8"/>
      <c r="LVK6" s="8"/>
      <c r="LVL6" s="8"/>
      <c r="LVM6" s="8"/>
      <c r="LVN6" s="8"/>
      <c r="LVO6" s="8"/>
      <c r="LVP6" s="8"/>
      <c r="LVQ6" s="8"/>
      <c r="LVR6" s="8"/>
      <c r="LVS6" s="8"/>
      <c r="LVT6" s="8"/>
      <c r="LVU6" s="8"/>
      <c r="LVV6" s="8"/>
      <c r="LVW6" s="8"/>
      <c r="LVX6" s="8"/>
      <c r="LVY6" s="8"/>
      <c r="LVZ6" s="8"/>
      <c r="LWA6" s="8"/>
      <c r="LWB6" s="8"/>
      <c r="LWC6" s="8"/>
      <c r="LWD6" s="8"/>
      <c r="LWE6" s="8"/>
      <c r="LWF6" s="8"/>
      <c r="LWG6" s="8"/>
      <c r="LWH6" s="8"/>
      <c r="LWI6" s="8"/>
      <c r="LWJ6" s="8"/>
      <c r="LWK6" s="8"/>
      <c r="LWL6" s="8"/>
      <c r="LWM6" s="8"/>
      <c r="LWN6" s="8"/>
      <c r="LWO6" s="8"/>
      <c r="LWP6" s="8"/>
      <c r="LWQ6" s="8"/>
      <c r="LWR6" s="8"/>
      <c r="LWS6" s="8"/>
      <c r="LWT6" s="8"/>
      <c r="LWU6" s="8"/>
      <c r="LWV6" s="8"/>
      <c r="LWW6" s="8"/>
      <c r="LWX6" s="8"/>
      <c r="LWY6" s="8"/>
      <c r="LWZ6" s="8"/>
      <c r="LXA6" s="8"/>
      <c r="LXB6" s="8"/>
      <c r="LXC6" s="8"/>
      <c r="LXD6" s="8"/>
      <c r="LXE6" s="8"/>
      <c r="LXF6" s="8"/>
      <c r="LXG6" s="8"/>
      <c r="LXH6" s="8"/>
      <c r="LXI6" s="8"/>
      <c r="LXJ6" s="8"/>
      <c r="LXK6" s="8"/>
      <c r="LXL6" s="8"/>
      <c r="LXM6" s="8"/>
      <c r="LXN6" s="8"/>
      <c r="LXO6" s="8"/>
      <c r="LXP6" s="8"/>
      <c r="LXQ6" s="8"/>
      <c r="LXR6" s="8"/>
      <c r="LXS6" s="8"/>
      <c r="LXT6" s="8"/>
      <c r="LXU6" s="8"/>
      <c r="LXV6" s="8"/>
      <c r="LXW6" s="8"/>
      <c r="LXX6" s="8"/>
      <c r="LXY6" s="8"/>
      <c r="LXZ6" s="8"/>
      <c r="LYA6" s="8"/>
      <c r="LYB6" s="8"/>
      <c r="LYC6" s="8"/>
      <c r="LYD6" s="8"/>
      <c r="LYE6" s="8"/>
      <c r="LYF6" s="8"/>
      <c r="LYG6" s="8"/>
      <c r="LYH6" s="8"/>
      <c r="LYI6" s="8"/>
      <c r="LYJ6" s="8"/>
      <c r="LYK6" s="8"/>
      <c r="LYL6" s="8"/>
      <c r="LYM6" s="8"/>
      <c r="LYN6" s="8"/>
      <c r="LYO6" s="8"/>
      <c r="LYP6" s="8"/>
      <c r="LYQ6" s="8"/>
      <c r="LYR6" s="8"/>
      <c r="LYS6" s="8"/>
      <c r="LYT6" s="8"/>
      <c r="LYU6" s="8"/>
      <c r="LYV6" s="8"/>
      <c r="LYW6" s="8"/>
      <c r="LYX6" s="8"/>
      <c r="LYY6" s="8"/>
      <c r="LYZ6" s="8"/>
      <c r="LZA6" s="8"/>
      <c r="LZB6" s="8"/>
      <c r="LZC6" s="8"/>
      <c r="LZD6" s="8"/>
      <c r="LZE6" s="8"/>
      <c r="LZF6" s="8"/>
      <c r="LZG6" s="8"/>
      <c r="LZH6" s="8"/>
      <c r="LZI6" s="8"/>
      <c r="LZJ6" s="8"/>
      <c r="LZK6" s="8"/>
      <c r="LZL6" s="8"/>
      <c r="LZM6" s="8"/>
      <c r="LZN6" s="8"/>
      <c r="LZO6" s="8"/>
      <c r="LZP6" s="8"/>
      <c r="LZQ6" s="8"/>
      <c r="LZR6" s="8"/>
      <c r="LZS6" s="8"/>
      <c r="LZT6" s="8"/>
      <c r="LZU6" s="8"/>
      <c r="LZV6" s="8"/>
      <c r="LZW6" s="8"/>
      <c r="LZX6" s="8"/>
      <c r="LZY6" s="8"/>
      <c r="LZZ6" s="8"/>
      <c r="MAA6" s="8"/>
      <c r="MAB6" s="8"/>
      <c r="MAC6" s="8"/>
      <c r="MAD6" s="8"/>
      <c r="MAE6" s="8"/>
      <c r="MAF6" s="8"/>
      <c r="MAG6" s="8"/>
      <c r="MAH6" s="8"/>
      <c r="MAI6" s="8"/>
      <c r="MAJ6" s="8"/>
      <c r="MAK6" s="8"/>
      <c r="MAL6" s="8"/>
      <c r="MAM6" s="8"/>
      <c r="MAN6" s="8"/>
      <c r="MAO6" s="8"/>
      <c r="MAP6" s="8"/>
      <c r="MAQ6" s="8"/>
      <c r="MAR6" s="8"/>
      <c r="MAS6" s="8"/>
      <c r="MAT6" s="8"/>
      <c r="MAU6" s="8"/>
      <c r="MAV6" s="8"/>
      <c r="MAW6" s="8"/>
      <c r="MAX6" s="8"/>
      <c r="MAY6" s="8"/>
      <c r="MAZ6" s="8"/>
      <c r="MBA6" s="8"/>
      <c r="MBB6" s="8"/>
      <c r="MBC6" s="8"/>
      <c r="MBD6" s="8"/>
      <c r="MBE6" s="8"/>
      <c r="MBF6" s="8"/>
      <c r="MBG6" s="8"/>
      <c r="MBH6" s="8"/>
      <c r="MBI6" s="8"/>
      <c r="MBJ6" s="8"/>
      <c r="MBK6" s="8"/>
      <c r="MBL6" s="8"/>
      <c r="MBM6" s="8"/>
      <c r="MBN6" s="8"/>
      <c r="MBO6" s="8"/>
      <c r="MBP6" s="8"/>
      <c r="MBQ6" s="8"/>
      <c r="MBR6" s="8"/>
      <c r="MBS6" s="8"/>
      <c r="MBT6" s="8"/>
      <c r="MBU6" s="8"/>
      <c r="MBV6" s="8"/>
      <c r="MBW6" s="8"/>
      <c r="MBX6" s="8"/>
      <c r="MBY6" s="8"/>
      <c r="MBZ6" s="8"/>
      <c r="MCA6" s="8"/>
      <c r="MCB6" s="8"/>
      <c r="MCC6" s="8"/>
      <c r="MCD6" s="8"/>
      <c r="MCE6" s="8"/>
      <c r="MCF6" s="8"/>
      <c r="MCG6" s="8"/>
      <c r="MCH6" s="8"/>
      <c r="MCI6" s="8"/>
      <c r="MCJ6" s="8"/>
      <c r="MCK6" s="8"/>
      <c r="MCL6" s="8"/>
      <c r="MCM6" s="8"/>
      <c r="MCN6" s="8"/>
      <c r="MCO6" s="8"/>
      <c r="MCP6" s="8"/>
      <c r="MCQ6" s="8"/>
      <c r="MCR6" s="8"/>
      <c r="MCS6" s="8"/>
      <c r="MCT6" s="8"/>
      <c r="MCU6" s="8"/>
      <c r="MCV6" s="8"/>
      <c r="MCW6" s="8"/>
      <c r="MCX6" s="8"/>
      <c r="MCY6" s="8"/>
      <c r="MCZ6" s="8"/>
      <c r="MDA6" s="8"/>
      <c r="MDB6" s="8"/>
      <c r="MDC6" s="8"/>
      <c r="MDD6" s="8"/>
      <c r="MDE6" s="8"/>
      <c r="MDF6" s="8"/>
      <c r="MDG6" s="8"/>
      <c r="MDH6" s="8"/>
      <c r="MDI6" s="8"/>
      <c r="MDJ6" s="8"/>
      <c r="MDK6" s="8"/>
      <c r="MDL6" s="8"/>
      <c r="MDM6" s="8"/>
      <c r="MDN6" s="8"/>
      <c r="MDO6" s="8"/>
      <c r="MDP6" s="8"/>
      <c r="MDQ6" s="8"/>
      <c r="MDR6" s="8"/>
      <c r="MDS6" s="8"/>
      <c r="MDT6" s="8"/>
      <c r="MDU6" s="8"/>
      <c r="MDV6" s="8"/>
      <c r="MDW6" s="8"/>
      <c r="MDX6" s="8"/>
      <c r="MDY6" s="8"/>
      <c r="MDZ6" s="8"/>
      <c r="MEA6" s="8"/>
      <c r="MEB6" s="8"/>
      <c r="MEC6" s="8"/>
      <c r="MED6" s="8"/>
      <c r="MEE6" s="8"/>
      <c r="MEF6" s="8"/>
      <c r="MEG6" s="8"/>
      <c r="MEH6" s="8"/>
      <c r="MEI6" s="8"/>
      <c r="MEJ6" s="8"/>
      <c r="MEK6" s="8"/>
      <c r="MEL6" s="8"/>
      <c r="MEM6" s="8"/>
      <c r="MEN6" s="8"/>
      <c r="MEO6" s="8"/>
      <c r="MEP6" s="8"/>
      <c r="MEQ6" s="8"/>
      <c r="MER6" s="8"/>
      <c r="MES6" s="8"/>
      <c r="MET6" s="8"/>
      <c r="MEU6" s="8"/>
      <c r="MEV6" s="8"/>
      <c r="MEW6" s="8"/>
      <c r="MEX6" s="8"/>
      <c r="MEY6" s="8"/>
      <c r="MEZ6" s="8"/>
      <c r="MFA6" s="8"/>
      <c r="MFB6" s="8"/>
      <c r="MFC6" s="8"/>
      <c r="MFD6" s="8"/>
      <c r="MFE6" s="8"/>
      <c r="MFF6" s="8"/>
      <c r="MFG6" s="8"/>
      <c r="MFH6" s="8"/>
      <c r="MFI6" s="8"/>
      <c r="MFJ6" s="8"/>
      <c r="MFK6" s="8"/>
      <c r="MFL6" s="8"/>
      <c r="MFM6" s="8"/>
      <c r="MFN6" s="8"/>
      <c r="MFO6" s="8"/>
      <c r="MFP6" s="8"/>
      <c r="MFQ6" s="8"/>
      <c r="MFR6" s="8"/>
      <c r="MFS6" s="8"/>
      <c r="MFT6" s="8"/>
      <c r="MFU6" s="8"/>
      <c r="MFV6" s="8"/>
      <c r="MFW6" s="8"/>
      <c r="MFX6" s="8"/>
      <c r="MFY6" s="8"/>
      <c r="MFZ6" s="8"/>
      <c r="MGA6" s="8"/>
      <c r="MGB6" s="8"/>
      <c r="MGC6" s="8"/>
      <c r="MGD6" s="8"/>
      <c r="MGE6" s="8"/>
      <c r="MGF6" s="8"/>
      <c r="MGG6" s="8"/>
      <c r="MGH6" s="8"/>
      <c r="MGI6" s="8"/>
      <c r="MGJ6" s="8"/>
      <c r="MGK6" s="8"/>
      <c r="MGL6" s="8"/>
      <c r="MGM6" s="8"/>
      <c r="MGN6" s="8"/>
      <c r="MGO6" s="8"/>
      <c r="MGP6" s="8"/>
      <c r="MGQ6" s="8"/>
      <c r="MGR6" s="8"/>
      <c r="MGS6" s="8"/>
      <c r="MGT6" s="8"/>
      <c r="MGU6" s="8"/>
      <c r="MGV6" s="8"/>
      <c r="MGW6" s="8"/>
      <c r="MGX6" s="8"/>
      <c r="MGY6" s="8"/>
      <c r="MGZ6" s="8"/>
      <c r="MHA6" s="8"/>
      <c r="MHB6" s="8"/>
      <c r="MHC6" s="8"/>
      <c r="MHD6" s="8"/>
      <c r="MHE6" s="8"/>
      <c r="MHF6" s="8"/>
      <c r="MHG6" s="8"/>
      <c r="MHH6" s="8"/>
      <c r="MHI6" s="8"/>
      <c r="MHJ6" s="8"/>
      <c r="MHK6" s="8"/>
      <c r="MHL6" s="8"/>
      <c r="MHM6" s="8"/>
      <c r="MHN6" s="8"/>
      <c r="MHO6" s="8"/>
      <c r="MHP6" s="8"/>
      <c r="MHQ6" s="8"/>
      <c r="MHR6" s="8"/>
      <c r="MHS6" s="8"/>
      <c r="MHT6" s="8"/>
      <c r="MHU6" s="8"/>
      <c r="MHV6" s="8"/>
      <c r="MHW6" s="8"/>
      <c r="MHX6" s="8"/>
      <c r="MHY6" s="8"/>
      <c r="MHZ6" s="8"/>
      <c r="MIA6" s="8"/>
      <c r="MIB6" s="8"/>
      <c r="MIC6" s="8"/>
      <c r="MID6" s="8"/>
      <c r="MIE6" s="8"/>
      <c r="MIF6" s="8"/>
      <c r="MIG6" s="8"/>
      <c r="MIH6" s="8"/>
      <c r="MII6" s="8"/>
      <c r="MIJ6" s="8"/>
      <c r="MIK6" s="8"/>
      <c r="MIL6" s="8"/>
      <c r="MIM6" s="8"/>
      <c r="MIN6" s="8"/>
      <c r="MIO6" s="8"/>
      <c r="MIP6" s="8"/>
      <c r="MIQ6" s="8"/>
      <c r="MIR6" s="8"/>
      <c r="MIS6" s="8"/>
      <c r="MIT6" s="8"/>
      <c r="MIU6" s="8"/>
      <c r="MIV6" s="8"/>
      <c r="MIW6" s="8"/>
      <c r="MIX6" s="8"/>
      <c r="MIY6" s="8"/>
      <c r="MIZ6" s="8"/>
      <c r="MJA6" s="8"/>
      <c r="MJB6" s="8"/>
      <c r="MJC6" s="8"/>
      <c r="MJD6" s="8"/>
      <c r="MJE6" s="8"/>
      <c r="MJF6" s="8"/>
      <c r="MJG6" s="8"/>
      <c r="MJH6" s="8"/>
      <c r="MJI6" s="8"/>
      <c r="MJJ6" s="8"/>
      <c r="MJK6" s="8"/>
      <c r="MJL6" s="8"/>
      <c r="MJM6" s="8"/>
      <c r="MJN6" s="8"/>
      <c r="MJO6" s="8"/>
      <c r="MJP6" s="8"/>
      <c r="MJQ6" s="8"/>
      <c r="MJR6" s="8"/>
      <c r="MJS6" s="8"/>
      <c r="MJT6" s="8"/>
      <c r="MJU6" s="8"/>
      <c r="MJV6" s="8"/>
      <c r="MJW6" s="8"/>
      <c r="MJX6" s="8"/>
      <c r="MJY6" s="8"/>
      <c r="MJZ6" s="8"/>
      <c r="MKA6" s="8"/>
      <c r="MKB6" s="8"/>
      <c r="MKC6" s="8"/>
      <c r="MKD6" s="8"/>
      <c r="MKE6" s="8"/>
      <c r="MKF6" s="8"/>
      <c r="MKG6" s="8"/>
      <c r="MKH6" s="8"/>
      <c r="MKI6" s="8"/>
      <c r="MKJ6" s="8"/>
      <c r="MKK6" s="8"/>
      <c r="MKL6" s="8"/>
      <c r="MKM6" s="8"/>
      <c r="MKN6" s="8"/>
      <c r="MKO6" s="8"/>
      <c r="MKP6" s="8"/>
      <c r="MKQ6" s="8"/>
      <c r="MKR6" s="8"/>
      <c r="MKS6" s="8"/>
      <c r="MKT6" s="8"/>
      <c r="MKU6" s="8"/>
      <c r="MKV6" s="8"/>
      <c r="MKW6" s="8"/>
      <c r="MKX6" s="8"/>
      <c r="MKY6" s="8"/>
      <c r="MKZ6" s="8"/>
      <c r="MLA6" s="8"/>
      <c r="MLB6" s="8"/>
      <c r="MLC6" s="8"/>
      <c r="MLD6" s="8"/>
      <c r="MLE6" s="8"/>
      <c r="MLF6" s="8"/>
      <c r="MLG6" s="8"/>
      <c r="MLH6" s="8"/>
      <c r="MLI6" s="8"/>
      <c r="MLJ6" s="8"/>
      <c r="MLK6" s="8"/>
      <c r="MLL6" s="8"/>
      <c r="MLM6" s="8"/>
      <c r="MLN6" s="8"/>
      <c r="MLO6" s="8"/>
      <c r="MLP6" s="8"/>
      <c r="MLQ6" s="8"/>
      <c r="MLR6" s="8"/>
      <c r="MLS6" s="8"/>
      <c r="MLT6" s="8"/>
      <c r="MLU6" s="8"/>
      <c r="MLV6" s="8"/>
      <c r="MLW6" s="8"/>
      <c r="MLX6" s="8"/>
      <c r="MLY6" s="8"/>
      <c r="MLZ6" s="8"/>
      <c r="MMA6" s="8"/>
      <c r="MMB6" s="8"/>
      <c r="MMC6" s="8"/>
      <c r="MMD6" s="8"/>
      <c r="MME6" s="8"/>
      <c r="MMF6" s="8"/>
      <c r="MMG6" s="8"/>
      <c r="MMH6" s="8"/>
      <c r="MMI6" s="8"/>
      <c r="MMJ6" s="8"/>
      <c r="MMK6" s="8"/>
      <c r="MML6" s="8"/>
      <c r="MMM6" s="8"/>
      <c r="MMN6" s="8"/>
      <c r="MMO6" s="8"/>
      <c r="MMP6" s="8"/>
      <c r="MMQ6" s="8"/>
      <c r="MMR6" s="8"/>
      <c r="MMS6" s="8"/>
      <c r="MMT6" s="8"/>
      <c r="MMU6" s="8"/>
      <c r="MMV6" s="8"/>
      <c r="MMW6" s="8"/>
      <c r="MMX6" s="8"/>
      <c r="MMY6" s="8"/>
      <c r="MMZ6" s="8"/>
      <c r="MNA6" s="8"/>
      <c r="MNB6" s="8"/>
      <c r="MNC6" s="8"/>
      <c r="MND6" s="8"/>
      <c r="MNE6" s="8"/>
      <c r="MNF6" s="8"/>
      <c r="MNG6" s="8"/>
      <c r="MNH6" s="8"/>
      <c r="MNI6" s="8"/>
      <c r="MNJ6" s="8"/>
      <c r="MNK6" s="8"/>
      <c r="MNL6" s="8"/>
      <c r="MNM6" s="8"/>
      <c r="MNN6" s="8"/>
      <c r="MNO6" s="8"/>
      <c r="MNP6" s="8"/>
      <c r="MNQ6" s="8"/>
      <c r="MNR6" s="8"/>
      <c r="MNS6" s="8"/>
      <c r="MNT6" s="8"/>
      <c r="MNU6" s="8"/>
      <c r="MNV6" s="8"/>
      <c r="MNW6" s="8"/>
      <c r="MNX6" s="8"/>
      <c r="MNY6" s="8"/>
      <c r="MNZ6" s="8"/>
      <c r="MOA6" s="8"/>
      <c r="MOB6" s="8"/>
      <c r="MOC6" s="8"/>
      <c r="MOD6" s="8"/>
      <c r="MOE6" s="8"/>
      <c r="MOF6" s="8"/>
      <c r="MOG6" s="8"/>
      <c r="MOH6" s="8"/>
      <c r="MOI6" s="8"/>
      <c r="MOJ6" s="8"/>
      <c r="MOK6" s="8"/>
      <c r="MOL6" s="8"/>
      <c r="MOM6" s="8"/>
      <c r="MON6" s="8"/>
      <c r="MOO6" s="8"/>
      <c r="MOP6" s="8"/>
      <c r="MOQ6" s="8"/>
      <c r="MOR6" s="8"/>
      <c r="MOS6" s="8"/>
      <c r="MOT6" s="8"/>
      <c r="MOU6" s="8"/>
      <c r="MOV6" s="8"/>
      <c r="MOW6" s="8"/>
      <c r="MOX6" s="8"/>
      <c r="MOY6" s="8"/>
      <c r="MOZ6" s="8"/>
      <c r="MPA6" s="8"/>
      <c r="MPB6" s="8"/>
      <c r="MPC6" s="8"/>
      <c r="MPD6" s="8"/>
      <c r="MPE6" s="8"/>
      <c r="MPF6" s="8"/>
      <c r="MPG6" s="8"/>
      <c r="MPH6" s="8"/>
      <c r="MPI6" s="8"/>
      <c r="MPJ6" s="8"/>
      <c r="MPK6" s="8"/>
      <c r="MPL6" s="8"/>
      <c r="MPM6" s="8"/>
      <c r="MPN6" s="8"/>
      <c r="MPO6" s="8"/>
      <c r="MPP6" s="8"/>
      <c r="MPQ6" s="8"/>
      <c r="MPR6" s="8"/>
      <c r="MPS6" s="8"/>
      <c r="MPT6" s="8"/>
      <c r="MPU6" s="8"/>
      <c r="MPV6" s="8"/>
      <c r="MPW6" s="8"/>
      <c r="MPX6" s="8"/>
      <c r="MPY6" s="8"/>
      <c r="MPZ6" s="8"/>
      <c r="MQA6" s="8"/>
      <c r="MQB6" s="8"/>
      <c r="MQC6" s="8"/>
      <c r="MQD6" s="8"/>
      <c r="MQE6" s="8"/>
      <c r="MQF6" s="8"/>
      <c r="MQG6" s="8"/>
      <c r="MQH6" s="8"/>
      <c r="MQI6" s="8"/>
      <c r="MQJ6" s="8"/>
      <c r="MQK6" s="8"/>
      <c r="MQL6" s="8"/>
      <c r="MQM6" s="8"/>
      <c r="MQN6" s="8"/>
      <c r="MQO6" s="8"/>
      <c r="MQP6" s="8"/>
      <c r="MQQ6" s="8"/>
      <c r="MQR6" s="8"/>
      <c r="MQS6" s="8"/>
      <c r="MQT6" s="8"/>
      <c r="MQU6" s="8"/>
      <c r="MQV6" s="8"/>
      <c r="MQW6" s="8"/>
      <c r="MQX6" s="8"/>
      <c r="MQY6" s="8"/>
      <c r="MQZ6" s="8"/>
      <c r="MRA6" s="8"/>
      <c r="MRB6" s="8"/>
      <c r="MRC6" s="8"/>
      <c r="MRD6" s="8"/>
      <c r="MRE6" s="8"/>
      <c r="MRF6" s="8"/>
      <c r="MRG6" s="8"/>
      <c r="MRH6" s="8"/>
      <c r="MRI6" s="8"/>
      <c r="MRJ6" s="8"/>
      <c r="MRK6" s="8"/>
      <c r="MRL6" s="8"/>
      <c r="MRM6" s="8"/>
      <c r="MRN6" s="8"/>
      <c r="MRO6" s="8"/>
      <c r="MRP6" s="8"/>
      <c r="MRQ6" s="8"/>
      <c r="MRR6" s="8"/>
      <c r="MRS6" s="8"/>
      <c r="MRT6" s="8"/>
      <c r="MRU6" s="8"/>
      <c r="MRV6" s="8"/>
      <c r="MRW6" s="8"/>
      <c r="MRX6" s="8"/>
      <c r="MRY6" s="8"/>
      <c r="MRZ6" s="8"/>
      <c r="MSA6" s="8"/>
      <c r="MSB6" s="8"/>
      <c r="MSC6" s="8"/>
      <c r="MSD6" s="8"/>
      <c r="MSE6" s="8"/>
      <c r="MSF6" s="8"/>
      <c r="MSG6" s="8"/>
      <c r="MSH6" s="8"/>
      <c r="MSI6" s="8"/>
      <c r="MSJ6" s="8"/>
      <c r="MSK6" s="8"/>
      <c r="MSL6" s="8"/>
      <c r="MSM6" s="8"/>
      <c r="MSN6" s="8"/>
      <c r="MSO6" s="8"/>
      <c r="MSP6" s="8"/>
      <c r="MSQ6" s="8"/>
      <c r="MSR6" s="8"/>
      <c r="MSS6" s="8"/>
      <c r="MST6" s="8"/>
      <c r="MSU6" s="8"/>
      <c r="MSV6" s="8"/>
      <c r="MSW6" s="8"/>
      <c r="MSX6" s="8"/>
      <c r="MSY6" s="8"/>
      <c r="MSZ6" s="8"/>
      <c r="MTA6" s="8"/>
      <c r="MTB6" s="8"/>
      <c r="MTC6" s="8"/>
      <c r="MTD6" s="8"/>
      <c r="MTE6" s="8"/>
      <c r="MTF6" s="8"/>
      <c r="MTG6" s="8"/>
      <c r="MTH6" s="8"/>
      <c r="MTI6" s="8"/>
      <c r="MTJ6" s="8"/>
      <c r="MTK6" s="8"/>
      <c r="MTL6" s="8"/>
      <c r="MTM6" s="8"/>
      <c r="MTN6" s="8"/>
      <c r="MTO6" s="8"/>
      <c r="MTP6" s="8"/>
      <c r="MTQ6" s="8"/>
      <c r="MTR6" s="8"/>
      <c r="MTS6" s="8"/>
      <c r="MTT6" s="8"/>
      <c r="MTU6" s="8"/>
      <c r="MTV6" s="8"/>
      <c r="MTW6" s="8"/>
      <c r="MTX6" s="8"/>
      <c r="MTY6" s="8"/>
      <c r="MTZ6" s="8"/>
      <c r="MUA6" s="8"/>
      <c r="MUB6" s="8"/>
      <c r="MUC6" s="8"/>
      <c r="MUD6" s="8"/>
      <c r="MUE6" s="8"/>
      <c r="MUF6" s="8"/>
      <c r="MUG6" s="8"/>
      <c r="MUH6" s="8"/>
      <c r="MUI6" s="8"/>
      <c r="MUJ6" s="8"/>
      <c r="MUK6" s="8"/>
      <c r="MUL6" s="8"/>
      <c r="MUM6" s="8"/>
      <c r="MUN6" s="8"/>
      <c r="MUO6" s="8"/>
      <c r="MUP6" s="8"/>
      <c r="MUQ6" s="8"/>
      <c r="MUR6" s="8"/>
      <c r="MUS6" s="8"/>
      <c r="MUT6" s="8"/>
      <c r="MUU6" s="8"/>
      <c r="MUV6" s="8"/>
      <c r="MUW6" s="8"/>
      <c r="MUX6" s="8"/>
      <c r="MUY6" s="8"/>
      <c r="MUZ6" s="8"/>
      <c r="MVA6" s="8"/>
      <c r="MVB6" s="8"/>
      <c r="MVC6" s="8"/>
      <c r="MVD6" s="8"/>
      <c r="MVE6" s="8"/>
      <c r="MVF6" s="8"/>
      <c r="MVG6" s="8"/>
      <c r="MVH6" s="8"/>
      <c r="MVI6" s="8"/>
      <c r="MVJ6" s="8"/>
      <c r="MVK6" s="8"/>
      <c r="MVL6" s="8"/>
      <c r="MVM6" s="8"/>
      <c r="MVN6" s="8"/>
      <c r="MVO6" s="8"/>
      <c r="MVP6" s="8"/>
      <c r="MVQ6" s="8"/>
      <c r="MVR6" s="8"/>
      <c r="MVS6" s="8"/>
      <c r="MVT6" s="8"/>
      <c r="MVU6" s="8"/>
      <c r="MVV6" s="8"/>
      <c r="MVW6" s="8"/>
      <c r="MVX6" s="8"/>
      <c r="MVY6" s="8"/>
      <c r="MVZ6" s="8"/>
      <c r="MWA6" s="8"/>
      <c r="MWB6" s="8"/>
      <c r="MWC6" s="8"/>
      <c r="MWD6" s="8"/>
      <c r="MWE6" s="8"/>
      <c r="MWF6" s="8"/>
      <c r="MWG6" s="8"/>
      <c r="MWH6" s="8"/>
      <c r="MWI6" s="8"/>
      <c r="MWJ6" s="8"/>
      <c r="MWK6" s="8"/>
      <c r="MWL6" s="8"/>
      <c r="MWM6" s="8"/>
      <c r="MWN6" s="8"/>
      <c r="MWO6" s="8"/>
      <c r="MWP6" s="8"/>
      <c r="MWQ6" s="8"/>
      <c r="MWR6" s="8"/>
      <c r="MWS6" s="8"/>
      <c r="MWT6" s="8"/>
      <c r="MWU6" s="8"/>
      <c r="MWV6" s="8"/>
      <c r="MWW6" s="8"/>
      <c r="MWX6" s="8"/>
      <c r="MWY6" s="8"/>
      <c r="MWZ6" s="8"/>
      <c r="MXA6" s="8"/>
      <c r="MXB6" s="8"/>
      <c r="MXC6" s="8"/>
      <c r="MXD6" s="8"/>
      <c r="MXE6" s="8"/>
      <c r="MXF6" s="8"/>
      <c r="MXG6" s="8"/>
      <c r="MXH6" s="8"/>
      <c r="MXI6" s="8"/>
      <c r="MXJ6" s="8"/>
      <c r="MXK6" s="8"/>
      <c r="MXL6" s="8"/>
      <c r="MXM6" s="8"/>
      <c r="MXN6" s="8"/>
      <c r="MXO6" s="8"/>
      <c r="MXP6" s="8"/>
      <c r="MXQ6" s="8"/>
      <c r="MXR6" s="8"/>
      <c r="MXS6" s="8"/>
      <c r="MXT6" s="8"/>
      <c r="MXU6" s="8"/>
      <c r="MXV6" s="8"/>
      <c r="MXW6" s="8"/>
      <c r="MXX6" s="8"/>
      <c r="MXY6" s="8"/>
      <c r="MXZ6" s="8"/>
      <c r="MYA6" s="8"/>
      <c r="MYB6" s="8"/>
      <c r="MYC6" s="8"/>
      <c r="MYD6" s="8"/>
      <c r="MYE6" s="8"/>
      <c r="MYF6" s="8"/>
      <c r="MYG6" s="8"/>
      <c r="MYH6" s="8"/>
      <c r="MYI6" s="8"/>
      <c r="MYJ6" s="8"/>
      <c r="MYK6" s="8"/>
      <c r="MYL6" s="8"/>
      <c r="MYM6" s="8"/>
      <c r="MYN6" s="8"/>
      <c r="MYO6" s="8"/>
      <c r="MYP6" s="8"/>
      <c r="MYQ6" s="8"/>
      <c r="MYR6" s="8"/>
      <c r="MYS6" s="8"/>
      <c r="MYT6" s="8"/>
      <c r="MYU6" s="8"/>
      <c r="MYV6" s="8"/>
      <c r="MYW6" s="8"/>
      <c r="MYX6" s="8"/>
      <c r="MYY6" s="8"/>
      <c r="MYZ6" s="8"/>
      <c r="MZA6" s="8"/>
      <c r="MZB6" s="8"/>
      <c r="MZC6" s="8"/>
      <c r="MZD6" s="8"/>
      <c r="MZE6" s="8"/>
      <c r="MZF6" s="8"/>
      <c r="MZG6" s="8"/>
      <c r="MZH6" s="8"/>
      <c r="MZI6" s="8"/>
      <c r="MZJ6" s="8"/>
      <c r="MZK6" s="8"/>
      <c r="MZL6" s="8"/>
      <c r="MZM6" s="8"/>
      <c r="MZN6" s="8"/>
      <c r="MZO6" s="8"/>
      <c r="MZP6" s="8"/>
      <c r="MZQ6" s="8"/>
      <c r="MZR6" s="8"/>
      <c r="MZS6" s="8"/>
      <c r="MZT6" s="8"/>
      <c r="MZU6" s="8"/>
      <c r="MZV6" s="8"/>
      <c r="MZW6" s="8"/>
      <c r="MZX6" s="8"/>
      <c r="MZY6" s="8"/>
      <c r="MZZ6" s="8"/>
      <c r="NAA6" s="8"/>
      <c r="NAB6" s="8"/>
      <c r="NAC6" s="8"/>
      <c r="NAD6" s="8"/>
      <c r="NAE6" s="8"/>
      <c r="NAF6" s="8"/>
      <c r="NAG6" s="8"/>
      <c r="NAH6" s="8"/>
      <c r="NAI6" s="8"/>
      <c r="NAJ6" s="8"/>
      <c r="NAK6" s="8"/>
      <c r="NAL6" s="8"/>
      <c r="NAM6" s="8"/>
      <c r="NAN6" s="8"/>
      <c r="NAO6" s="8"/>
      <c r="NAP6" s="8"/>
      <c r="NAQ6" s="8"/>
      <c r="NAR6" s="8"/>
      <c r="NAS6" s="8"/>
      <c r="NAT6" s="8"/>
      <c r="NAU6" s="8"/>
      <c r="NAV6" s="8"/>
      <c r="NAW6" s="8"/>
      <c r="NAX6" s="8"/>
      <c r="NAY6" s="8"/>
      <c r="NAZ6" s="8"/>
      <c r="NBA6" s="8"/>
      <c r="NBB6" s="8"/>
      <c r="NBC6" s="8"/>
      <c r="NBD6" s="8"/>
      <c r="NBE6" s="8"/>
      <c r="NBF6" s="8"/>
      <c r="NBG6" s="8"/>
      <c r="NBH6" s="8"/>
      <c r="NBI6" s="8"/>
      <c r="NBJ6" s="8"/>
      <c r="NBK6" s="8"/>
      <c r="NBL6" s="8"/>
      <c r="NBM6" s="8"/>
      <c r="NBN6" s="8"/>
      <c r="NBO6" s="8"/>
      <c r="NBP6" s="8"/>
      <c r="NBQ6" s="8"/>
      <c r="NBR6" s="8"/>
      <c r="NBS6" s="8"/>
      <c r="NBT6" s="8"/>
      <c r="NBU6" s="8"/>
      <c r="NBV6" s="8"/>
      <c r="NBW6" s="8"/>
      <c r="NBX6" s="8"/>
      <c r="NBY6" s="8"/>
      <c r="NBZ6" s="8"/>
      <c r="NCA6" s="8"/>
      <c r="NCB6" s="8"/>
      <c r="NCC6" s="8"/>
      <c r="NCD6" s="8"/>
      <c r="NCE6" s="8"/>
      <c r="NCF6" s="8"/>
      <c r="NCG6" s="8"/>
      <c r="NCH6" s="8"/>
      <c r="NCI6" s="8"/>
      <c r="NCJ6" s="8"/>
      <c r="NCK6" s="8"/>
      <c r="NCL6" s="8"/>
      <c r="NCM6" s="8"/>
      <c r="NCN6" s="8"/>
      <c r="NCO6" s="8"/>
      <c r="NCP6" s="8"/>
      <c r="NCQ6" s="8"/>
      <c r="NCR6" s="8"/>
      <c r="NCS6" s="8"/>
      <c r="NCT6" s="8"/>
      <c r="NCU6" s="8"/>
      <c r="NCV6" s="8"/>
      <c r="NCW6" s="8"/>
      <c r="NCX6" s="8"/>
      <c r="NCY6" s="8"/>
      <c r="NCZ6" s="8"/>
      <c r="NDA6" s="8"/>
      <c r="NDB6" s="8"/>
      <c r="NDC6" s="8"/>
      <c r="NDD6" s="8"/>
      <c r="NDE6" s="8"/>
      <c r="NDF6" s="8"/>
      <c r="NDG6" s="8"/>
      <c r="NDH6" s="8"/>
      <c r="NDI6" s="8"/>
      <c r="NDJ6" s="8"/>
      <c r="NDK6" s="8"/>
      <c r="NDL6" s="8"/>
      <c r="NDM6" s="8"/>
      <c r="NDN6" s="8"/>
      <c r="NDO6" s="8"/>
      <c r="NDP6" s="8"/>
      <c r="NDQ6" s="8"/>
      <c r="NDR6" s="8"/>
      <c r="NDS6" s="8"/>
      <c r="NDT6" s="8"/>
      <c r="NDU6" s="8"/>
      <c r="NDV6" s="8"/>
      <c r="NDW6" s="8"/>
      <c r="NDX6" s="8"/>
      <c r="NDY6" s="8"/>
      <c r="NDZ6" s="8"/>
      <c r="NEA6" s="8"/>
      <c r="NEB6" s="8"/>
      <c r="NEC6" s="8"/>
      <c r="NED6" s="8"/>
      <c r="NEE6" s="8"/>
      <c r="NEF6" s="8"/>
      <c r="NEG6" s="8"/>
      <c r="NEH6" s="8"/>
      <c r="NEI6" s="8"/>
      <c r="NEJ6" s="8"/>
      <c r="NEK6" s="8"/>
      <c r="NEL6" s="8"/>
      <c r="NEM6" s="8"/>
      <c r="NEN6" s="8"/>
      <c r="NEO6" s="8"/>
      <c r="NEP6" s="8"/>
      <c r="NEQ6" s="8"/>
      <c r="NER6" s="8"/>
      <c r="NES6" s="8"/>
      <c r="NET6" s="8"/>
      <c r="NEU6" s="8"/>
      <c r="NEV6" s="8"/>
      <c r="NEW6" s="8"/>
      <c r="NEX6" s="8"/>
      <c r="NEY6" s="8"/>
      <c r="NEZ6" s="8"/>
      <c r="NFA6" s="8"/>
      <c r="NFB6" s="8"/>
      <c r="NFC6" s="8"/>
      <c r="NFD6" s="8"/>
      <c r="NFE6" s="8"/>
      <c r="NFF6" s="8"/>
      <c r="NFG6" s="8"/>
      <c r="NFH6" s="8"/>
      <c r="NFI6" s="8"/>
      <c r="NFJ6" s="8"/>
      <c r="NFK6" s="8"/>
      <c r="NFL6" s="8"/>
      <c r="NFM6" s="8"/>
      <c r="NFN6" s="8"/>
      <c r="NFO6" s="8"/>
      <c r="NFP6" s="8"/>
      <c r="NFQ6" s="8"/>
      <c r="NFR6" s="8"/>
      <c r="NFS6" s="8"/>
      <c r="NFT6" s="8"/>
      <c r="NFU6" s="8"/>
      <c r="NFV6" s="8"/>
      <c r="NFW6" s="8"/>
      <c r="NFX6" s="8"/>
      <c r="NFY6" s="8"/>
      <c r="NFZ6" s="8"/>
      <c r="NGA6" s="8"/>
      <c r="NGB6" s="8"/>
      <c r="NGC6" s="8"/>
      <c r="NGD6" s="8"/>
      <c r="NGE6" s="8"/>
      <c r="NGF6" s="8"/>
      <c r="NGG6" s="8"/>
      <c r="NGH6" s="8"/>
      <c r="NGI6" s="8"/>
      <c r="NGJ6" s="8"/>
      <c r="NGK6" s="8"/>
      <c r="NGL6" s="8"/>
      <c r="NGM6" s="8"/>
      <c r="NGN6" s="8"/>
      <c r="NGO6" s="8"/>
      <c r="NGP6" s="8"/>
      <c r="NGQ6" s="8"/>
      <c r="NGR6" s="8"/>
      <c r="NGS6" s="8"/>
      <c r="NGT6" s="8"/>
      <c r="NGU6" s="8"/>
      <c r="NGV6" s="8"/>
      <c r="NGW6" s="8"/>
      <c r="NGX6" s="8"/>
      <c r="NGY6" s="8"/>
      <c r="NGZ6" s="8"/>
      <c r="NHA6" s="8"/>
      <c r="NHB6" s="8"/>
      <c r="NHC6" s="8"/>
      <c r="NHD6" s="8"/>
      <c r="NHE6" s="8"/>
      <c r="NHF6" s="8"/>
      <c r="NHG6" s="8"/>
      <c r="NHH6" s="8"/>
      <c r="NHI6" s="8"/>
      <c r="NHJ6" s="8"/>
      <c r="NHK6" s="8"/>
      <c r="NHL6" s="8"/>
      <c r="NHM6" s="8"/>
      <c r="NHN6" s="8"/>
      <c r="NHO6" s="8"/>
      <c r="NHP6" s="8"/>
      <c r="NHQ6" s="8"/>
      <c r="NHR6" s="8"/>
      <c r="NHS6" s="8"/>
      <c r="NHT6" s="8"/>
      <c r="NHU6" s="8"/>
      <c r="NHV6" s="8"/>
      <c r="NHW6" s="8"/>
      <c r="NHX6" s="8"/>
      <c r="NHY6" s="8"/>
      <c r="NHZ6" s="8"/>
      <c r="NIA6" s="8"/>
      <c r="NIB6" s="8"/>
      <c r="NIC6" s="8"/>
      <c r="NID6" s="8"/>
      <c r="NIE6" s="8"/>
      <c r="NIF6" s="8"/>
      <c r="NIG6" s="8"/>
      <c r="NIH6" s="8"/>
      <c r="NII6" s="8"/>
      <c r="NIJ6" s="8"/>
      <c r="NIK6" s="8"/>
      <c r="NIL6" s="8"/>
      <c r="NIM6" s="8"/>
      <c r="NIN6" s="8"/>
      <c r="NIO6" s="8"/>
      <c r="NIP6" s="8"/>
      <c r="NIQ6" s="8"/>
      <c r="NIR6" s="8"/>
      <c r="NIS6" s="8"/>
      <c r="NIT6" s="8"/>
      <c r="NIU6" s="8"/>
      <c r="NIV6" s="8"/>
      <c r="NIW6" s="8"/>
      <c r="NIX6" s="8"/>
      <c r="NIY6" s="8"/>
      <c r="NIZ6" s="8"/>
      <c r="NJA6" s="8"/>
      <c r="NJB6" s="8"/>
      <c r="NJC6" s="8"/>
      <c r="NJD6" s="8"/>
      <c r="NJE6" s="8"/>
      <c r="NJF6" s="8"/>
      <c r="NJG6" s="8"/>
      <c r="NJH6" s="8"/>
      <c r="NJI6" s="8"/>
      <c r="NJJ6" s="8"/>
      <c r="NJK6" s="8"/>
      <c r="NJL6" s="8"/>
      <c r="NJM6" s="8"/>
      <c r="NJN6" s="8"/>
      <c r="NJO6" s="8"/>
      <c r="NJP6" s="8"/>
      <c r="NJQ6" s="8"/>
      <c r="NJR6" s="8"/>
      <c r="NJS6" s="8"/>
      <c r="NJT6" s="8"/>
      <c r="NJU6" s="8"/>
      <c r="NJV6" s="8"/>
      <c r="NJW6" s="8"/>
      <c r="NJX6" s="8"/>
      <c r="NJY6" s="8"/>
      <c r="NJZ6" s="8"/>
      <c r="NKA6" s="8"/>
      <c r="NKB6" s="8"/>
      <c r="NKC6" s="8"/>
      <c r="NKD6" s="8"/>
      <c r="NKE6" s="8"/>
      <c r="NKF6" s="8"/>
      <c r="NKG6" s="8"/>
      <c r="NKH6" s="8"/>
      <c r="NKI6" s="8"/>
      <c r="NKJ6" s="8"/>
      <c r="NKK6" s="8"/>
      <c r="NKL6" s="8"/>
      <c r="NKM6" s="8"/>
      <c r="NKN6" s="8"/>
      <c r="NKO6" s="8"/>
      <c r="NKP6" s="8"/>
      <c r="NKQ6" s="8"/>
      <c r="NKR6" s="8"/>
      <c r="NKS6" s="8"/>
      <c r="NKT6" s="8"/>
      <c r="NKU6" s="8"/>
      <c r="NKV6" s="8"/>
      <c r="NKW6" s="8"/>
      <c r="NKX6" s="8"/>
      <c r="NKY6" s="8"/>
      <c r="NKZ6" s="8"/>
      <c r="NLA6" s="8"/>
      <c r="NLB6" s="8"/>
      <c r="NLC6" s="8"/>
      <c r="NLD6" s="8"/>
      <c r="NLE6" s="8"/>
      <c r="NLF6" s="8"/>
      <c r="NLG6" s="8"/>
      <c r="NLH6" s="8"/>
      <c r="NLI6" s="8"/>
      <c r="NLJ6" s="8"/>
      <c r="NLK6" s="8"/>
      <c r="NLL6" s="8"/>
      <c r="NLM6" s="8"/>
      <c r="NLN6" s="8"/>
      <c r="NLO6" s="8"/>
      <c r="NLP6" s="8"/>
      <c r="NLQ6" s="8"/>
      <c r="NLR6" s="8"/>
      <c r="NLS6" s="8"/>
      <c r="NLT6" s="8"/>
      <c r="NLU6" s="8"/>
      <c r="NLV6" s="8"/>
      <c r="NLW6" s="8"/>
      <c r="NLX6" s="8"/>
      <c r="NLY6" s="8"/>
      <c r="NLZ6" s="8"/>
      <c r="NMA6" s="8"/>
      <c r="NMB6" s="8"/>
      <c r="NMC6" s="8"/>
      <c r="NMD6" s="8"/>
      <c r="NME6" s="8"/>
      <c r="NMF6" s="8"/>
      <c r="NMG6" s="8"/>
      <c r="NMH6" s="8"/>
      <c r="NMI6" s="8"/>
      <c r="NMJ6" s="8"/>
      <c r="NMK6" s="8"/>
      <c r="NML6" s="8"/>
      <c r="NMM6" s="8"/>
      <c r="NMN6" s="8"/>
      <c r="NMO6" s="8"/>
      <c r="NMP6" s="8"/>
      <c r="NMQ6" s="8"/>
      <c r="NMR6" s="8"/>
      <c r="NMS6" s="8"/>
      <c r="NMT6" s="8"/>
      <c r="NMU6" s="8"/>
      <c r="NMV6" s="8"/>
      <c r="NMW6" s="8"/>
      <c r="NMX6" s="8"/>
      <c r="NMY6" s="8"/>
      <c r="NMZ6" s="8"/>
      <c r="NNA6" s="8"/>
      <c r="NNB6" s="8"/>
      <c r="NNC6" s="8"/>
      <c r="NND6" s="8"/>
      <c r="NNE6" s="8"/>
      <c r="NNF6" s="8"/>
      <c r="NNG6" s="8"/>
      <c r="NNH6" s="8"/>
      <c r="NNI6" s="8"/>
      <c r="NNJ6" s="8"/>
      <c r="NNK6" s="8"/>
      <c r="NNL6" s="8"/>
      <c r="NNM6" s="8"/>
      <c r="NNN6" s="8"/>
      <c r="NNO6" s="8"/>
      <c r="NNP6" s="8"/>
      <c r="NNQ6" s="8"/>
      <c r="NNR6" s="8"/>
      <c r="NNS6" s="8"/>
      <c r="NNT6" s="8"/>
      <c r="NNU6" s="8"/>
      <c r="NNV6" s="8"/>
      <c r="NNW6" s="8"/>
      <c r="NNX6" s="8"/>
      <c r="NNY6" s="8"/>
      <c r="NNZ6" s="8"/>
      <c r="NOA6" s="8"/>
      <c r="NOB6" s="8"/>
      <c r="NOC6" s="8"/>
      <c r="NOD6" s="8"/>
      <c r="NOE6" s="8"/>
      <c r="NOF6" s="8"/>
      <c r="NOG6" s="8"/>
      <c r="NOH6" s="8"/>
      <c r="NOI6" s="8"/>
      <c r="NOJ6" s="8"/>
      <c r="NOK6" s="8"/>
      <c r="NOL6" s="8"/>
      <c r="NOM6" s="8"/>
      <c r="NON6" s="8"/>
      <c r="NOO6" s="8"/>
      <c r="NOP6" s="8"/>
      <c r="NOQ6" s="8"/>
      <c r="NOR6" s="8"/>
      <c r="NOS6" s="8"/>
      <c r="NOT6" s="8"/>
      <c r="NOU6" s="8"/>
      <c r="NOV6" s="8"/>
      <c r="NOW6" s="8"/>
      <c r="NOX6" s="8"/>
      <c r="NOY6" s="8"/>
      <c r="NOZ6" s="8"/>
      <c r="NPA6" s="8"/>
      <c r="NPB6" s="8"/>
      <c r="NPC6" s="8"/>
      <c r="NPD6" s="8"/>
      <c r="NPE6" s="8"/>
      <c r="NPF6" s="8"/>
      <c r="NPG6" s="8"/>
      <c r="NPH6" s="8"/>
      <c r="NPI6" s="8"/>
      <c r="NPJ6" s="8"/>
      <c r="NPK6" s="8"/>
      <c r="NPL6" s="8"/>
      <c r="NPM6" s="8"/>
      <c r="NPN6" s="8"/>
      <c r="NPO6" s="8"/>
      <c r="NPP6" s="8"/>
      <c r="NPQ6" s="8"/>
      <c r="NPR6" s="8"/>
      <c r="NPS6" s="8"/>
      <c r="NPT6" s="8"/>
      <c r="NPU6" s="8"/>
      <c r="NPV6" s="8"/>
      <c r="NPW6" s="8"/>
      <c r="NPX6" s="8"/>
      <c r="NPY6" s="8"/>
      <c r="NPZ6" s="8"/>
      <c r="NQA6" s="8"/>
      <c r="NQB6" s="8"/>
      <c r="NQC6" s="8"/>
      <c r="NQD6" s="8"/>
      <c r="NQE6" s="8"/>
      <c r="NQF6" s="8"/>
      <c r="NQG6" s="8"/>
      <c r="NQH6" s="8"/>
      <c r="NQI6" s="8"/>
      <c r="NQJ6" s="8"/>
      <c r="NQK6" s="8"/>
      <c r="NQL6" s="8"/>
      <c r="NQM6" s="8"/>
      <c r="NQN6" s="8"/>
      <c r="NQO6" s="8"/>
      <c r="NQP6" s="8"/>
      <c r="NQQ6" s="8"/>
      <c r="NQR6" s="8"/>
      <c r="NQS6" s="8"/>
      <c r="NQT6" s="8"/>
      <c r="NQU6" s="8"/>
      <c r="NQV6" s="8"/>
      <c r="NQW6" s="8"/>
      <c r="NQX6" s="8"/>
      <c r="NQY6" s="8"/>
      <c r="NQZ6" s="8"/>
      <c r="NRA6" s="8"/>
      <c r="NRB6" s="8"/>
      <c r="NRC6" s="8"/>
      <c r="NRD6" s="8"/>
      <c r="NRE6" s="8"/>
      <c r="NRF6" s="8"/>
      <c r="NRG6" s="8"/>
      <c r="NRH6" s="8"/>
      <c r="NRI6" s="8"/>
      <c r="NRJ6" s="8"/>
      <c r="NRK6" s="8"/>
      <c r="NRL6" s="8"/>
      <c r="NRM6" s="8"/>
      <c r="NRN6" s="8"/>
      <c r="NRO6" s="8"/>
      <c r="NRP6" s="8"/>
      <c r="NRQ6" s="8"/>
      <c r="NRR6" s="8"/>
      <c r="NRS6" s="8"/>
      <c r="NRT6" s="8"/>
      <c r="NRU6" s="8"/>
      <c r="NRV6" s="8"/>
      <c r="NRW6" s="8"/>
      <c r="NRX6" s="8"/>
      <c r="NRY6" s="8"/>
      <c r="NRZ6" s="8"/>
      <c r="NSA6" s="8"/>
      <c r="NSB6" s="8"/>
      <c r="NSC6" s="8"/>
      <c r="NSD6" s="8"/>
      <c r="NSE6" s="8"/>
      <c r="NSF6" s="8"/>
      <c r="NSG6" s="8"/>
      <c r="NSH6" s="8"/>
      <c r="NSI6" s="8"/>
      <c r="NSJ6" s="8"/>
      <c r="NSK6" s="8"/>
      <c r="NSL6" s="8"/>
      <c r="NSM6" s="8"/>
      <c r="NSN6" s="8"/>
      <c r="NSO6" s="8"/>
      <c r="NSP6" s="8"/>
      <c r="NSQ6" s="8"/>
      <c r="NSR6" s="8"/>
      <c r="NSS6" s="8"/>
      <c r="NST6" s="8"/>
      <c r="NSU6" s="8"/>
      <c r="NSV6" s="8"/>
      <c r="NSW6" s="8"/>
      <c r="NSX6" s="8"/>
      <c r="NSY6" s="8"/>
      <c r="NSZ6" s="8"/>
      <c r="NTA6" s="8"/>
      <c r="NTB6" s="8"/>
      <c r="NTC6" s="8"/>
      <c r="NTD6" s="8"/>
      <c r="NTE6" s="8"/>
      <c r="NTF6" s="8"/>
      <c r="NTG6" s="8"/>
      <c r="NTH6" s="8"/>
      <c r="NTI6" s="8"/>
      <c r="NTJ6" s="8"/>
      <c r="NTK6" s="8"/>
      <c r="NTL6" s="8"/>
      <c r="NTM6" s="8"/>
      <c r="NTN6" s="8"/>
      <c r="NTO6" s="8"/>
      <c r="NTP6" s="8"/>
      <c r="NTQ6" s="8"/>
      <c r="NTR6" s="8"/>
      <c r="NTS6" s="8"/>
      <c r="NTT6" s="8"/>
      <c r="NTU6" s="8"/>
      <c r="NTV6" s="8"/>
      <c r="NTW6" s="8"/>
      <c r="NTX6" s="8"/>
      <c r="NTY6" s="8"/>
      <c r="NTZ6" s="8"/>
      <c r="NUA6" s="8"/>
      <c r="NUB6" s="8"/>
      <c r="NUC6" s="8"/>
      <c r="NUD6" s="8"/>
      <c r="NUE6" s="8"/>
      <c r="NUF6" s="8"/>
      <c r="NUG6" s="8"/>
      <c r="NUH6" s="8"/>
      <c r="NUI6" s="8"/>
      <c r="NUJ6" s="8"/>
      <c r="NUK6" s="8"/>
      <c r="NUL6" s="8"/>
      <c r="NUM6" s="8"/>
      <c r="NUN6" s="8"/>
      <c r="NUO6" s="8"/>
      <c r="NUP6" s="8"/>
      <c r="NUQ6" s="8"/>
      <c r="NUR6" s="8"/>
      <c r="NUS6" s="8"/>
      <c r="NUT6" s="8"/>
      <c r="NUU6" s="8"/>
      <c r="NUV6" s="8"/>
      <c r="NUW6" s="8"/>
      <c r="NUX6" s="8"/>
      <c r="NUY6" s="8"/>
      <c r="NUZ6" s="8"/>
      <c r="NVA6" s="8"/>
      <c r="NVB6" s="8"/>
      <c r="NVC6" s="8"/>
      <c r="NVD6" s="8"/>
      <c r="NVE6" s="8"/>
      <c r="NVF6" s="8"/>
      <c r="NVG6" s="8"/>
      <c r="NVH6" s="8"/>
      <c r="NVI6" s="8"/>
      <c r="NVJ6" s="8"/>
      <c r="NVK6" s="8"/>
      <c r="NVL6" s="8"/>
      <c r="NVM6" s="8"/>
      <c r="NVN6" s="8"/>
      <c r="NVO6" s="8"/>
      <c r="NVP6" s="8"/>
      <c r="NVQ6" s="8"/>
      <c r="NVR6" s="8"/>
      <c r="NVS6" s="8"/>
      <c r="NVT6" s="8"/>
      <c r="NVU6" s="8"/>
      <c r="NVV6" s="8"/>
      <c r="NVW6" s="8"/>
      <c r="NVX6" s="8"/>
      <c r="NVY6" s="8"/>
      <c r="NVZ6" s="8"/>
      <c r="NWA6" s="8"/>
      <c r="NWB6" s="8"/>
      <c r="NWC6" s="8"/>
      <c r="NWD6" s="8"/>
      <c r="NWE6" s="8"/>
      <c r="NWF6" s="8"/>
      <c r="NWG6" s="8"/>
      <c r="NWH6" s="8"/>
      <c r="NWI6" s="8"/>
      <c r="NWJ6" s="8"/>
      <c r="NWK6" s="8"/>
      <c r="NWL6" s="8"/>
      <c r="NWM6" s="8"/>
      <c r="NWN6" s="8"/>
      <c r="NWO6" s="8"/>
      <c r="NWP6" s="8"/>
      <c r="NWQ6" s="8"/>
      <c r="NWR6" s="8"/>
      <c r="NWS6" s="8"/>
      <c r="NWT6" s="8"/>
      <c r="NWU6" s="8"/>
      <c r="NWV6" s="8"/>
      <c r="NWW6" s="8"/>
      <c r="NWX6" s="8"/>
      <c r="NWY6" s="8"/>
      <c r="NWZ6" s="8"/>
      <c r="NXA6" s="8"/>
      <c r="NXB6" s="8"/>
      <c r="NXC6" s="8"/>
      <c r="NXD6" s="8"/>
      <c r="NXE6" s="8"/>
      <c r="NXF6" s="8"/>
      <c r="NXG6" s="8"/>
      <c r="NXH6" s="8"/>
      <c r="NXI6" s="8"/>
      <c r="NXJ6" s="8"/>
      <c r="NXK6" s="8"/>
      <c r="NXL6" s="8"/>
      <c r="NXM6" s="8"/>
      <c r="NXN6" s="8"/>
      <c r="NXO6" s="8"/>
      <c r="NXP6" s="8"/>
      <c r="NXQ6" s="8"/>
      <c r="NXR6" s="8"/>
      <c r="NXS6" s="8"/>
      <c r="NXT6" s="8"/>
      <c r="NXU6" s="8"/>
      <c r="NXV6" s="8"/>
      <c r="NXW6" s="8"/>
      <c r="NXX6" s="8"/>
      <c r="NXY6" s="8"/>
      <c r="NXZ6" s="8"/>
      <c r="NYA6" s="8"/>
      <c r="NYB6" s="8"/>
      <c r="NYC6" s="8"/>
      <c r="NYD6" s="8"/>
      <c r="NYE6" s="8"/>
      <c r="NYF6" s="8"/>
      <c r="NYG6" s="8"/>
      <c r="NYH6" s="8"/>
      <c r="NYI6" s="8"/>
      <c r="NYJ6" s="8"/>
      <c r="NYK6" s="8"/>
      <c r="NYL6" s="8"/>
      <c r="NYM6" s="8"/>
      <c r="NYN6" s="8"/>
      <c r="NYO6" s="8"/>
      <c r="NYP6" s="8"/>
      <c r="NYQ6" s="8"/>
      <c r="NYR6" s="8"/>
      <c r="NYS6" s="8"/>
      <c r="NYT6" s="8"/>
      <c r="NYU6" s="8"/>
      <c r="NYV6" s="8"/>
      <c r="NYW6" s="8"/>
      <c r="NYX6" s="8"/>
      <c r="NYY6" s="8"/>
      <c r="NYZ6" s="8"/>
      <c r="NZA6" s="8"/>
      <c r="NZB6" s="8"/>
      <c r="NZC6" s="8"/>
      <c r="NZD6" s="8"/>
      <c r="NZE6" s="8"/>
      <c r="NZF6" s="8"/>
      <c r="NZG6" s="8"/>
      <c r="NZH6" s="8"/>
      <c r="NZI6" s="8"/>
      <c r="NZJ6" s="8"/>
      <c r="NZK6" s="8"/>
      <c r="NZL6" s="8"/>
      <c r="NZM6" s="8"/>
      <c r="NZN6" s="8"/>
      <c r="NZO6" s="8"/>
      <c r="NZP6" s="8"/>
      <c r="NZQ6" s="8"/>
      <c r="NZR6" s="8"/>
      <c r="NZS6" s="8"/>
      <c r="NZT6" s="8"/>
      <c r="NZU6" s="8"/>
      <c r="NZV6" s="8"/>
      <c r="NZW6" s="8"/>
      <c r="NZX6" s="8"/>
      <c r="NZY6" s="8"/>
      <c r="NZZ6" s="8"/>
      <c r="OAA6" s="8"/>
      <c r="OAB6" s="8"/>
      <c r="OAC6" s="8"/>
      <c r="OAD6" s="8"/>
      <c r="OAE6" s="8"/>
      <c r="OAF6" s="8"/>
      <c r="OAG6" s="8"/>
      <c r="OAH6" s="8"/>
      <c r="OAI6" s="8"/>
      <c r="OAJ6" s="8"/>
      <c r="OAK6" s="8"/>
      <c r="OAL6" s="8"/>
      <c r="OAM6" s="8"/>
      <c r="OAN6" s="8"/>
      <c r="OAO6" s="8"/>
      <c r="OAP6" s="8"/>
      <c r="OAQ6" s="8"/>
      <c r="OAR6" s="8"/>
      <c r="OAS6" s="8"/>
      <c r="OAT6" s="8"/>
      <c r="OAU6" s="8"/>
      <c r="OAV6" s="8"/>
      <c r="OAW6" s="8"/>
      <c r="OAX6" s="8"/>
      <c r="OAY6" s="8"/>
      <c r="OAZ6" s="8"/>
      <c r="OBA6" s="8"/>
      <c r="OBB6" s="8"/>
      <c r="OBC6" s="8"/>
      <c r="OBD6" s="8"/>
      <c r="OBE6" s="8"/>
      <c r="OBF6" s="8"/>
      <c r="OBG6" s="8"/>
      <c r="OBH6" s="8"/>
      <c r="OBI6" s="8"/>
      <c r="OBJ6" s="8"/>
      <c r="OBK6" s="8"/>
      <c r="OBL6" s="8"/>
      <c r="OBM6" s="8"/>
      <c r="OBN6" s="8"/>
      <c r="OBO6" s="8"/>
      <c r="OBP6" s="8"/>
      <c r="OBQ6" s="8"/>
      <c r="OBR6" s="8"/>
      <c r="OBS6" s="8"/>
      <c r="OBT6" s="8"/>
      <c r="OBU6" s="8"/>
      <c r="OBV6" s="8"/>
      <c r="OBW6" s="8"/>
      <c r="OBX6" s="8"/>
      <c r="OBY6" s="8"/>
      <c r="OBZ6" s="8"/>
      <c r="OCA6" s="8"/>
      <c r="OCB6" s="8"/>
      <c r="OCC6" s="8"/>
      <c r="OCD6" s="8"/>
      <c r="OCE6" s="8"/>
      <c r="OCF6" s="8"/>
      <c r="OCG6" s="8"/>
      <c r="OCH6" s="8"/>
      <c r="OCI6" s="8"/>
      <c r="OCJ6" s="8"/>
      <c r="OCK6" s="8"/>
      <c r="OCL6" s="8"/>
      <c r="OCM6" s="8"/>
      <c r="OCN6" s="8"/>
      <c r="OCO6" s="8"/>
      <c r="OCP6" s="8"/>
      <c r="OCQ6" s="8"/>
      <c r="OCR6" s="8"/>
      <c r="OCS6" s="8"/>
      <c r="OCT6" s="8"/>
      <c r="OCU6" s="8"/>
      <c r="OCV6" s="8"/>
      <c r="OCW6" s="8"/>
      <c r="OCX6" s="8"/>
      <c r="OCY6" s="8"/>
      <c r="OCZ6" s="8"/>
      <c r="ODA6" s="8"/>
      <c r="ODB6" s="8"/>
      <c r="ODC6" s="8"/>
      <c r="ODD6" s="8"/>
      <c r="ODE6" s="8"/>
      <c r="ODF6" s="8"/>
      <c r="ODG6" s="8"/>
      <c r="ODH6" s="8"/>
      <c r="ODI6" s="8"/>
      <c r="ODJ6" s="8"/>
      <c r="ODK6" s="8"/>
      <c r="ODL6" s="8"/>
      <c r="ODM6" s="8"/>
      <c r="ODN6" s="8"/>
      <c r="ODO6" s="8"/>
      <c r="ODP6" s="8"/>
      <c r="ODQ6" s="8"/>
      <c r="ODR6" s="8"/>
      <c r="ODS6" s="8"/>
      <c r="ODT6" s="8"/>
      <c r="ODU6" s="8"/>
      <c r="ODV6" s="8"/>
      <c r="ODW6" s="8"/>
      <c r="ODX6" s="8"/>
      <c r="ODY6" s="8"/>
      <c r="ODZ6" s="8"/>
      <c r="OEA6" s="8"/>
      <c r="OEB6" s="8"/>
      <c r="OEC6" s="8"/>
      <c r="OED6" s="8"/>
      <c r="OEE6" s="8"/>
      <c r="OEF6" s="8"/>
      <c r="OEG6" s="8"/>
      <c r="OEH6" s="8"/>
      <c r="OEI6" s="8"/>
      <c r="OEJ6" s="8"/>
      <c r="OEK6" s="8"/>
      <c r="OEL6" s="8"/>
      <c r="OEM6" s="8"/>
      <c r="OEN6" s="8"/>
      <c r="OEO6" s="8"/>
      <c r="OEP6" s="8"/>
      <c r="OEQ6" s="8"/>
      <c r="OER6" s="8"/>
      <c r="OES6" s="8"/>
      <c r="OET6" s="8"/>
      <c r="OEU6" s="8"/>
      <c r="OEV6" s="8"/>
      <c r="OEW6" s="8"/>
      <c r="OEX6" s="8"/>
      <c r="OEY6" s="8"/>
      <c r="OEZ6" s="8"/>
      <c r="OFA6" s="8"/>
      <c r="OFB6" s="8"/>
      <c r="OFC6" s="8"/>
      <c r="OFD6" s="8"/>
      <c r="OFE6" s="8"/>
      <c r="OFF6" s="8"/>
      <c r="OFG6" s="8"/>
      <c r="OFH6" s="8"/>
      <c r="OFI6" s="8"/>
      <c r="OFJ6" s="8"/>
      <c r="OFK6" s="8"/>
      <c r="OFL6" s="8"/>
      <c r="OFM6" s="8"/>
      <c r="OFN6" s="8"/>
      <c r="OFO6" s="8"/>
      <c r="OFP6" s="8"/>
      <c r="OFQ6" s="8"/>
      <c r="OFR6" s="8"/>
      <c r="OFS6" s="8"/>
      <c r="OFT6" s="8"/>
      <c r="OFU6" s="8"/>
      <c r="OFV6" s="8"/>
      <c r="OFW6" s="8"/>
      <c r="OFX6" s="8"/>
      <c r="OFY6" s="8"/>
      <c r="OFZ6" s="8"/>
      <c r="OGA6" s="8"/>
      <c r="OGB6" s="8"/>
      <c r="OGC6" s="8"/>
      <c r="OGD6" s="8"/>
      <c r="OGE6" s="8"/>
      <c r="OGF6" s="8"/>
      <c r="OGG6" s="8"/>
      <c r="OGH6" s="8"/>
      <c r="OGI6" s="8"/>
      <c r="OGJ6" s="8"/>
      <c r="OGK6" s="8"/>
      <c r="OGL6" s="8"/>
      <c r="OGM6" s="8"/>
      <c r="OGN6" s="8"/>
      <c r="OGO6" s="8"/>
      <c r="OGP6" s="8"/>
      <c r="OGQ6" s="8"/>
      <c r="OGR6" s="8"/>
      <c r="OGS6" s="8"/>
      <c r="OGT6" s="8"/>
      <c r="OGU6" s="8"/>
      <c r="OGV6" s="8"/>
      <c r="OGW6" s="8"/>
      <c r="OGX6" s="8"/>
      <c r="OGY6" s="8"/>
      <c r="OGZ6" s="8"/>
      <c r="OHA6" s="8"/>
      <c r="OHB6" s="8"/>
      <c r="OHC6" s="8"/>
      <c r="OHD6" s="8"/>
      <c r="OHE6" s="8"/>
      <c r="OHF6" s="8"/>
      <c r="OHG6" s="8"/>
      <c r="OHH6" s="8"/>
      <c r="OHI6" s="8"/>
      <c r="OHJ6" s="8"/>
      <c r="OHK6" s="8"/>
      <c r="OHL6" s="8"/>
      <c r="OHM6" s="8"/>
      <c r="OHN6" s="8"/>
      <c r="OHO6" s="8"/>
      <c r="OHP6" s="8"/>
      <c r="OHQ6" s="8"/>
      <c r="OHR6" s="8"/>
      <c r="OHS6" s="8"/>
      <c r="OHT6" s="8"/>
      <c r="OHU6" s="8"/>
      <c r="OHV6" s="8"/>
      <c r="OHW6" s="8"/>
      <c r="OHX6" s="8"/>
      <c r="OHY6" s="8"/>
      <c r="OHZ6" s="8"/>
      <c r="OIA6" s="8"/>
      <c r="OIB6" s="8"/>
      <c r="OIC6" s="8"/>
      <c r="OID6" s="8"/>
      <c r="OIE6" s="8"/>
      <c r="OIF6" s="8"/>
      <c r="OIG6" s="8"/>
      <c r="OIH6" s="8"/>
      <c r="OII6" s="8"/>
      <c r="OIJ6" s="8"/>
      <c r="OIK6" s="8"/>
      <c r="OIL6" s="8"/>
      <c r="OIM6" s="8"/>
      <c r="OIN6" s="8"/>
      <c r="OIO6" s="8"/>
      <c r="OIP6" s="8"/>
      <c r="OIQ6" s="8"/>
      <c r="OIR6" s="8"/>
      <c r="OIS6" s="8"/>
      <c r="OIT6" s="8"/>
      <c r="OIU6" s="8"/>
      <c r="OIV6" s="8"/>
      <c r="OIW6" s="8"/>
      <c r="OIX6" s="8"/>
      <c r="OIY6" s="8"/>
      <c r="OIZ6" s="8"/>
      <c r="OJA6" s="8"/>
      <c r="OJB6" s="8"/>
      <c r="OJC6" s="8"/>
      <c r="OJD6" s="8"/>
      <c r="OJE6" s="8"/>
      <c r="OJF6" s="8"/>
      <c r="OJG6" s="8"/>
      <c r="OJH6" s="8"/>
      <c r="OJI6" s="8"/>
      <c r="OJJ6" s="8"/>
      <c r="OJK6" s="8"/>
      <c r="OJL6" s="8"/>
      <c r="OJM6" s="8"/>
      <c r="OJN6" s="8"/>
      <c r="OJO6" s="8"/>
      <c r="OJP6" s="8"/>
      <c r="OJQ6" s="8"/>
      <c r="OJR6" s="8"/>
      <c r="OJS6" s="8"/>
      <c r="OJT6" s="8"/>
      <c r="OJU6" s="8"/>
      <c r="OJV6" s="8"/>
      <c r="OJW6" s="8"/>
      <c r="OJX6" s="8"/>
      <c r="OJY6" s="8"/>
      <c r="OJZ6" s="8"/>
      <c r="OKA6" s="8"/>
      <c r="OKB6" s="8"/>
      <c r="OKC6" s="8"/>
      <c r="OKD6" s="8"/>
      <c r="OKE6" s="8"/>
      <c r="OKF6" s="8"/>
      <c r="OKG6" s="8"/>
      <c r="OKH6" s="8"/>
      <c r="OKI6" s="8"/>
      <c r="OKJ6" s="8"/>
      <c r="OKK6" s="8"/>
      <c r="OKL6" s="8"/>
      <c r="OKM6" s="8"/>
      <c r="OKN6" s="8"/>
      <c r="OKO6" s="8"/>
      <c r="OKP6" s="8"/>
      <c r="OKQ6" s="8"/>
      <c r="OKR6" s="8"/>
      <c r="OKS6" s="8"/>
      <c r="OKT6" s="8"/>
      <c r="OKU6" s="8"/>
      <c r="OKV6" s="8"/>
      <c r="OKW6" s="8"/>
      <c r="OKX6" s="8"/>
      <c r="OKY6" s="8"/>
      <c r="OKZ6" s="8"/>
      <c r="OLA6" s="8"/>
      <c r="OLB6" s="8"/>
      <c r="OLC6" s="8"/>
      <c r="OLD6" s="8"/>
      <c r="OLE6" s="8"/>
      <c r="OLF6" s="8"/>
      <c r="OLG6" s="8"/>
      <c r="OLH6" s="8"/>
      <c r="OLI6" s="8"/>
      <c r="OLJ6" s="8"/>
      <c r="OLK6" s="8"/>
      <c r="OLL6" s="8"/>
      <c r="OLM6" s="8"/>
      <c r="OLN6" s="8"/>
      <c r="OLO6" s="8"/>
      <c r="OLP6" s="8"/>
      <c r="OLQ6" s="8"/>
      <c r="OLR6" s="8"/>
      <c r="OLS6" s="8"/>
      <c r="OLT6" s="8"/>
      <c r="OLU6" s="8"/>
      <c r="OLV6" s="8"/>
      <c r="OLW6" s="8"/>
      <c r="OLX6" s="8"/>
      <c r="OLY6" s="8"/>
      <c r="OLZ6" s="8"/>
      <c r="OMA6" s="8"/>
      <c r="OMB6" s="8"/>
      <c r="OMC6" s="8"/>
      <c r="OMD6" s="8"/>
      <c r="OME6" s="8"/>
      <c r="OMF6" s="8"/>
      <c r="OMG6" s="8"/>
      <c r="OMH6" s="8"/>
      <c r="OMI6" s="8"/>
      <c r="OMJ6" s="8"/>
      <c r="OMK6" s="8"/>
      <c r="OML6" s="8"/>
      <c r="OMM6" s="8"/>
      <c r="OMN6" s="8"/>
      <c r="OMO6" s="8"/>
      <c r="OMP6" s="8"/>
      <c r="OMQ6" s="8"/>
      <c r="OMR6" s="8"/>
      <c r="OMS6" s="8"/>
      <c r="OMT6" s="8"/>
      <c r="OMU6" s="8"/>
      <c r="OMV6" s="8"/>
      <c r="OMW6" s="8"/>
      <c r="OMX6" s="8"/>
      <c r="OMY6" s="8"/>
      <c r="OMZ6" s="8"/>
      <c r="ONA6" s="8"/>
      <c r="ONB6" s="8"/>
      <c r="ONC6" s="8"/>
      <c r="OND6" s="8"/>
      <c r="ONE6" s="8"/>
      <c r="ONF6" s="8"/>
      <c r="ONG6" s="8"/>
      <c r="ONH6" s="8"/>
      <c r="ONI6" s="8"/>
      <c r="ONJ6" s="8"/>
      <c r="ONK6" s="8"/>
      <c r="ONL6" s="8"/>
      <c r="ONM6" s="8"/>
      <c r="ONN6" s="8"/>
      <c r="ONO6" s="8"/>
      <c r="ONP6" s="8"/>
      <c r="ONQ6" s="8"/>
      <c r="ONR6" s="8"/>
      <c r="ONS6" s="8"/>
      <c r="ONT6" s="8"/>
      <c r="ONU6" s="8"/>
      <c r="ONV6" s="8"/>
      <c r="ONW6" s="8"/>
      <c r="ONX6" s="8"/>
      <c r="ONY6" s="8"/>
      <c r="ONZ6" s="8"/>
      <c r="OOA6" s="8"/>
      <c r="OOB6" s="8"/>
      <c r="OOC6" s="8"/>
      <c r="OOD6" s="8"/>
      <c r="OOE6" s="8"/>
      <c r="OOF6" s="8"/>
      <c r="OOG6" s="8"/>
      <c r="OOH6" s="8"/>
      <c r="OOI6" s="8"/>
      <c r="OOJ6" s="8"/>
      <c r="OOK6" s="8"/>
      <c r="OOL6" s="8"/>
      <c r="OOM6" s="8"/>
      <c r="OON6" s="8"/>
      <c r="OOO6" s="8"/>
      <c r="OOP6" s="8"/>
      <c r="OOQ6" s="8"/>
      <c r="OOR6" s="8"/>
      <c r="OOS6" s="8"/>
      <c r="OOT6" s="8"/>
      <c r="OOU6" s="8"/>
      <c r="OOV6" s="8"/>
      <c r="OOW6" s="8"/>
      <c r="OOX6" s="8"/>
      <c r="OOY6" s="8"/>
      <c r="OOZ6" s="8"/>
      <c r="OPA6" s="8"/>
      <c r="OPB6" s="8"/>
      <c r="OPC6" s="8"/>
      <c r="OPD6" s="8"/>
      <c r="OPE6" s="8"/>
      <c r="OPF6" s="8"/>
      <c r="OPG6" s="8"/>
      <c r="OPH6" s="8"/>
      <c r="OPI6" s="8"/>
      <c r="OPJ6" s="8"/>
      <c r="OPK6" s="8"/>
      <c r="OPL6" s="8"/>
      <c r="OPM6" s="8"/>
      <c r="OPN6" s="8"/>
      <c r="OPO6" s="8"/>
      <c r="OPP6" s="8"/>
      <c r="OPQ6" s="8"/>
      <c r="OPR6" s="8"/>
      <c r="OPS6" s="8"/>
      <c r="OPT6" s="8"/>
      <c r="OPU6" s="8"/>
      <c r="OPV6" s="8"/>
      <c r="OPW6" s="8"/>
      <c r="OPX6" s="8"/>
      <c r="OPY6" s="8"/>
      <c r="OPZ6" s="8"/>
      <c r="OQA6" s="8"/>
      <c r="OQB6" s="8"/>
      <c r="OQC6" s="8"/>
      <c r="OQD6" s="8"/>
      <c r="OQE6" s="8"/>
      <c r="OQF6" s="8"/>
      <c r="OQG6" s="8"/>
      <c r="OQH6" s="8"/>
      <c r="OQI6" s="8"/>
      <c r="OQJ6" s="8"/>
      <c r="OQK6" s="8"/>
      <c r="OQL6" s="8"/>
      <c r="OQM6" s="8"/>
      <c r="OQN6" s="8"/>
      <c r="OQO6" s="8"/>
      <c r="OQP6" s="8"/>
      <c r="OQQ6" s="8"/>
      <c r="OQR6" s="8"/>
      <c r="OQS6" s="8"/>
      <c r="OQT6" s="8"/>
      <c r="OQU6" s="8"/>
      <c r="OQV6" s="8"/>
      <c r="OQW6" s="8"/>
      <c r="OQX6" s="8"/>
      <c r="OQY6" s="8"/>
      <c r="OQZ6" s="8"/>
      <c r="ORA6" s="8"/>
      <c r="ORB6" s="8"/>
      <c r="ORC6" s="8"/>
      <c r="ORD6" s="8"/>
      <c r="ORE6" s="8"/>
      <c r="ORF6" s="8"/>
      <c r="ORG6" s="8"/>
      <c r="ORH6" s="8"/>
      <c r="ORI6" s="8"/>
      <c r="ORJ6" s="8"/>
      <c r="ORK6" s="8"/>
      <c r="ORL6" s="8"/>
      <c r="ORM6" s="8"/>
      <c r="ORN6" s="8"/>
      <c r="ORO6" s="8"/>
      <c r="ORP6" s="8"/>
      <c r="ORQ6" s="8"/>
      <c r="ORR6" s="8"/>
      <c r="ORS6" s="8"/>
      <c r="ORT6" s="8"/>
      <c r="ORU6" s="8"/>
      <c r="ORV6" s="8"/>
      <c r="ORW6" s="8"/>
      <c r="ORX6" s="8"/>
      <c r="ORY6" s="8"/>
      <c r="ORZ6" s="8"/>
      <c r="OSA6" s="8"/>
      <c r="OSB6" s="8"/>
      <c r="OSC6" s="8"/>
      <c r="OSD6" s="8"/>
      <c r="OSE6" s="8"/>
      <c r="OSF6" s="8"/>
      <c r="OSG6" s="8"/>
      <c r="OSH6" s="8"/>
      <c r="OSI6" s="8"/>
      <c r="OSJ6" s="8"/>
      <c r="OSK6" s="8"/>
      <c r="OSL6" s="8"/>
      <c r="OSM6" s="8"/>
      <c r="OSN6" s="8"/>
      <c r="OSO6" s="8"/>
      <c r="OSP6" s="8"/>
      <c r="OSQ6" s="8"/>
      <c r="OSR6" s="8"/>
      <c r="OSS6" s="8"/>
      <c r="OST6" s="8"/>
      <c r="OSU6" s="8"/>
      <c r="OSV6" s="8"/>
      <c r="OSW6" s="8"/>
      <c r="OSX6" s="8"/>
      <c r="OSY6" s="8"/>
      <c r="OSZ6" s="8"/>
      <c r="OTA6" s="8"/>
      <c r="OTB6" s="8"/>
      <c r="OTC6" s="8"/>
      <c r="OTD6" s="8"/>
      <c r="OTE6" s="8"/>
      <c r="OTF6" s="8"/>
      <c r="OTG6" s="8"/>
      <c r="OTH6" s="8"/>
      <c r="OTI6" s="8"/>
      <c r="OTJ6" s="8"/>
      <c r="OTK6" s="8"/>
      <c r="OTL6" s="8"/>
      <c r="OTM6" s="8"/>
      <c r="OTN6" s="8"/>
      <c r="OTO6" s="8"/>
      <c r="OTP6" s="8"/>
      <c r="OTQ6" s="8"/>
      <c r="OTR6" s="8"/>
      <c r="OTS6" s="8"/>
      <c r="OTT6" s="8"/>
      <c r="OTU6" s="8"/>
      <c r="OTV6" s="8"/>
      <c r="OTW6" s="8"/>
      <c r="OTX6" s="8"/>
      <c r="OTY6" s="8"/>
      <c r="OTZ6" s="8"/>
      <c r="OUA6" s="8"/>
      <c r="OUB6" s="8"/>
      <c r="OUC6" s="8"/>
      <c r="OUD6" s="8"/>
      <c r="OUE6" s="8"/>
      <c r="OUF6" s="8"/>
      <c r="OUG6" s="8"/>
      <c r="OUH6" s="8"/>
      <c r="OUI6" s="8"/>
      <c r="OUJ6" s="8"/>
      <c r="OUK6" s="8"/>
      <c r="OUL6" s="8"/>
      <c r="OUM6" s="8"/>
      <c r="OUN6" s="8"/>
      <c r="OUO6" s="8"/>
      <c r="OUP6" s="8"/>
      <c r="OUQ6" s="8"/>
      <c r="OUR6" s="8"/>
      <c r="OUS6" s="8"/>
      <c r="OUT6" s="8"/>
      <c r="OUU6" s="8"/>
      <c r="OUV6" s="8"/>
      <c r="OUW6" s="8"/>
      <c r="OUX6" s="8"/>
      <c r="OUY6" s="8"/>
      <c r="OUZ6" s="8"/>
      <c r="OVA6" s="8"/>
      <c r="OVB6" s="8"/>
      <c r="OVC6" s="8"/>
      <c r="OVD6" s="8"/>
      <c r="OVE6" s="8"/>
      <c r="OVF6" s="8"/>
      <c r="OVG6" s="8"/>
      <c r="OVH6" s="8"/>
      <c r="OVI6" s="8"/>
      <c r="OVJ6" s="8"/>
      <c r="OVK6" s="8"/>
      <c r="OVL6" s="8"/>
      <c r="OVM6" s="8"/>
      <c r="OVN6" s="8"/>
      <c r="OVO6" s="8"/>
      <c r="OVP6" s="8"/>
      <c r="OVQ6" s="8"/>
      <c r="OVR6" s="8"/>
      <c r="OVS6" s="8"/>
      <c r="OVT6" s="8"/>
      <c r="OVU6" s="8"/>
      <c r="OVV6" s="8"/>
      <c r="OVW6" s="8"/>
      <c r="OVX6" s="8"/>
      <c r="OVY6" s="8"/>
      <c r="OVZ6" s="8"/>
      <c r="OWA6" s="8"/>
      <c r="OWB6" s="8"/>
      <c r="OWC6" s="8"/>
      <c r="OWD6" s="8"/>
      <c r="OWE6" s="8"/>
      <c r="OWF6" s="8"/>
      <c r="OWG6" s="8"/>
      <c r="OWH6" s="8"/>
      <c r="OWI6" s="8"/>
      <c r="OWJ6" s="8"/>
      <c r="OWK6" s="8"/>
      <c r="OWL6" s="8"/>
      <c r="OWM6" s="8"/>
      <c r="OWN6" s="8"/>
      <c r="OWO6" s="8"/>
      <c r="OWP6" s="8"/>
      <c r="OWQ6" s="8"/>
      <c r="OWR6" s="8"/>
      <c r="OWS6" s="8"/>
      <c r="OWT6" s="8"/>
      <c r="OWU6" s="8"/>
      <c r="OWV6" s="8"/>
      <c r="OWW6" s="8"/>
      <c r="OWX6" s="8"/>
      <c r="OWY6" s="8"/>
      <c r="OWZ6" s="8"/>
      <c r="OXA6" s="8"/>
      <c r="OXB6" s="8"/>
      <c r="OXC6" s="8"/>
      <c r="OXD6" s="8"/>
      <c r="OXE6" s="8"/>
      <c r="OXF6" s="8"/>
      <c r="OXG6" s="8"/>
      <c r="OXH6" s="8"/>
      <c r="OXI6" s="8"/>
      <c r="OXJ6" s="8"/>
      <c r="OXK6" s="8"/>
      <c r="OXL6" s="8"/>
      <c r="OXM6" s="8"/>
      <c r="OXN6" s="8"/>
      <c r="OXO6" s="8"/>
      <c r="OXP6" s="8"/>
      <c r="OXQ6" s="8"/>
      <c r="OXR6" s="8"/>
      <c r="OXS6" s="8"/>
      <c r="OXT6" s="8"/>
      <c r="OXU6" s="8"/>
      <c r="OXV6" s="8"/>
      <c r="OXW6" s="8"/>
      <c r="OXX6" s="8"/>
      <c r="OXY6" s="8"/>
      <c r="OXZ6" s="8"/>
      <c r="OYA6" s="8"/>
      <c r="OYB6" s="8"/>
      <c r="OYC6" s="8"/>
      <c r="OYD6" s="8"/>
      <c r="OYE6" s="8"/>
      <c r="OYF6" s="8"/>
      <c r="OYG6" s="8"/>
      <c r="OYH6" s="8"/>
      <c r="OYI6" s="8"/>
      <c r="OYJ6" s="8"/>
      <c r="OYK6" s="8"/>
      <c r="OYL6" s="8"/>
      <c r="OYM6" s="8"/>
      <c r="OYN6" s="8"/>
      <c r="OYO6" s="8"/>
      <c r="OYP6" s="8"/>
      <c r="OYQ6" s="8"/>
      <c r="OYR6" s="8"/>
      <c r="OYS6" s="8"/>
      <c r="OYT6" s="8"/>
      <c r="OYU6" s="8"/>
      <c r="OYV6" s="8"/>
      <c r="OYW6" s="8"/>
      <c r="OYX6" s="8"/>
      <c r="OYY6" s="8"/>
      <c r="OYZ6" s="8"/>
      <c r="OZA6" s="8"/>
      <c r="OZB6" s="8"/>
      <c r="OZC6" s="8"/>
      <c r="OZD6" s="8"/>
      <c r="OZE6" s="8"/>
      <c r="OZF6" s="8"/>
      <c r="OZG6" s="8"/>
      <c r="OZH6" s="8"/>
      <c r="OZI6" s="8"/>
      <c r="OZJ6" s="8"/>
      <c r="OZK6" s="8"/>
      <c r="OZL6" s="8"/>
      <c r="OZM6" s="8"/>
      <c r="OZN6" s="8"/>
      <c r="OZO6" s="8"/>
      <c r="OZP6" s="8"/>
      <c r="OZQ6" s="8"/>
      <c r="OZR6" s="8"/>
      <c r="OZS6" s="8"/>
      <c r="OZT6" s="8"/>
      <c r="OZU6" s="8"/>
      <c r="OZV6" s="8"/>
      <c r="OZW6" s="8"/>
      <c r="OZX6" s="8"/>
      <c r="OZY6" s="8"/>
      <c r="OZZ6" s="8"/>
      <c r="PAA6" s="8"/>
      <c r="PAB6" s="8"/>
      <c r="PAC6" s="8"/>
      <c r="PAD6" s="8"/>
      <c r="PAE6" s="8"/>
      <c r="PAF6" s="8"/>
      <c r="PAG6" s="8"/>
      <c r="PAH6" s="8"/>
      <c r="PAI6" s="8"/>
      <c r="PAJ6" s="8"/>
      <c r="PAK6" s="8"/>
      <c r="PAL6" s="8"/>
      <c r="PAM6" s="8"/>
      <c r="PAN6" s="8"/>
      <c r="PAO6" s="8"/>
      <c r="PAP6" s="8"/>
      <c r="PAQ6" s="8"/>
      <c r="PAR6" s="8"/>
      <c r="PAS6" s="8"/>
      <c r="PAT6" s="8"/>
      <c r="PAU6" s="8"/>
      <c r="PAV6" s="8"/>
      <c r="PAW6" s="8"/>
      <c r="PAX6" s="8"/>
      <c r="PAY6" s="8"/>
      <c r="PAZ6" s="8"/>
      <c r="PBA6" s="8"/>
      <c r="PBB6" s="8"/>
      <c r="PBC6" s="8"/>
      <c r="PBD6" s="8"/>
      <c r="PBE6" s="8"/>
      <c r="PBF6" s="8"/>
      <c r="PBG6" s="8"/>
      <c r="PBH6" s="8"/>
      <c r="PBI6" s="8"/>
      <c r="PBJ6" s="8"/>
      <c r="PBK6" s="8"/>
      <c r="PBL6" s="8"/>
      <c r="PBM6" s="8"/>
      <c r="PBN6" s="8"/>
      <c r="PBO6" s="8"/>
      <c r="PBP6" s="8"/>
      <c r="PBQ6" s="8"/>
      <c r="PBR6" s="8"/>
      <c r="PBS6" s="8"/>
      <c r="PBT6" s="8"/>
      <c r="PBU6" s="8"/>
      <c r="PBV6" s="8"/>
      <c r="PBW6" s="8"/>
      <c r="PBX6" s="8"/>
      <c r="PBY6" s="8"/>
      <c r="PBZ6" s="8"/>
      <c r="PCA6" s="8"/>
      <c r="PCB6" s="8"/>
      <c r="PCC6" s="8"/>
      <c r="PCD6" s="8"/>
      <c r="PCE6" s="8"/>
      <c r="PCF6" s="8"/>
      <c r="PCG6" s="8"/>
      <c r="PCH6" s="8"/>
      <c r="PCI6" s="8"/>
      <c r="PCJ6" s="8"/>
      <c r="PCK6" s="8"/>
      <c r="PCL6" s="8"/>
      <c r="PCM6" s="8"/>
      <c r="PCN6" s="8"/>
      <c r="PCO6" s="8"/>
      <c r="PCP6" s="8"/>
      <c r="PCQ6" s="8"/>
      <c r="PCR6" s="8"/>
      <c r="PCS6" s="8"/>
      <c r="PCT6" s="8"/>
      <c r="PCU6" s="8"/>
      <c r="PCV6" s="8"/>
      <c r="PCW6" s="8"/>
      <c r="PCX6" s="8"/>
      <c r="PCY6" s="8"/>
      <c r="PCZ6" s="8"/>
      <c r="PDA6" s="8"/>
      <c r="PDB6" s="8"/>
      <c r="PDC6" s="8"/>
      <c r="PDD6" s="8"/>
      <c r="PDE6" s="8"/>
      <c r="PDF6" s="8"/>
      <c r="PDG6" s="8"/>
      <c r="PDH6" s="8"/>
      <c r="PDI6" s="8"/>
      <c r="PDJ6" s="8"/>
      <c r="PDK6" s="8"/>
      <c r="PDL6" s="8"/>
      <c r="PDM6" s="8"/>
      <c r="PDN6" s="8"/>
      <c r="PDO6" s="8"/>
      <c r="PDP6" s="8"/>
      <c r="PDQ6" s="8"/>
      <c r="PDR6" s="8"/>
      <c r="PDS6" s="8"/>
      <c r="PDT6" s="8"/>
      <c r="PDU6" s="8"/>
      <c r="PDV6" s="8"/>
      <c r="PDW6" s="8"/>
      <c r="PDX6" s="8"/>
      <c r="PDY6" s="8"/>
      <c r="PDZ6" s="8"/>
      <c r="PEA6" s="8"/>
      <c r="PEB6" s="8"/>
      <c r="PEC6" s="8"/>
      <c r="PED6" s="8"/>
      <c r="PEE6" s="8"/>
      <c r="PEF6" s="8"/>
      <c r="PEG6" s="8"/>
      <c r="PEH6" s="8"/>
      <c r="PEI6" s="8"/>
      <c r="PEJ6" s="8"/>
      <c r="PEK6" s="8"/>
      <c r="PEL6" s="8"/>
      <c r="PEM6" s="8"/>
      <c r="PEN6" s="8"/>
      <c r="PEO6" s="8"/>
      <c r="PEP6" s="8"/>
      <c r="PEQ6" s="8"/>
      <c r="PER6" s="8"/>
      <c r="PES6" s="8"/>
      <c r="PET6" s="8"/>
      <c r="PEU6" s="8"/>
      <c r="PEV6" s="8"/>
      <c r="PEW6" s="8"/>
      <c r="PEX6" s="8"/>
      <c r="PEY6" s="8"/>
      <c r="PEZ6" s="8"/>
      <c r="PFA6" s="8"/>
      <c r="PFB6" s="8"/>
      <c r="PFC6" s="8"/>
      <c r="PFD6" s="8"/>
      <c r="PFE6" s="8"/>
      <c r="PFF6" s="8"/>
      <c r="PFG6" s="8"/>
      <c r="PFH6" s="8"/>
      <c r="PFI6" s="8"/>
      <c r="PFJ6" s="8"/>
      <c r="PFK6" s="8"/>
      <c r="PFL6" s="8"/>
      <c r="PFM6" s="8"/>
      <c r="PFN6" s="8"/>
      <c r="PFO6" s="8"/>
      <c r="PFP6" s="8"/>
      <c r="PFQ6" s="8"/>
      <c r="PFR6" s="8"/>
      <c r="PFS6" s="8"/>
      <c r="PFT6" s="8"/>
      <c r="PFU6" s="8"/>
      <c r="PFV6" s="8"/>
      <c r="PFW6" s="8"/>
      <c r="PFX6" s="8"/>
      <c r="PFY6" s="8"/>
      <c r="PFZ6" s="8"/>
      <c r="PGA6" s="8"/>
      <c r="PGB6" s="8"/>
      <c r="PGC6" s="8"/>
      <c r="PGD6" s="8"/>
      <c r="PGE6" s="8"/>
      <c r="PGF6" s="8"/>
      <c r="PGG6" s="8"/>
      <c r="PGH6" s="8"/>
      <c r="PGI6" s="8"/>
      <c r="PGJ6" s="8"/>
      <c r="PGK6" s="8"/>
      <c r="PGL6" s="8"/>
      <c r="PGM6" s="8"/>
      <c r="PGN6" s="8"/>
      <c r="PGO6" s="8"/>
      <c r="PGP6" s="8"/>
      <c r="PGQ6" s="8"/>
      <c r="PGR6" s="8"/>
      <c r="PGS6" s="8"/>
      <c r="PGT6" s="8"/>
      <c r="PGU6" s="8"/>
      <c r="PGV6" s="8"/>
      <c r="PGW6" s="8"/>
      <c r="PGX6" s="8"/>
      <c r="PGY6" s="8"/>
      <c r="PGZ6" s="8"/>
      <c r="PHA6" s="8"/>
      <c r="PHB6" s="8"/>
      <c r="PHC6" s="8"/>
      <c r="PHD6" s="8"/>
      <c r="PHE6" s="8"/>
      <c r="PHF6" s="8"/>
      <c r="PHG6" s="8"/>
      <c r="PHH6" s="8"/>
      <c r="PHI6" s="8"/>
      <c r="PHJ6" s="8"/>
      <c r="PHK6" s="8"/>
      <c r="PHL6" s="8"/>
      <c r="PHM6" s="8"/>
      <c r="PHN6" s="8"/>
      <c r="PHO6" s="8"/>
      <c r="PHP6" s="8"/>
      <c r="PHQ6" s="8"/>
      <c r="PHR6" s="8"/>
      <c r="PHS6" s="8"/>
      <c r="PHT6" s="8"/>
      <c r="PHU6" s="8"/>
      <c r="PHV6" s="8"/>
      <c r="PHW6" s="8"/>
      <c r="PHX6" s="8"/>
      <c r="PHY6" s="8"/>
      <c r="PHZ6" s="8"/>
      <c r="PIA6" s="8"/>
      <c r="PIB6" s="8"/>
      <c r="PIC6" s="8"/>
      <c r="PID6" s="8"/>
      <c r="PIE6" s="8"/>
      <c r="PIF6" s="8"/>
      <c r="PIG6" s="8"/>
      <c r="PIH6" s="8"/>
      <c r="PII6" s="8"/>
      <c r="PIJ6" s="8"/>
      <c r="PIK6" s="8"/>
      <c r="PIL6" s="8"/>
      <c r="PIM6" s="8"/>
      <c r="PIN6" s="8"/>
      <c r="PIO6" s="8"/>
      <c r="PIP6" s="8"/>
      <c r="PIQ6" s="8"/>
      <c r="PIR6" s="8"/>
      <c r="PIS6" s="8"/>
      <c r="PIT6" s="8"/>
      <c r="PIU6" s="8"/>
      <c r="PIV6" s="8"/>
      <c r="PIW6" s="8"/>
      <c r="PIX6" s="8"/>
      <c r="PIY6" s="8"/>
      <c r="PIZ6" s="8"/>
      <c r="PJA6" s="8"/>
      <c r="PJB6" s="8"/>
      <c r="PJC6" s="8"/>
      <c r="PJD6" s="8"/>
      <c r="PJE6" s="8"/>
      <c r="PJF6" s="8"/>
      <c r="PJG6" s="8"/>
      <c r="PJH6" s="8"/>
      <c r="PJI6" s="8"/>
      <c r="PJJ6" s="8"/>
      <c r="PJK6" s="8"/>
      <c r="PJL6" s="8"/>
      <c r="PJM6" s="8"/>
      <c r="PJN6" s="8"/>
      <c r="PJO6" s="8"/>
      <c r="PJP6" s="8"/>
      <c r="PJQ6" s="8"/>
      <c r="PJR6" s="8"/>
      <c r="PJS6" s="8"/>
      <c r="PJT6" s="8"/>
      <c r="PJU6" s="8"/>
      <c r="PJV6" s="8"/>
      <c r="PJW6" s="8"/>
      <c r="PJX6" s="8"/>
      <c r="PJY6" s="8"/>
      <c r="PJZ6" s="8"/>
      <c r="PKA6" s="8"/>
      <c r="PKB6" s="8"/>
      <c r="PKC6" s="8"/>
      <c r="PKD6" s="8"/>
      <c r="PKE6" s="8"/>
      <c r="PKF6" s="8"/>
      <c r="PKG6" s="8"/>
      <c r="PKH6" s="8"/>
      <c r="PKI6" s="8"/>
      <c r="PKJ6" s="8"/>
      <c r="PKK6" s="8"/>
      <c r="PKL6" s="8"/>
      <c r="PKM6" s="8"/>
      <c r="PKN6" s="8"/>
      <c r="PKO6" s="8"/>
      <c r="PKP6" s="8"/>
      <c r="PKQ6" s="8"/>
      <c r="PKR6" s="8"/>
      <c r="PKS6" s="8"/>
      <c r="PKT6" s="8"/>
      <c r="PKU6" s="8"/>
      <c r="PKV6" s="8"/>
      <c r="PKW6" s="8"/>
      <c r="PKX6" s="8"/>
      <c r="PKY6" s="8"/>
      <c r="PKZ6" s="8"/>
      <c r="PLA6" s="8"/>
      <c r="PLB6" s="8"/>
      <c r="PLC6" s="8"/>
      <c r="PLD6" s="8"/>
      <c r="PLE6" s="8"/>
      <c r="PLF6" s="8"/>
      <c r="PLG6" s="8"/>
      <c r="PLH6" s="8"/>
      <c r="PLI6" s="8"/>
      <c r="PLJ6" s="8"/>
      <c r="PLK6" s="8"/>
      <c r="PLL6" s="8"/>
      <c r="PLM6" s="8"/>
      <c r="PLN6" s="8"/>
      <c r="PLO6" s="8"/>
      <c r="PLP6" s="8"/>
      <c r="PLQ6" s="8"/>
      <c r="PLR6" s="8"/>
      <c r="PLS6" s="8"/>
      <c r="PLT6" s="8"/>
      <c r="PLU6" s="8"/>
      <c r="PLV6" s="8"/>
      <c r="PLW6" s="8"/>
      <c r="PLX6" s="8"/>
      <c r="PLY6" s="8"/>
      <c r="PLZ6" s="8"/>
      <c r="PMA6" s="8"/>
      <c r="PMB6" s="8"/>
      <c r="PMC6" s="8"/>
      <c r="PMD6" s="8"/>
      <c r="PME6" s="8"/>
      <c r="PMF6" s="8"/>
      <c r="PMG6" s="8"/>
      <c r="PMH6" s="8"/>
      <c r="PMI6" s="8"/>
      <c r="PMJ6" s="8"/>
      <c r="PMK6" s="8"/>
      <c r="PML6" s="8"/>
      <c r="PMM6" s="8"/>
      <c r="PMN6" s="8"/>
      <c r="PMO6" s="8"/>
      <c r="PMP6" s="8"/>
      <c r="PMQ6" s="8"/>
      <c r="PMR6" s="8"/>
      <c r="PMS6" s="8"/>
      <c r="PMT6" s="8"/>
      <c r="PMU6" s="8"/>
      <c r="PMV6" s="8"/>
      <c r="PMW6" s="8"/>
      <c r="PMX6" s="8"/>
      <c r="PMY6" s="8"/>
      <c r="PMZ6" s="8"/>
      <c r="PNA6" s="8"/>
      <c r="PNB6" s="8"/>
      <c r="PNC6" s="8"/>
      <c r="PND6" s="8"/>
      <c r="PNE6" s="8"/>
      <c r="PNF6" s="8"/>
      <c r="PNG6" s="8"/>
      <c r="PNH6" s="8"/>
      <c r="PNI6" s="8"/>
      <c r="PNJ6" s="8"/>
      <c r="PNK6" s="8"/>
      <c r="PNL6" s="8"/>
      <c r="PNM6" s="8"/>
      <c r="PNN6" s="8"/>
      <c r="PNO6" s="8"/>
      <c r="PNP6" s="8"/>
      <c r="PNQ6" s="8"/>
      <c r="PNR6" s="8"/>
      <c r="PNS6" s="8"/>
      <c r="PNT6" s="8"/>
      <c r="PNU6" s="8"/>
      <c r="PNV6" s="8"/>
      <c r="PNW6" s="8"/>
      <c r="PNX6" s="8"/>
      <c r="PNY6" s="8"/>
      <c r="PNZ6" s="8"/>
      <c r="POA6" s="8"/>
      <c r="POB6" s="8"/>
      <c r="POC6" s="8"/>
      <c r="POD6" s="8"/>
      <c r="POE6" s="8"/>
      <c r="POF6" s="8"/>
      <c r="POG6" s="8"/>
      <c r="POH6" s="8"/>
      <c r="POI6" s="8"/>
      <c r="POJ6" s="8"/>
      <c r="POK6" s="8"/>
      <c r="POL6" s="8"/>
      <c r="POM6" s="8"/>
      <c r="PON6" s="8"/>
      <c r="POO6" s="8"/>
      <c r="POP6" s="8"/>
      <c r="POQ6" s="8"/>
      <c r="POR6" s="8"/>
      <c r="POS6" s="8"/>
      <c r="POT6" s="8"/>
      <c r="POU6" s="8"/>
      <c r="POV6" s="8"/>
      <c r="POW6" s="8"/>
      <c r="POX6" s="8"/>
      <c r="POY6" s="8"/>
      <c r="POZ6" s="8"/>
      <c r="PPA6" s="8"/>
      <c r="PPB6" s="8"/>
      <c r="PPC6" s="8"/>
      <c r="PPD6" s="8"/>
      <c r="PPE6" s="8"/>
      <c r="PPF6" s="8"/>
      <c r="PPG6" s="8"/>
      <c r="PPH6" s="8"/>
      <c r="PPI6" s="8"/>
      <c r="PPJ6" s="8"/>
      <c r="PPK6" s="8"/>
      <c r="PPL6" s="8"/>
      <c r="PPM6" s="8"/>
      <c r="PPN6" s="8"/>
      <c r="PPO6" s="8"/>
      <c r="PPP6" s="8"/>
      <c r="PPQ6" s="8"/>
      <c r="PPR6" s="8"/>
      <c r="PPS6" s="8"/>
      <c r="PPT6" s="8"/>
      <c r="PPU6" s="8"/>
      <c r="PPV6" s="8"/>
      <c r="PPW6" s="8"/>
      <c r="PPX6" s="8"/>
      <c r="PPY6" s="8"/>
      <c r="PPZ6" s="8"/>
      <c r="PQA6" s="8"/>
      <c r="PQB6" s="8"/>
      <c r="PQC6" s="8"/>
      <c r="PQD6" s="8"/>
      <c r="PQE6" s="8"/>
      <c r="PQF6" s="8"/>
      <c r="PQG6" s="8"/>
      <c r="PQH6" s="8"/>
      <c r="PQI6" s="8"/>
      <c r="PQJ6" s="8"/>
      <c r="PQK6" s="8"/>
      <c r="PQL6" s="8"/>
      <c r="PQM6" s="8"/>
      <c r="PQN6" s="8"/>
      <c r="PQO6" s="8"/>
      <c r="PQP6" s="8"/>
      <c r="PQQ6" s="8"/>
      <c r="PQR6" s="8"/>
      <c r="PQS6" s="8"/>
      <c r="PQT6" s="8"/>
      <c r="PQU6" s="8"/>
      <c r="PQV6" s="8"/>
      <c r="PQW6" s="8"/>
      <c r="PQX6" s="8"/>
      <c r="PQY6" s="8"/>
      <c r="PQZ6" s="8"/>
      <c r="PRA6" s="8"/>
      <c r="PRB6" s="8"/>
      <c r="PRC6" s="8"/>
      <c r="PRD6" s="8"/>
      <c r="PRE6" s="8"/>
      <c r="PRF6" s="8"/>
      <c r="PRG6" s="8"/>
      <c r="PRH6" s="8"/>
      <c r="PRI6" s="8"/>
      <c r="PRJ6" s="8"/>
      <c r="PRK6" s="8"/>
      <c r="PRL6" s="8"/>
      <c r="PRM6" s="8"/>
      <c r="PRN6" s="8"/>
      <c r="PRO6" s="8"/>
      <c r="PRP6" s="8"/>
      <c r="PRQ6" s="8"/>
      <c r="PRR6" s="8"/>
      <c r="PRS6" s="8"/>
      <c r="PRT6" s="8"/>
      <c r="PRU6" s="8"/>
      <c r="PRV6" s="8"/>
      <c r="PRW6" s="8"/>
      <c r="PRX6" s="8"/>
      <c r="PRY6" s="8"/>
      <c r="PRZ6" s="8"/>
      <c r="PSA6" s="8"/>
      <c r="PSB6" s="8"/>
      <c r="PSC6" s="8"/>
      <c r="PSD6" s="8"/>
      <c r="PSE6" s="8"/>
      <c r="PSF6" s="8"/>
      <c r="PSG6" s="8"/>
      <c r="PSH6" s="8"/>
      <c r="PSI6" s="8"/>
      <c r="PSJ6" s="8"/>
      <c r="PSK6" s="8"/>
      <c r="PSL6" s="8"/>
      <c r="PSM6" s="8"/>
      <c r="PSN6" s="8"/>
      <c r="PSO6" s="8"/>
      <c r="PSP6" s="8"/>
      <c r="PSQ6" s="8"/>
      <c r="PSR6" s="8"/>
      <c r="PSS6" s="8"/>
      <c r="PST6" s="8"/>
      <c r="PSU6" s="8"/>
      <c r="PSV6" s="8"/>
      <c r="PSW6" s="8"/>
      <c r="PSX6" s="8"/>
      <c r="PSY6" s="8"/>
      <c r="PSZ6" s="8"/>
      <c r="PTA6" s="8"/>
      <c r="PTB6" s="8"/>
      <c r="PTC6" s="8"/>
      <c r="PTD6" s="8"/>
      <c r="PTE6" s="8"/>
      <c r="PTF6" s="8"/>
      <c r="PTG6" s="8"/>
      <c r="PTH6" s="8"/>
      <c r="PTI6" s="8"/>
      <c r="PTJ6" s="8"/>
      <c r="PTK6" s="8"/>
      <c r="PTL6" s="8"/>
      <c r="PTM6" s="8"/>
      <c r="PTN6" s="8"/>
      <c r="PTO6" s="8"/>
      <c r="PTP6" s="8"/>
      <c r="PTQ6" s="8"/>
      <c r="PTR6" s="8"/>
      <c r="PTS6" s="8"/>
      <c r="PTT6" s="8"/>
      <c r="PTU6" s="8"/>
      <c r="PTV6" s="8"/>
      <c r="PTW6" s="8"/>
      <c r="PTX6" s="8"/>
      <c r="PTY6" s="8"/>
      <c r="PTZ6" s="8"/>
      <c r="PUA6" s="8"/>
      <c r="PUB6" s="8"/>
      <c r="PUC6" s="8"/>
      <c r="PUD6" s="8"/>
      <c r="PUE6" s="8"/>
      <c r="PUF6" s="8"/>
      <c r="PUG6" s="8"/>
      <c r="PUH6" s="8"/>
      <c r="PUI6" s="8"/>
      <c r="PUJ6" s="8"/>
      <c r="PUK6" s="8"/>
      <c r="PUL6" s="8"/>
      <c r="PUM6" s="8"/>
      <c r="PUN6" s="8"/>
      <c r="PUO6" s="8"/>
      <c r="PUP6" s="8"/>
      <c r="PUQ6" s="8"/>
      <c r="PUR6" s="8"/>
      <c r="PUS6" s="8"/>
      <c r="PUT6" s="8"/>
      <c r="PUU6" s="8"/>
      <c r="PUV6" s="8"/>
      <c r="PUW6" s="8"/>
      <c r="PUX6" s="8"/>
      <c r="PUY6" s="8"/>
      <c r="PUZ6" s="8"/>
      <c r="PVA6" s="8"/>
      <c r="PVB6" s="8"/>
      <c r="PVC6" s="8"/>
      <c r="PVD6" s="8"/>
      <c r="PVE6" s="8"/>
      <c r="PVF6" s="8"/>
      <c r="PVG6" s="8"/>
      <c r="PVH6" s="8"/>
      <c r="PVI6" s="8"/>
      <c r="PVJ6" s="8"/>
      <c r="PVK6" s="8"/>
      <c r="PVL6" s="8"/>
      <c r="PVM6" s="8"/>
      <c r="PVN6" s="8"/>
      <c r="PVO6" s="8"/>
      <c r="PVP6" s="8"/>
      <c r="PVQ6" s="8"/>
      <c r="PVR6" s="8"/>
      <c r="PVS6" s="8"/>
      <c r="PVT6" s="8"/>
      <c r="PVU6" s="8"/>
      <c r="PVV6" s="8"/>
      <c r="PVW6" s="8"/>
      <c r="PVX6" s="8"/>
      <c r="PVY6" s="8"/>
      <c r="PVZ6" s="8"/>
      <c r="PWA6" s="8"/>
      <c r="PWB6" s="8"/>
      <c r="PWC6" s="8"/>
      <c r="PWD6" s="8"/>
      <c r="PWE6" s="8"/>
      <c r="PWF6" s="8"/>
      <c r="PWG6" s="8"/>
      <c r="PWH6" s="8"/>
      <c r="PWI6" s="8"/>
      <c r="PWJ6" s="8"/>
      <c r="PWK6" s="8"/>
      <c r="PWL6" s="8"/>
      <c r="PWM6" s="8"/>
      <c r="PWN6" s="8"/>
      <c r="PWO6" s="8"/>
      <c r="PWP6" s="8"/>
      <c r="PWQ6" s="8"/>
      <c r="PWR6" s="8"/>
      <c r="PWS6" s="8"/>
      <c r="PWT6" s="8"/>
      <c r="PWU6" s="8"/>
      <c r="PWV6" s="8"/>
      <c r="PWW6" s="8"/>
      <c r="PWX6" s="8"/>
      <c r="PWY6" s="8"/>
      <c r="PWZ6" s="8"/>
      <c r="PXA6" s="8"/>
      <c r="PXB6" s="8"/>
      <c r="PXC6" s="8"/>
      <c r="PXD6" s="8"/>
      <c r="PXE6" s="8"/>
      <c r="PXF6" s="8"/>
      <c r="PXG6" s="8"/>
      <c r="PXH6" s="8"/>
      <c r="PXI6" s="8"/>
      <c r="PXJ6" s="8"/>
      <c r="PXK6" s="8"/>
      <c r="PXL6" s="8"/>
      <c r="PXM6" s="8"/>
      <c r="PXN6" s="8"/>
      <c r="PXO6" s="8"/>
      <c r="PXP6" s="8"/>
      <c r="PXQ6" s="8"/>
      <c r="PXR6" s="8"/>
      <c r="PXS6" s="8"/>
      <c r="PXT6" s="8"/>
      <c r="PXU6" s="8"/>
      <c r="PXV6" s="8"/>
      <c r="PXW6" s="8"/>
      <c r="PXX6" s="8"/>
      <c r="PXY6" s="8"/>
      <c r="PXZ6" s="8"/>
      <c r="PYA6" s="8"/>
      <c r="PYB6" s="8"/>
      <c r="PYC6" s="8"/>
      <c r="PYD6" s="8"/>
      <c r="PYE6" s="8"/>
      <c r="PYF6" s="8"/>
      <c r="PYG6" s="8"/>
      <c r="PYH6" s="8"/>
      <c r="PYI6" s="8"/>
      <c r="PYJ6" s="8"/>
      <c r="PYK6" s="8"/>
      <c r="PYL6" s="8"/>
      <c r="PYM6" s="8"/>
      <c r="PYN6" s="8"/>
      <c r="PYO6" s="8"/>
      <c r="PYP6" s="8"/>
      <c r="PYQ6" s="8"/>
      <c r="PYR6" s="8"/>
      <c r="PYS6" s="8"/>
      <c r="PYT6" s="8"/>
      <c r="PYU6" s="8"/>
      <c r="PYV6" s="8"/>
      <c r="PYW6" s="8"/>
      <c r="PYX6" s="8"/>
      <c r="PYY6" s="8"/>
      <c r="PYZ6" s="8"/>
      <c r="PZA6" s="8"/>
      <c r="PZB6" s="8"/>
      <c r="PZC6" s="8"/>
      <c r="PZD6" s="8"/>
      <c r="PZE6" s="8"/>
      <c r="PZF6" s="8"/>
      <c r="PZG6" s="8"/>
      <c r="PZH6" s="8"/>
      <c r="PZI6" s="8"/>
      <c r="PZJ6" s="8"/>
      <c r="PZK6" s="8"/>
      <c r="PZL6" s="8"/>
      <c r="PZM6" s="8"/>
      <c r="PZN6" s="8"/>
      <c r="PZO6" s="8"/>
      <c r="PZP6" s="8"/>
      <c r="PZQ6" s="8"/>
      <c r="PZR6" s="8"/>
      <c r="PZS6" s="8"/>
      <c r="PZT6" s="8"/>
      <c r="PZU6" s="8"/>
      <c r="PZV6" s="8"/>
      <c r="PZW6" s="8"/>
      <c r="PZX6" s="8"/>
      <c r="PZY6" s="8"/>
      <c r="PZZ6" s="8"/>
      <c r="QAA6" s="8"/>
      <c r="QAB6" s="8"/>
      <c r="QAC6" s="8"/>
      <c r="QAD6" s="8"/>
      <c r="QAE6" s="8"/>
      <c r="QAF6" s="8"/>
      <c r="QAG6" s="8"/>
      <c r="QAH6" s="8"/>
      <c r="QAI6" s="8"/>
      <c r="QAJ6" s="8"/>
      <c r="QAK6" s="8"/>
      <c r="QAL6" s="8"/>
      <c r="QAM6" s="8"/>
      <c r="QAN6" s="8"/>
      <c r="QAO6" s="8"/>
      <c r="QAP6" s="8"/>
      <c r="QAQ6" s="8"/>
      <c r="QAR6" s="8"/>
      <c r="QAS6" s="8"/>
      <c r="QAT6" s="8"/>
      <c r="QAU6" s="8"/>
      <c r="QAV6" s="8"/>
      <c r="QAW6" s="8"/>
      <c r="QAX6" s="8"/>
      <c r="QAY6" s="8"/>
      <c r="QAZ6" s="8"/>
      <c r="QBA6" s="8"/>
      <c r="QBB6" s="8"/>
      <c r="QBC6" s="8"/>
      <c r="QBD6" s="8"/>
      <c r="QBE6" s="8"/>
      <c r="QBF6" s="8"/>
      <c r="QBG6" s="8"/>
      <c r="QBH6" s="8"/>
      <c r="QBI6" s="8"/>
      <c r="QBJ6" s="8"/>
      <c r="QBK6" s="8"/>
      <c r="QBL6" s="8"/>
      <c r="QBM6" s="8"/>
      <c r="QBN6" s="8"/>
      <c r="QBO6" s="8"/>
      <c r="QBP6" s="8"/>
      <c r="QBQ6" s="8"/>
      <c r="QBR6" s="8"/>
      <c r="QBS6" s="8"/>
      <c r="QBT6" s="8"/>
      <c r="QBU6" s="8"/>
      <c r="QBV6" s="8"/>
      <c r="QBW6" s="8"/>
      <c r="QBX6" s="8"/>
      <c r="QBY6" s="8"/>
      <c r="QBZ6" s="8"/>
      <c r="QCA6" s="8"/>
      <c r="QCB6" s="8"/>
      <c r="QCC6" s="8"/>
      <c r="QCD6" s="8"/>
      <c r="QCE6" s="8"/>
      <c r="QCF6" s="8"/>
      <c r="QCG6" s="8"/>
      <c r="QCH6" s="8"/>
      <c r="QCI6" s="8"/>
      <c r="QCJ6" s="8"/>
      <c r="QCK6" s="8"/>
      <c r="QCL6" s="8"/>
      <c r="QCM6" s="8"/>
      <c r="QCN6" s="8"/>
      <c r="QCO6" s="8"/>
      <c r="QCP6" s="8"/>
      <c r="QCQ6" s="8"/>
      <c r="QCR6" s="8"/>
      <c r="QCS6" s="8"/>
      <c r="QCT6" s="8"/>
      <c r="QCU6" s="8"/>
      <c r="QCV6" s="8"/>
      <c r="QCW6" s="8"/>
      <c r="QCX6" s="8"/>
      <c r="QCY6" s="8"/>
      <c r="QCZ6" s="8"/>
      <c r="QDA6" s="8"/>
      <c r="QDB6" s="8"/>
      <c r="QDC6" s="8"/>
      <c r="QDD6" s="8"/>
      <c r="QDE6" s="8"/>
      <c r="QDF6" s="8"/>
      <c r="QDG6" s="8"/>
      <c r="QDH6" s="8"/>
      <c r="QDI6" s="8"/>
      <c r="QDJ6" s="8"/>
      <c r="QDK6" s="8"/>
      <c r="QDL6" s="8"/>
      <c r="QDM6" s="8"/>
      <c r="QDN6" s="8"/>
      <c r="QDO6" s="8"/>
      <c r="QDP6" s="8"/>
      <c r="QDQ6" s="8"/>
      <c r="QDR6" s="8"/>
      <c r="QDS6" s="8"/>
      <c r="QDT6" s="8"/>
      <c r="QDU6" s="8"/>
      <c r="QDV6" s="8"/>
      <c r="QDW6" s="8"/>
      <c r="QDX6" s="8"/>
      <c r="QDY6" s="8"/>
      <c r="QDZ6" s="8"/>
      <c r="QEA6" s="8"/>
      <c r="QEB6" s="8"/>
      <c r="QEC6" s="8"/>
      <c r="QED6" s="8"/>
      <c r="QEE6" s="8"/>
      <c r="QEF6" s="8"/>
      <c r="QEG6" s="8"/>
      <c r="QEH6" s="8"/>
      <c r="QEI6" s="8"/>
      <c r="QEJ6" s="8"/>
      <c r="QEK6" s="8"/>
      <c r="QEL6" s="8"/>
      <c r="QEM6" s="8"/>
      <c r="QEN6" s="8"/>
      <c r="QEO6" s="8"/>
      <c r="QEP6" s="8"/>
      <c r="QEQ6" s="8"/>
      <c r="QER6" s="8"/>
      <c r="QES6" s="8"/>
      <c r="QET6" s="8"/>
      <c r="QEU6" s="8"/>
      <c r="QEV6" s="8"/>
      <c r="QEW6" s="8"/>
      <c r="QEX6" s="8"/>
      <c r="QEY6" s="8"/>
      <c r="QEZ6" s="8"/>
      <c r="QFA6" s="8"/>
      <c r="QFB6" s="8"/>
      <c r="QFC6" s="8"/>
      <c r="QFD6" s="8"/>
      <c r="QFE6" s="8"/>
      <c r="QFF6" s="8"/>
      <c r="QFG6" s="8"/>
      <c r="QFH6" s="8"/>
      <c r="QFI6" s="8"/>
      <c r="QFJ6" s="8"/>
      <c r="QFK6" s="8"/>
      <c r="QFL6" s="8"/>
      <c r="QFM6" s="8"/>
      <c r="QFN6" s="8"/>
      <c r="QFO6" s="8"/>
      <c r="QFP6" s="8"/>
      <c r="QFQ6" s="8"/>
      <c r="QFR6" s="8"/>
      <c r="QFS6" s="8"/>
      <c r="QFT6" s="8"/>
      <c r="QFU6" s="8"/>
      <c r="QFV6" s="8"/>
      <c r="QFW6" s="8"/>
      <c r="QFX6" s="8"/>
      <c r="QFY6" s="8"/>
      <c r="QFZ6" s="8"/>
      <c r="QGA6" s="8"/>
      <c r="QGB6" s="8"/>
      <c r="QGC6" s="8"/>
      <c r="QGD6" s="8"/>
      <c r="QGE6" s="8"/>
      <c r="QGF6" s="8"/>
      <c r="QGG6" s="8"/>
      <c r="QGH6" s="8"/>
      <c r="QGI6" s="8"/>
      <c r="QGJ6" s="8"/>
      <c r="QGK6" s="8"/>
      <c r="QGL6" s="8"/>
      <c r="QGM6" s="8"/>
      <c r="QGN6" s="8"/>
      <c r="QGO6" s="8"/>
      <c r="QGP6" s="8"/>
      <c r="QGQ6" s="8"/>
      <c r="QGR6" s="8"/>
      <c r="QGS6" s="8"/>
      <c r="QGT6" s="8"/>
      <c r="QGU6" s="8"/>
      <c r="QGV6" s="8"/>
      <c r="QGW6" s="8"/>
      <c r="QGX6" s="8"/>
      <c r="QGY6" s="8"/>
      <c r="QGZ6" s="8"/>
      <c r="QHA6" s="8"/>
      <c r="QHB6" s="8"/>
      <c r="QHC6" s="8"/>
      <c r="QHD6" s="8"/>
      <c r="QHE6" s="8"/>
      <c r="QHF6" s="8"/>
      <c r="QHG6" s="8"/>
      <c r="QHH6" s="8"/>
      <c r="QHI6" s="8"/>
      <c r="QHJ6" s="8"/>
      <c r="QHK6" s="8"/>
      <c r="QHL6" s="8"/>
      <c r="QHM6" s="8"/>
      <c r="QHN6" s="8"/>
      <c r="QHO6" s="8"/>
      <c r="QHP6" s="8"/>
      <c r="QHQ6" s="8"/>
      <c r="QHR6" s="8"/>
      <c r="QHS6" s="8"/>
      <c r="QHT6" s="8"/>
      <c r="QHU6" s="8"/>
      <c r="QHV6" s="8"/>
      <c r="QHW6" s="8"/>
      <c r="QHX6" s="8"/>
      <c r="QHY6" s="8"/>
      <c r="QHZ6" s="8"/>
      <c r="QIA6" s="8"/>
      <c r="QIB6" s="8"/>
      <c r="QIC6" s="8"/>
      <c r="QID6" s="8"/>
      <c r="QIE6" s="8"/>
      <c r="QIF6" s="8"/>
      <c r="QIG6" s="8"/>
      <c r="QIH6" s="8"/>
      <c r="QII6" s="8"/>
      <c r="QIJ6" s="8"/>
      <c r="QIK6" s="8"/>
      <c r="QIL6" s="8"/>
      <c r="QIM6" s="8"/>
      <c r="QIN6" s="8"/>
      <c r="QIO6" s="8"/>
      <c r="QIP6" s="8"/>
      <c r="QIQ6" s="8"/>
      <c r="QIR6" s="8"/>
      <c r="QIS6" s="8"/>
      <c r="QIT6" s="8"/>
      <c r="QIU6" s="8"/>
      <c r="QIV6" s="8"/>
      <c r="QIW6" s="8"/>
      <c r="QIX6" s="8"/>
      <c r="QIY6" s="8"/>
      <c r="QIZ6" s="8"/>
      <c r="QJA6" s="8"/>
      <c r="QJB6" s="8"/>
      <c r="QJC6" s="8"/>
      <c r="QJD6" s="8"/>
      <c r="QJE6" s="8"/>
      <c r="QJF6" s="8"/>
      <c r="QJG6" s="8"/>
      <c r="QJH6" s="8"/>
      <c r="QJI6" s="8"/>
      <c r="QJJ6" s="8"/>
      <c r="QJK6" s="8"/>
      <c r="QJL6" s="8"/>
      <c r="QJM6" s="8"/>
      <c r="QJN6" s="8"/>
      <c r="QJO6" s="8"/>
      <c r="QJP6" s="8"/>
      <c r="QJQ6" s="8"/>
      <c r="QJR6" s="8"/>
      <c r="QJS6" s="8"/>
      <c r="QJT6" s="8"/>
      <c r="QJU6" s="8"/>
      <c r="QJV6" s="8"/>
      <c r="QJW6" s="8"/>
      <c r="QJX6" s="8"/>
      <c r="QJY6" s="8"/>
      <c r="QJZ6" s="8"/>
      <c r="QKA6" s="8"/>
      <c r="QKB6" s="8"/>
      <c r="QKC6" s="8"/>
      <c r="QKD6" s="8"/>
      <c r="QKE6" s="8"/>
      <c r="QKF6" s="8"/>
      <c r="QKG6" s="8"/>
      <c r="QKH6" s="8"/>
      <c r="QKI6" s="8"/>
      <c r="QKJ6" s="8"/>
      <c r="QKK6" s="8"/>
      <c r="QKL6" s="8"/>
      <c r="QKM6" s="8"/>
      <c r="QKN6" s="8"/>
      <c r="QKO6" s="8"/>
      <c r="QKP6" s="8"/>
      <c r="QKQ6" s="8"/>
      <c r="QKR6" s="8"/>
      <c r="QKS6" s="8"/>
      <c r="QKT6" s="8"/>
      <c r="QKU6" s="8"/>
      <c r="QKV6" s="8"/>
      <c r="QKW6" s="8"/>
      <c r="QKX6" s="8"/>
      <c r="QKY6" s="8"/>
      <c r="QKZ6" s="8"/>
      <c r="QLA6" s="8"/>
      <c r="QLB6" s="8"/>
      <c r="QLC6" s="8"/>
      <c r="QLD6" s="8"/>
      <c r="QLE6" s="8"/>
      <c r="QLF6" s="8"/>
      <c r="QLG6" s="8"/>
      <c r="QLH6" s="8"/>
      <c r="QLI6" s="8"/>
      <c r="QLJ6" s="8"/>
      <c r="QLK6" s="8"/>
      <c r="QLL6" s="8"/>
      <c r="QLM6" s="8"/>
      <c r="QLN6" s="8"/>
      <c r="QLO6" s="8"/>
      <c r="QLP6" s="8"/>
      <c r="QLQ6" s="8"/>
      <c r="QLR6" s="8"/>
      <c r="QLS6" s="8"/>
      <c r="QLT6" s="8"/>
      <c r="QLU6" s="8"/>
      <c r="QLV6" s="8"/>
      <c r="QLW6" s="8"/>
      <c r="QLX6" s="8"/>
      <c r="QLY6" s="8"/>
      <c r="QLZ6" s="8"/>
      <c r="QMA6" s="8"/>
      <c r="QMB6" s="8"/>
      <c r="QMC6" s="8"/>
      <c r="QMD6" s="8"/>
      <c r="QME6" s="8"/>
      <c r="QMF6" s="8"/>
      <c r="QMG6" s="8"/>
      <c r="QMH6" s="8"/>
      <c r="QMI6" s="8"/>
      <c r="QMJ6" s="8"/>
      <c r="QMK6" s="8"/>
      <c r="QML6" s="8"/>
      <c r="QMM6" s="8"/>
      <c r="QMN6" s="8"/>
      <c r="QMO6" s="8"/>
      <c r="QMP6" s="8"/>
      <c r="QMQ6" s="8"/>
      <c r="QMR6" s="8"/>
      <c r="QMS6" s="8"/>
      <c r="QMT6" s="8"/>
      <c r="QMU6" s="8"/>
      <c r="QMV6" s="8"/>
      <c r="QMW6" s="8"/>
      <c r="QMX6" s="8"/>
      <c r="QMY6" s="8"/>
      <c r="QMZ6" s="8"/>
      <c r="QNA6" s="8"/>
      <c r="QNB6" s="8"/>
      <c r="QNC6" s="8"/>
      <c r="QND6" s="8"/>
      <c r="QNE6" s="8"/>
      <c r="QNF6" s="8"/>
      <c r="QNG6" s="8"/>
      <c r="QNH6" s="8"/>
      <c r="QNI6" s="8"/>
      <c r="QNJ6" s="8"/>
      <c r="QNK6" s="8"/>
      <c r="QNL6" s="8"/>
      <c r="QNM6" s="8"/>
      <c r="QNN6" s="8"/>
      <c r="QNO6" s="8"/>
      <c r="QNP6" s="8"/>
      <c r="QNQ6" s="8"/>
      <c r="QNR6" s="8"/>
      <c r="QNS6" s="8"/>
      <c r="QNT6" s="8"/>
      <c r="QNU6" s="8"/>
      <c r="QNV6" s="8"/>
      <c r="QNW6" s="8"/>
      <c r="QNX6" s="8"/>
      <c r="QNY6" s="8"/>
      <c r="QNZ6" s="8"/>
      <c r="QOA6" s="8"/>
      <c r="QOB6" s="8"/>
      <c r="QOC6" s="8"/>
      <c r="QOD6" s="8"/>
      <c r="QOE6" s="8"/>
      <c r="QOF6" s="8"/>
      <c r="QOG6" s="8"/>
      <c r="QOH6" s="8"/>
      <c r="QOI6" s="8"/>
      <c r="QOJ6" s="8"/>
      <c r="QOK6" s="8"/>
      <c r="QOL6" s="8"/>
      <c r="QOM6" s="8"/>
      <c r="QON6" s="8"/>
      <c r="QOO6" s="8"/>
      <c r="QOP6" s="8"/>
      <c r="QOQ6" s="8"/>
      <c r="QOR6" s="8"/>
      <c r="QOS6" s="8"/>
      <c r="QOT6" s="8"/>
      <c r="QOU6" s="8"/>
      <c r="QOV6" s="8"/>
      <c r="QOW6" s="8"/>
      <c r="QOX6" s="8"/>
      <c r="QOY6" s="8"/>
      <c r="QOZ6" s="8"/>
      <c r="QPA6" s="8"/>
      <c r="QPB6" s="8"/>
      <c r="QPC6" s="8"/>
      <c r="QPD6" s="8"/>
      <c r="QPE6" s="8"/>
      <c r="QPF6" s="8"/>
      <c r="QPG6" s="8"/>
      <c r="QPH6" s="8"/>
      <c r="QPI6" s="8"/>
      <c r="QPJ6" s="8"/>
      <c r="QPK6" s="8"/>
      <c r="QPL6" s="8"/>
      <c r="QPM6" s="8"/>
      <c r="QPN6" s="8"/>
      <c r="QPO6" s="8"/>
      <c r="QPP6" s="8"/>
      <c r="QPQ6" s="8"/>
      <c r="QPR6" s="8"/>
      <c r="QPS6" s="8"/>
      <c r="QPT6" s="8"/>
      <c r="QPU6" s="8"/>
      <c r="QPV6" s="8"/>
      <c r="QPW6" s="8"/>
      <c r="QPX6" s="8"/>
      <c r="QPY6" s="8"/>
      <c r="QPZ6" s="8"/>
      <c r="QQA6" s="8"/>
      <c r="QQB6" s="8"/>
      <c r="QQC6" s="8"/>
      <c r="QQD6" s="8"/>
      <c r="QQE6" s="8"/>
      <c r="QQF6" s="8"/>
      <c r="QQG6" s="8"/>
      <c r="QQH6" s="8"/>
      <c r="QQI6" s="8"/>
      <c r="QQJ6" s="8"/>
      <c r="QQK6" s="8"/>
      <c r="QQL6" s="8"/>
      <c r="QQM6" s="8"/>
      <c r="QQN6" s="8"/>
      <c r="QQO6" s="8"/>
      <c r="QQP6" s="8"/>
      <c r="QQQ6" s="8"/>
      <c r="QQR6" s="8"/>
      <c r="QQS6" s="8"/>
      <c r="QQT6" s="8"/>
      <c r="QQU6" s="8"/>
      <c r="QQV6" s="8"/>
      <c r="QQW6" s="8"/>
      <c r="QQX6" s="8"/>
      <c r="QQY6" s="8"/>
      <c r="QQZ6" s="8"/>
      <c r="QRA6" s="8"/>
      <c r="QRB6" s="8"/>
      <c r="QRC6" s="8"/>
      <c r="QRD6" s="8"/>
      <c r="QRE6" s="8"/>
      <c r="QRF6" s="8"/>
      <c r="QRG6" s="8"/>
      <c r="QRH6" s="8"/>
      <c r="QRI6" s="8"/>
      <c r="QRJ6" s="8"/>
      <c r="QRK6" s="8"/>
      <c r="QRL6" s="8"/>
      <c r="QRM6" s="8"/>
      <c r="QRN6" s="8"/>
      <c r="QRO6" s="8"/>
      <c r="QRP6" s="8"/>
      <c r="QRQ6" s="8"/>
      <c r="QRR6" s="8"/>
      <c r="QRS6" s="8"/>
      <c r="QRT6" s="8"/>
      <c r="QRU6" s="8"/>
      <c r="QRV6" s="8"/>
      <c r="QRW6" s="8"/>
      <c r="QRX6" s="8"/>
      <c r="QRY6" s="8"/>
      <c r="QRZ6" s="8"/>
      <c r="QSA6" s="8"/>
      <c r="QSB6" s="8"/>
      <c r="QSC6" s="8"/>
      <c r="QSD6" s="8"/>
      <c r="QSE6" s="8"/>
      <c r="QSF6" s="8"/>
      <c r="QSG6" s="8"/>
      <c r="QSH6" s="8"/>
      <c r="QSI6" s="8"/>
      <c r="QSJ6" s="8"/>
      <c r="QSK6" s="8"/>
      <c r="QSL6" s="8"/>
      <c r="QSM6" s="8"/>
      <c r="QSN6" s="8"/>
      <c r="QSO6" s="8"/>
      <c r="QSP6" s="8"/>
      <c r="QSQ6" s="8"/>
      <c r="QSR6" s="8"/>
      <c r="QSS6" s="8"/>
      <c r="QST6" s="8"/>
      <c r="QSU6" s="8"/>
      <c r="QSV6" s="8"/>
      <c r="QSW6" s="8"/>
      <c r="QSX6" s="8"/>
      <c r="QSY6" s="8"/>
      <c r="QSZ6" s="8"/>
      <c r="QTA6" s="8"/>
      <c r="QTB6" s="8"/>
      <c r="QTC6" s="8"/>
      <c r="QTD6" s="8"/>
      <c r="QTE6" s="8"/>
      <c r="QTF6" s="8"/>
      <c r="QTG6" s="8"/>
      <c r="QTH6" s="8"/>
      <c r="QTI6" s="8"/>
      <c r="QTJ6" s="8"/>
      <c r="QTK6" s="8"/>
      <c r="QTL6" s="8"/>
      <c r="QTM6" s="8"/>
      <c r="QTN6" s="8"/>
      <c r="QTO6" s="8"/>
      <c r="QTP6" s="8"/>
      <c r="QTQ6" s="8"/>
      <c r="QTR6" s="8"/>
      <c r="QTS6" s="8"/>
      <c r="QTT6" s="8"/>
      <c r="QTU6" s="8"/>
      <c r="QTV6" s="8"/>
      <c r="QTW6" s="8"/>
      <c r="QTX6" s="8"/>
      <c r="QTY6" s="8"/>
      <c r="QTZ6" s="8"/>
      <c r="QUA6" s="8"/>
      <c r="QUB6" s="8"/>
      <c r="QUC6" s="8"/>
      <c r="QUD6" s="8"/>
      <c r="QUE6" s="8"/>
      <c r="QUF6" s="8"/>
      <c r="QUG6" s="8"/>
      <c r="QUH6" s="8"/>
      <c r="QUI6" s="8"/>
      <c r="QUJ6" s="8"/>
      <c r="QUK6" s="8"/>
      <c r="QUL6" s="8"/>
      <c r="QUM6" s="8"/>
      <c r="QUN6" s="8"/>
      <c r="QUO6" s="8"/>
      <c r="QUP6" s="8"/>
      <c r="QUQ6" s="8"/>
      <c r="QUR6" s="8"/>
      <c r="QUS6" s="8"/>
      <c r="QUT6" s="8"/>
      <c r="QUU6" s="8"/>
      <c r="QUV6" s="8"/>
      <c r="QUW6" s="8"/>
      <c r="QUX6" s="8"/>
      <c r="QUY6" s="8"/>
      <c r="QUZ6" s="8"/>
      <c r="QVA6" s="8"/>
      <c r="QVB6" s="8"/>
      <c r="QVC6" s="8"/>
      <c r="QVD6" s="8"/>
      <c r="QVE6" s="8"/>
      <c r="QVF6" s="8"/>
      <c r="QVG6" s="8"/>
      <c r="QVH6" s="8"/>
      <c r="QVI6" s="8"/>
      <c r="QVJ6" s="8"/>
      <c r="QVK6" s="8"/>
      <c r="QVL6" s="8"/>
      <c r="QVM6" s="8"/>
      <c r="QVN6" s="8"/>
      <c r="QVO6" s="8"/>
      <c r="QVP6" s="8"/>
      <c r="QVQ6" s="8"/>
      <c r="QVR6" s="8"/>
      <c r="QVS6" s="8"/>
      <c r="QVT6" s="8"/>
      <c r="QVU6" s="8"/>
      <c r="QVV6" s="8"/>
      <c r="QVW6" s="8"/>
      <c r="QVX6" s="8"/>
      <c r="QVY6" s="8"/>
      <c r="QVZ6" s="8"/>
      <c r="QWA6" s="8"/>
      <c r="QWB6" s="8"/>
      <c r="QWC6" s="8"/>
      <c r="QWD6" s="8"/>
      <c r="QWE6" s="8"/>
      <c r="QWF6" s="8"/>
      <c r="QWG6" s="8"/>
      <c r="QWH6" s="8"/>
      <c r="QWI6" s="8"/>
      <c r="QWJ6" s="8"/>
      <c r="QWK6" s="8"/>
      <c r="QWL6" s="8"/>
      <c r="QWM6" s="8"/>
      <c r="QWN6" s="8"/>
      <c r="QWO6" s="8"/>
      <c r="QWP6" s="8"/>
      <c r="QWQ6" s="8"/>
      <c r="QWR6" s="8"/>
      <c r="QWS6" s="8"/>
      <c r="QWT6" s="8"/>
      <c r="QWU6" s="8"/>
      <c r="QWV6" s="8"/>
      <c r="QWW6" s="8"/>
      <c r="QWX6" s="8"/>
      <c r="QWY6" s="8"/>
      <c r="QWZ6" s="8"/>
      <c r="QXA6" s="8"/>
      <c r="QXB6" s="8"/>
      <c r="QXC6" s="8"/>
      <c r="QXD6" s="8"/>
      <c r="QXE6" s="8"/>
      <c r="QXF6" s="8"/>
      <c r="QXG6" s="8"/>
      <c r="QXH6" s="8"/>
      <c r="QXI6" s="8"/>
      <c r="QXJ6" s="8"/>
      <c r="QXK6" s="8"/>
      <c r="QXL6" s="8"/>
      <c r="QXM6" s="8"/>
      <c r="QXN6" s="8"/>
      <c r="QXO6" s="8"/>
      <c r="QXP6" s="8"/>
      <c r="QXQ6" s="8"/>
      <c r="QXR6" s="8"/>
      <c r="QXS6" s="8"/>
      <c r="QXT6" s="8"/>
      <c r="QXU6" s="8"/>
      <c r="QXV6" s="8"/>
      <c r="QXW6" s="8"/>
      <c r="QXX6" s="8"/>
      <c r="QXY6" s="8"/>
      <c r="QXZ6" s="8"/>
      <c r="QYA6" s="8"/>
      <c r="QYB6" s="8"/>
      <c r="QYC6" s="8"/>
      <c r="QYD6" s="8"/>
      <c r="QYE6" s="8"/>
      <c r="QYF6" s="8"/>
      <c r="QYG6" s="8"/>
      <c r="QYH6" s="8"/>
      <c r="QYI6" s="8"/>
      <c r="QYJ6" s="8"/>
      <c r="QYK6" s="8"/>
      <c r="QYL6" s="8"/>
      <c r="QYM6" s="8"/>
      <c r="QYN6" s="8"/>
      <c r="QYO6" s="8"/>
      <c r="QYP6" s="8"/>
      <c r="QYQ6" s="8"/>
      <c r="QYR6" s="8"/>
      <c r="QYS6" s="8"/>
      <c r="QYT6" s="8"/>
      <c r="QYU6" s="8"/>
      <c r="QYV6" s="8"/>
      <c r="QYW6" s="8"/>
      <c r="QYX6" s="8"/>
      <c r="QYY6" s="8"/>
      <c r="QYZ6" s="8"/>
      <c r="QZA6" s="8"/>
      <c r="QZB6" s="8"/>
      <c r="QZC6" s="8"/>
      <c r="QZD6" s="8"/>
      <c r="QZE6" s="8"/>
      <c r="QZF6" s="8"/>
      <c r="QZG6" s="8"/>
      <c r="QZH6" s="8"/>
      <c r="QZI6" s="8"/>
      <c r="QZJ6" s="8"/>
      <c r="QZK6" s="8"/>
      <c r="QZL6" s="8"/>
      <c r="QZM6" s="8"/>
      <c r="QZN6" s="8"/>
      <c r="QZO6" s="8"/>
      <c r="QZP6" s="8"/>
      <c r="QZQ6" s="8"/>
      <c r="QZR6" s="8"/>
      <c r="QZS6" s="8"/>
      <c r="QZT6" s="8"/>
      <c r="QZU6" s="8"/>
      <c r="QZV6" s="8"/>
      <c r="QZW6" s="8"/>
      <c r="QZX6" s="8"/>
      <c r="QZY6" s="8"/>
      <c r="QZZ6" s="8"/>
      <c r="RAA6" s="8"/>
      <c r="RAB6" s="8"/>
      <c r="RAC6" s="8"/>
      <c r="RAD6" s="8"/>
      <c r="RAE6" s="8"/>
      <c r="RAF6" s="8"/>
      <c r="RAG6" s="8"/>
      <c r="RAH6" s="8"/>
      <c r="RAI6" s="8"/>
      <c r="RAJ6" s="8"/>
      <c r="RAK6" s="8"/>
      <c r="RAL6" s="8"/>
      <c r="RAM6" s="8"/>
      <c r="RAN6" s="8"/>
      <c r="RAO6" s="8"/>
      <c r="RAP6" s="8"/>
      <c r="RAQ6" s="8"/>
      <c r="RAR6" s="8"/>
      <c r="RAS6" s="8"/>
      <c r="RAT6" s="8"/>
      <c r="RAU6" s="8"/>
      <c r="RAV6" s="8"/>
      <c r="RAW6" s="8"/>
      <c r="RAX6" s="8"/>
      <c r="RAY6" s="8"/>
      <c r="RAZ6" s="8"/>
      <c r="RBA6" s="8"/>
      <c r="RBB6" s="8"/>
      <c r="RBC6" s="8"/>
      <c r="RBD6" s="8"/>
      <c r="RBE6" s="8"/>
      <c r="RBF6" s="8"/>
      <c r="RBG6" s="8"/>
      <c r="RBH6" s="8"/>
      <c r="RBI6" s="8"/>
      <c r="RBJ6" s="8"/>
      <c r="RBK6" s="8"/>
      <c r="RBL6" s="8"/>
      <c r="RBM6" s="8"/>
      <c r="RBN6" s="8"/>
      <c r="RBO6" s="8"/>
      <c r="RBP6" s="8"/>
      <c r="RBQ6" s="8"/>
      <c r="RBR6" s="8"/>
      <c r="RBS6" s="8"/>
      <c r="RBT6" s="8"/>
      <c r="RBU6" s="8"/>
      <c r="RBV6" s="8"/>
      <c r="RBW6" s="8"/>
      <c r="RBX6" s="8"/>
      <c r="RBY6" s="8"/>
      <c r="RBZ6" s="8"/>
      <c r="RCA6" s="8"/>
      <c r="RCB6" s="8"/>
      <c r="RCC6" s="8"/>
      <c r="RCD6" s="8"/>
      <c r="RCE6" s="8"/>
      <c r="RCF6" s="8"/>
      <c r="RCG6" s="8"/>
      <c r="RCH6" s="8"/>
      <c r="RCI6" s="8"/>
      <c r="RCJ6" s="8"/>
      <c r="RCK6" s="8"/>
      <c r="RCL6" s="8"/>
      <c r="RCM6" s="8"/>
      <c r="RCN6" s="8"/>
      <c r="RCO6" s="8"/>
      <c r="RCP6" s="8"/>
      <c r="RCQ6" s="8"/>
      <c r="RCR6" s="8"/>
      <c r="RCS6" s="8"/>
      <c r="RCT6" s="8"/>
      <c r="RCU6" s="8"/>
      <c r="RCV6" s="8"/>
      <c r="RCW6" s="8"/>
      <c r="RCX6" s="8"/>
      <c r="RCY6" s="8"/>
      <c r="RCZ6" s="8"/>
      <c r="RDA6" s="8"/>
      <c r="RDB6" s="8"/>
      <c r="RDC6" s="8"/>
      <c r="RDD6" s="8"/>
      <c r="RDE6" s="8"/>
      <c r="RDF6" s="8"/>
      <c r="RDG6" s="8"/>
      <c r="RDH6" s="8"/>
      <c r="RDI6" s="8"/>
      <c r="RDJ6" s="8"/>
      <c r="RDK6" s="8"/>
      <c r="RDL6" s="8"/>
      <c r="RDM6" s="8"/>
      <c r="RDN6" s="8"/>
      <c r="RDO6" s="8"/>
      <c r="RDP6" s="8"/>
      <c r="RDQ6" s="8"/>
      <c r="RDR6" s="8"/>
      <c r="RDS6" s="8"/>
      <c r="RDT6" s="8"/>
      <c r="RDU6" s="8"/>
      <c r="RDV6" s="8"/>
      <c r="RDW6" s="8"/>
      <c r="RDX6" s="8"/>
      <c r="RDY6" s="8"/>
      <c r="RDZ6" s="8"/>
      <c r="REA6" s="8"/>
      <c r="REB6" s="8"/>
      <c r="REC6" s="8"/>
      <c r="RED6" s="8"/>
      <c r="REE6" s="8"/>
      <c r="REF6" s="8"/>
      <c r="REG6" s="8"/>
      <c r="REH6" s="8"/>
      <c r="REI6" s="8"/>
      <c r="REJ6" s="8"/>
      <c r="REK6" s="8"/>
      <c r="REL6" s="8"/>
      <c r="REM6" s="8"/>
      <c r="REN6" s="8"/>
      <c r="REO6" s="8"/>
      <c r="REP6" s="8"/>
      <c r="REQ6" s="8"/>
      <c r="RER6" s="8"/>
      <c r="RES6" s="8"/>
      <c r="RET6" s="8"/>
      <c r="REU6" s="8"/>
      <c r="REV6" s="8"/>
      <c r="REW6" s="8"/>
      <c r="REX6" s="8"/>
      <c r="REY6" s="8"/>
      <c r="REZ6" s="8"/>
      <c r="RFA6" s="8"/>
      <c r="RFB6" s="8"/>
      <c r="RFC6" s="8"/>
      <c r="RFD6" s="8"/>
      <c r="RFE6" s="8"/>
      <c r="RFF6" s="8"/>
      <c r="RFG6" s="8"/>
      <c r="RFH6" s="8"/>
      <c r="RFI6" s="8"/>
      <c r="RFJ6" s="8"/>
      <c r="RFK6" s="8"/>
      <c r="RFL6" s="8"/>
      <c r="RFM6" s="8"/>
      <c r="RFN6" s="8"/>
      <c r="RFO6" s="8"/>
      <c r="RFP6" s="8"/>
      <c r="RFQ6" s="8"/>
      <c r="RFR6" s="8"/>
      <c r="RFS6" s="8"/>
      <c r="RFT6" s="8"/>
      <c r="RFU6" s="8"/>
      <c r="RFV6" s="8"/>
      <c r="RFW6" s="8"/>
      <c r="RFX6" s="8"/>
      <c r="RFY6" s="8"/>
      <c r="RFZ6" s="8"/>
      <c r="RGA6" s="8"/>
      <c r="RGB6" s="8"/>
      <c r="RGC6" s="8"/>
      <c r="RGD6" s="8"/>
      <c r="RGE6" s="8"/>
      <c r="RGF6" s="8"/>
      <c r="RGG6" s="8"/>
      <c r="RGH6" s="8"/>
      <c r="RGI6" s="8"/>
      <c r="RGJ6" s="8"/>
      <c r="RGK6" s="8"/>
      <c r="RGL6" s="8"/>
      <c r="RGM6" s="8"/>
      <c r="RGN6" s="8"/>
      <c r="RGO6" s="8"/>
      <c r="RGP6" s="8"/>
      <c r="RGQ6" s="8"/>
      <c r="RGR6" s="8"/>
      <c r="RGS6" s="8"/>
      <c r="RGT6" s="8"/>
      <c r="RGU6" s="8"/>
      <c r="RGV6" s="8"/>
      <c r="RGW6" s="8"/>
      <c r="RGX6" s="8"/>
      <c r="RGY6" s="8"/>
      <c r="RGZ6" s="8"/>
      <c r="RHA6" s="8"/>
      <c r="RHB6" s="8"/>
      <c r="RHC6" s="8"/>
      <c r="RHD6" s="8"/>
      <c r="RHE6" s="8"/>
      <c r="RHF6" s="8"/>
      <c r="RHG6" s="8"/>
      <c r="RHH6" s="8"/>
      <c r="RHI6" s="8"/>
      <c r="RHJ6" s="8"/>
      <c r="RHK6" s="8"/>
      <c r="RHL6" s="8"/>
      <c r="RHM6" s="8"/>
      <c r="RHN6" s="8"/>
      <c r="RHO6" s="8"/>
      <c r="RHP6" s="8"/>
      <c r="RHQ6" s="8"/>
      <c r="RHR6" s="8"/>
      <c r="RHS6" s="8"/>
      <c r="RHT6" s="8"/>
      <c r="RHU6" s="8"/>
      <c r="RHV6" s="8"/>
      <c r="RHW6" s="8"/>
      <c r="RHX6" s="8"/>
      <c r="RHY6" s="8"/>
      <c r="RHZ6" s="8"/>
      <c r="RIA6" s="8"/>
      <c r="RIB6" s="8"/>
      <c r="RIC6" s="8"/>
      <c r="RID6" s="8"/>
      <c r="RIE6" s="8"/>
      <c r="RIF6" s="8"/>
      <c r="RIG6" s="8"/>
      <c r="RIH6" s="8"/>
      <c r="RII6" s="8"/>
      <c r="RIJ6" s="8"/>
      <c r="RIK6" s="8"/>
      <c r="RIL6" s="8"/>
      <c r="RIM6" s="8"/>
      <c r="RIN6" s="8"/>
      <c r="RIO6" s="8"/>
      <c r="RIP6" s="8"/>
      <c r="RIQ6" s="8"/>
      <c r="RIR6" s="8"/>
      <c r="RIS6" s="8"/>
      <c r="RIT6" s="8"/>
      <c r="RIU6" s="8"/>
      <c r="RIV6" s="8"/>
      <c r="RIW6" s="8"/>
      <c r="RIX6" s="8"/>
      <c r="RIY6" s="8"/>
      <c r="RIZ6" s="8"/>
      <c r="RJA6" s="8"/>
      <c r="RJB6" s="8"/>
      <c r="RJC6" s="8"/>
      <c r="RJD6" s="8"/>
      <c r="RJE6" s="8"/>
      <c r="RJF6" s="8"/>
      <c r="RJG6" s="8"/>
      <c r="RJH6" s="8"/>
      <c r="RJI6" s="8"/>
      <c r="RJJ6" s="8"/>
      <c r="RJK6" s="8"/>
      <c r="RJL6" s="8"/>
      <c r="RJM6" s="8"/>
      <c r="RJN6" s="8"/>
      <c r="RJO6" s="8"/>
      <c r="RJP6" s="8"/>
      <c r="RJQ6" s="8"/>
      <c r="RJR6" s="8"/>
      <c r="RJS6" s="8"/>
      <c r="RJT6" s="8"/>
      <c r="RJU6" s="8"/>
      <c r="RJV6" s="8"/>
      <c r="RJW6" s="8"/>
      <c r="RJX6" s="8"/>
      <c r="RJY6" s="8"/>
      <c r="RJZ6" s="8"/>
      <c r="RKA6" s="8"/>
      <c r="RKB6" s="8"/>
      <c r="RKC6" s="8"/>
      <c r="RKD6" s="8"/>
      <c r="RKE6" s="8"/>
      <c r="RKF6" s="8"/>
      <c r="RKG6" s="8"/>
      <c r="RKH6" s="8"/>
      <c r="RKI6" s="8"/>
      <c r="RKJ6" s="8"/>
      <c r="RKK6" s="8"/>
      <c r="RKL6" s="8"/>
      <c r="RKM6" s="8"/>
      <c r="RKN6" s="8"/>
      <c r="RKO6" s="8"/>
      <c r="RKP6" s="8"/>
      <c r="RKQ6" s="8"/>
      <c r="RKR6" s="8"/>
      <c r="RKS6" s="8"/>
      <c r="RKT6" s="8"/>
      <c r="RKU6" s="8"/>
      <c r="RKV6" s="8"/>
      <c r="RKW6" s="8"/>
      <c r="RKX6" s="8"/>
      <c r="RKY6" s="8"/>
      <c r="RKZ6" s="8"/>
      <c r="RLA6" s="8"/>
      <c r="RLB6" s="8"/>
      <c r="RLC6" s="8"/>
      <c r="RLD6" s="8"/>
      <c r="RLE6" s="8"/>
      <c r="RLF6" s="8"/>
      <c r="RLG6" s="8"/>
      <c r="RLH6" s="8"/>
      <c r="RLI6" s="8"/>
      <c r="RLJ6" s="8"/>
      <c r="RLK6" s="8"/>
      <c r="RLL6" s="8"/>
      <c r="RLM6" s="8"/>
      <c r="RLN6" s="8"/>
      <c r="RLO6" s="8"/>
      <c r="RLP6" s="8"/>
      <c r="RLQ6" s="8"/>
      <c r="RLR6" s="8"/>
      <c r="RLS6" s="8"/>
      <c r="RLT6" s="8"/>
      <c r="RLU6" s="8"/>
      <c r="RLV6" s="8"/>
      <c r="RLW6" s="8"/>
      <c r="RLX6" s="8"/>
      <c r="RLY6" s="8"/>
      <c r="RLZ6" s="8"/>
      <c r="RMA6" s="8"/>
      <c r="RMB6" s="8"/>
      <c r="RMC6" s="8"/>
      <c r="RMD6" s="8"/>
      <c r="RME6" s="8"/>
      <c r="RMF6" s="8"/>
      <c r="RMG6" s="8"/>
      <c r="RMH6" s="8"/>
      <c r="RMI6" s="8"/>
      <c r="RMJ6" s="8"/>
      <c r="RMK6" s="8"/>
      <c r="RML6" s="8"/>
      <c r="RMM6" s="8"/>
      <c r="RMN6" s="8"/>
      <c r="RMO6" s="8"/>
      <c r="RMP6" s="8"/>
      <c r="RMQ6" s="8"/>
      <c r="RMR6" s="8"/>
      <c r="RMS6" s="8"/>
      <c r="RMT6" s="8"/>
      <c r="RMU6" s="8"/>
      <c r="RMV6" s="8"/>
      <c r="RMW6" s="8"/>
      <c r="RMX6" s="8"/>
      <c r="RMY6" s="8"/>
      <c r="RMZ6" s="8"/>
      <c r="RNA6" s="8"/>
      <c r="RNB6" s="8"/>
      <c r="RNC6" s="8"/>
      <c r="RND6" s="8"/>
      <c r="RNE6" s="8"/>
      <c r="RNF6" s="8"/>
      <c r="RNG6" s="8"/>
      <c r="RNH6" s="8"/>
      <c r="RNI6" s="8"/>
      <c r="RNJ6" s="8"/>
      <c r="RNK6" s="8"/>
      <c r="RNL6" s="8"/>
      <c r="RNM6" s="8"/>
      <c r="RNN6" s="8"/>
      <c r="RNO6" s="8"/>
      <c r="RNP6" s="8"/>
      <c r="RNQ6" s="8"/>
      <c r="RNR6" s="8"/>
      <c r="RNS6" s="8"/>
      <c r="RNT6" s="8"/>
      <c r="RNU6" s="8"/>
      <c r="RNV6" s="8"/>
      <c r="RNW6" s="8"/>
      <c r="RNX6" s="8"/>
      <c r="RNY6" s="8"/>
      <c r="RNZ6" s="8"/>
      <c r="ROA6" s="8"/>
      <c r="ROB6" s="8"/>
      <c r="ROC6" s="8"/>
      <c r="ROD6" s="8"/>
      <c r="ROE6" s="8"/>
      <c r="ROF6" s="8"/>
      <c r="ROG6" s="8"/>
      <c r="ROH6" s="8"/>
      <c r="ROI6" s="8"/>
      <c r="ROJ6" s="8"/>
      <c r="ROK6" s="8"/>
      <c r="ROL6" s="8"/>
      <c r="ROM6" s="8"/>
      <c r="RON6" s="8"/>
      <c r="ROO6" s="8"/>
      <c r="ROP6" s="8"/>
      <c r="ROQ6" s="8"/>
      <c r="ROR6" s="8"/>
      <c r="ROS6" s="8"/>
      <c r="ROT6" s="8"/>
      <c r="ROU6" s="8"/>
      <c r="ROV6" s="8"/>
      <c r="ROW6" s="8"/>
      <c r="ROX6" s="8"/>
      <c r="ROY6" s="8"/>
      <c r="ROZ6" s="8"/>
      <c r="RPA6" s="8"/>
      <c r="RPB6" s="8"/>
      <c r="RPC6" s="8"/>
      <c r="RPD6" s="8"/>
      <c r="RPE6" s="8"/>
      <c r="RPF6" s="8"/>
      <c r="RPG6" s="8"/>
      <c r="RPH6" s="8"/>
      <c r="RPI6" s="8"/>
      <c r="RPJ6" s="8"/>
      <c r="RPK6" s="8"/>
      <c r="RPL6" s="8"/>
      <c r="RPM6" s="8"/>
      <c r="RPN6" s="8"/>
      <c r="RPO6" s="8"/>
      <c r="RPP6" s="8"/>
      <c r="RPQ6" s="8"/>
      <c r="RPR6" s="8"/>
      <c r="RPS6" s="8"/>
      <c r="RPT6" s="8"/>
      <c r="RPU6" s="8"/>
      <c r="RPV6" s="8"/>
      <c r="RPW6" s="8"/>
      <c r="RPX6" s="8"/>
      <c r="RPY6" s="8"/>
      <c r="RPZ6" s="8"/>
      <c r="RQA6" s="8"/>
      <c r="RQB6" s="8"/>
      <c r="RQC6" s="8"/>
      <c r="RQD6" s="8"/>
      <c r="RQE6" s="8"/>
      <c r="RQF6" s="8"/>
      <c r="RQG6" s="8"/>
      <c r="RQH6" s="8"/>
      <c r="RQI6" s="8"/>
      <c r="RQJ6" s="8"/>
      <c r="RQK6" s="8"/>
      <c r="RQL6" s="8"/>
      <c r="RQM6" s="8"/>
      <c r="RQN6" s="8"/>
      <c r="RQO6" s="8"/>
      <c r="RQP6" s="8"/>
      <c r="RQQ6" s="8"/>
      <c r="RQR6" s="8"/>
      <c r="RQS6" s="8"/>
      <c r="RQT6" s="8"/>
      <c r="RQU6" s="8"/>
      <c r="RQV6" s="8"/>
      <c r="RQW6" s="8"/>
      <c r="RQX6" s="8"/>
      <c r="RQY6" s="8"/>
      <c r="RQZ6" s="8"/>
      <c r="RRA6" s="8"/>
      <c r="RRB6" s="8"/>
      <c r="RRC6" s="8"/>
      <c r="RRD6" s="8"/>
      <c r="RRE6" s="8"/>
      <c r="RRF6" s="8"/>
      <c r="RRG6" s="8"/>
      <c r="RRH6" s="8"/>
      <c r="RRI6" s="8"/>
      <c r="RRJ6" s="8"/>
      <c r="RRK6" s="8"/>
      <c r="RRL6" s="8"/>
      <c r="RRM6" s="8"/>
      <c r="RRN6" s="8"/>
      <c r="RRO6" s="8"/>
      <c r="RRP6" s="8"/>
      <c r="RRQ6" s="8"/>
      <c r="RRR6" s="8"/>
      <c r="RRS6" s="8"/>
      <c r="RRT6" s="8"/>
      <c r="RRU6" s="8"/>
      <c r="RRV6" s="8"/>
      <c r="RRW6" s="8"/>
      <c r="RRX6" s="8"/>
      <c r="RRY6" s="8"/>
      <c r="RRZ6" s="8"/>
      <c r="RSA6" s="8"/>
      <c r="RSB6" s="8"/>
      <c r="RSC6" s="8"/>
      <c r="RSD6" s="8"/>
      <c r="RSE6" s="8"/>
      <c r="RSF6" s="8"/>
      <c r="RSG6" s="8"/>
      <c r="RSH6" s="8"/>
      <c r="RSI6" s="8"/>
      <c r="RSJ6" s="8"/>
      <c r="RSK6" s="8"/>
      <c r="RSL6" s="8"/>
      <c r="RSM6" s="8"/>
      <c r="RSN6" s="8"/>
      <c r="RSO6" s="8"/>
      <c r="RSP6" s="8"/>
      <c r="RSQ6" s="8"/>
      <c r="RSR6" s="8"/>
      <c r="RSS6" s="8"/>
      <c r="RST6" s="8"/>
      <c r="RSU6" s="8"/>
      <c r="RSV6" s="8"/>
      <c r="RSW6" s="8"/>
      <c r="RSX6" s="8"/>
      <c r="RSY6" s="8"/>
      <c r="RSZ6" s="8"/>
      <c r="RTA6" s="8"/>
      <c r="RTB6" s="8"/>
      <c r="RTC6" s="8"/>
      <c r="RTD6" s="8"/>
      <c r="RTE6" s="8"/>
      <c r="RTF6" s="8"/>
      <c r="RTG6" s="8"/>
      <c r="RTH6" s="8"/>
      <c r="RTI6" s="8"/>
      <c r="RTJ6" s="8"/>
      <c r="RTK6" s="8"/>
      <c r="RTL6" s="8"/>
      <c r="RTM6" s="8"/>
      <c r="RTN6" s="8"/>
      <c r="RTO6" s="8"/>
      <c r="RTP6" s="8"/>
      <c r="RTQ6" s="8"/>
      <c r="RTR6" s="8"/>
      <c r="RTS6" s="8"/>
      <c r="RTT6" s="8"/>
      <c r="RTU6" s="8"/>
      <c r="RTV6" s="8"/>
      <c r="RTW6" s="8"/>
      <c r="RTX6" s="8"/>
      <c r="RTY6" s="8"/>
      <c r="RTZ6" s="8"/>
      <c r="RUA6" s="8"/>
      <c r="RUB6" s="8"/>
      <c r="RUC6" s="8"/>
      <c r="RUD6" s="8"/>
      <c r="RUE6" s="8"/>
      <c r="RUF6" s="8"/>
      <c r="RUG6" s="8"/>
      <c r="RUH6" s="8"/>
      <c r="RUI6" s="8"/>
      <c r="RUJ6" s="8"/>
      <c r="RUK6" s="8"/>
      <c r="RUL6" s="8"/>
      <c r="RUM6" s="8"/>
      <c r="RUN6" s="8"/>
      <c r="RUO6" s="8"/>
      <c r="RUP6" s="8"/>
      <c r="RUQ6" s="8"/>
      <c r="RUR6" s="8"/>
      <c r="RUS6" s="8"/>
      <c r="RUT6" s="8"/>
      <c r="RUU6" s="8"/>
      <c r="RUV6" s="8"/>
      <c r="RUW6" s="8"/>
      <c r="RUX6" s="8"/>
      <c r="RUY6" s="8"/>
      <c r="RUZ6" s="8"/>
      <c r="RVA6" s="8"/>
      <c r="RVB6" s="8"/>
      <c r="RVC6" s="8"/>
      <c r="RVD6" s="8"/>
      <c r="RVE6" s="8"/>
      <c r="RVF6" s="8"/>
      <c r="RVG6" s="8"/>
      <c r="RVH6" s="8"/>
      <c r="RVI6" s="8"/>
      <c r="RVJ6" s="8"/>
      <c r="RVK6" s="8"/>
      <c r="RVL6" s="8"/>
      <c r="RVM6" s="8"/>
      <c r="RVN6" s="8"/>
      <c r="RVO6" s="8"/>
      <c r="RVP6" s="8"/>
      <c r="RVQ6" s="8"/>
      <c r="RVR6" s="8"/>
      <c r="RVS6" s="8"/>
      <c r="RVT6" s="8"/>
      <c r="RVU6" s="8"/>
      <c r="RVV6" s="8"/>
      <c r="RVW6" s="8"/>
      <c r="RVX6" s="8"/>
      <c r="RVY6" s="8"/>
      <c r="RVZ6" s="8"/>
      <c r="RWA6" s="8"/>
      <c r="RWB6" s="8"/>
      <c r="RWC6" s="8"/>
      <c r="RWD6" s="8"/>
      <c r="RWE6" s="8"/>
      <c r="RWF6" s="8"/>
      <c r="RWG6" s="8"/>
      <c r="RWH6" s="8"/>
      <c r="RWI6" s="8"/>
      <c r="RWJ6" s="8"/>
      <c r="RWK6" s="8"/>
      <c r="RWL6" s="8"/>
      <c r="RWM6" s="8"/>
      <c r="RWN6" s="8"/>
      <c r="RWO6" s="8"/>
      <c r="RWP6" s="8"/>
      <c r="RWQ6" s="8"/>
      <c r="RWR6" s="8"/>
      <c r="RWS6" s="8"/>
      <c r="RWT6" s="8"/>
      <c r="RWU6" s="8"/>
      <c r="RWV6" s="8"/>
      <c r="RWW6" s="8"/>
      <c r="RWX6" s="8"/>
      <c r="RWY6" s="8"/>
      <c r="RWZ6" s="8"/>
      <c r="RXA6" s="8"/>
      <c r="RXB6" s="8"/>
      <c r="RXC6" s="8"/>
      <c r="RXD6" s="8"/>
      <c r="RXE6" s="8"/>
      <c r="RXF6" s="8"/>
      <c r="RXG6" s="8"/>
      <c r="RXH6" s="8"/>
      <c r="RXI6" s="8"/>
      <c r="RXJ6" s="8"/>
      <c r="RXK6" s="8"/>
      <c r="RXL6" s="8"/>
      <c r="RXM6" s="8"/>
      <c r="RXN6" s="8"/>
      <c r="RXO6" s="8"/>
      <c r="RXP6" s="8"/>
      <c r="RXQ6" s="8"/>
      <c r="RXR6" s="8"/>
      <c r="RXS6" s="8"/>
      <c r="RXT6" s="8"/>
      <c r="RXU6" s="8"/>
      <c r="RXV6" s="8"/>
      <c r="RXW6" s="8"/>
      <c r="RXX6" s="8"/>
      <c r="RXY6" s="8"/>
      <c r="RXZ6" s="8"/>
      <c r="RYA6" s="8"/>
      <c r="RYB6" s="8"/>
      <c r="RYC6" s="8"/>
      <c r="RYD6" s="8"/>
      <c r="RYE6" s="8"/>
      <c r="RYF6" s="8"/>
      <c r="RYG6" s="8"/>
      <c r="RYH6" s="8"/>
      <c r="RYI6" s="8"/>
      <c r="RYJ6" s="8"/>
      <c r="RYK6" s="8"/>
      <c r="RYL6" s="8"/>
      <c r="RYM6" s="8"/>
      <c r="RYN6" s="8"/>
      <c r="RYO6" s="8"/>
      <c r="RYP6" s="8"/>
      <c r="RYQ6" s="8"/>
      <c r="RYR6" s="8"/>
      <c r="RYS6" s="8"/>
      <c r="RYT6" s="8"/>
      <c r="RYU6" s="8"/>
      <c r="RYV6" s="8"/>
      <c r="RYW6" s="8"/>
      <c r="RYX6" s="8"/>
      <c r="RYY6" s="8"/>
      <c r="RYZ6" s="8"/>
      <c r="RZA6" s="8"/>
      <c r="RZB6" s="8"/>
      <c r="RZC6" s="8"/>
      <c r="RZD6" s="8"/>
      <c r="RZE6" s="8"/>
      <c r="RZF6" s="8"/>
      <c r="RZG6" s="8"/>
      <c r="RZH6" s="8"/>
      <c r="RZI6" s="8"/>
      <c r="RZJ6" s="8"/>
      <c r="RZK6" s="8"/>
      <c r="RZL6" s="8"/>
      <c r="RZM6" s="8"/>
      <c r="RZN6" s="8"/>
      <c r="RZO6" s="8"/>
      <c r="RZP6" s="8"/>
      <c r="RZQ6" s="8"/>
      <c r="RZR6" s="8"/>
      <c r="RZS6" s="8"/>
      <c r="RZT6" s="8"/>
      <c r="RZU6" s="8"/>
      <c r="RZV6" s="8"/>
      <c r="RZW6" s="8"/>
      <c r="RZX6" s="8"/>
      <c r="RZY6" s="8"/>
      <c r="RZZ6" s="8"/>
      <c r="SAA6" s="8"/>
      <c r="SAB6" s="8"/>
      <c r="SAC6" s="8"/>
      <c r="SAD6" s="8"/>
      <c r="SAE6" s="8"/>
      <c r="SAF6" s="8"/>
      <c r="SAG6" s="8"/>
      <c r="SAH6" s="8"/>
      <c r="SAI6" s="8"/>
      <c r="SAJ6" s="8"/>
      <c r="SAK6" s="8"/>
      <c r="SAL6" s="8"/>
      <c r="SAM6" s="8"/>
      <c r="SAN6" s="8"/>
      <c r="SAO6" s="8"/>
      <c r="SAP6" s="8"/>
      <c r="SAQ6" s="8"/>
      <c r="SAR6" s="8"/>
      <c r="SAS6" s="8"/>
      <c r="SAT6" s="8"/>
      <c r="SAU6" s="8"/>
      <c r="SAV6" s="8"/>
      <c r="SAW6" s="8"/>
      <c r="SAX6" s="8"/>
      <c r="SAY6" s="8"/>
      <c r="SAZ6" s="8"/>
      <c r="SBA6" s="8"/>
      <c r="SBB6" s="8"/>
      <c r="SBC6" s="8"/>
      <c r="SBD6" s="8"/>
      <c r="SBE6" s="8"/>
      <c r="SBF6" s="8"/>
      <c r="SBG6" s="8"/>
      <c r="SBH6" s="8"/>
      <c r="SBI6" s="8"/>
      <c r="SBJ6" s="8"/>
      <c r="SBK6" s="8"/>
      <c r="SBL6" s="8"/>
      <c r="SBM6" s="8"/>
      <c r="SBN6" s="8"/>
      <c r="SBO6" s="8"/>
      <c r="SBP6" s="8"/>
      <c r="SBQ6" s="8"/>
      <c r="SBR6" s="8"/>
      <c r="SBS6" s="8"/>
      <c r="SBT6" s="8"/>
      <c r="SBU6" s="8"/>
      <c r="SBV6" s="8"/>
      <c r="SBW6" s="8"/>
      <c r="SBX6" s="8"/>
      <c r="SBY6" s="8"/>
      <c r="SBZ6" s="8"/>
      <c r="SCA6" s="8"/>
      <c r="SCB6" s="8"/>
      <c r="SCC6" s="8"/>
      <c r="SCD6" s="8"/>
      <c r="SCE6" s="8"/>
      <c r="SCF6" s="8"/>
      <c r="SCG6" s="8"/>
      <c r="SCH6" s="8"/>
      <c r="SCI6" s="8"/>
      <c r="SCJ6" s="8"/>
      <c r="SCK6" s="8"/>
      <c r="SCL6" s="8"/>
      <c r="SCM6" s="8"/>
      <c r="SCN6" s="8"/>
      <c r="SCO6" s="8"/>
      <c r="SCP6" s="8"/>
      <c r="SCQ6" s="8"/>
      <c r="SCR6" s="8"/>
      <c r="SCS6" s="8"/>
      <c r="SCT6" s="8"/>
      <c r="SCU6" s="8"/>
      <c r="SCV6" s="8"/>
      <c r="SCW6" s="8"/>
      <c r="SCX6" s="8"/>
      <c r="SCY6" s="8"/>
      <c r="SCZ6" s="8"/>
      <c r="SDA6" s="8"/>
      <c r="SDB6" s="8"/>
      <c r="SDC6" s="8"/>
      <c r="SDD6" s="8"/>
      <c r="SDE6" s="8"/>
      <c r="SDF6" s="8"/>
      <c r="SDG6" s="8"/>
      <c r="SDH6" s="8"/>
      <c r="SDI6" s="8"/>
      <c r="SDJ6" s="8"/>
      <c r="SDK6" s="8"/>
      <c r="SDL6" s="8"/>
      <c r="SDM6" s="8"/>
      <c r="SDN6" s="8"/>
      <c r="SDO6" s="8"/>
      <c r="SDP6" s="8"/>
      <c r="SDQ6" s="8"/>
      <c r="SDR6" s="8"/>
      <c r="SDS6" s="8"/>
      <c r="SDT6" s="8"/>
      <c r="SDU6" s="8"/>
      <c r="SDV6" s="8"/>
      <c r="SDW6" s="8"/>
      <c r="SDX6" s="8"/>
      <c r="SDY6" s="8"/>
      <c r="SDZ6" s="8"/>
      <c r="SEA6" s="8"/>
      <c r="SEB6" s="8"/>
      <c r="SEC6" s="8"/>
      <c r="SED6" s="8"/>
      <c r="SEE6" s="8"/>
      <c r="SEF6" s="8"/>
      <c r="SEG6" s="8"/>
      <c r="SEH6" s="8"/>
      <c r="SEI6" s="8"/>
      <c r="SEJ6" s="8"/>
      <c r="SEK6" s="8"/>
      <c r="SEL6" s="8"/>
      <c r="SEM6" s="8"/>
      <c r="SEN6" s="8"/>
      <c r="SEO6" s="8"/>
      <c r="SEP6" s="8"/>
      <c r="SEQ6" s="8"/>
      <c r="SER6" s="8"/>
      <c r="SES6" s="8"/>
      <c r="SET6" s="8"/>
      <c r="SEU6" s="8"/>
      <c r="SEV6" s="8"/>
      <c r="SEW6" s="8"/>
      <c r="SEX6" s="8"/>
      <c r="SEY6" s="8"/>
      <c r="SEZ6" s="8"/>
      <c r="SFA6" s="8"/>
      <c r="SFB6" s="8"/>
      <c r="SFC6" s="8"/>
      <c r="SFD6" s="8"/>
      <c r="SFE6" s="8"/>
      <c r="SFF6" s="8"/>
      <c r="SFG6" s="8"/>
      <c r="SFH6" s="8"/>
      <c r="SFI6" s="8"/>
      <c r="SFJ6" s="8"/>
      <c r="SFK6" s="8"/>
      <c r="SFL6" s="8"/>
      <c r="SFM6" s="8"/>
      <c r="SFN6" s="8"/>
      <c r="SFO6" s="8"/>
      <c r="SFP6" s="8"/>
      <c r="SFQ6" s="8"/>
      <c r="SFR6" s="8"/>
      <c r="SFS6" s="8"/>
      <c r="SFT6" s="8"/>
      <c r="SFU6" s="8"/>
      <c r="SFV6" s="8"/>
      <c r="SFW6" s="8"/>
      <c r="SFX6" s="8"/>
      <c r="SFY6" s="8"/>
      <c r="SFZ6" s="8"/>
      <c r="SGA6" s="8"/>
      <c r="SGB6" s="8"/>
      <c r="SGC6" s="8"/>
      <c r="SGD6" s="8"/>
      <c r="SGE6" s="8"/>
      <c r="SGF6" s="8"/>
      <c r="SGG6" s="8"/>
      <c r="SGH6" s="8"/>
      <c r="SGI6" s="8"/>
      <c r="SGJ6" s="8"/>
      <c r="SGK6" s="8"/>
      <c r="SGL6" s="8"/>
      <c r="SGM6" s="8"/>
      <c r="SGN6" s="8"/>
      <c r="SGO6" s="8"/>
      <c r="SGP6" s="8"/>
      <c r="SGQ6" s="8"/>
      <c r="SGR6" s="8"/>
      <c r="SGS6" s="8"/>
      <c r="SGT6" s="8"/>
      <c r="SGU6" s="8"/>
      <c r="SGV6" s="8"/>
      <c r="SGW6" s="8"/>
      <c r="SGX6" s="8"/>
      <c r="SGY6" s="8"/>
      <c r="SGZ6" s="8"/>
      <c r="SHA6" s="8"/>
      <c r="SHB6" s="8"/>
      <c r="SHC6" s="8"/>
      <c r="SHD6" s="8"/>
      <c r="SHE6" s="8"/>
      <c r="SHF6" s="8"/>
      <c r="SHG6" s="8"/>
      <c r="SHH6" s="8"/>
      <c r="SHI6" s="8"/>
      <c r="SHJ6" s="8"/>
      <c r="SHK6" s="8"/>
      <c r="SHL6" s="8"/>
      <c r="SHM6" s="8"/>
      <c r="SHN6" s="8"/>
      <c r="SHO6" s="8"/>
      <c r="SHP6" s="8"/>
      <c r="SHQ6" s="8"/>
      <c r="SHR6" s="8"/>
      <c r="SHS6" s="8"/>
      <c r="SHT6" s="8"/>
      <c r="SHU6" s="8"/>
      <c r="SHV6" s="8"/>
      <c r="SHW6" s="8"/>
      <c r="SHX6" s="8"/>
      <c r="SHY6" s="8"/>
      <c r="SHZ6" s="8"/>
      <c r="SIA6" s="8"/>
      <c r="SIB6" s="8"/>
      <c r="SIC6" s="8"/>
      <c r="SID6" s="8"/>
      <c r="SIE6" s="8"/>
      <c r="SIF6" s="8"/>
      <c r="SIG6" s="8"/>
      <c r="SIH6" s="8"/>
      <c r="SII6" s="8"/>
      <c r="SIJ6" s="8"/>
      <c r="SIK6" s="8"/>
      <c r="SIL6" s="8"/>
      <c r="SIM6" s="8"/>
      <c r="SIN6" s="8"/>
      <c r="SIO6" s="8"/>
      <c r="SIP6" s="8"/>
      <c r="SIQ6" s="8"/>
      <c r="SIR6" s="8"/>
      <c r="SIS6" s="8"/>
      <c r="SIT6" s="8"/>
      <c r="SIU6" s="8"/>
      <c r="SIV6" s="8"/>
      <c r="SIW6" s="8"/>
      <c r="SIX6" s="8"/>
      <c r="SIY6" s="8"/>
      <c r="SIZ6" s="8"/>
      <c r="SJA6" s="8"/>
      <c r="SJB6" s="8"/>
      <c r="SJC6" s="8"/>
      <c r="SJD6" s="8"/>
      <c r="SJE6" s="8"/>
      <c r="SJF6" s="8"/>
      <c r="SJG6" s="8"/>
      <c r="SJH6" s="8"/>
      <c r="SJI6" s="8"/>
      <c r="SJJ6" s="8"/>
      <c r="SJK6" s="8"/>
      <c r="SJL6" s="8"/>
      <c r="SJM6" s="8"/>
      <c r="SJN6" s="8"/>
      <c r="SJO6" s="8"/>
      <c r="SJP6" s="8"/>
      <c r="SJQ6" s="8"/>
      <c r="SJR6" s="8"/>
      <c r="SJS6" s="8"/>
      <c r="SJT6" s="8"/>
      <c r="SJU6" s="8"/>
      <c r="SJV6" s="8"/>
      <c r="SJW6" s="8"/>
      <c r="SJX6" s="8"/>
      <c r="SJY6" s="8"/>
      <c r="SJZ6" s="8"/>
      <c r="SKA6" s="8"/>
      <c r="SKB6" s="8"/>
      <c r="SKC6" s="8"/>
      <c r="SKD6" s="8"/>
      <c r="SKE6" s="8"/>
      <c r="SKF6" s="8"/>
      <c r="SKG6" s="8"/>
      <c r="SKH6" s="8"/>
      <c r="SKI6" s="8"/>
      <c r="SKJ6" s="8"/>
      <c r="SKK6" s="8"/>
      <c r="SKL6" s="8"/>
      <c r="SKM6" s="8"/>
      <c r="SKN6" s="8"/>
      <c r="SKO6" s="8"/>
      <c r="SKP6" s="8"/>
      <c r="SKQ6" s="8"/>
      <c r="SKR6" s="8"/>
      <c r="SKS6" s="8"/>
      <c r="SKT6" s="8"/>
      <c r="SKU6" s="8"/>
      <c r="SKV6" s="8"/>
      <c r="SKW6" s="8"/>
      <c r="SKX6" s="8"/>
      <c r="SKY6" s="8"/>
      <c r="SKZ6" s="8"/>
      <c r="SLA6" s="8"/>
      <c r="SLB6" s="8"/>
      <c r="SLC6" s="8"/>
      <c r="SLD6" s="8"/>
      <c r="SLE6" s="8"/>
      <c r="SLF6" s="8"/>
      <c r="SLG6" s="8"/>
      <c r="SLH6" s="8"/>
      <c r="SLI6" s="8"/>
      <c r="SLJ6" s="8"/>
      <c r="SLK6" s="8"/>
      <c r="SLL6" s="8"/>
      <c r="SLM6" s="8"/>
      <c r="SLN6" s="8"/>
      <c r="SLO6" s="8"/>
      <c r="SLP6" s="8"/>
      <c r="SLQ6" s="8"/>
      <c r="SLR6" s="8"/>
      <c r="SLS6" s="8"/>
      <c r="SLT6" s="8"/>
      <c r="SLU6" s="8"/>
      <c r="SLV6" s="8"/>
      <c r="SLW6" s="8"/>
      <c r="SLX6" s="8"/>
      <c r="SLY6" s="8"/>
      <c r="SLZ6" s="8"/>
      <c r="SMA6" s="8"/>
      <c r="SMB6" s="8"/>
      <c r="SMC6" s="8"/>
      <c r="SMD6" s="8"/>
      <c r="SME6" s="8"/>
      <c r="SMF6" s="8"/>
      <c r="SMG6" s="8"/>
      <c r="SMH6" s="8"/>
      <c r="SMI6" s="8"/>
      <c r="SMJ6" s="8"/>
      <c r="SMK6" s="8"/>
      <c r="SML6" s="8"/>
      <c r="SMM6" s="8"/>
      <c r="SMN6" s="8"/>
      <c r="SMO6" s="8"/>
      <c r="SMP6" s="8"/>
      <c r="SMQ6" s="8"/>
      <c r="SMR6" s="8"/>
      <c r="SMS6" s="8"/>
      <c r="SMT6" s="8"/>
      <c r="SMU6" s="8"/>
      <c r="SMV6" s="8"/>
      <c r="SMW6" s="8"/>
      <c r="SMX6" s="8"/>
      <c r="SMY6" s="8"/>
      <c r="SMZ6" s="8"/>
      <c r="SNA6" s="8"/>
      <c r="SNB6" s="8"/>
      <c r="SNC6" s="8"/>
      <c r="SND6" s="8"/>
      <c r="SNE6" s="8"/>
      <c r="SNF6" s="8"/>
      <c r="SNG6" s="8"/>
      <c r="SNH6" s="8"/>
      <c r="SNI6" s="8"/>
      <c r="SNJ6" s="8"/>
      <c r="SNK6" s="8"/>
      <c r="SNL6" s="8"/>
      <c r="SNM6" s="8"/>
      <c r="SNN6" s="8"/>
      <c r="SNO6" s="8"/>
      <c r="SNP6" s="8"/>
      <c r="SNQ6" s="8"/>
      <c r="SNR6" s="8"/>
      <c r="SNS6" s="8"/>
      <c r="SNT6" s="8"/>
      <c r="SNU6" s="8"/>
      <c r="SNV6" s="8"/>
      <c r="SNW6" s="8"/>
      <c r="SNX6" s="8"/>
      <c r="SNY6" s="8"/>
      <c r="SNZ6" s="8"/>
      <c r="SOA6" s="8"/>
      <c r="SOB6" s="8"/>
      <c r="SOC6" s="8"/>
      <c r="SOD6" s="8"/>
      <c r="SOE6" s="8"/>
      <c r="SOF6" s="8"/>
      <c r="SOG6" s="8"/>
      <c r="SOH6" s="8"/>
      <c r="SOI6" s="8"/>
      <c r="SOJ6" s="8"/>
      <c r="SOK6" s="8"/>
      <c r="SOL6" s="8"/>
      <c r="SOM6" s="8"/>
      <c r="SON6" s="8"/>
      <c r="SOO6" s="8"/>
      <c r="SOP6" s="8"/>
      <c r="SOQ6" s="8"/>
      <c r="SOR6" s="8"/>
      <c r="SOS6" s="8"/>
      <c r="SOT6" s="8"/>
      <c r="SOU6" s="8"/>
      <c r="SOV6" s="8"/>
      <c r="SOW6" s="8"/>
      <c r="SOX6" s="8"/>
      <c r="SOY6" s="8"/>
      <c r="SOZ6" s="8"/>
      <c r="SPA6" s="8"/>
      <c r="SPB6" s="8"/>
      <c r="SPC6" s="8"/>
      <c r="SPD6" s="8"/>
      <c r="SPE6" s="8"/>
      <c r="SPF6" s="8"/>
      <c r="SPG6" s="8"/>
      <c r="SPH6" s="8"/>
      <c r="SPI6" s="8"/>
      <c r="SPJ6" s="8"/>
      <c r="SPK6" s="8"/>
      <c r="SPL6" s="8"/>
      <c r="SPM6" s="8"/>
      <c r="SPN6" s="8"/>
      <c r="SPO6" s="8"/>
      <c r="SPP6" s="8"/>
      <c r="SPQ6" s="8"/>
      <c r="SPR6" s="8"/>
      <c r="SPS6" s="8"/>
      <c r="SPT6" s="8"/>
      <c r="SPU6" s="8"/>
      <c r="SPV6" s="8"/>
      <c r="SPW6" s="8"/>
      <c r="SPX6" s="8"/>
      <c r="SPY6" s="8"/>
      <c r="SPZ6" s="8"/>
      <c r="SQA6" s="8"/>
      <c r="SQB6" s="8"/>
      <c r="SQC6" s="8"/>
      <c r="SQD6" s="8"/>
      <c r="SQE6" s="8"/>
      <c r="SQF6" s="8"/>
      <c r="SQG6" s="8"/>
      <c r="SQH6" s="8"/>
      <c r="SQI6" s="8"/>
      <c r="SQJ6" s="8"/>
      <c r="SQK6" s="8"/>
      <c r="SQL6" s="8"/>
      <c r="SQM6" s="8"/>
      <c r="SQN6" s="8"/>
      <c r="SQO6" s="8"/>
      <c r="SQP6" s="8"/>
      <c r="SQQ6" s="8"/>
      <c r="SQR6" s="8"/>
      <c r="SQS6" s="8"/>
      <c r="SQT6" s="8"/>
      <c r="SQU6" s="8"/>
      <c r="SQV6" s="8"/>
      <c r="SQW6" s="8"/>
      <c r="SQX6" s="8"/>
      <c r="SQY6" s="8"/>
      <c r="SQZ6" s="8"/>
      <c r="SRA6" s="8"/>
      <c r="SRB6" s="8"/>
      <c r="SRC6" s="8"/>
      <c r="SRD6" s="8"/>
      <c r="SRE6" s="8"/>
      <c r="SRF6" s="8"/>
      <c r="SRG6" s="8"/>
      <c r="SRH6" s="8"/>
      <c r="SRI6" s="8"/>
      <c r="SRJ6" s="8"/>
      <c r="SRK6" s="8"/>
      <c r="SRL6" s="8"/>
      <c r="SRM6" s="8"/>
      <c r="SRN6" s="8"/>
      <c r="SRO6" s="8"/>
      <c r="SRP6" s="8"/>
      <c r="SRQ6" s="8"/>
      <c r="SRR6" s="8"/>
      <c r="SRS6" s="8"/>
      <c r="SRT6" s="8"/>
      <c r="SRU6" s="8"/>
      <c r="SRV6" s="8"/>
      <c r="SRW6" s="8"/>
      <c r="SRX6" s="8"/>
      <c r="SRY6" s="8"/>
      <c r="SRZ6" s="8"/>
      <c r="SSA6" s="8"/>
      <c r="SSB6" s="8"/>
      <c r="SSC6" s="8"/>
      <c r="SSD6" s="8"/>
      <c r="SSE6" s="8"/>
      <c r="SSF6" s="8"/>
      <c r="SSG6" s="8"/>
      <c r="SSH6" s="8"/>
      <c r="SSI6" s="8"/>
      <c r="SSJ6" s="8"/>
      <c r="SSK6" s="8"/>
      <c r="SSL6" s="8"/>
      <c r="SSM6" s="8"/>
      <c r="SSN6" s="8"/>
      <c r="SSO6" s="8"/>
      <c r="SSP6" s="8"/>
      <c r="SSQ6" s="8"/>
      <c r="SSR6" s="8"/>
      <c r="SSS6" s="8"/>
      <c r="SST6" s="8"/>
      <c r="SSU6" s="8"/>
      <c r="SSV6" s="8"/>
      <c r="SSW6" s="8"/>
      <c r="SSX6" s="8"/>
      <c r="SSY6" s="8"/>
      <c r="SSZ6" s="8"/>
      <c r="STA6" s="8"/>
      <c r="STB6" s="8"/>
      <c r="STC6" s="8"/>
      <c r="STD6" s="8"/>
      <c r="STE6" s="8"/>
      <c r="STF6" s="8"/>
      <c r="STG6" s="8"/>
      <c r="STH6" s="8"/>
      <c r="STI6" s="8"/>
      <c r="STJ6" s="8"/>
      <c r="STK6" s="8"/>
      <c r="STL6" s="8"/>
      <c r="STM6" s="8"/>
      <c r="STN6" s="8"/>
      <c r="STO6" s="8"/>
      <c r="STP6" s="8"/>
      <c r="STQ6" s="8"/>
      <c r="STR6" s="8"/>
      <c r="STS6" s="8"/>
      <c r="STT6" s="8"/>
      <c r="STU6" s="8"/>
      <c r="STV6" s="8"/>
      <c r="STW6" s="8"/>
      <c r="STX6" s="8"/>
      <c r="STY6" s="8"/>
      <c r="STZ6" s="8"/>
      <c r="SUA6" s="8"/>
      <c r="SUB6" s="8"/>
      <c r="SUC6" s="8"/>
      <c r="SUD6" s="8"/>
      <c r="SUE6" s="8"/>
      <c r="SUF6" s="8"/>
      <c r="SUG6" s="8"/>
      <c r="SUH6" s="8"/>
      <c r="SUI6" s="8"/>
      <c r="SUJ6" s="8"/>
      <c r="SUK6" s="8"/>
      <c r="SUL6" s="8"/>
      <c r="SUM6" s="8"/>
      <c r="SUN6" s="8"/>
      <c r="SUO6" s="8"/>
      <c r="SUP6" s="8"/>
      <c r="SUQ6" s="8"/>
      <c r="SUR6" s="8"/>
      <c r="SUS6" s="8"/>
      <c r="SUT6" s="8"/>
      <c r="SUU6" s="8"/>
      <c r="SUV6" s="8"/>
      <c r="SUW6" s="8"/>
      <c r="SUX6" s="8"/>
      <c r="SUY6" s="8"/>
      <c r="SUZ6" s="8"/>
      <c r="SVA6" s="8"/>
      <c r="SVB6" s="8"/>
      <c r="SVC6" s="8"/>
      <c r="SVD6" s="8"/>
      <c r="SVE6" s="8"/>
      <c r="SVF6" s="8"/>
      <c r="SVG6" s="8"/>
      <c r="SVH6" s="8"/>
      <c r="SVI6" s="8"/>
      <c r="SVJ6" s="8"/>
      <c r="SVK6" s="8"/>
      <c r="SVL6" s="8"/>
      <c r="SVM6" s="8"/>
      <c r="SVN6" s="8"/>
      <c r="SVO6" s="8"/>
      <c r="SVP6" s="8"/>
      <c r="SVQ6" s="8"/>
      <c r="SVR6" s="8"/>
      <c r="SVS6" s="8"/>
      <c r="SVT6" s="8"/>
      <c r="SVU6" s="8"/>
      <c r="SVV6" s="8"/>
      <c r="SVW6" s="8"/>
      <c r="SVX6" s="8"/>
      <c r="SVY6" s="8"/>
      <c r="SVZ6" s="8"/>
      <c r="SWA6" s="8"/>
      <c r="SWB6" s="8"/>
      <c r="SWC6" s="8"/>
      <c r="SWD6" s="8"/>
      <c r="SWE6" s="8"/>
      <c r="SWF6" s="8"/>
      <c r="SWG6" s="8"/>
      <c r="SWH6" s="8"/>
      <c r="SWI6" s="8"/>
      <c r="SWJ6" s="8"/>
      <c r="SWK6" s="8"/>
      <c r="SWL6" s="8"/>
      <c r="SWM6" s="8"/>
      <c r="SWN6" s="8"/>
      <c r="SWO6" s="8"/>
      <c r="SWP6" s="8"/>
      <c r="SWQ6" s="8"/>
      <c r="SWR6" s="8"/>
      <c r="SWS6" s="8"/>
      <c r="SWT6" s="8"/>
      <c r="SWU6" s="8"/>
      <c r="SWV6" s="8"/>
      <c r="SWW6" s="8"/>
      <c r="SWX6" s="8"/>
      <c r="SWY6" s="8"/>
      <c r="SWZ6" s="8"/>
      <c r="SXA6" s="8"/>
      <c r="SXB6" s="8"/>
      <c r="SXC6" s="8"/>
      <c r="SXD6" s="8"/>
      <c r="SXE6" s="8"/>
      <c r="SXF6" s="8"/>
      <c r="SXG6" s="8"/>
      <c r="SXH6" s="8"/>
      <c r="SXI6" s="8"/>
      <c r="SXJ6" s="8"/>
      <c r="SXK6" s="8"/>
      <c r="SXL6" s="8"/>
      <c r="SXM6" s="8"/>
      <c r="SXN6" s="8"/>
      <c r="SXO6" s="8"/>
      <c r="SXP6" s="8"/>
      <c r="SXQ6" s="8"/>
      <c r="SXR6" s="8"/>
      <c r="SXS6" s="8"/>
      <c r="SXT6" s="8"/>
      <c r="SXU6" s="8"/>
      <c r="SXV6" s="8"/>
      <c r="SXW6" s="8"/>
      <c r="SXX6" s="8"/>
      <c r="SXY6" s="8"/>
      <c r="SXZ6" s="8"/>
      <c r="SYA6" s="8"/>
      <c r="SYB6" s="8"/>
      <c r="SYC6" s="8"/>
      <c r="SYD6" s="8"/>
      <c r="SYE6" s="8"/>
      <c r="SYF6" s="8"/>
      <c r="SYG6" s="8"/>
      <c r="SYH6" s="8"/>
      <c r="SYI6" s="8"/>
      <c r="SYJ6" s="8"/>
      <c r="SYK6" s="8"/>
      <c r="SYL6" s="8"/>
      <c r="SYM6" s="8"/>
      <c r="SYN6" s="8"/>
      <c r="SYO6" s="8"/>
      <c r="SYP6" s="8"/>
      <c r="SYQ6" s="8"/>
      <c r="SYR6" s="8"/>
      <c r="SYS6" s="8"/>
      <c r="SYT6" s="8"/>
      <c r="SYU6" s="8"/>
      <c r="SYV6" s="8"/>
      <c r="SYW6" s="8"/>
      <c r="SYX6" s="8"/>
      <c r="SYY6" s="8"/>
      <c r="SYZ6" s="8"/>
      <c r="SZA6" s="8"/>
      <c r="SZB6" s="8"/>
      <c r="SZC6" s="8"/>
      <c r="SZD6" s="8"/>
      <c r="SZE6" s="8"/>
      <c r="SZF6" s="8"/>
      <c r="SZG6" s="8"/>
      <c r="SZH6" s="8"/>
      <c r="SZI6" s="8"/>
      <c r="SZJ6" s="8"/>
      <c r="SZK6" s="8"/>
      <c r="SZL6" s="8"/>
      <c r="SZM6" s="8"/>
      <c r="SZN6" s="8"/>
      <c r="SZO6" s="8"/>
      <c r="SZP6" s="8"/>
      <c r="SZQ6" s="8"/>
      <c r="SZR6" s="8"/>
      <c r="SZS6" s="8"/>
      <c r="SZT6" s="8"/>
      <c r="SZU6" s="8"/>
      <c r="SZV6" s="8"/>
      <c r="SZW6" s="8"/>
      <c r="SZX6" s="8"/>
      <c r="SZY6" s="8"/>
      <c r="SZZ6" s="8"/>
      <c r="TAA6" s="8"/>
      <c r="TAB6" s="8"/>
      <c r="TAC6" s="8"/>
      <c r="TAD6" s="8"/>
      <c r="TAE6" s="8"/>
      <c r="TAF6" s="8"/>
      <c r="TAG6" s="8"/>
      <c r="TAH6" s="8"/>
      <c r="TAI6" s="8"/>
      <c r="TAJ6" s="8"/>
      <c r="TAK6" s="8"/>
      <c r="TAL6" s="8"/>
      <c r="TAM6" s="8"/>
      <c r="TAN6" s="8"/>
      <c r="TAO6" s="8"/>
      <c r="TAP6" s="8"/>
      <c r="TAQ6" s="8"/>
      <c r="TAR6" s="8"/>
      <c r="TAS6" s="8"/>
      <c r="TAT6" s="8"/>
      <c r="TAU6" s="8"/>
      <c r="TAV6" s="8"/>
      <c r="TAW6" s="8"/>
      <c r="TAX6" s="8"/>
      <c r="TAY6" s="8"/>
      <c r="TAZ6" s="8"/>
      <c r="TBA6" s="8"/>
      <c r="TBB6" s="8"/>
      <c r="TBC6" s="8"/>
      <c r="TBD6" s="8"/>
      <c r="TBE6" s="8"/>
      <c r="TBF6" s="8"/>
      <c r="TBG6" s="8"/>
      <c r="TBH6" s="8"/>
      <c r="TBI6" s="8"/>
      <c r="TBJ6" s="8"/>
      <c r="TBK6" s="8"/>
      <c r="TBL6" s="8"/>
      <c r="TBM6" s="8"/>
      <c r="TBN6" s="8"/>
      <c r="TBO6" s="8"/>
      <c r="TBP6" s="8"/>
      <c r="TBQ6" s="8"/>
      <c r="TBR6" s="8"/>
      <c r="TBS6" s="8"/>
      <c r="TBT6" s="8"/>
      <c r="TBU6" s="8"/>
      <c r="TBV6" s="8"/>
      <c r="TBW6" s="8"/>
      <c r="TBX6" s="8"/>
      <c r="TBY6" s="8"/>
      <c r="TBZ6" s="8"/>
      <c r="TCA6" s="8"/>
      <c r="TCB6" s="8"/>
      <c r="TCC6" s="8"/>
      <c r="TCD6" s="8"/>
      <c r="TCE6" s="8"/>
      <c r="TCF6" s="8"/>
      <c r="TCG6" s="8"/>
      <c r="TCH6" s="8"/>
      <c r="TCI6" s="8"/>
      <c r="TCJ6" s="8"/>
      <c r="TCK6" s="8"/>
      <c r="TCL6" s="8"/>
      <c r="TCM6" s="8"/>
      <c r="TCN6" s="8"/>
      <c r="TCO6" s="8"/>
      <c r="TCP6" s="8"/>
      <c r="TCQ6" s="8"/>
      <c r="TCR6" s="8"/>
      <c r="TCS6" s="8"/>
      <c r="TCT6" s="8"/>
      <c r="TCU6" s="8"/>
      <c r="TCV6" s="8"/>
      <c r="TCW6" s="8"/>
      <c r="TCX6" s="8"/>
      <c r="TCY6" s="8"/>
      <c r="TCZ6" s="8"/>
      <c r="TDA6" s="8"/>
      <c r="TDB6" s="8"/>
      <c r="TDC6" s="8"/>
      <c r="TDD6" s="8"/>
      <c r="TDE6" s="8"/>
      <c r="TDF6" s="8"/>
      <c r="TDG6" s="8"/>
      <c r="TDH6" s="8"/>
      <c r="TDI6" s="8"/>
      <c r="TDJ6" s="8"/>
      <c r="TDK6" s="8"/>
      <c r="TDL6" s="8"/>
      <c r="TDM6" s="8"/>
      <c r="TDN6" s="8"/>
      <c r="TDO6" s="8"/>
      <c r="TDP6" s="8"/>
      <c r="TDQ6" s="8"/>
      <c r="TDR6" s="8"/>
      <c r="TDS6" s="8"/>
      <c r="TDT6" s="8"/>
      <c r="TDU6" s="8"/>
      <c r="TDV6" s="8"/>
      <c r="TDW6" s="8"/>
      <c r="TDX6" s="8"/>
      <c r="TDY6" s="8"/>
      <c r="TDZ6" s="8"/>
      <c r="TEA6" s="8"/>
      <c r="TEB6" s="8"/>
      <c r="TEC6" s="8"/>
      <c r="TED6" s="8"/>
      <c r="TEE6" s="8"/>
      <c r="TEF6" s="8"/>
      <c r="TEG6" s="8"/>
      <c r="TEH6" s="8"/>
      <c r="TEI6" s="8"/>
      <c r="TEJ6" s="8"/>
      <c r="TEK6" s="8"/>
      <c r="TEL6" s="8"/>
      <c r="TEM6" s="8"/>
      <c r="TEN6" s="8"/>
      <c r="TEO6" s="8"/>
      <c r="TEP6" s="8"/>
      <c r="TEQ6" s="8"/>
      <c r="TER6" s="8"/>
      <c r="TES6" s="8"/>
      <c r="TET6" s="8"/>
      <c r="TEU6" s="8"/>
      <c r="TEV6" s="8"/>
      <c r="TEW6" s="8"/>
      <c r="TEX6" s="8"/>
      <c r="TEY6" s="8"/>
      <c r="TEZ6" s="8"/>
      <c r="TFA6" s="8"/>
      <c r="TFB6" s="8"/>
      <c r="TFC6" s="8"/>
      <c r="TFD6" s="8"/>
      <c r="TFE6" s="8"/>
      <c r="TFF6" s="8"/>
      <c r="TFG6" s="8"/>
      <c r="TFH6" s="8"/>
      <c r="TFI6" s="8"/>
      <c r="TFJ6" s="8"/>
      <c r="TFK6" s="8"/>
      <c r="TFL6" s="8"/>
      <c r="TFM6" s="8"/>
      <c r="TFN6" s="8"/>
      <c r="TFO6" s="8"/>
      <c r="TFP6" s="8"/>
      <c r="TFQ6" s="8"/>
      <c r="TFR6" s="8"/>
      <c r="TFS6" s="8"/>
      <c r="TFT6" s="8"/>
      <c r="TFU6" s="8"/>
      <c r="TFV6" s="8"/>
      <c r="TFW6" s="8"/>
      <c r="TFX6" s="8"/>
      <c r="TFY6" s="8"/>
      <c r="TFZ6" s="8"/>
      <c r="TGA6" s="8"/>
      <c r="TGB6" s="8"/>
      <c r="TGC6" s="8"/>
      <c r="TGD6" s="8"/>
      <c r="TGE6" s="8"/>
      <c r="TGF6" s="8"/>
      <c r="TGG6" s="8"/>
      <c r="TGH6" s="8"/>
      <c r="TGI6" s="8"/>
      <c r="TGJ6" s="8"/>
      <c r="TGK6" s="8"/>
      <c r="TGL6" s="8"/>
      <c r="TGM6" s="8"/>
      <c r="TGN6" s="8"/>
      <c r="TGO6" s="8"/>
      <c r="TGP6" s="8"/>
      <c r="TGQ6" s="8"/>
      <c r="TGR6" s="8"/>
      <c r="TGS6" s="8"/>
      <c r="TGT6" s="8"/>
      <c r="TGU6" s="8"/>
      <c r="TGV6" s="8"/>
      <c r="TGW6" s="8"/>
      <c r="TGX6" s="8"/>
      <c r="TGY6" s="8"/>
      <c r="TGZ6" s="8"/>
      <c r="THA6" s="8"/>
      <c r="THB6" s="8"/>
      <c r="THC6" s="8"/>
      <c r="THD6" s="8"/>
      <c r="THE6" s="8"/>
      <c r="THF6" s="8"/>
      <c r="THG6" s="8"/>
      <c r="THH6" s="8"/>
      <c r="THI6" s="8"/>
      <c r="THJ6" s="8"/>
      <c r="THK6" s="8"/>
      <c r="THL6" s="8"/>
      <c r="THM6" s="8"/>
      <c r="THN6" s="8"/>
      <c r="THO6" s="8"/>
      <c r="THP6" s="8"/>
      <c r="THQ6" s="8"/>
      <c r="THR6" s="8"/>
      <c r="THS6" s="8"/>
      <c r="THT6" s="8"/>
      <c r="THU6" s="8"/>
      <c r="THV6" s="8"/>
      <c r="THW6" s="8"/>
      <c r="THX6" s="8"/>
      <c r="THY6" s="8"/>
      <c r="THZ6" s="8"/>
      <c r="TIA6" s="8"/>
      <c r="TIB6" s="8"/>
      <c r="TIC6" s="8"/>
      <c r="TID6" s="8"/>
      <c r="TIE6" s="8"/>
      <c r="TIF6" s="8"/>
      <c r="TIG6" s="8"/>
      <c r="TIH6" s="8"/>
      <c r="TII6" s="8"/>
      <c r="TIJ6" s="8"/>
      <c r="TIK6" s="8"/>
      <c r="TIL6" s="8"/>
      <c r="TIM6" s="8"/>
      <c r="TIN6" s="8"/>
      <c r="TIO6" s="8"/>
      <c r="TIP6" s="8"/>
      <c r="TIQ6" s="8"/>
      <c r="TIR6" s="8"/>
      <c r="TIS6" s="8"/>
      <c r="TIT6" s="8"/>
      <c r="TIU6" s="8"/>
      <c r="TIV6" s="8"/>
      <c r="TIW6" s="8"/>
      <c r="TIX6" s="8"/>
      <c r="TIY6" s="8"/>
      <c r="TIZ6" s="8"/>
      <c r="TJA6" s="8"/>
      <c r="TJB6" s="8"/>
      <c r="TJC6" s="8"/>
      <c r="TJD6" s="8"/>
      <c r="TJE6" s="8"/>
      <c r="TJF6" s="8"/>
      <c r="TJG6" s="8"/>
      <c r="TJH6" s="8"/>
      <c r="TJI6" s="8"/>
      <c r="TJJ6" s="8"/>
      <c r="TJK6" s="8"/>
      <c r="TJL6" s="8"/>
      <c r="TJM6" s="8"/>
      <c r="TJN6" s="8"/>
      <c r="TJO6" s="8"/>
      <c r="TJP6" s="8"/>
      <c r="TJQ6" s="8"/>
      <c r="TJR6" s="8"/>
      <c r="TJS6" s="8"/>
      <c r="TJT6" s="8"/>
      <c r="TJU6" s="8"/>
      <c r="TJV6" s="8"/>
      <c r="TJW6" s="8"/>
      <c r="TJX6" s="8"/>
      <c r="TJY6" s="8"/>
      <c r="TJZ6" s="8"/>
      <c r="TKA6" s="8"/>
      <c r="TKB6" s="8"/>
      <c r="TKC6" s="8"/>
      <c r="TKD6" s="8"/>
      <c r="TKE6" s="8"/>
      <c r="TKF6" s="8"/>
      <c r="TKG6" s="8"/>
      <c r="TKH6" s="8"/>
      <c r="TKI6" s="8"/>
      <c r="TKJ6" s="8"/>
      <c r="TKK6" s="8"/>
      <c r="TKL6" s="8"/>
      <c r="TKM6" s="8"/>
      <c r="TKN6" s="8"/>
      <c r="TKO6" s="8"/>
      <c r="TKP6" s="8"/>
      <c r="TKQ6" s="8"/>
      <c r="TKR6" s="8"/>
      <c r="TKS6" s="8"/>
      <c r="TKT6" s="8"/>
      <c r="TKU6" s="8"/>
      <c r="TKV6" s="8"/>
      <c r="TKW6" s="8"/>
      <c r="TKX6" s="8"/>
      <c r="TKY6" s="8"/>
      <c r="TKZ6" s="8"/>
      <c r="TLA6" s="8"/>
      <c r="TLB6" s="8"/>
      <c r="TLC6" s="8"/>
      <c r="TLD6" s="8"/>
      <c r="TLE6" s="8"/>
      <c r="TLF6" s="8"/>
      <c r="TLG6" s="8"/>
      <c r="TLH6" s="8"/>
      <c r="TLI6" s="8"/>
      <c r="TLJ6" s="8"/>
      <c r="TLK6" s="8"/>
      <c r="TLL6" s="8"/>
      <c r="TLM6" s="8"/>
      <c r="TLN6" s="8"/>
      <c r="TLO6" s="8"/>
      <c r="TLP6" s="8"/>
      <c r="TLQ6" s="8"/>
      <c r="TLR6" s="8"/>
      <c r="TLS6" s="8"/>
      <c r="TLT6" s="8"/>
      <c r="TLU6" s="8"/>
      <c r="TLV6" s="8"/>
      <c r="TLW6" s="8"/>
      <c r="TLX6" s="8"/>
      <c r="TLY6" s="8"/>
      <c r="TLZ6" s="8"/>
      <c r="TMA6" s="8"/>
      <c r="TMB6" s="8"/>
      <c r="TMC6" s="8"/>
      <c r="TMD6" s="8"/>
      <c r="TME6" s="8"/>
      <c r="TMF6" s="8"/>
      <c r="TMG6" s="8"/>
      <c r="TMH6" s="8"/>
      <c r="TMI6" s="8"/>
      <c r="TMJ6" s="8"/>
      <c r="TMK6" s="8"/>
      <c r="TML6" s="8"/>
      <c r="TMM6" s="8"/>
      <c r="TMN6" s="8"/>
      <c r="TMO6" s="8"/>
      <c r="TMP6" s="8"/>
      <c r="TMQ6" s="8"/>
      <c r="TMR6" s="8"/>
      <c r="TMS6" s="8"/>
      <c r="TMT6" s="8"/>
      <c r="TMU6" s="8"/>
      <c r="TMV6" s="8"/>
      <c r="TMW6" s="8"/>
      <c r="TMX6" s="8"/>
      <c r="TMY6" s="8"/>
      <c r="TMZ6" s="8"/>
      <c r="TNA6" s="8"/>
      <c r="TNB6" s="8"/>
      <c r="TNC6" s="8"/>
      <c r="TND6" s="8"/>
      <c r="TNE6" s="8"/>
      <c r="TNF6" s="8"/>
      <c r="TNG6" s="8"/>
      <c r="TNH6" s="8"/>
      <c r="TNI6" s="8"/>
      <c r="TNJ6" s="8"/>
      <c r="TNK6" s="8"/>
      <c r="TNL6" s="8"/>
      <c r="TNM6" s="8"/>
      <c r="TNN6" s="8"/>
      <c r="TNO6" s="8"/>
      <c r="TNP6" s="8"/>
      <c r="TNQ6" s="8"/>
      <c r="TNR6" s="8"/>
      <c r="TNS6" s="8"/>
      <c r="TNT6" s="8"/>
      <c r="TNU6" s="8"/>
      <c r="TNV6" s="8"/>
      <c r="TNW6" s="8"/>
      <c r="TNX6" s="8"/>
      <c r="TNY6" s="8"/>
      <c r="TNZ6" s="8"/>
      <c r="TOA6" s="8"/>
      <c r="TOB6" s="8"/>
      <c r="TOC6" s="8"/>
      <c r="TOD6" s="8"/>
      <c r="TOE6" s="8"/>
      <c r="TOF6" s="8"/>
      <c r="TOG6" s="8"/>
      <c r="TOH6" s="8"/>
      <c r="TOI6" s="8"/>
      <c r="TOJ6" s="8"/>
      <c r="TOK6" s="8"/>
      <c r="TOL6" s="8"/>
      <c r="TOM6" s="8"/>
      <c r="TON6" s="8"/>
      <c r="TOO6" s="8"/>
      <c r="TOP6" s="8"/>
      <c r="TOQ6" s="8"/>
      <c r="TOR6" s="8"/>
      <c r="TOS6" s="8"/>
      <c r="TOT6" s="8"/>
      <c r="TOU6" s="8"/>
      <c r="TOV6" s="8"/>
      <c r="TOW6" s="8"/>
      <c r="TOX6" s="8"/>
      <c r="TOY6" s="8"/>
      <c r="TOZ6" s="8"/>
      <c r="TPA6" s="8"/>
      <c r="TPB6" s="8"/>
      <c r="TPC6" s="8"/>
      <c r="TPD6" s="8"/>
      <c r="TPE6" s="8"/>
      <c r="TPF6" s="8"/>
      <c r="TPG6" s="8"/>
      <c r="TPH6" s="8"/>
      <c r="TPI6" s="8"/>
      <c r="TPJ6" s="8"/>
      <c r="TPK6" s="8"/>
      <c r="TPL6" s="8"/>
      <c r="TPM6" s="8"/>
      <c r="TPN6" s="8"/>
      <c r="TPO6" s="8"/>
      <c r="TPP6" s="8"/>
      <c r="TPQ6" s="8"/>
      <c r="TPR6" s="8"/>
      <c r="TPS6" s="8"/>
      <c r="TPT6" s="8"/>
      <c r="TPU6" s="8"/>
      <c r="TPV6" s="8"/>
      <c r="TPW6" s="8"/>
      <c r="TPX6" s="8"/>
      <c r="TPY6" s="8"/>
      <c r="TPZ6" s="8"/>
      <c r="TQA6" s="8"/>
      <c r="TQB6" s="8"/>
      <c r="TQC6" s="8"/>
      <c r="TQD6" s="8"/>
      <c r="TQE6" s="8"/>
      <c r="TQF6" s="8"/>
      <c r="TQG6" s="8"/>
      <c r="TQH6" s="8"/>
      <c r="TQI6" s="8"/>
      <c r="TQJ6" s="8"/>
      <c r="TQK6" s="8"/>
      <c r="TQL6" s="8"/>
      <c r="TQM6" s="8"/>
      <c r="TQN6" s="8"/>
      <c r="TQO6" s="8"/>
      <c r="TQP6" s="8"/>
      <c r="TQQ6" s="8"/>
      <c r="TQR6" s="8"/>
      <c r="TQS6" s="8"/>
      <c r="TQT6" s="8"/>
      <c r="TQU6" s="8"/>
      <c r="TQV6" s="8"/>
      <c r="TQW6" s="8"/>
      <c r="TQX6" s="8"/>
      <c r="TQY6" s="8"/>
      <c r="TQZ6" s="8"/>
      <c r="TRA6" s="8"/>
      <c r="TRB6" s="8"/>
      <c r="TRC6" s="8"/>
      <c r="TRD6" s="8"/>
      <c r="TRE6" s="8"/>
      <c r="TRF6" s="8"/>
      <c r="TRG6" s="8"/>
      <c r="TRH6" s="8"/>
      <c r="TRI6" s="8"/>
      <c r="TRJ6" s="8"/>
      <c r="TRK6" s="8"/>
      <c r="TRL6" s="8"/>
      <c r="TRM6" s="8"/>
      <c r="TRN6" s="8"/>
      <c r="TRO6" s="8"/>
      <c r="TRP6" s="8"/>
      <c r="TRQ6" s="8"/>
      <c r="TRR6" s="8"/>
      <c r="TRS6" s="8"/>
      <c r="TRT6" s="8"/>
      <c r="TRU6" s="8"/>
      <c r="TRV6" s="8"/>
      <c r="TRW6" s="8"/>
      <c r="TRX6" s="8"/>
      <c r="TRY6" s="8"/>
      <c r="TRZ6" s="8"/>
      <c r="TSA6" s="8"/>
      <c r="TSB6" s="8"/>
      <c r="TSC6" s="8"/>
      <c r="TSD6" s="8"/>
      <c r="TSE6" s="8"/>
      <c r="TSF6" s="8"/>
      <c r="TSG6" s="8"/>
      <c r="TSH6" s="8"/>
      <c r="TSI6" s="8"/>
      <c r="TSJ6" s="8"/>
      <c r="TSK6" s="8"/>
      <c r="TSL6" s="8"/>
      <c r="TSM6" s="8"/>
      <c r="TSN6" s="8"/>
      <c r="TSO6" s="8"/>
      <c r="TSP6" s="8"/>
      <c r="TSQ6" s="8"/>
      <c r="TSR6" s="8"/>
      <c r="TSS6" s="8"/>
      <c r="TST6" s="8"/>
      <c r="TSU6" s="8"/>
      <c r="TSV6" s="8"/>
      <c r="TSW6" s="8"/>
      <c r="TSX6" s="8"/>
      <c r="TSY6" s="8"/>
      <c r="TSZ6" s="8"/>
      <c r="TTA6" s="8"/>
      <c r="TTB6" s="8"/>
      <c r="TTC6" s="8"/>
      <c r="TTD6" s="8"/>
      <c r="TTE6" s="8"/>
      <c r="TTF6" s="8"/>
      <c r="TTG6" s="8"/>
      <c r="TTH6" s="8"/>
      <c r="TTI6" s="8"/>
      <c r="TTJ6" s="8"/>
      <c r="TTK6" s="8"/>
      <c r="TTL6" s="8"/>
      <c r="TTM6" s="8"/>
      <c r="TTN6" s="8"/>
      <c r="TTO6" s="8"/>
      <c r="TTP6" s="8"/>
      <c r="TTQ6" s="8"/>
      <c r="TTR6" s="8"/>
      <c r="TTS6" s="8"/>
      <c r="TTT6" s="8"/>
      <c r="TTU6" s="8"/>
      <c r="TTV6" s="8"/>
      <c r="TTW6" s="8"/>
      <c r="TTX6" s="8"/>
      <c r="TTY6" s="8"/>
      <c r="TTZ6" s="8"/>
      <c r="TUA6" s="8"/>
      <c r="TUB6" s="8"/>
      <c r="TUC6" s="8"/>
      <c r="TUD6" s="8"/>
      <c r="TUE6" s="8"/>
      <c r="TUF6" s="8"/>
      <c r="TUG6" s="8"/>
      <c r="TUH6" s="8"/>
      <c r="TUI6" s="8"/>
      <c r="TUJ6" s="8"/>
      <c r="TUK6" s="8"/>
      <c r="TUL6" s="8"/>
      <c r="TUM6" s="8"/>
      <c r="TUN6" s="8"/>
      <c r="TUO6" s="8"/>
      <c r="TUP6" s="8"/>
      <c r="TUQ6" s="8"/>
      <c r="TUR6" s="8"/>
      <c r="TUS6" s="8"/>
      <c r="TUT6" s="8"/>
      <c r="TUU6" s="8"/>
      <c r="TUV6" s="8"/>
      <c r="TUW6" s="8"/>
      <c r="TUX6" s="8"/>
      <c r="TUY6" s="8"/>
      <c r="TUZ6" s="8"/>
      <c r="TVA6" s="8"/>
      <c r="TVB6" s="8"/>
      <c r="TVC6" s="8"/>
      <c r="TVD6" s="8"/>
      <c r="TVE6" s="8"/>
      <c r="TVF6" s="8"/>
      <c r="TVG6" s="8"/>
      <c r="TVH6" s="8"/>
      <c r="TVI6" s="8"/>
      <c r="TVJ6" s="8"/>
      <c r="TVK6" s="8"/>
      <c r="TVL6" s="8"/>
      <c r="TVM6" s="8"/>
      <c r="TVN6" s="8"/>
      <c r="TVO6" s="8"/>
      <c r="TVP6" s="8"/>
      <c r="TVQ6" s="8"/>
      <c r="TVR6" s="8"/>
      <c r="TVS6" s="8"/>
      <c r="TVT6" s="8"/>
      <c r="TVU6" s="8"/>
      <c r="TVV6" s="8"/>
      <c r="TVW6" s="8"/>
      <c r="TVX6" s="8"/>
      <c r="TVY6" s="8"/>
      <c r="TVZ6" s="8"/>
      <c r="TWA6" s="8"/>
      <c r="TWB6" s="8"/>
      <c r="TWC6" s="8"/>
      <c r="TWD6" s="8"/>
      <c r="TWE6" s="8"/>
      <c r="TWF6" s="8"/>
      <c r="TWG6" s="8"/>
      <c r="TWH6" s="8"/>
      <c r="TWI6" s="8"/>
      <c r="TWJ6" s="8"/>
      <c r="TWK6" s="8"/>
      <c r="TWL6" s="8"/>
      <c r="TWM6" s="8"/>
      <c r="TWN6" s="8"/>
      <c r="TWO6" s="8"/>
      <c r="TWP6" s="8"/>
      <c r="TWQ6" s="8"/>
      <c r="TWR6" s="8"/>
      <c r="TWS6" s="8"/>
      <c r="TWT6" s="8"/>
      <c r="TWU6" s="8"/>
      <c r="TWV6" s="8"/>
      <c r="TWW6" s="8"/>
      <c r="TWX6" s="8"/>
      <c r="TWY6" s="8"/>
      <c r="TWZ6" s="8"/>
      <c r="TXA6" s="8"/>
      <c r="TXB6" s="8"/>
      <c r="TXC6" s="8"/>
      <c r="TXD6" s="8"/>
      <c r="TXE6" s="8"/>
      <c r="TXF6" s="8"/>
      <c r="TXG6" s="8"/>
      <c r="TXH6" s="8"/>
      <c r="TXI6" s="8"/>
      <c r="TXJ6" s="8"/>
      <c r="TXK6" s="8"/>
      <c r="TXL6" s="8"/>
      <c r="TXM6" s="8"/>
      <c r="TXN6" s="8"/>
      <c r="TXO6" s="8"/>
      <c r="TXP6" s="8"/>
      <c r="TXQ6" s="8"/>
      <c r="TXR6" s="8"/>
      <c r="TXS6" s="8"/>
      <c r="TXT6" s="8"/>
      <c r="TXU6" s="8"/>
      <c r="TXV6" s="8"/>
      <c r="TXW6" s="8"/>
      <c r="TXX6" s="8"/>
      <c r="TXY6" s="8"/>
      <c r="TXZ6" s="8"/>
      <c r="TYA6" s="8"/>
      <c r="TYB6" s="8"/>
      <c r="TYC6" s="8"/>
      <c r="TYD6" s="8"/>
      <c r="TYE6" s="8"/>
      <c r="TYF6" s="8"/>
      <c r="TYG6" s="8"/>
      <c r="TYH6" s="8"/>
      <c r="TYI6" s="8"/>
      <c r="TYJ6" s="8"/>
      <c r="TYK6" s="8"/>
      <c r="TYL6" s="8"/>
      <c r="TYM6" s="8"/>
      <c r="TYN6" s="8"/>
      <c r="TYO6" s="8"/>
      <c r="TYP6" s="8"/>
      <c r="TYQ6" s="8"/>
      <c r="TYR6" s="8"/>
      <c r="TYS6" s="8"/>
      <c r="TYT6" s="8"/>
      <c r="TYU6" s="8"/>
      <c r="TYV6" s="8"/>
      <c r="TYW6" s="8"/>
      <c r="TYX6" s="8"/>
      <c r="TYY6" s="8"/>
      <c r="TYZ6" s="8"/>
      <c r="TZA6" s="8"/>
      <c r="TZB6" s="8"/>
      <c r="TZC6" s="8"/>
      <c r="TZD6" s="8"/>
      <c r="TZE6" s="8"/>
      <c r="TZF6" s="8"/>
      <c r="TZG6" s="8"/>
      <c r="TZH6" s="8"/>
      <c r="TZI6" s="8"/>
      <c r="TZJ6" s="8"/>
      <c r="TZK6" s="8"/>
      <c r="TZL6" s="8"/>
      <c r="TZM6" s="8"/>
      <c r="TZN6" s="8"/>
      <c r="TZO6" s="8"/>
      <c r="TZP6" s="8"/>
      <c r="TZQ6" s="8"/>
      <c r="TZR6" s="8"/>
      <c r="TZS6" s="8"/>
      <c r="TZT6" s="8"/>
      <c r="TZU6" s="8"/>
      <c r="TZV6" s="8"/>
      <c r="TZW6" s="8"/>
      <c r="TZX6" s="8"/>
      <c r="TZY6" s="8"/>
      <c r="TZZ6" s="8"/>
      <c r="UAA6" s="8"/>
      <c r="UAB6" s="8"/>
      <c r="UAC6" s="8"/>
      <c r="UAD6" s="8"/>
      <c r="UAE6" s="8"/>
      <c r="UAF6" s="8"/>
      <c r="UAG6" s="8"/>
      <c r="UAH6" s="8"/>
      <c r="UAI6" s="8"/>
      <c r="UAJ6" s="8"/>
      <c r="UAK6" s="8"/>
      <c r="UAL6" s="8"/>
      <c r="UAM6" s="8"/>
      <c r="UAN6" s="8"/>
      <c r="UAO6" s="8"/>
      <c r="UAP6" s="8"/>
      <c r="UAQ6" s="8"/>
      <c r="UAR6" s="8"/>
      <c r="UAS6" s="8"/>
      <c r="UAT6" s="8"/>
      <c r="UAU6" s="8"/>
      <c r="UAV6" s="8"/>
      <c r="UAW6" s="8"/>
      <c r="UAX6" s="8"/>
      <c r="UAY6" s="8"/>
      <c r="UAZ6" s="8"/>
      <c r="UBA6" s="8"/>
      <c r="UBB6" s="8"/>
      <c r="UBC6" s="8"/>
      <c r="UBD6" s="8"/>
      <c r="UBE6" s="8"/>
      <c r="UBF6" s="8"/>
      <c r="UBG6" s="8"/>
      <c r="UBH6" s="8"/>
      <c r="UBI6" s="8"/>
      <c r="UBJ6" s="8"/>
      <c r="UBK6" s="8"/>
      <c r="UBL6" s="8"/>
      <c r="UBM6" s="8"/>
      <c r="UBN6" s="8"/>
      <c r="UBO6" s="8"/>
      <c r="UBP6" s="8"/>
      <c r="UBQ6" s="8"/>
      <c r="UBR6" s="8"/>
      <c r="UBS6" s="8"/>
      <c r="UBT6" s="8"/>
      <c r="UBU6" s="8"/>
      <c r="UBV6" s="8"/>
      <c r="UBW6" s="8"/>
      <c r="UBX6" s="8"/>
      <c r="UBY6" s="8"/>
      <c r="UBZ6" s="8"/>
      <c r="UCA6" s="8"/>
      <c r="UCB6" s="8"/>
      <c r="UCC6" s="8"/>
      <c r="UCD6" s="8"/>
      <c r="UCE6" s="8"/>
      <c r="UCF6" s="8"/>
      <c r="UCG6" s="8"/>
      <c r="UCH6" s="8"/>
      <c r="UCI6" s="8"/>
      <c r="UCJ6" s="8"/>
      <c r="UCK6" s="8"/>
      <c r="UCL6" s="8"/>
      <c r="UCM6" s="8"/>
      <c r="UCN6" s="8"/>
      <c r="UCO6" s="8"/>
      <c r="UCP6" s="8"/>
      <c r="UCQ6" s="8"/>
      <c r="UCR6" s="8"/>
      <c r="UCS6" s="8"/>
      <c r="UCT6" s="8"/>
      <c r="UCU6" s="8"/>
      <c r="UCV6" s="8"/>
      <c r="UCW6" s="8"/>
      <c r="UCX6" s="8"/>
      <c r="UCY6" s="8"/>
      <c r="UCZ6" s="8"/>
      <c r="UDA6" s="8"/>
      <c r="UDB6" s="8"/>
      <c r="UDC6" s="8"/>
      <c r="UDD6" s="8"/>
      <c r="UDE6" s="8"/>
      <c r="UDF6" s="8"/>
      <c r="UDG6" s="8"/>
      <c r="UDH6" s="8"/>
      <c r="UDI6" s="8"/>
      <c r="UDJ6" s="8"/>
      <c r="UDK6" s="8"/>
      <c r="UDL6" s="8"/>
      <c r="UDM6" s="8"/>
      <c r="UDN6" s="8"/>
      <c r="UDO6" s="8"/>
      <c r="UDP6" s="8"/>
      <c r="UDQ6" s="8"/>
      <c r="UDR6" s="8"/>
      <c r="UDS6" s="8"/>
      <c r="UDT6" s="8"/>
      <c r="UDU6" s="8"/>
      <c r="UDV6" s="8"/>
      <c r="UDW6" s="8"/>
      <c r="UDX6" s="8"/>
      <c r="UDY6" s="8"/>
      <c r="UDZ6" s="8"/>
      <c r="UEA6" s="8"/>
      <c r="UEB6" s="8"/>
      <c r="UEC6" s="8"/>
      <c r="UED6" s="8"/>
      <c r="UEE6" s="8"/>
      <c r="UEF6" s="8"/>
      <c r="UEG6" s="8"/>
      <c r="UEH6" s="8"/>
      <c r="UEI6" s="8"/>
      <c r="UEJ6" s="8"/>
      <c r="UEK6" s="8"/>
      <c r="UEL6" s="8"/>
      <c r="UEM6" s="8"/>
      <c r="UEN6" s="8"/>
      <c r="UEO6" s="8"/>
      <c r="UEP6" s="8"/>
      <c r="UEQ6" s="8"/>
      <c r="UER6" s="8"/>
      <c r="UES6" s="8"/>
      <c r="UET6" s="8"/>
      <c r="UEU6" s="8"/>
      <c r="UEV6" s="8"/>
      <c r="UEW6" s="8"/>
      <c r="UEX6" s="8"/>
      <c r="UEY6" s="8"/>
      <c r="UEZ6" s="8"/>
      <c r="UFA6" s="8"/>
      <c r="UFB6" s="8"/>
      <c r="UFC6" s="8"/>
      <c r="UFD6" s="8"/>
      <c r="UFE6" s="8"/>
      <c r="UFF6" s="8"/>
      <c r="UFG6" s="8"/>
      <c r="UFH6" s="8"/>
      <c r="UFI6" s="8"/>
      <c r="UFJ6" s="8"/>
      <c r="UFK6" s="8"/>
      <c r="UFL6" s="8"/>
      <c r="UFM6" s="8"/>
      <c r="UFN6" s="8"/>
      <c r="UFO6" s="8"/>
      <c r="UFP6" s="8"/>
      <c r="UFQ6" s="8"/>
      <c r="UFR6" s="8"/>
      <c r="UFS6" s="8"/>
      <c r="UFT6" s="8"/>
      <c r="UFU6" s="8"/>
      <c r="UFV6" s="8"/>
      <c r="UFW6" s="8"/>
      <c r="UFX6" s="8"/>
      <c r="UFY6" s="8"/>
      <c r="UFZ6" s="8"/>
      <c r="UGA6" s="8"/>
      <c r="UGB6" s="8"/>
      <c r="UGC6" s="8"/>
      <c r="UGD6" s="8"/>
      <c r="UGE6" s="8"/>
      <c r="UGF6" s="8"/>
      <c r="UGG6" s="8"/>
      <c r="UGH6" s="8"/>
      <c r="UGI6" s="8"/>
      <c r="UGJ6" s="8"/>
      <c r="UGK6" s="8"/>
      <c r="UGL6" s="8"/>
      <c r="UGM6" s="8"/>
      <c r="UGN6" s="8"/>
      <c r="UGO6" s="8"/>
      <c r="UGP6" s="8"/>
      <c r="UGQ6" s="8"/>
      <c r="UGR6" s="8"/>
      <c r="UGS6" s="8"/>
      <c r="UGT6" s="8"/>
      <c r="UGU6" s="8"/>
      <c r="UGV6" s="8"/>
      <c r="UGW6" s="8"/>
      <c r="UGX6" s="8"/>
      <c r="UGY6" s="8"/>
      <c r="UGZ6" s="8"/>
      <c r="UHA6" s="8"/>
      <c r="UHB6" s="8"/>
      <c r="UHC6" s="8"/>
      <c r="UHD6" s="8"/>
      <c r="UHE6" s="8"/>
      <c r="UHF6" s="8"/>
      <c r="UHG6" s="8"/>
      <c r="UHH6" s="8"/>
      <c r="UHI6" s="8"/>
      <c r="UHJ6" s="8"/>
      <c r="UHK6" s="8"/>
      <c r="UHL6" s="8"/>
      <c r="UHM6" s="8"/>
      <c r="UHN6" s="8"/>
      <c r="UHO6" s="8"/>
      <c r="UHP6" s="8"/>
      <c r="UHQ6" s="8"/>
      <c r="UHR6" s="8"/>
      <c r="UHS6" s="8"/>
      <c r="UHT6" s="8"/>
      <c r="UHU6" s="8"/>
      <c r="UHV6" s="8"/>
      <c r="UHW6" s="8"/>
      <c r="UHX6" s="8"/>
      <c r="UHY6" s="8"/>
      <c r="UHZ6" s="8"/>
      <c r="UIA6" s="8"/>
      <c r="UIB6" s="8"/>
      <c r="UIC6" s="8"/>
      <c r="UID6" s="8"/>
      <c r="UIE6" s="8"/>
      <c r="UIF6" s="8"/>
      <c r="UIG6" s="8"/>
      <c r="UIH6" s="8"/>
      <c r="UII6" s="8"/>
      <c r="UIJ6" s="8"/>
      <c r="UIK6" s="8"/>
      <c r="UIL6" s="8"/>
      <c r="UIM6" s="8"/>
      <c r="UIN6" s="8"/>
      <c r="UIO6" s="8"/>
      <c r="UIP6" s="8"/>
      <c r="UIQ6" s="8"/>
      <c r="UIR6" s="8"/>
      <c r="UIS6" s="8"/>
      <c r="UIT6" s="8"/>
      <c r="UIU6" s="8"/>
      <c r="UIV6" s="8"/>
      <c r="UIW6" s="8"/>
      <c r="UIX6" s="8"/>
      <c r="UIY6" s="8"/>
      <c r="UIZ6" s="8"/>
      <c r="UJA6" s="8"/>
      <c r="UJB6" s="8"/>
      <c r="UJC6" s="8"/>
      <c r="UJD6" s="8"/>
      <c r="UJE6" s="8"/>
      <c r="UJF6" s="8"/>
      <c r="UJG6" s="8"/>
      <c r="UJH6" s="8"/>
      <c r="UJI6" s="8"/>
      <c r="UJJ6" s="8"/>
      <c r="UJK6" s="8"/>
      <c r="UJL6" s="8"/>
      <c r="UJM6" s="8"/>
      <c r="UJN6" s="8"/>
      <c r="UJO6" s="8"/>
      <c r="UJP6" s="8"/>
      <c r="UJQ6" s="8"/>
      <c r="UJR6" s="8"/>
      <c r="UJS6" s="8"/>
      <c r="UJT6" s="8"/>
      <c r="UJU6" s="8"/>
      <c r="UJV6" s="8"/>
      <c r="UJW6" s="8"/>
      <c r="UJX6" s="8"/>
      <c r="UJY6" s="8"/>
      <c r="UJZ6" s="8"/>
      <c r="UKA6" s="8"/>
      <c r="UKB6" s="8"/>
      <c r="UKC6" s="8"/>
      <c r="UKD6" s="8"/>
      <c r="UKE6" s="8"/>
      <c r="UKF6" s="8"/>
      <c r="UKG6" s="8"/>
      <c r="UKH6" s="8"/>
      <c r="UKI6" s="8"/>
      <c r="UKJ6" s="8"/>
      <c r="UKK6" s="8"/>
      <c r="UKL6" s="8"/>
      <c r="UKM6" s="8"/>
      <c r="UKN6" s="8"/>
      <c r="UKO6" s="8"/>
      <c r="UKP6" s="8"/>
      <c r="UKQ6" s="8"/>
      <c r="UKR6" s="8"/>
      <c r="UKS6" s="8"/>
      <c r="UKT6" s="8"/>
      <c r="UKU6" s="8"/>
      <c r="UKV6" s="8"/>
      <c r="UKW6" s="8"/>
      <c r="UKX6" s="8"/>
      <c r="UKY6" s="8"/>
      <c r="UKZ6" s="8"/>
      <c r="ULA6" s="8"/>
      <c r="ULB6" s="8"/>
      <c r="ULC6" s="8"/>
      <c r="ULD6" s="8"/>
      <c r="ULE6" s="8"/>
      <c r="ULF6" s="8"/>
      <c r="ULG6" s="8"/>
      <c r="ULH6" s="8"/>
      <c r="ULI6" s="8"/>
      <c r="ULJ6" s="8"/>
      <c r="ULK6" s="8"/>
      <c r="ULL6" s="8"/>
      <c r="ULM6" s="8"/>
      <c r="ULN6" s="8"/>
      <c r="ULO6" s="8"/>
      <c r="ULP6" s="8"/>
      <c r="ULQ6" s="8"/>
      <c r="ULR6" s="8"/>
      <c r="ULS6" s="8"/>
      <c r="ULT6" s="8"/>
      <c r="ULU6" s="8"/>
      <c r="ULV6" s="8"/>
      <c r="ULW6" s="8"/>
      <c r="ULX6" s="8"/>
      <c r="ULY6" s="8"/>
      <c r="ULZ6" s="8"/>
      <c r="UMA6" s="8"/>
      <c r="UMB6" s="8"/>
      <c r="UMC6" s="8"/>
      <c r="UMD6" s="8"/>
      <c r="UME6" s="8"/>
      <c r="UMF6" s="8"/>
      <c r="UMG6" s="8"/>
      <c r="UMH6" s="8"/>
      <c r="UMI6" s="8"/>
      <c r="UMJ6" s="8"/>
      <c r="UMK6" s="8"/>
      <c r="UML6" s="8"/>
      <c r="UMM6" s="8"/>
      <c r="UMN6" s="8"/>
      <c r="UMO6" s="8"/>
      <c r="UMP6" s="8"/>
      <c r="UMQ6" s="8"/>
      <c r="UMR6" s="8"/>
      <c r="UMS6" s="8"/>
      <c r="UMT6" s="8"/>
      <c r="UMU6" s="8"/>
      <c r="UMV6" s="8"/>
      <c r="UMW6" s="8"/>
      <c r="UMX6" s="8"/>
      <c r="UMY6" s="8"/>
      <c r="UMZ6" s="8"/>
      <c r="UNA6" s="8"/>
      <c r="UNB6" s="8"/>
      <c r="UNC6" s="8"/>
      <c r="UND6" s="8"/>
      <c r="UNE6" s="8"/>
      <c r="UNF6" s="8"/>
      <c r="UNG6" s="8"/>
      <c r="UNH6" s="8"/>
      <c r="UNI6" s="8"/>
      <c r="UNJ6" s="8"/>
      <c r="UNK6" s="8"/>
      <c r="UNL6" s="8"/>
      <c r="UNM6" s="8"/>
      <c r="UNN6" s="8"/>
      <c r="UNO6" s="8"/>
      <c r="UNP6" s="8"/>
      <c r="UNQ6" s="8"/>
      <c r="UNR6" s="8"/>
      <c r="UNS6" s="8"/>
      <c r="UNT6" s="8"/>
      <c r="UNU6" s="8"/>
      <c r="UNV6" s="8"/>
      <c r="UNW6" s="8"/>
      <c r="UNX6" s="8"/>
      <c r="UNY6" s="8"/>
      <c r="UNZ6" s="8"/>
      <c r="UOA6" s="8"/>
      <c r="UOB6" s="8"/>
      <c r="UOC6" s="8"/>
      <c r="UOD6" s="8"/>
      <c r="UOE6" s="8"/>
      <c r="UOF6" s="8"/>
      <c r="UOG6" s="8"/>
      <c r="UOH6" s="8"/>
      <c r="UOI6" s="8"/>
      <c r="UOJ6" s="8"/>
      <c r="UOK6" s="8"/>
      <c r="UOL6" s="8"/>
      <c r="UOM6" s="8"/>
      <c r="UON6" s="8"/>
      <c r="UOO6" s="8"/>
      <c r="UOP6" s="8"/>
      <c r="UOQ6" s="8"/>
      <c r="UOR6" s="8"/>
      <c r="UOS6" s="8"/>
      <c r="UOT6" s="8"/>
      <c r="UOU6" s="8"/>
      <c r="UOV6" s="8"/>
      <c r="UOW6" s="8"/>
      <c r="UOX6" s="8"/>
      <c r="UOY6" s="8"/>
      <c r="UOZ6" s="8"/>
      <c r="UPA6" s="8"/>
      <c r="UPB6" s="8"/>
      <c r="UPC6" s="8"/>
      <c r="UPD6" s="8"/>
      <c r="UPE6" s="8"/>
      <c r="UPF6" s="8"/>
      <c r="UPG6" s="8"/>
      <c r="UPH6" s="8"/>
      <c r="UPI6" s="8"/>
      <c r="UPJ6" s="8"/>
      <c r="UPK6" s="8"/>
      <c r="UPL6" s="8"/>
      <c r="UPM6" s="8"/>
      <c r="UPN6" s="8"/>
      <c r="UPO6" s="8"/>
      <c r="UPP6" s="8"/>
      <c r="UPQ6" s="8"/>
      <c r="UPR6" s="8"/>
      <c r="UPS6" s="8"/>
      <c r="UPT6" s="8"/>
      <c r="UPU6" s="8"/>
      <c r="UPV6" s="8"/>
      <c r="UPW6" s="8"/>
      <c r="UPX6" s="8"/>
      <c r="UPY6" s="8"/>
      <c r="UPZ6" s="8"/>
      <c r="UQA6" s="8"/>
      <c r="UQB6" s="8"/>
      <c r="UQC6" s="8"/>
      <c r="UQD6" s="8"/>
      <c r="UQE6" s="8"/>
      <c r="UQF6" s="8"/>
      <c r="UQG6" s="8"/>
      <c r="UQH6" s="8"/>
      <c r="UQI6" s="8"/>
      <c r="UQJ6" s="8"/>
      <c r="UQK6" s="8"/>
      <c r="UQL6" s="8"/>
      <c r="UQM6" s="8"/>
      <c r="UQN6" s="8"/>
      <c r="UQO6" s="8"/>
      <c r="UQP6" s="8"/>
      <c r="UQQ6" s="8"/>
      <c r="UQR6" s="8"/>
      <c r="UQS6" s="8"/>
      <c r="UQT6" s="8"/>
      <c r="UQU6" s="8"/>
      <c r="UQV6" s="8"/>
      <c r="UQW6" s="8"/>
      <c r="UQX6" s="8"/>
      <c r="UQY6" s="8"/>
      <c r="UQZ6" s="8"/>
      <c r="URA6" s="8"/>
      <c r="URB6" s="8"/>
      <c r="URC6" s="8"/>
      <c r="URD6" s="8"/>
      <c r="URE6" s="8"/>
      <c r="URF6" s="8"/>
      <c r="URG6" s="8"/>
      <c r="URH6" s="8"/>
      <c r="URI6" s="8"/>
      <c r="URJ6" s="8"/>
      <c r="URK6" s="8"/>
      <c r="URL6" s="8"/>
      <c r="URM6" s="8"/>
      <c r="URN6" s="8"/>
      <c r="URO6" s="8"/>
      <c r="URP6" s="8"/>
      <c r="URQ6" s="8"/>
      <c r="URR6" s="8"/>
      <c r="URS6" s="8"/>
      <c r="URT6" s="8"/>
      <c r="URU6" s="8"/>
      <c r="URV6" s="8"/>
      <c r="URW6" s="8"/>
      <c r="URX6" s="8"/>
      <c r="URY6" s="8"/>
      <c r="URZ6" s="8"/>
      <c r="USA6" s="8"/>
      <c r="USB6" s="8"/>
      <c r="USC6" s="8"/>
      <c r="USD6" s="8"/>
      <c r="USE6" s="8"/>
      <c r="USF6" s="8"/>
      <c r="USG6" s="8"/>
      <c r="USH6" s="8"/>
      <c r="USI6" s="8"/>
      <c r="USJ6" s="8"/>
      <c r="USK6" s="8"/>
      <c r="USL6" s="8"/>
      <c r="USM6" s="8"/>
      <c r="USN6" s="8"/>
      <c r="USO6" s="8"/>
      <c r="USP6" s="8"/>
      <c r="USQ6" s="8"/>
      <c r="USR6" s="8"/>
      <c r="USS6" s="8"/>
      <c r="UST6" s="8"/>
      <c r="USU6" s="8"/>
      <c r="USV6" s="8"/>
      <c r="USW6" s="8"/>
      <c r="USX6" s="8"/>
      <c r="USY6" s="8"/>
      <c r="USZ6" s="8"/>
      <c r="UTA6" s="8"/>
      <c r="UTB6" s="8"/>
      <c r="UTC6" s="8"/>
      <c r="UTD6" s="8"/>
      <c r="UTE6" s="8"/>
      <c r="UTF6" s="8"/>
      <c r="UTG6" s="8"/>
      <c r="UTH6" s="8"/>
      <c r="UTI6" s="8"/>
      <c r="UTJ6" s="8"/>
      <c r="UTK6" s="8"/>
      <c r="UTL6" s="8"/>
      <c r="UTM6" s="8"/>
      <c r="UTN6" s="8"/>
      <c r="UTO6" s="8"/>
      <c r="UTP6" s="8"/>
      <c r="UTQ6" s="8"/>
      <c r="UTR6" s="8"/>
      <c r="UTS6" s="8"/>
      <c r="UTT6" s="8"/>
      <c r="UTU6" s="8"/>
      <c r="UTV6" s="8"/>
      <c r="UTW6" s="8"/>
      <c r="UTX6" s="8"/>
      <c r="UTY6" s="8"/>
      <c r="UTZ6" s="8"/>
      <c r="UUA6" s="8"/>
      <c r="UUB6" s="8"/>
      <c r="UUC6" s="8"/>
      <c r="UUD6" s="8"/>
      <c r="UUE6" s="8"/>
      <c r="UUF6" s="8"/>
      <c r="UUG6" s="8"/>
      <c r="UUH6" s="8"/>
      <c r="UUI6" s="8"/>
      <c r="UUJ6" s="8"/>
      <c r="UUK6" s="8"/>
      <c r="UUL6" s="8"/>
      <c r="UUM6" s="8"/>
      <c r="UUN6" s="8"/>
      <c r="UUO6" s="8"/>
      <c r="UUP6" s="8"/>
      <c r="UUQ6" s="8"/>
      <c r="UUR6" s="8"/>
      <c r="UUS6" s="8"/>
      <c r="UUT6" s="8"/>
      <c r="UUU6" s="8"/>
      <c r="UUV6" s="8"/>
      <c r="UUW6" s="8"/>
      <c r="UUX6" s="8"/>
      <c r="UUY6" s="8"/>
      <c r="UUZ6" s="8"/>
      <c r="UVA6" s="8"/>
      <c r="UVB6" s="8"/>
      <c r="UVC6" s="8"/>
      <c r="UVD6" s="8"/>
      <c r="UVE6" s="8"/>
      <c r="UVF6" s="8"/>
      <c r="UVG6" s="8"/>
      <c r="UVH6" s="8"/>
      <c r="UVI6" s="8"/>
      <c r="UVJ6" s="8"/>
      <c r="UVK6" s="8"/>
      <c r="UVL6" s="8"/>
      <c r="UVM6" s="8"/>
      <c r="UVN6" s="8"/>
      <c r="UVO6" s="8"/>
      <c r="UVP6" s="8"/>
      <c r="UVQ6" s="8"/>
      <c r="UVR6" s="8"/>
      <c r="UVS6" s="8"/>
      <c r="UVT6" s="8"/>
      <c r="UVU6" s="8"/>
      <c r="UVV6" s="8"/>
      <c r="UVW6" s="8"/>
      <c r="UVX6" s="8"/>
      <c r="UVY6" s="8"/>
      <c r="UVZ6" s="8"/>
      <c r="UWA6" s="8"/>
      <c r="UWB6" s="8"/>
      <c r="UWC6" s="8"/>
      <c r="UWD6" s="8"/>
      <c r="UWE6" s="8"/>
      <c r="UWF6" s="8"/>
      <c r="UWG6" s="8"/>
      <c r="UWH6" s="8"/>
      <c r="UWI6" s="8"/>
      <c r="UWJ6" s="8"/>
      <c r="UWK6" s="8"/>
      <c r="UWL6" s="8"/>
      <c r="UWM6" s="8"/>
      <c r="UWN6" s="8"/>
      <c r="UWO6" s="8"/>
      <c r="UWP6" s="8"/>
      <c r="UWQ6" s="8"/>
      <c r="UWR6" s="8"/>
      <c r="UWS6" s="8"/>
      <c r="UWT6" s="8"/>
      <c r="UWU6" s="8"/>
      <c r="UWV6" s="8"/>
      <c r="UWW6" s="8"/>
      <c r="UWX6" s="8"/>
      <c r="UWY6" s="8"/>
      <c r="UWZ6" s="8"/>
      <c r="UXA6" s="8"/>
      <c r="UXB6" s="8"/>
      <c r="UXC6" s="8"/>
      <c r="UXD6" s="8"/>
      <c r="UXE6" s="8"/>
      <c r="UXF6" s="8"/>
      <c r="UXG6" s="8"/>
      <c r="UXH6" s="8"/>
      <c r="UXI6" s="8"/>
      <c r="UXJ6" s="8"/>
      <c r="UXK6" s="8"/>
      <c r="UXL6" s="8"/>
      <c r="UXM6" s="8"/>
      <c r="UXN6" s="8"/>
      <c r="UXO6" s="8"/>
      <c r="UXP6" s="8"/>
      <c r="UXQ6" s="8"/>
      <c r="UXR6" s="8"/>
      <c r="UXS6" s="8"/>
      <c r="UXT6" s="8"/>
      <c r="UXU6" s="8"/>
      <c r="UXV6" s="8"/>
      <c r="UXW6" s="8"/>
      <c r="UXX6" s="8"/>
      <c r="UXY6" s="8"/>
      <c r="UXZ6" s="8"/>
      <c r="UYA6" s="8"/>
      <c r="UYB6" s="8"/>
      <c r="UYC6" s="8"/>
      <c r="UYD6" s="8"/>
      <c r="UYE6" s="8"/>
      <c r="UYF6" s="8"/>
      <c r="UYG6" s="8"/>
      <c r="UYH6" s="8"/>
      <c r="UYI6" s="8"/>
      <c r="UYJ6" s="8"/>
      <c r="UYK6" s="8"/>
      <c r="UYL6" s="8"/>
      <c r="UYM6" s="8"/>
      <c r="UYN6" s="8"/>
      <c r="UYO6" s="8"/>
      <c r="UYP6" s="8"/>
      <c r="UYQ6" s="8"/>
      <c r="UYR6" s="8"/>
      <c r="UYS6" s="8"/>
      <c r="UYT6" s="8"/>
      <c r="UYU6" s="8"/>
      <c r="UYV6" s="8"/>
      <c r="UYW6" s="8"/>
      <c r="UYX6" s="8"/>
      <c r="UYY6" s="8"/>
      <c r="UYZ6" s="8"/>
      <c r="UZA6" s="8"/>
      <c r="UZB6" s="8"/>
      <c r="UZC6" s="8"/>
      <c r="UZD6" s="8"/>
      <c r="UZE6" s="8"/>
      <c r="UZF6" s="8"/>
      <c r="UZG6" s="8"/>
      <c r="UZH6" s="8"/>
      <c r="UZI6" s="8"/>
      <c r="UZJ6" s="8"/>
      <c r="UZK6" s="8"/>
      <c r="UZL6" s="8"/>
      <c r="UZM6" s="8"/>
      <c r="UZN6" s="8"/>
      <c r="UZO6" s="8"/>
      <c r="UZP6" s="8"/>
      <c r="UZQ6" s="8"/>
      <c r="UZR6" s="8"/>
      <c r="UZS6" s="8"/>
      <c r="UZT6" s="8"/>
      <c r="UZU6" s="8"/>
      <c r="UZV6" s="8"/>
      <c r="UZW6" s="8"/>
      <c r="UZX6" s="8"/>
      <c r="UZY6" s="8"/>
      <c r="UZZ6" s="8"/>
      <c r="VAA6" s="8"/>
      <c r="VAB6" s="8"/>
      <c r="VAC6" s="8"/>
      <c r="VAD6" s="8"/>
      <c r="VAE6" s="8"/>
      <c r="VAF6" s="8"/>
      <c r="VAG6" s="8"/>
      <c r="VAH6" s="8"/>
      <c r="VAI6" s="8"/>
      <c r="VAJ6" s="8"/>
      <c r="VAK6" s="8"/>
      <c r="VAL6" s="8"/>
      <c r="VAM6" s="8"/>
      <c r="VAN6" s="8"/>
      <c r="VAO6" s="8"/>
      <c r="VAP6" s="8"/>
      <c r="VAQ6" s="8"/>
      <c r="VAR6" s="8"/>
      <c r="VAS6" s="8"/>
      <c r="VAT6" s="8"/>
      <c r="VAU6" s="8"/>
      <c r="VAV6" s="8"/>
      <c r="VAW6" s="8"/>
      <c r="VAX6" s="8"/>
      <c r="VAY6" s="8"/>
      <c r="VAZ6" s="8"/>
      <c r="VBA6" s="8"/>
      <c r="VBB6" s="8"/>
      <c r="VBC6" s="8"/>
      <c r="VBD6" s="8"/>
      <c r="VBE6" s="8"/>
      <c r="VBF6" s="8"/>
      <c r="VBG6" s="8"/>
      <c r="VBH6" s="8"/>
      <c r="VBI6" s="8"/>
      <c r="VBJ6" s="8"/>
      <c r="VBK6" s="8"/>
      <c r="VBL6" s="8"/>
      <c r="VBM6" s="8"/>
      <c r="VBN6" s="8"/>
      <c r="VBO6" s="8"/>
      <c r="VBP6" s="8"/>
      <c r="VBQ6" s="8"/>
      <c r="VBR6" s="8"/>
      <c r="VBS6" s="8"/>
      <c r="VBT6" s="8"/>
      <c r="VBU6" s="8"/>
      <c r="VBV6" s="8"/>
      <c r="VBW6" s="8"/>
      <c r="VBX6" s="8"/>
      <c r="VBY6" s="8"/>
      <c r="VBZ6" s="8"/>
      <c r="VCA6" s="8"/>
      <c r="VCB6" s="8"/>
      <c r="VCC6" s="8"/>
      <c r="VCD6" s="8"/>
      <c r="VCE6" s="8"/>
      <c r="VCF6" s="8"/>
      <c r="VCG6" s="8"/>
      <c r="VCH6" s="8"/>
      <c r="VCI6" s="8"/>
      <c r="VCJ6" s="8"/>
      <c r="VCK6" s="8"/>
      <c r="VCL6" s="8"/>
      <c r="VCM6" s="8"/>
      <c r="VCN6" s="8"/>
      <c r="VCO6" s="8"/>
      <c r="VCP6" s="8"/>
      <c r="VCQ6" s="8"/>
      <c r="VCR6" s="8"/>
      <c r="VCS6" s="8"/>
      <c r="VCT6" s="8"/>
      <c r="VCU6" s="8"/>
      <c r="VCV6" s="8"/>
      <c r="VCW6" s="8"/>
      <c r="VCX6" s="8"/>
      <c r="VCY6" s="8"/>
      <c r="VCZ6" s="8"/>
      <c r="VDA6" s="8"/>
      <c r="VDB6" s="8"/>
      <c r="VDC6" s="8"/>
      <c r="VDD6" s="8"/>
      <c r="VDE6" s="8"/>
      <c r="VDF6" s="8"/>
      <c r="VDG6" s="8"/>
      <c r="VDH6" s="8"/>
      <c r="VDI6" s="8"/>
      <c r="VDJ6" s="8"/>
      <c r="VDK6" s="8"/>
      <c r="VDL6" s="8"/>
      <c r="VDM6" s="8"/>
      <c r="VDN6" s="8"/>
      <c r="VDO6" s="8"/>
      <c r="VDP6" s="8"/>
      <c r="VDQ6" s="8"/>
      <c r="VDR6" s="8"/>
      <c r="VDS6" s="8"/>
      <c r="VDT6" s="8"/>
      <c r="VDU6" s="8"/>
      <c r="VDV6" s="8"/>
      <c r="VDW6" s="8"/>
      <c r="VDX6" s="8"/>
      <c r="VDY6" s="8"/>
      <c r="VDZ6" s="8"/>
      <c r="VEA6" s="8"/>
      <c r="VEB6" s="8"/>
      <c r="VEC6" s="8"/>
      <c r="VED6" s="8"/>
      <c r="VEE6" s="8"/>
      <c r="VEF6" s="8"/>
      <c r="VEG6" s="8"/>
      <c r="VEH6" s="8"/>
      <c r="VEI6" s="8"/>
      <c r="VEJ6" s="8"/>
      <c r="VEK6" s="8"/>
      <c r="VEL6" s="8"/>
      <c r="VEM6" s="8"/>
      <c r="VEN6" s="8"/>
      <c r="VEO6" s="8"/>
      <c r="VEP6" s="8"/>
      <c r="VEQ6" s="8"/>
      <c r="VER6" s="8"/>
      <c r="VES6" s="8"/>
      <c r="VET6" s="8"/>
      <c r="VEU6" s="8"/>
      <c r="VEV6" s="8"/>
      <c r="VEW6" s="8"/>
      <c r="VEX6" s="8"/>
      <c r="VEY6" s="8"/>
      <c r="VEZ6" s="8"/>
      <c r="VFA6" s="8"/>
      <c r="VFB6" s="8"/>
      <c r="VFC6" s="8"/>
      <c r="VFD6" s="8"/>
      <c r="VFE6" s="8"/>
      <c r="VFF6" s="8"/>
      <c r="VFG6" s="8"/>
      <c r="VFH6" s="8"/>
      <c r="VFI6" s="8"/>
      <c r="VFJ6" s="8"/>
      <c r="VFK6" s="8"/>
      <c r="VFL6" s="8"/>
      <c r="VFM6" s="8"/>
      <c r="VFN6" s="8"/>
      <c r="VFO6" s="8"/>
      <c r="VFP6" s="8"/>
      <c r="VFQ6" s="8"/>
      <c r="VFR6" s="8"/>
      <c r="VFS6" s="8"/>
      <c r="VFT6" s="8"/>
      <c r="VFU6" s="8"/>
      <c r="VFV6" s="8"/>
      <c r="VFW6" s="8"/>
      <c r="VFX6" s="8"/>
      <c r="VFY6" s="8"/>
      <c r="VFZ6" s="8"/>
      <c r="VGA6" s="8"/>
      <c r="VGB6" s="8"/>
      <c r="VGC6" s="8"/>
      <c r="VGD6" s="8"/>
      <c r="VGE6" s="8"/>
      <c r="VGF6" s="8"/>
      <c r="VGG6" s="8"/>
      <c r="VGH6" s="8"/>
      <c r="VGI6" s="8"/>
      <c r="VGJ6" s="8"/>
      <c r="VGK6" s="8"/>
      <c r="VGL6" s="8"/>
      <c r="VGM6" s="8"/>
      <c r="VGN6" s="8"/>
      <c r="VGO6" s="8"/>
      <c r="VGP6" s="8"/>
      <c r="VGQ6" s="8"/>
      <c r="VGR6" s="8"/>
      <c r="VGS6" s="8"/>
      <c r="VGT6" s="8"/>
      <c r="VGU6" s="8"/>
      <c r="VGV6" s="8"/>
      <c r="VGW6" s="8"/>
      <c r="VGX6" s="8"/>
      <c r="VGY6" s="8"/>
      <c r="VGZ6" s="8"/>
      <c r="VHA6" s="8"/>
      <c r="VHB6" s="8"/>
      <c r="VHC6" s="8"/>
      <c r="VHD6" s="8"/>
      <c r="VHE6" s="8"/>
      <c r="VHF6" s="8"/>
      <c r="VHG6" s="8"/>
      <c r="VHH6" s="8"/>
      <c r="VHI6" s="8"/>
      <c r="VHJ6" s="8"/>
      <c r="VHK6" s="8"/>
      <c r="VHL6" s="8"/>
      <c r="VHM6" s="8"/>
      <c r="VHN6" s="8"/>
      <c r="VHO6" s="8"/>
      <c r="VHP6" s="8"/>
      <c r="VHQ6" s="8"/>
      <c r="VHR6" s="8"/>
      <c r="VHS6" s="8"/>
      <c r="VHT6" s="8"/>
      <c r="VHU6" s="8"/>
      <c r="VHV6" s="8"/>
      <c r="VHW6" s="8"/>
      <c r="VHX6" s="8"/>
      <c r="VHY6" s="8"/>
      <c r="VHZ6" s="8"/>
      <c r="VIA6" s="8"/>
      <c r="VIB6" s="8"/>
      <c r="VIC6" s="8"/>
      <c r="VID6" s="8"/>
      <c r="VIE6" s="8"/>
      <c r="VIF6" s="8"/>
      <c r="VIG6" s="8"/>
      <c r="VIH6" s="8"/>
      <c r="VII6" s="8"/>
      <c r="VIJ6" s="8"/>
      <c r="VIK6" s="8"/>
      <c r="VIL6" s="8"/>
      <c r="VIM6" s="8"/>
      <c r="VIN6" s="8"/>
      <c r="VIO6" s="8"/>
      <c r="VIP6" s="8"/>
      <c r="VIQ6" s="8"/>
      <c r="VIR6" s="8"/>
      <c r="VIS6" s="8"/>
      <c r="VIT6" s="8"/>
      <c r="VIU6" s="8"/>
      <c r="VIV6" s="8"/>
      <c r="VIW6" s="8"/>
      <c r="VIX6" s="8"/>
      <c r="VIY6" s="8"/>
      <c r="VIZ6" s="8"/>
      <c r="VJA6" s="8"/>
      <c r="VJB6" s="8"/>
      <c r="VJC6" s="8"/>
      <c r="VJD6" s="8"/>
      <c r="VJE6" s="8"/>
      <c r="VJF6" s="8"/>
      <c r="VJG6" s="8"/>
      <c r="VJH6" s="8"/>
      <c r="VJI6" s="8"/>
      <c r="VJJ6" s="8"/>
      <c r="VJK6" s="8"/>
      <c r="VJL6" s="8"/>
      <c r="VJM6" s="8"/>
      <c r="VJN6" s="8"/>
      <c r="VJO6" s="8"/>
      <c r="VJP6" s="8"/>
      <c r="VJQ6" s="8"/>
      <c r="VJR6" s="8"/>
      <c r="VJS6" s="8"/>
      <c r="VJT6" s="8"/>
      <c r="VJU6" s="8"/>
      <c r="VJV6" s="8"/>
      <c r="VJW6" s="8"/>
      <c r="VJX6" s="8"/>
      <c r="VJY6" s="8"/>
      <c r="VJZ6" s="8"/>
      <c r="VKA6" s="8"/>
      <c r="VKB6" s="8"/>
      <c r="VKC6" s="8"/>
      <c r="VKD6" s="8"/>
      <c r="VKE6" s="8"/>
      <c r="VKF6" s="8"/>
      <c r="VKG6" s="8"/>
      <c r="VKH6" s="8"/>
      <c r="VKI6" s="8"/>
      <c r="VKJ6" s="8"/>
      <c r="VKK6" s="8"/>
      <c r="VKL6" s="8"/>
      <c r="VKM6" s="8"/>
      <c r="VKN6" s="8"/>
      <c r="VKO6" s="8"/>
      <c r="VKP6" s="8"/>
      <c r="VKQ6" s="8"/>
      <c r="VKR6" s="8"/>
      <c r="VKS6" s="8"/>
      <c r="VKT6" s="8"/>
      <c r="VKU6" s="8"/>
      <c r="VKV6" s="8"/>
      <c r="VKW6" s="8"/>
      <c r="VKX6" s="8"/>
      <c r="VKY6" s="8"/>
      <c r="VKZ6" s="8"/>
      <c r="VLA6" s="8"/>
      <c r="VLB6" s="8"/>
      <c r="VLC6" s="8"/>
      <c r="VLD6" s="8"/>
      <c r="VLE6" s="8"/>
      <c r="VLF6" s="8"/>
      <c r="VLG6" s="8"/>
      <c r="VLH6" s="8"/>
      <c r="VLI6" s="8"/>
      <c r="VLJ6" s="8"/>
      <c r="VLK6" s="8"/>
      <c r="VLL6" s="8"/>
      <c r="VLM6" s="8"/>
      <c r="VLN6" s="8"/>
      <c r="VLO6" s="8"/>
      <c r="VLP6" s="8"/>
      <c r="VLQ6" s="8"/>
      <c r="VLR6" s="8"/>
      <c r="VLS6" s="8"/>
      <c r="VLT6" s="8"/>
      <c r="VLU6" s="8"/>
      <c r="VLV6" s="8"/>
      <c r="VLW6" s="8"/>
      <c r="VLX6" s="8"/>
      <c r="VLY6" s="8"/>
      <c r="VLZ6" s="8"/>
      <c r="VMA6" s="8"/>
      <c r="VMB6" s="8"/>
      <c r="VMC6" s="8"/>
      <c r="VMD6" s="8"/>
      <c r="VME6" s="8"/>
      <c r="VMF6" s="8"/>
      <c r="VMG6" s="8"/>
      <c r="VMH6" s="8"/>
      <c r="VMI6" s="8"/>
      <c r="VMJ6" s="8"/>
      <c r="VMK6" s="8"/>
      <c r="VML6" s="8"/>
      <c r="VMM6" s="8"/>
      <c r="VMN6" s="8"/>
      <c r="VMO6" s="8"/>
      <c r="VMP6" s="8"/>
      <c r="VMQ6" s="8"/>
      <c r="VMR6" s="8"/>
      <c r="VMS6" s="8"/>
      <c r="VMT6" s="8"/>
      <c r="VMU6" s="8"/>
      <c r="VMV6" s="8"/>
      <c r="VMW6" s="8"/>
      <c r="VMX6" s="8"/>
      <c r="VMY6" s="8"/>
      <c r="VMZ6" s="8"/>
      <c r="VNA6" s="8"/>
      <c r="VNB6" s="8"/>
      <c r="VNC6" s="8"/>
      <c r="VND6" s="8"/>
      <c r="VNE6" s="8"/>
      <c r="VNF6" s="8"/>
      <c r="VNG6" s="8"/>
      <c r="VNH6" s="8"/>
      <c r="VNI6" s="8"/>
      <c r="VNJ6" s="8"/>
      <c r="VNK6" s="8"/>
      <c r="VNL6" s="8"/>
      <c r="VNM6" s="8"/>
      <c r="VNN6" s="8"/>
      <c r="VNO6" s="8"/>
      <c r="VNP6" s="8"/>
      <c r="VNQ6" s="8"/>
      <c r="VNR6" s="8"/>
      <c r="VNS6" s="8"/>
      <c r="VNT6" s="8"/>
      <c r="VNU6" s="8"/>
      <c r="VNV6" s="8"/>
      <c r="VNW6" s="8"/>
      <c r="VNX6" s="8"/>
      <c r="VNY6" s="8"/>
      <c r="VNZ6" s="8"/>
      <c r="VOA6" s="8"/>
      <c r="VOB6" s="8"/>
      <c r="VOC6" s="8"/>
      <c r="VOD6" s="8"/>
      <c r="VOE6" s="8"/>
      <c r="VOF6" s="8"/>
      <c r="VOG6" s="8"/>
      <c r="VOH6" s="8"/>
      <c r="VOI6" s="8"/>
      <c r="VOJ6" s="8"/>
      <c r="VOK6" s="8"/>
      <c r="VOL6" s="8"/>
      <c r="VOM6" s="8"/>
      <c r="VON6" s="8"/>
      <c r="VOO6" s="8"/>
      <c r="VOP6" s="8"/>
      <c r="VOQ6" s="8"/>
      <c r="VOR6" s="8"/>
      <c r="VOS6" s="8"/>
      <c r="VOT6" s="8"/>
      <c r="VOU6" s="8"/>
      <c r="VOV6" s="8"/>
      <c r="VOW6" s="8"/>
      <c r="VOX6" s="8"/>
      <c r="VOY6" s="8"/>
      <c r="VOZ6" s="8"/>
      <c r="VPA6" s="8"/>
      <c r="VPB6" s="8"/>
      <c r="VPC6" s="8"/>
      <c r="VPD6" s="8"/>
      <c r="VPE6" s="8"/>
      <c r="VPF6" s="8"/>
      <c r="VPG6" s="8"/>
      <c r="VPH6" s="8"/>
      <c r="VPI6" s="8"/>
      <c r="VPJ6" s="8"/>
      <c r="VPK6" s="8"/>
      <c r="VPL6" s="8"/>
      <c r="VPM6" s="8"/>
      <c r="VPN6" s="8"/>
      <c r="VPO6" s="8"/>
      <c r="VPP6" s="8"/>
      <c r="VPQ6" s="8"/>
      <c r="VPR6" s="8"/>
      <c r="VPS6" s="8"/>
      <c r="VPT6" s="8"/>
      <c r="VPU6" s="8"/>
      <c r="VPV6" s="8"/>
      <c r="VPW6" s="8"/>
      <c r="VPX6" s="8"/>
      <c r="VPY6" s="8"/>
      <c r="VPZ6" s="8"/>
      <c r="VQA6" s="8"/>
      <c r="VQB6" s="8"/>
      <c r="VQC6" s="8"/>
      <c r="VQD6" s="8"/>
      <c r="VQE6" s="8"/>
      <c r="VQF6" s="8"/>
      <c r="VQG6" s="8"/>
      <c r="VQH6" s="8"/>
      <c r="VQI6" s="8"/>
      <c r="VQJ6" s="8"/>
      <c r="VQK6" s="8"/>
      <c r="VQL6" s="8"/>
      <c r="VQM6" s="8"/>
      <c r="VQN6" s="8"/>
      <c r="VQO6" s="8"/>
      <c r="VQP6" s="8"/>
      <c r="VQQ6" s="8"/>
      <c r="VQR6" s="8"/>
      <c r="VQS6" s="8"/>
      <c r="VQT6" s="8"/>
      <c r="VQU6" s="8"/>
      <c r="VQV6" s="8"/>
      <c r="VQW6" s="8"/>
      <c r="VQX6" s="8"/>
      <c r="VQY6" s="8"/>
      <c r="VQZ6" s="8"/>
      <c r="VRA6" s="8"/>
      <c r="VRB6" s="8"/>
      <c r="VRC6" s="8"/>
      <c r="VRD6" s="8"/>
      <c r="VRE6" s="8"/>
      <c r="VRF6" s="8"/>
      <c r="VRG6" s="8"/>
      <c r="VRH6" s="8"/>
      <c r="VRI6" s="8"/>
      <c r="VRJ6" s="8"/>
      <c r="VRK6" s="8"/>
      <c r="VRL6" s="8"/>
      <c r="VRM6" s="8"/>
      <c r="VRN6" s="8"/>
      <c r="VRO6" s="8"/>
      <c r="VRP6" s="8"/>
      <c r="VRQ6" s="8"/>
      <c r="VRR6" s="8"/>
      <c r="VRS6" s="8"/>
      <c r="VRT6" s="8"/>
      <c r="VRU6" s="8"/>
      <c r="VRV6" s="8"/>
      <c r="VRW6" s="8"/>
      <c r="VRX6" s="8"/>
      <c r="VRY6" s="8"/>
      <c r="VRZ6" s="8"/>
      <c r="VSA6" s="8"/>
      <c r="VSB6" s="8"/>
      <c r="VSC6" s="8"/>
      <c r="VSD6" s="8"/>
      <c r="VSE6" s="8"/>
      <c r="VSF6" s="8"/>
      <c r="VSG6" s="8"/>
      <c r="VSH6" s="8"/>
      <c r="VSI6" s="8"/>
      <c r="VSJ6" s="8"/>
      <c r="VSK6" s="8"/>
      <c r="VSL6" s="8"/>
      <c r="VSM6" s="8"/>
      <c r="VSN6" s="8"/>
      <c r="VSO6" s="8"/>
      <c r="VSP6" s="8"/>
      <c r="VSQ6" s="8"/>
      <c r="VSR6" s="8"/>
      <c r="VSS6" s="8"/>
      <c r="VST6" s="8"/>
      <c r="VSU6" s="8"/>
      <c r="VSV6" s="8"/>
      <c r="VSW6" s="8"/>
      <c r="VSX6" s="8"/>
      <c r="VSY6" s="8"/>
      <c r="VSZ6" s="8"/>
      <c r="VTA6" s="8"/>
      <c r="VTB6" s="8"/>
      <c r="VTC6" s="8"/>
      <c r="VTD6" s="8"/>
      <c r="VTE6" s="8"/>
      <c r="VTF6" s="8"/>
      <c r="VTG6" s="8"/>
      <c r="VTH6" s="8"/>
      <c r="VTI6" s="8"/>
      <c r="VTJ6" s="8"/>
      <c r="VTK6" s="8"/>
      <c r="VTL6" s="8"/>
      <c r="VTM6" s="8"/>
      <c r="VTN6" s="8"/>
      <c r="VTO6" s="8"/>
      <c r="VTP6" s="8"/>
      <c r="VTQ6" s="8"/>
      <c r="VTR6" s="8"/>
      <c r="VTS6" s="8"/>
      <c r="VTT6" s="8"/>
      <c r="VTU6" s="8"/>
      <c r="VTV6" s="8"/>
      <c r="VTW6" s="8"/>
      <c r="VTX6" s="8"/>
      <c r="VTY6" s="8"/>
      <c r="VTZ6" s="8"/>
      <c r="VUA6" s="8"/>
      <c r="VUB6" s="8"/>
      <c r="VUC6" s="8"/>
      <c r="VUD6" s="8"/>
      <c r="VUE6" s="8"/>
      <c r="VUF6" s="8"/>
      <c r="VUG6" s="8"/>
      <c r="VUH6" s="8"/>
      <c r="VUI6" s="8"/>
      <c r="VUJ6" s="8"/>
      <c r="VUK6" s="8"/>
      <c r="VUL6" s="8"/>
      <c r="VUM6" s="8"/>
      <c r="VUN6" s="8"/>
      <c r="VUO6" s="8"/>
      <c r="VUP6" s="8"/>
      <c r="VUQ6" s="8"/>
      <c r="VUR6" s="8"/>
      <c r="VUS6" s="8"/>
      <c r="VUT6" s="8"/>
      <c r="VUU6" s="8"/>
      <c r="VUV6" s="8"/>
      <c r="VUW6" s="8"/>
      <c r="VUX6" s="8"/>
      <c r="VUY6" s="8"/>
      <c r="VUZ6" s="8"/>
      <c r="VVA6" s="8"/>
      <c r="VVB6" s="8"/>
      <c r="VVC6" s="8"/>
      <c r="VVD6" s="8"/>
      <c r="VVE6" s="8"/>
      <c r="VVF6" s="8"/>
      <c r="VVG6" s="8"/>
      <c r="VVH6" s="8"/>
      <c r="VVI6" s="8"/>
      <c r="VVJ6" s="8"/>
      <c r="VVK6" s="8"/>
      <c r="VVL6" s="8"/>
      <c r="VVM6" s="8"/>
      <c r="VVN6" s="8"/>
      <c r="VVO6" s="8"/>
      <c r="VVP6" s="8"/>
      <c r="VVQ6" s="8"/>
      <c r="VVR6" s="8"/>
      <c r="VVS6" s="8"/>
      <c r="VVT6" s="8"/>
      <c r="VVU6" s="8"/>
      <c r="VVV6" s="8"/>
      <c r="VVW6" s="8"/>
      <c r="VVX6" s="8"/>
      <c r="VVY6" s="8"/>
      <c r="VVZ6" s="8"/>
      <c r="VWA6" s="8"/>
      <c r="VWB6" s="8"/>
      <c r="VWC6" s="8"/>
      <c r="VWD6" s="8"/>
      <c r="VWE6" s="8"/>
      <c r="VWF6" s="8"/>
      <c r="VWG6" s="8"/>
      <c r="VWH6" s="8"/>
      <c r="VWI6" s="8"/>
      <c r="VWJ6" s="8"/>
      <c r="VWK6" s="8"/>
      <c r="VWL6" s="8"/>
      <c r="VWM6" s="8"/>
      <c r="VWN6" s="8"/>
      <c r="VWO6" s="8"/>
      <c r="VWP6" s="8"/>
      <c r="VWQ6" s="8"/>
      <c r="VWR6" s="8"/>
      <c r="VWS6" s="8"/>
      <c r="VWT6" s="8"/>
      <c r="VWU6" s="8"/>
      <c r="VWV6" s="8"/>
      <c r="VWW6" s="8"/>
      <c r="VWX6" s="8"/>
      <c r="VWY6" s="8"/>
      <c r="VWZ6" s="8"/>
      <c r="VXA6" s="8"/>
      <c r="VXB6" s="8"/>
      <c r="VXC6" s="8"/>
      <c r="VXD6" s="8"/>
      <c r="VXE6" s="8"/>
      <c r="VXF6" s="8"/>
      <c r="VXG6" s="8"/>
      <c r="VXH6" s="8"/>
      <c r="VXI6" s="8"/>
      <c r="VXJ6" s="8"/>
      <c r="VXK6" s="8"/>
      <c r="VXL6" s="8"/>
      <c r="VXM6" s="8"/>
      <c r="VXN6" s="8"/>
      <c r="VXO6" s="8"/>
      <c r="VXP6" s="8"/>
      <c r="VXQ6" s="8"/>
      <c r="VXR6" s="8"/>
      <c r="VXS6" s="8"/>
      <c r="VXT6" s="8"/>
      <c r="VXU6" s="8"/>
      <c r="VXV6" s="8"/>
      <c r="VXW6" s="8"/>
      <c r="VXX6" s="8"/>
      <c r="VXY6" s="8"/>
      <c r="VXZ6" s="8"/>
      <c r="VYA6" s="8"/>
      <c r="VYB6" s="8"/>
      <c r="VYC6" s="8"/>
      <c r="VYD6" s="8"/>
      <c r="VYE6" s="8"/>
      <c r="VYF6" s="8"/>
      <c r="VYG6" s="8"/>
      <c r="VYH6" s="8"/>
      <c r="VYI6" s="8"/>
      <c r="VYJ6" s="8"/>
      <c r="VYK6" s="8"/>
      <c r="VYL6" s="8"/>
      <c r="VYM6" s="8"/>
      <c r="VYN6" s="8"/>
      <c r="VYO6" s="8"/>
      <c r="VYP6" s="8"/>
      <c r="VYQ6" s="8"/>
      <c r="VYR6" s="8"/>
      <c r="VYS6" s="8"/>
      <c r="VYT6" s="8"/>
      <c r="VYU6" s="8"/>
      <c r="VYV6" s="8"/>
      <c r="VYW6" s="8"/>
      <c r="VYX6" s="8"/>
      <c r="VYY6" s="8"/>
      <c r="VYZ6" s="8"/>
      <c r="VZA6" s="8"/>
      <c r="VZB6" s="8"/>
      <c r="VZC6" s="8"/>
      <c r="VZD6" s="8"/>
      <c r="VZE6" s="8"/>
      <c r="VZF6" s="8"/>
      <c r="VZG6" s="8"/>
      <c r="VZH6" s="8"/>
      <c r="VZI6" s="8"/>
      <c r="VZJ6" s="8"/>
      <c r="VZK6" s="8"/>
      <c r="VZL6" s="8"/>
      <c r="VZM6" s="8"/>
      <c r="VZN6" s="8"/>
      <c r="VZO6" s="8"/>
      <c r="VZP6" s="8"/>
      <c r="VZQ6" s="8"/>
      <c r="VZR6" s="8"/>
      <c r="VZS6" s="8"/>
      <c r="VZT6" s="8"/>
      <c r="VZU6" s="8"/>
      <c r="VZV6" s="8"/>
      <c r="VZW6" s="8"/>
      <c r="VZX6" s="8"/>
      <c r="VZY6" s="8"/>
      <c r="VZZ6" s="8"/>
      <c r="WAA6" s="8"/>
      <c r="WAB6" s="8"/>
      <c r="WAC6" s="8"/>
      <c r="WAD6" s="8"/>
      <c r="WAE6" s="8"/>
      <c r="WAF6" s="8"/>
      <c r="WAG6" s="8"/>
      <c r="WAH6" s="8"/>
      <c r="WAI6" s="8"/>
      <c r="WAJ6" s="8"/>
      <c r="WAK6" s="8"/>
      <c r="WAL6" s="8"/>
      <c r="WAM6" s="8"/>
      <c r="WAN6" s="8"/>
      <c r="WAO6" s="8"/>
      <c r="WAP6" s="8"/>
      <c r="WAQ6" s="8"/>
      <c r="WAR6" s="8"/>
      <c r="WAS6" s="8"/>
      <c r="WAT6" s="8"/>
      <c r="WAU6" s="8"/>
      <c r="WAV6" s="8"/>
      <c r="WAW6" s="8"/>
      <c r="WAX6" s="8"/>
      <c r="WAY6" s="8"/>
      <c r="WAZ6" s="8"/>
      <c r="WBA6" s="8"/>
      <c r="WBB6" s="8"/>
      <c r="WBC6" s="8"/>
      <c r="WBD6" s="8"/>
      <c r="WBE6" s="8"/>
      <c r="WBF6" s="8"/>
      <c r="WBG6" s="8"/>
      <c r="WBH6" s="8"/>
      <c r="WBI6" s="8"/>
      <c r="WBJ6" s="8"/>
      <c r="WBK6" s="8"/>
      <c r="WBL6" s="8"/>
      <c r="WBM6" s="8"/>
      <c r="WBN6" s="8"/>
      <c r="WBO6" s="8"/>
      <c r="WBP6" s="8"/>
      <c r="WBQ6" s="8"/>
      <c r="WBR6" s="8"/>
      <c r="WBS6" s="8"/>
      <c r="WBT6" s="8"/>
      <c r="WBU6" s="8"/>
      <c r="WBV6" s="8"/>
      <c r="WBW6" s="8"/>
      <c r="WBX6" s="8"/>
      <c r="WBY6" s="8"/>
      <c r="WBZ6" s="8"/>
      <c r="WCA6" s="8"/>
      <c r="WCB6" s="8"/>
      <c r="WCC6" s="8"/>
      <c r="WCD6" s="8"/>
      <c r="WCE6" s="8"/>
      <c r="WCF6" s="8"/>
      <c r="WCG6" s="8"/>
      <c r="WCH6" s="8"/>
      <c r="WCI6" s="8"/>
      <c r="WCJ6" s="8"/>
      <c r="WCK6" s="8"/>
      <c r="WCL6" s="8"/>
      <c r="WCM6" s="8"/>
      <c r="WCN6" s="8"/>
      <c r="WCO6" s="8"/>
      <c r="WCP6" s="8"/>
      <c r="WCQ6" s="8"/>
      <c r="WCR6" s="8"/>
      <c r="WCS6" s="8"/>
      <c r="WCT6" s="8"/>
      <c r="WCU6" s="8"/>
      <c r="WCV6" s="8"/>
      <c r="WCW6" s="8"/>
      <c r="WCX6" s="8"/>
      <c r="WCY6" s="8"/>
      <c r="WCZ6" s="8"/>
      <c r="WDA6" s="8"/>
      <c r="WDB6" s="8"/>
      <c r="WDC6" s="8"/>
      <c r="WDD6" s="8"/>
      <c r="WDE6" s="8"/>
      <c r="WDF6" s="8"/>
      <c r="WDG6" s="8"/>
      <c r="WDH6" s="8"/>
      <c r="WDI6" s="8"/>
      <c r="WDJ6" s="8"/>
      <c r="WDK6" s="8"/>
      <c r="WDL6" s="8"/>
      <c r="WDM6" s="8"/>
      <c r="WDN6" s="8"/>
      <c r="WDO6" s="8"/>
      <c r="WDP6" s="8"/>
      <c r="WDQ6" s="8"/>
      <c r="WDR6" s="8"/>
      <c r="WDS6" s="8"/>
      <c r="WDT6" s="8"/>
      <c r="WDU6" s="8"/>
      <c r="WDV6" s="8"/>
      <c r="WDW6" s="8"/>
      <c r="WDX6" s="8"/>
      <c r="WDY6" s="8"/>
      <c r="WDZ6" s="8"/>
      <c r="WEA6" s="8"/>
      <c r="WEB6" s="8"/>
      <c r="WEC6" s="8"/>
      <c r="WED6" s="8"/>
      <c r="WEE6" s="8"/>
      <c r="WEF6" s="8"/>
      <c r="WEG6" s="8"/>
      <c r="WEH6" s="8"/>
      <c r="WEI6" s="8"/>
      <c r="WEJ6" s="8"/>
      <c r="WEK6" s="8"/>
      <c r="WEL6" s="8"/>
      <c r="WEM6" s="8"/>
      <c r="WEN6" s="8"/>
      <c r="WEO6" s="8"/>
      <c r="WEP6" s="8"/>
      <c r="WEQ6" s="8"/>
      <c r="WER6" s="8"/>
      <c r="WES6" s="8"/>
      <c r="WET6" s="8"/>
      <c r="WEU6" s="8"/>
      <c r="WEV6" s="8"/>
      <c r="WEW6" s="8"/>
      <c r="WEX6" s="8"/>
      <c r="WEY6" s="8"/>
      <c r="WEZ6" s="8"/>
      <c r="WFA6" s="8"/>
      <c r="WFB6" s="8"/>
      <c r="WFC6" s="8"/>
      <c r="WFD6" s="8"/>
      <c r="WFE6" s="8"/>
      <c r="WFF6" s="8"/>
      <c r="WFG6" s="8"/>
      <c r="WFH6" s="8"/>
      <c r="WFI6" s="8"/>
      <c r="WFJ6" s="8"/>
      <c r="WFK6" s="8"/>
      <c r="WFL6" s="8"/>
      <c r="WFM6" s="8"/>
      <c r="WFN6" s="8"/>
      <c r="WFO6" s="8"/>
      <c r="WFP6" s="8"/>
      <c r="WFQ6" s="8"/>
      <c r="WFR6" s="8"/>
      <c r="WFS6" s="8"/>
      <c r="WFT6" s="8"/>
      <c r="WFU6" s="8"/>
      <c r="WFV6" s="8"/>
      <c r="WFW6" s="8"/>
      <c r="WFX6" s="8"/>
      <c r="WFY6" s="8"/>
      <c r="WFZ6" s="8"/>
      <c r="WGA6" s="8"/>
      <c r="WGB6" s="8"/>
      <c r="WGC6" s="8"/>
      <c r="WGD6" s="8"/>
      <c r="WGE6" s="8"/>
      <c r="WGF6" s="8"/>
      <c r="WGG6" s="8"/>
      <c r="WGH6" s="8"/>
      <c r="WGI6" s="8"/>
      <c r="WGJ6" s="8"/>
      <c r="WGK6" s="8"/>
      <c r="WGL6" s="8"/>
      <c r="WGM6" s="8"/>
      <c r="WGN6" s="8"/>
      <c r="WGO6" s="8"/>
      <c r="WGP6" s="8"/>
      <c r="WGQ6" s="8"/>
      <c r="WGR6" s="8"/>
      <c r="WGS6" s="8"/>
      <c r="WGT6" s="8"/>
      <c r="WGU6" s="8"/>
      <c r="WGV6" s="8"/>
      <c r="WGW6" s="8"/>
      <c r="WGX6" s="8"/>
      <c r="WGY6" s="8"/>
      <c r="WGZ6" s="8"/>
      <c r="WHA6" s="8"/>
      <c r="WHB6" s="8"/>
      <c r="WHC6" s="8"/>
      <c r="WHD6" s="8"/>
      <c r="WHE6" s="8"/>
      <c r="WHF6" s="8"/>
      <c r="WHG6" s="8"/>
      <c r="WHH6" s="8"/>
      <c r="WHI6" s="8"/>
      <c r="WHJ6" s="8"/>
      <c r="WHK6" s="8"/>
      <c r="WHL6" s="8"/>
      <c r="WHM6" s="8"/>
      <c r="WHN6" s="8"/>
      <c r="WHO6" s="8"/>
      <c r="WHP6" s="8"/>
      <c r="WHQ6" s="8"/>
      <c r="WHR6" s="8"/>
      <c r="WHS6" s="8"/>
      <c r="WHT6" s="8"/>
      <c r="WHU6" s="8"/>
      <c r="WHV6" s="8"/>
      <c r="WHW6" s="8"/>
      <c r="WHX6" s="8"/>
      <c r="WHY6" s="8"/>
      <c r="WHZ6" s="8"/>
      <c r="WIA6" s="8"/>
      <c r="WIB6" s="8"/>
      <c r="WIC6" s="8"/>
      <c r="WID6" s="8"/>
      <c r="WIE6" s="8"/>
      <c r="WIF6" s="8"/>
      <c r="WIG6" s="8"/>
      <c r="WIH6" s="8"/>
      <c r="WII6" s="8"/>
      <c r="WIJ6" s="8"/>
      <c r="WIK6" s="8"/>
      <c r="WIL6" s="8"/>
      <c r="WIM6" s="8"/>
      <c r="WIN6" s="8"/>
      <c r="WIO6" s="8"/>
      <c r="WIP6" s="8"/>
      <c r="WIQ6" s="8"/>
      <c r="WIR6" s="8"/>
      <c r="WIS6" s="8"/>
      <c r="WIT6" s="8"/>
      <c r="WIU6" s="8"/>
      <c r="WIV6" s="8"/>
      <c r="WIW6" s="8"/>
      <c r="WIX6" s="8"/>
      <c r="WIY6" s="8"/>
      <c r="WIZ6" s="8"/>
      <c r="WJA6" s="8"/>
      <c r="WJB6" s="8"/>
      <c r="WJC6" s="8"/>
      <c r="WJD6" s="8"/>
      <c r="WJE6" s="8"/>
      <c r="WJF6" s="8"/>
      <c r="WJG6" s="8"/>
      <c r="WJH6" s="8"/>
      <c r="WJI6" s="8"/>
      <c r="WJJ6" s="8"/>
      <c r="WJK6" s="8"/>
      <c r="WJL6" s="8"/>
      <c r="WJM6" s="8"/>
      <c r="WJN6" s="8"/>
      <c r="WJO6" s="8"/>
      <c r="WJP6" s="8"/>
      <c r="WJQ6" s="8"/>
      <c r="WJR6" s="8"/>
      <c r="WJS6" s="8"/>
      <c r="WJT6" s="8"/>
      <c r="WJU6" s="8"/>
      <c r="WJV6" s="8"/>
      <c r="WJW6" s="8"/>
      <c r="WJX6" s="8"/>
      <c r="WJY6" s="8"/>
      <c r="WJZ6" s="8"/>
      <c r="WKA6" s="8"/>
      <c r="WKB6" s="8"/>
      <c r="WKC6" s="8"/>
      <c r="WKD6" s="8"/>
      <c r="WKE6" s="8"/>
      <c r="WKF6" s="8"/>
      <c r="WKG6" s="8"/>
      <c r="WKH6" s="8"/>
      <c r="WKI6" s="8"/>
      <c r="WKJ6" s="8"/>
      <c r="WKK6" s="8"/>
      <c r="WKL6" s="8"/>
      <c r="WKM6" s="8"/>
      <c r="WKN6" s="8"/>
      <c r="WKO6" s="8"/>
      <c r="WKP6" s="8"/>
      <c r="WKQ6" s="8"/>
      <c r="WKR6" s="8"/>
      <c r="WKS6" s="8"/>
      <c r="WKT6" s="8"/>
      <c r="WKU6" s="8"/>
      <c r="WKV6" s="8"/>
      <c r="WKW6" s="8"/>
      <c r="WKX6" s="8"/>
      <c r="WKY6" s="8"/>
      <c r="WKZ6" s="8"/>
      <c r="WLA6" s="8"/>
      <c r="WLB6" s="8"/>
      <c r="WLC6" s="8"/>
      <c r="WLD6" s="8"/>
      <c r="WLE6" s="8"/>
      <c r="WLF6" s="8"/>
      <c r="WLG6" s="8"/>
      <c r="WLH6" s="8"/>
      <c r="WLI6" s="8"/>
      <c r="WLJ6" s="8"/>
      <c r="WLK6" s="8"/>
      <c r="WLL6" s="8"/>
      <c r="WLM6" s="8"/>
      <c r="WLN6" s="8"/>
      <c r="WLO6" s="8"/>
      <c r="WLP6" s="8"/>
      <c r="WLQ6" s="8"/>
      <c r="WLR6" s="8"/>
      <c r="WLS6" s="8"/>
      <c r="WLT6" s="8"/>
      <c r="WLU6" s="8"/>
      <c r="WLV6" s="8"/>
      <c r="WLW6" s="8"/>
      <c r="WLX6" s="8"/>
      <c r="WLY6" s="8"/>
      <c r="WLZ6" s="8"/>
      <c r="WMA6" s="8"/>
      <c r="WMB6" s="8"/>
      <c r="WMC6" s="8"/>
      <c r="WMD6" s="8"/>
      <c r="WME6" s="8"/>
      <c r="WMF6" s="8"/>
      <c r="WMG6" s="8"/>
      <c r="WMH6" s="8"/>
      <c r="WMI6" s="8"/>
      <c r="WMJ6" s="8"/>
      <c r="WMK6" s="8"/>
      <c r="WML6" s="8"/>
      <c r="WMM6" s="8"/>
      <c r="WMN6" s="8"/>
      <c r="WMO6" s="8"/>
      <c r="WMP6" s="8"/>
      <c r="WMQ6" s="8"/>
      <c r="WMR6" s="8"/>
      <c r="WMS6" s="8"/>
      <c r="WMT6" s="8"/>
      <c r="WMU6" s="8"/>
      <c r="WMV6" s="8"/>
      <c r="WMW6" s="8"/>
      <c r="WMX6" s="8"/>
      <c r="WMY6" s="8"/>
      <c r="WMZ6" s="8"/>
      <c r="WNA6" s="8"/>
      <c r="WNB6" s="8"/>
      <c r="WNC6" s="8"/>
      <c r="WND6" s="8"/>
      <c r="WNE6" s="8"/>
      <c r="WNF6" s="8"/>
      <c r="WNG6" s="8"/>
      <c r="WNH6" s="8"/>
      <c r="WNI6" s="8"/>
      <c r="WNJ6" s="8"/>
      <c r="WNK6" s="8"/>
      <c r="WNL6" s="8"/>
      <c r="WNM6" s="8"/>
      <c r="WNN6" s="8"/>
      <c r="WNO6" s="8"/>
      <c r="WNP6" s="8"/>
      <c r="WNQ6" s="8"/>
      <c r="WNR6" s="8"/>
      <c r="WNS6" s="8"/>
      <c r="WNT6" s="8"/>
      <c r="WNU6" s="8"/>
      <c r="WNV6" s="8"/>
      <c r="WNW6" s="8"/>
      <c r="WNX6" s="8"/>
      <c r="WNY6" s="8"/>
      <c r="WNZ6" s="8"/>
      <c r="WOA6" s="8"/>
      <c r="WOB6" s="8"/>
      <c r="WOC6" s="8"/>
      <c r="WOD6" s="8"/>
      <c r="WOE6" s="8"/>
      <c r="WOF6" s="8"/>
      <c r="WOG6" s="8"/>
      <c r="WOH6" s="8"/>
      <c r="WOI6" s="8"/>
      <c r="WOJ6" s="8"/>
      <c r="WOK6" s="8"/>
      <c r="WOL6" s="8"/>
      <c r="WOM6" s="8"/>
      <c r="WON6" s="8"/>
      <c r="WOO6" s="8"/>
      <c r="WOP6" s="8"/>
      <c r="WOQ6" s="8"/>
      <c r="WOR6" s="8"/>
      <c r="WOS6" s="8"/>
      <c r="WOT6" s="8"/>
      <c r="WOU6" s="8"/>
      <c r="WOV6" s="8"/>
      <c r="WOW6" s="8"/>
      <c r="WOX6" s="8"/>
      <c r="WOY6" s="8"/>
      <c r="WOZ6" s="8"/>
      <c r="WPA6" s="8"/>
      <c r="WPB6" s="8"/>
      <c r="WPC6" s="8"/>
      <c r="WPD6" s="8"/>
      <c r="WPE6" s="8"/>
      <c r="WPF6" s="8"/>
      <c r="WPG6" s="8"/>
      <c r="WPH6" s="8"/>
      <c r="WPI6" s="8"/>
      <c r="WPJ6" s="8"/>
      <c r="WPK6" s="8"/>
      <c r="WPL6" s="8"/>
      <c r="WPM6" s="8"/>
      <c r="WPN6" s="8"/>
      <c r="WPO6" s="8"/>
      <c r="WPP6" s="8"/>
      <c r="WPQ6" s="8"/>
      <c r="WPR6" s="8"/>
      <c r="WPS6" s="8"/>
      <c r="WPT6" s="8"/>
      <c r="WPU6" s="8"/>
      <c r="WPV6" s="8"/>
      <c r="WPW6" s="8"/>
      <c r="WPX6" s="8"/>
      <c r="WPY6" s="8"/>
      <c r="WPZ6" s="8"/>
      <c r="WQA6" s="8"/>
      <c r="WQB6" s="8"/>
      <c r="WQC6" s="8"/>
      <c r="WQD6" s="8"/>
      <c r="WQE6" s="8"/>
      <c r="WQF6" s="8"/>
      <c r="WQG6" s="8"/>
      <c r="WQH6" s="8"/>
      <c r="WQI6" s="8"/>
      <c r="WQJ6" s="8"/>
      <c r="WQK6" s="8"/>
      <c r="WQL6" s="8"/>
      <c r="WQM6" s="8"/>
      <c r="WQN6" s="8"/>
      <c r="WQO6" s="8"/>
      <c r="WQP6" s="8"/>
      <c r="WQQ6" s="8"/>
      <c r="WQR6" s="8"/>
      <c r="WQS6" s="8"/>
      <c r="WQT6" s="8"/>
      <c r="WQU6" s="8"/>
      <c r="WQV6" s="8"/>
      <c r="WQW6" s="8"/>
      <c r="WQX6" s="8"/>
      <c r="WQY6" s="8"/>
      <c r="WQZ6" s="8"/>
      <c r="WRA6" s="8"/>
      <c r="WRB6" s="8"/>
      <c r="WRC6" s="8"/>
      <c r="WRD6" s="8"/>
      <c r="WRE6" s="8"/>
      <c r="WRF6" s="8"/>
      <c r="WRG6" s="8"/>
      <c r="WRH6" s="8"/>
      <c r="WRI6" s="8"/>
      <c r="WRJ6" s="8"/>
      <c r="WRK6" s="8"/>
      <c r="WRL6" s="8"/>
      <c r="WRM6" s="8"/>
      <c r="WRN6" s="8"/>
      <c r="WRO6" s="8"/>
      <c r="WRP6" s="8"/>
      <c r="WRQ6" s="8"/>
      <c r="WRR6" s="8"/>
      <c r="WRS6" s="8"/>
      <c r="WRT6" s="8"/>
      <c r="WRU6" s="8"/>
      <c r="WRV6" s="8"/>
      <c r="WRW6" s="8"/>
      <c r="WRX6" s="8"/>
      <c r="WRY6" s="8"/>
      <c r="WRZ6" s="8"/>
      <c r="WSA6" s="8"/>
      <c r="WSB6" s="8"/>
      <c r="WSC6" s="8"/>
      <c r="WSD6" s="8"/>
      <c r="WSE6" s="8"/>
      <c r="WSF6" s="8"/>
      <c r="WSG6" s="8"/>
      <c r="WSH6" s="8"/>
      <c r="WSI6" s="8"/>
      <c r="WSJ6" s="8"/>
      <c r="WSK6" s="8"/>
      <c r="WSL6" s="8"/>
      <c r="WSM6" s="8"/>
      <c r="WSN6" s="8"/>
      <c r="WSO6" s="8"/>
      <c r="WSP6" s="8"/>
      <c r="WSQ6" s="8"/>
      <c r="WSR6" s="8"/>
      <c r="WSS6" s="8"/>
      <c r="WST6" s="8"/>
      <c r="WSU6" s="8"/>
      <c r="WSV6" s="8"/>
      <c r="WSW6" s="8"/>
      <c r="WSX6" s="8"/>
      <c r="WSY6" s="8"/>
      <c r="WSZ6" s="8"/>
      <c r="WTA6" s="8"/>
      <c r="WTB6" s="8"/>
      <c r="WTC6" s="8"/>
      <c r="WTD6" s="8"/>
      <c r="WTE6" s="8"/>
      <c r="WTF6" s="8"/>
      <c r="WTG6" s="8"/>
      <c r="WTH6" s="8"/>
      <c r="WTI6" s="8"/>
      <c r="WTJ6" s="8"/>
      <c r="WTK6" s="8"/>
      <c r="WTL6" s="8"/>
      <c r="WTM6" s="8"/>
      <c r="WTN6" s="8"/>
      <c r="WTO6" s="8"/>
      <c r="WTP6" s="8"/>
      <c r="WTQ6" s="8"/>
      <c r="WTR6" s="8"/>
      <c r="WTS6" s="8"/>
      <c r="WTT6" s="8"/>
      <c r="WTU6" s="8"/>
      <c r="WTV6" s="8"/>
      <c r="WTW6" s="8"/>
      <c r="WTX6" s="8"/>
      <c r="WTY6" s="8"/>
      <c r="WTZ6" s="8"/>
      <c r="WUA6" s="8"/>
      <c r="WUB6" s="8"/>
      <c r="WUC6" s="8"/>
      <c r="WUD6" s="8"/>
      <c r="WUE6" s="8"/>
      <c r="WUF6" s="8"/>
      <c r="WUG6" s="8"/>
      <c r="WUH6" s="8"/>
      <c r="WUI6" s="8"/>
      <c r="WUJ6" s="8"/>
      <c r="WUK6" s="8"/>
      <c r="WUL6" s="8"/>
      <c r="WUM6" s="8"/>
      <c r="WUN6" s="8"/>
      <c r="WUO6" s="8"/>
      <c r="WUP6" s="8"/>
      <c r="WUQ6" s="8"/>
      <c r="WUR6" s="8"/>
      <c r="WUS6" s="8"/>
      <c r="WUT6" s="8"/>
      <c r="WUU6" s="8"/>
      <c r="WUV6" s="8"/>
      <c r="WUW6" s="8"/>
      <c r="WUX6" s="8"/>
      <c r="WUY6" s="8"/>
      <c r="WUZ6" s="8"/>
      <c r="WVA6" s="8"/>
      <c r="WVB6" s="8"/>
      <c r="WVC6" s="8"/>
      <c r="WVD6" s="8"/>
      <c r="WVE6" s="8"/>
      <c r="WVF6" s="8"/>
      <c r="WVG6" s="8"/>
      <c r="WVH6" s="8"/>
      <c r="WVI6" s="8"/>
      <c r="WVJ6" s="8"/>
      <c r="WVK6" s="8"/>
      <c r="WVL6" s="8"/>
      <c r="WVM6" s="8"/>
      <c r="WVN6" s="8"/>
      <c r="WVO6" s="8"/>
      <c r="WVP6" s="8"/>
      <c r="WVQ6" s="8"/>
      <c r="WVR6" s="8"/>
      <c r="WVS6" s="8"/>
      <c r="WVT6" s="8"/>
      <c r="WVU6" s="8"/>
      <c r="WVV6" s="8"/>
      <c r="WVW6" s="8"/>
      <c r="WVX6" s="8"/>
      <c r="WVY6" s="8"/>
      <c r="WVZ6" s="8"/>
      <c r="WWA6" s="8"/>
      <c r="WWB6" s="8"/>
      <c r="WWC6" s="8"/>
      <c r="WWD6" s="8"/>
      <c r="WWE6" s="8"/>
      <c r="WWF6" s="8"/>
      <c r="WWG6" s="8"/>
      <c r="WWH6" s="8"/>
      <c r="WWI6" s="8"/>
      <c r="WWJ6" s="8"/>
      <c r="WWK6" s="8"/>
      <c r="WWL6" s="8"/>
      <c r="WWM6" s="8"/>
      <c r="WWN6" s="8"/>
      <c r="WWO6" s="8"/>
      <c r="WWP6" s="8"/>
      <c r="WWQ6" s="8"/>
      <c r="WWR6" s="8"/>
      <c r="WWS6" s="8"/>
      <c r="WWT6" s="8"/>
    </row>
    <row r="7" spans="1:16166" s="5" customFormat="1" x14ac:dyDescent="0.25">
      <c r="A7"/>
      <c r="B7" t="s">
        <v>7</v>
      </c>
      <c r="C7" s="4">
        <f>800/(1+SUM(D2:D3))</f>
        <v>765.77007753422038</v>
      </c>
      <c r="D7" s="4">
        <f t="shared" ref="D7:W7" si="4">C7*(1+SUM(D2:D3))</f>
        <v>800</v>
      </c>
      <c r="E7" s="24">
        <f t="shared" si="4"/>
        <v>850.16</v>
      </c>
      <c r="F7" s="24">
        <f t="shared" si="4"/>
        <v>906.01551200000006</v>
      </c>
      <c r="G7" s="24">
        <f t="shared" si="4"/>
        <v>968.16817612320006</v>
      </c>
      <c r="H7" s="24">
        <f t="shared" si="4"/>
        <v>1034.9717802757009</v>
      </c>
      <c r="I7" s="24">
        <f t="shared" si="4"/>
        <v>1106.3848331147242</v>
      </c>
      <c r="J7" s="24">
        <f t="shared" si="4"/>
        <v>1182.7253865996402</v>
      </c>
      <c r="K7" s="24">
        <f t="shared" si="4"/>
        <v>1264.3334382750152</v>
      </c>
      <c r="L7" s="24">
        <f t="shared" si="4"/>
        <v>1351.5724455159911</v>
      </c>
      <c r="M7" s="24">
        <f t="shared" si="4"/>
        <v>1444.8309442565944</v>
      </c>
      <c r="N7" s="24">
        <f t="shared" si="4"/>
        <v>1544.5242794102994</v>
      </c>
      <c r="O7" s="24">
        <f t="shared" si="4"/>
        <v>1651.09645468961</v>
      </c>
      <c r="P7" s="24">
        <f t="shared" si="4"/>
        <v>1765.0221100631929</v>
      </c>
      <c r="Q7" s="24">
        <f t="shared" si="4"/>
        <v>1886.8086356575532</v>
      </c>
      <c r="R7" s="24">
        <f t="shared" si="4"/>
        <v>2016.9984315179242</v>
      </c>
      <c r="S7" s="24">
        <f t="shared" si="4"/>
        <v>2156.1713232926609</v>
      </c>
      <c r="T7" s="24">
        <f t="shared" si="4"/>
        <v>2304.9471445998543</v>
      </c>
      <c r="U7" s="24">
        <f t="shared" si="4"/>
        <v>2463.9884975772443</v>
      </c>
      <c r="V7" s="24">
        <f t="shared" si="4"/>
        <v>2634.0037039100739</v>
      </c>
      <c r="W7" s="24">
        <f t="shared" si="4"/>
        <v>2815.7499594798687</v>
      </c>
      <c r="X7" s="9"/>
      <c r="Y7" s="9"/>
    </row>
    <row r="8" spans="1:16166" s="5" customFormat="1" x14ac:dyDescent="0.25">
      <c r="A8"/>
      <c r="B8" s="5" t="s">
        <v>47</v>
      </c>
      <c r="C8" s="35">
        <v>0</v>
      </c>
      <c r="D8" s="35">
        <f>175000</f>
        <v>175000</v>
      </c>
      <c r="E8" s="35">
        <f t="shared" ref="E8:W8" si="5">175000</f>
        <v>175000</v>
      </c>
      <c r="F8" s="35">
        <f t="shared" si="5"/>
        <v>175000</v>
      </c>
      <c r="G8" s="35">
        <f t="shared" si="5"/>
        <v>175000</v>
      </c>
      <c r="H8" s="35">
        <f t="shared" si="5"/>
        <v>175000</v>
      </c>
      <c r="I8" s="35">
        <f t="shared" si="5"/>
        <v>175000</v>
      </c>
      <c r="J8" s="35">
        <f t="shared" si="5"/>
        <v>175000</v>
      </c>
      <c r="K8" s="35">
        <f t="shared" si="5"/>
        <v>175000</v>
      </c>
      <c r="L8" s="35">
        <f t="shared" si="5"/>
        <v>175000</v>
      </c>
      <c r="M8" s="35">
        <f t="shared" si="5"/>
        <v>175000</v>
      </c>
      <c r="N8" s="35">
        <f t="shared" si="5"/>
        <v>175000</v>
      </c>
      <c r="O8" s="35">
        <f t="shared" si="5"/>
        <v>175000</v>
      </c>
      <c r="P8" s="35">
        <f t="shared" si="5"/>
        <v>175000</v>
      </c>
      <c r="Q8" s="35">
        <f t="shared" si="5"/>
        <v>175000</v>
      </c>
      <c r="R8" s="35">
        <f t="shared" si="5"/>
        <v>175000</v>
      </c>
      <c r="S8" s="35">
        <f t="shared" si="5"/>
        <v>175000</v>
      </c>
      <c r="T8" s="35">
        <f t="shared" si="5"/>
        <v>175000</v>
      </c>
      <c r="U8" s="35">
        <f t="shared" si="5"/>
        <v>175000</v>
      </c>
      <c r="V8" s="35">
        <f t="shared" si="5"/>
        <v>175000</v>
      </c>
      <c r="W8" s="35">
        <f t="shared" si="5"/>
        <v>175000</v>
      </c>
      <c r="X8" s="11"/>
      <c r="Y8" s="11"/>
    </row>
    <row r="9" spans="1:16166" s="5" customFormat="1" x14ac:dyDescent="0.25">
      <c r="A9"/>
      <c r="B9" s="5" t="s">
        <v>48</v>
      </c>
      <c r="C9" s="35">
        <v>0</v>
      </c>
      <c r="D9" s="35">
        <v>0</v>
      </c>
      <c r="E9" s="35">
        <v>0</v>
      </c>
      <c r="F9" s="35">
        <v>0</v>
      </c>
      <c r="G9" s="35">
        <f>150000</f>
        <v>150000</v>
      </c>
      <c r="H9" s="35">
        <f>+G9+12500</f>
        <v>162500</v>
      </c>
      <c r="I9" s="35">
        <f t="shared" ref="I9:W9" si="6">+H9+12500</f>
        <v>175000</v>
      </c>
      <c r="J9" s="35">
        <f t="shared" si="6"/>
        <v>187500</v>
      </c>
      <c r="K9" s="35">
        <f t="shared" si="6"/>
        <v>200000</v>
      </c>
      <c r="L9" s="35">
        <f t="shared" si="6"/>
        <v>212500</v>
      </c>
      <c r="M9" s="35">
        <f t="shared" si="6"/>
        <v>225000</v>
      </c>
      <c r="N9" s="35">
        <f t="shared" si="6"/>
        <v>237500</v>
      </c>
      <c r="O9" s="35">
        <f t="shared" si="6"/>
        <v>250000</v>
      </c>
      <c r="P9" s="35">
        <f t="shared" si="6"/>
        <v>262500</v>
      </c>
      <c r="Q9" s="35">
        <f t="shared" si="6"/>
        <v>275000</v>
      </c>
      <c r="R9" s="35">
        <f t="shared" si="6"/>
        <v>287500</v>
      </c>
      <c r="S9" s="35">
        <f t="shared" si="6"/>
        <v>300000</v>
      </c>
      <c r="T9" s="35">
        <f t="shared" si="6"/>
        <v>312500</v>
      </c>
      <c r="U9" s="35">
        <f t="shared" si="6"/>
        <v>325000</v>
      </c>
      <c r="V9" s="35">
        <f t="shared" si="6"/>
        <v>337500</v>
      </c>
      <c r="W9" s="35">
        <f t="shared" si="6"/>
        <v>350000</v>
      </c>
      <c r="X9" s="11"/>
      <c r="Y9" s="11"/>
    </row>
    <row r="10" spans="1:16166" s="5" customFormat="1" x14ac:dyDescent="0.25">
      <c r="A10"/>
      <c r="B10" s="5" t="s">
        <v>49</v>
      </c>
      <c r="C10" s="35">
        <v>0</v>
      </c>
      <c r="D10" s="35">
        <v>0</v>
      </c>
      <c r="E10" s="35">
        <v>0</v>
      </c>
      <c r="F10" s="35">
        <v>0</v>
      </c>
      <c r="G10" s="35">
        <v>0</v>
      </c>
      <c r="H10" s="35">
        <f>85000</f>
        <v>85000</v>
      </c>
      <c r="I10" s="35">
        <f>ROUNDDOWN(H10*(1+0.12),0)</f>
        <v>95200</v>
      </c>
      <c r="J10" s="35">
        <f t="shared" ref="J10:W10" si="7">ROUNDDOWN(I10*(1+0.12),0)</f>
        <v>106624</v>
      </c>
      <c r="K10" s="35">
        <f t="shared" si="7"/>
        <v>119418</v>
      </c>
      <c r="L10" s="35">
        <f t="shared" si="7"/>
        <v>133748</v>
      </c>
      <c r="M10" s="35">
        <f t="shared" si="7"/>
        <v>149797</v>
      </c>
      <c r="N10" s="35">
        <f t="shared" si="7"/>
        <v>167772</v>
      </c>
      <c r="O10" s="35">
        <f t="shared" si="7"/>
        <v>187904</v>
      </c>
      <c r="P10" s="35">
        <f t="shared" si="7"/>
        <v>210452</v>
      </c>
      <c r="Q10" s="35">
        <f t="shared" si="7"/>
        <v>235706</v>
      </c>
      <c r="R10" s="35">
        <f t="shared" si="7"/>
        <v>263990</v>
      </c>
      <c r="S10" s="35">
        <f t="shared" si="7"/>
        <v>295668</v>
      </c>
      <c r="T10" s="35">
        <f t="shared" si="7"/>
        <v>331148</v>
      </c>
      <c r="U10" s="35">
        <f t="shared" si="7"/>
        <v>370885</v>
      </c>
      <c r="V10" s="35">
        <f t="shared" si="7"/>
        <v>415391</v>
      </c>
      <c r="W10" s="35">
        <f t="shared" si="7"/>
        <v>465237</v>
      </c>
      <c r="X10" s="11"/>
      <c r="Y10" s="11"/>
    </row>
    <row r="11" spans="1:16166" s="5" customFormat="1" ht="15.75" x14ac:dyDescent="0.25">
      <c r="A11"/>
      <c r="B11" s="36" t="s">
        <v>9</v>
      </c>
      <c r="C11" s="27">
        <v>0</v>
      </c>
      <c r="D11" s="27">
        <f t="shared" ref="D11:W11" si="8">SUM(D8:D10)*D7</f>
        <v>140000000</v>
      </c>
      <c r="E11" s="27">
        <f t="shared" si="8"/>
        <v>148778000</v>
      </c>
      <c r="F11" s="27">
        <f t="shared" si="8"/>
        <v>158552714.60000002</v>
      </c>
      <c r="G11" s="27">
        <f t="shared" si="8"/>
        <v>314654657.24004</v>
      </c>
      <c r="H11" s="27">
        <f t="shared" si="8"/>
        <v>437275577.16648364</v>
      </c>
      <c r="I11" s="27">
        <f t="shared" si="8"/>
        <v>492562527.70267522</v>
      </c>
      <c r="J11" s="27">
        <f t="shared" si="8"/>
        <v>554844864.26316965</v>
      </c>
      <c r="K11" s="27">
        <f t="shared" si="8"/>
        <v>625109209.8850565</v>
      </c>
      <c r="L11" s="27">
        <f t="shared" si="8"/>
        <v>704504434.0803194</v>
      </c>
      <c r="M11" s="27">
        <f t="shared" si="8"/>
        <v>794363718.6594429</v>
      </c>
      <c r="N11" s="27">
        <f t="shared" si="8"/>
        <v>896244192.66197324</v>
      </c>
      <c r="O11" s="27">
        <f t="shared" si="8"/>
        <v>1011963621.4650807</v>
      </c>
      <c r="P11" s="27">
        <f t="shared" si="8"/>
        <v>1143649606.259666</v>
      </c>
      <c r="Q11" s="27">
        <f t="shared" si="8"/>
        <v>1293796002.3221982</v>
      </c>
      <c r="R11" s="27">
        <f t="shared" si="8"/>
        <v>1465329190.5134568</v>
      </c>
      <c r="S11" s="27">
        <f t="shared" si="8"/>
        <v>1661692241.3793085</v>
      </c>
      <c r="T11" s="27">
        <f t="shared" si="8"/>
        <v>1886940370.0323815</v>
      </c>
      <c r="U11" s="27">
        <f t="shared" si="8"/>
        <v>2145850622.7125585</v>
      </c>
      <c r="V11" s="27">
        <f t="shared" si="8"/>
        <v>2444068330.8248224</v>
      </c>
      <c r="W11" s="27">
        <f t="shared" si="8"/>
        <v>2788259792.6254668</v>
      </c>
      <c r="X11" s="12"/>
      <c r="Y11" s="12"/>
    </row>
    <row r="12" spans="1:16166" s="5" customFormat="1" x14ac:dyDescent="0.25">
      <c r="A12"/>
      <c r="B12"/>
      <c r="C12" s="4"/>
      <c r="D12" s="4"/>
      <c r="E12" s="4"/>
      <c r="F12" s="4"/>
      <c r="G12" s="4"/>
      <c r="H12" s="4"/>
      <c r="I12" s="4"/>
      <c r="J12" s="4"/>
      <c r="K12" s="4"/>
      <c r="L12" s="4"/>
      <c r="M12" s="4"/>
    </row>
    <row r="13" spans="1:16166" s="5" customFormat="1" ht="15.75" x14ac:dyDescent="0.25">
      <c r="A13" s="6" t="s">
        <v>10</v>
      </c>
      <c r="B13"/>
      <c r="C13" s="4"/>
      <c r="D13" s="4"/>
      <c r="E13" s="4"/>
      <c r="F13" s="4"/>
      <c r="G13" s="4"/>
      <c r="H13" s="4"/>
      <c r="I13" s="4"/>
      <c r="J13" s="4"/>
      <c r="K13" s="4"/>
      <c r="L13" s="4"/>
      <c r="M13" s="4"/>
    </row>
    <row r="14" spans="1:16166" s="5" customFormat="1" x14ac:dyDescent="0.25">
      <c r="A14" s="41" t="s">
        <v>55</v>
      </c>
    </row>
    <row r="15" spans="1:16166" s="5" customFormat="1" x14ac:dyDescent="0.25">
      <c r="A15" s="40"/>
      <c r="B15" s="25" t="s">
        <v>11</v>
      </c>
      <c r="C15" s="4">
        <v>200000000</v>
      </c>
      <c r="D15" s="4">
        <v>200000000</v>
      </c>
      <c r="E15" s="4">
        <v>200000000</v>
      </c>
      <c r="F15" s="4">
        <v>200000000</v>
      </c>
      <c r="G15" s="4">
        <v>200000000</v>
      </c>
      <c r="H15" s="4">
        <v>200000000</v>
      </c>
      <c r="I15" s="4">
        <v>200000000</v>
      </c>
      <c r="J15" s="4">
        <v>200000000</v>
      </c>
      <c r="K15" s="4">
        <v>200000000</v>
      </c>
      <c r="L15" s="4">
        <v>200000000</v>
      </c>
      <c r="M15" s="4">
        <v>200000000</v>
      </c>
      <c r="N15" s="4">
        <v>200000000</v>
      </c>
      <c r="O15" s="4">
        <v>200000000</v>
      </c>
      <c r="P15" s="4">
        <v>200000000</v>
      </c>
      <c r="Q15" s="4">
        <v>200000000</v>
      </c>
      <c r="R15" s="4">
        <v>200000000</v>
      </c>
      <c r="S15" s="4">
        <v>200000000</v>
      </c>
      <c r="T15" s="4">
        <v>200000000</v>
      </c>
      <c r="U15" s="4">
        <v>200000000</v>
      </c>
      <c r="V15" s="4">
        <v>200000000</v>
      </c>
      <c r="W15" s="4">
        <v>200000000</v>
      </c>
    </row>
    <row r="16" spans="1:16166" s="5" customFormat="1" x14ac:dyDescent="0.25">
      <c r="A16" s="23" t="s">
        <v>52</v>
      </c>
      <c r="B16"/>
    </row>
    <row r="17" spans="1:23" s="5" customFormat="1" ht="15.75" x14ac:dyDescent="0.25">
      <c r="A17" s="1"/>
      <c r="B17" s="6" t="s">
        <v>13</v>
      </c>
      <c r="C17" s="4">
        <f t="shared" ref="C17:W17" si="9">C15*0.3</f>
        <v>60000000</v>
      </c>
      <c r="D17" s="4">
        <f t="shared" si="9"/>
        <v>60000000</v>
      </c>
      <c r="E17" s="4">
        <f t="shared" si="9"/>
        <v>60000000</v>
      </c>
      <c r="F17" s="4">
        <f t="shared" si="9"/>
        <v>60000000</v>
      </c>
      <c r="G17" s="4">
        <f t="shared" si="9"/>
        <v>60000000</v>
      </c>
      <c r="H17" s="4">
        <f t="shared" si="9"/>
        <v>60000000</v>
      </c>
      <c r="I17" s="4">
        <f t="shared" si="9"/>
        <v>60000000</v>
      </c>
      <c r="J17" s="4">
        <f t="shared" si="9"/>
        <v>60000000</v>
      </c>
      <c r="K17" s="4">
        <f t="shared" si="9"/>
        <v>60000000</v>
      </c>
      <c r="L17" s="4">
        <f t="shared" si="9"/>
        <v>60000000</v>
      </c>
      <c r="M17" s="4">
        <f t="shared" si="9"/>
        <v>60000000</v>
      </c>
      <c r="N17" s="4">
        <f t="shared" si="9"/>
        <v>60000000</v>
      </c>
      <c r="O17" s="4">
        <f t="shared" si="9"/>
        <v>60000000</v>
      </c>
      <c r="P17" s="4">
        <f t="shared" si="9"/>
        <v>60000000</v>
      </c>
      <c r="Q17" s="4">
        <f t="shared" si="9"/>
        <v>60000000</v>
      </c>
      <c r="R17" s="4">
        <f t="shared" si="9"/>
        <v>60000000</v>
      </c>
      <c r="S17" s="4">
        <f t="shared" si="9"/>
        <v>60000000</v>
      </c>
      <c r="T17" s="4">
        <f t="shared" si="9"/>
        <v>60000000</v>
      </c>
      <c r="U17" s="4">
        <f t="shared" si="9"/>
        <v>60000000</v>
      </c>
      <c r="V17" s="4">
        <f t="shared" si="9"/>
        <v>60000000</v>
      </c>
      <c r="W17" s="4">
        <f t="shared" si="9"/>
        <v>60000000</v>
      </c>
    </row>
    <row r="18" spans="1:23" s="5" customFormat="1" ht="15.75" x14ac:dyDescent="0.25">
      <c r="A18" s="23" t="s">
        <v>14</v>
      </c>
      <c r="B18" s="6"/>
    </row>
    <row r="19" spans="1:23" s="5" customFormat="1" x14ac:dyDescent="0.25">
      <c r="B19" t="s">
        <v>11</v>
      </c>
      <c r="C19" s="4">
        <f t="shared" ref="C19:W19" si="10">C15*0.7</f>
        <v>140000000</v>
      </c>
      <c r="D19" s="4">
        <f t="shared" si="10"/>
        <v>140000000</v>
      </c>
      <c r="E19" s="4">
        <f t="shared" si="10"/>
        <v>140000000</v>
      </c>
      <c r="F19" s="4">
        <f t="shared" si="10"/>
        <v>140000000</v>
      </c>
      <c r="G19" s="4">
        <f t="shared" si="10"/>
        <v>140000000</v>
      </c>
      <c r="H19" s="4">
        <f t="shared" si="10"/>
        <v>140000000</v>
      </c>
      <c r="I19" s="4">
        <f t="shared" si="10"/>
        <v>140000000</v>
      </c>
      <c r="J19" s="4">
        <f t="shared" si="10"/>
        <v>140000000</v>
      </c>
      <c r="K19" s="4">
        <f t="shared" si="10"/>
        <v>140000000</v>
      </c>
      <c r="L19" s="4">
        <f t="shared" si="10"/>
        <v>140000000</v>
      </c>
      <c r="M19" s="4">
        <f t="shared" si="10"/>
        <v>140000000</v>
      </c>
      <c r="N19" s="4">
        <f t="shared" si="10"/>
        <v>140000000</v>
      </c>
      <c r="O19" s="4">
        <f t="shared" si="10"/>
        <v>140000000</v>
      </c>
      <c r="P19" s="4">
        <f t="shared" si="10"/>
        <v>140000000</v>
      </c>
      <c r="Q19" s="4">
        <f t="shared" si="10"/>
        <v>140000000</v>
      </c>
      <c r="R19" s="4">
        <f t="shared" si="10"/>
        <v>140000000</v>
      </c>
      <c r="S19" s="4">
        <f t="shared" si="10"/>
        <v>140000000</v>
      </c>
      <c r="T19" s="4">
        <f t="shared" si="10"/>
        <v>140000000</v>
      </c>
      <c r="U19" s="4">
        <f t="shared" si="10"/>
        <v>140000000</v>
      </c>
      <c r="V19" s="4">
        <f t="shared" si="10"/>
        <v>140000000</v>
      </c>
      <c r="W19" s="4">
        <f t="shared" si="10"/>
        <v>140000000</v>
      </c>
    </row>
    <row r="20" spans="1:23" s="5" customFormat="1" x14ac:dyDescent="0.25">
      <c r="A20" s="23"/>
      <c r="B20" s="5" t="s">
        <v>12</v>
      </c>
      <c r="C20" s="4"/>
      <c r="D20" s="4">
        <f>(C19)/20</f>
        <v>7000000</v>
      </c>
      <c r="E20" s="4">
        <f>D20+$D$20</f>
        <v>14000000</v>
      </c>
      <c r="F20" s="4">
        <f t="shared" ref="F20:W20" si="11">E20+$D$20</f>
        <v>21000000</v>
      </c>
      <c r="G20" s="4">
        <f t="shared" si="11"/>
        <v>28000000</v>
      </c>
      <c r="H20" s="4">
        <f t="shared" si="11"/>
        <v>35000000</v>
      </c>
      <c r="I20" s="4">
        <f t="shared" si="11"/>
        <v>42000000</v>
      </c>
      <c r="J20" s="4">
        <f t="shared" si="11"/>
        <v>49000000</v>
      </c>
      <c r="K20" s="4">
        <f t="shared" si="11"/>
        <v>56000000</v>
      </c>
      <c r="L20" s="4">
        <f t="shared" si="11"/>
        <v>63000000</v>
      </c>
      <c r="M20" s="4">
        <f t="shared" si="11"/>
        <v>70000000</v>
      </c>
      <c r="N20" s="4">
        <f t="shared" si="11"/>
        <v>77000000</v>
      </c>
      <c r="O20" s="4">
        <f t="shared" si="11"/>
        <v>84000000</v>
      </c>
      <c r="P20" s="4">
        <f t="shared" si="11"/>
        <v>91000000</v>
      </c>
      <c r="Q20" s="4">
        <f t="shared" si="11"/>
        <v>98000000</v>
      </c>
      <c r="R20" s="4">
        <f t="shared" si="11"/>
        <v>105000000</v>
      </c>
      <c r="S20" s="4">
        <f t="shared" si="11"/>
        <v>112000000</v>
      </c>
      <c r="T20" s="4">
        <f t="shared" si="11"/>
        <v>119000000</v>
      </c>
      <c r="U20" s="4">
        <f t="shared" si="11"/>
        <v>126000000</v>
      </c>
      <c r="V20" s="4">
        <f t="shared" si="11"/>
        <v>133000000</v>
      </c>
      <c r="W20" s="4">
        <f t="shared" si="11"/>
        <v>140000000</v>
      </c>
    </row>
    <row r="21" spans="1:23" s="5" customFormat="1" ht="15.75" x14ac:dyDescent="0.25">
      <c r="A21" s="23"/>
      <c r="B21" s="36" t="s">
        <v>13</v>
      </c>
      <c r="C21" s="27">
        <f>C19-C20</f>
        <v>140000000</v>
      </c>
      <c r="D21" s="27">
        <f t="shared" ref="D21:W21" si="12">D19-D20</f>
        <v>133000000</v>
      </c>
      <c r="E21" s="27">
        <f t="shared" si="12"/>
        <v>126000000</v>
      </c>
      <c r="F21" s="27">
        <f t="shared" si="12"/>
        <v>119000000</v>
      </c>
      <c r="G21" s="27">
        <f t="shared" si="12"/>
        <v>112000000</v>
      </c>
      <c r="H21" s="27">
        <f t="shared" si="12"/>
        <v>105000000</v>
      </c>
      <c r="I21" s="27">
        <f t="shared" si="12"/>
        <v>98000000</v>
      </c>
      <c r="J21" s="27">
        <f t="shared" si="12"/>
        <v>91000000</v>
      </c>
      <c r="K21" s="27">
        <f t="shared" si="12"/>
        <v>84000000</v>
      </c>
      <c r="L21" s="27">
        <f t="shared" si="12"/>
        <v>77000000</v>
      </c>
      <c r="M21" s="27">
        <f t="shared" si="12"/>
        <v>70000000</v>
      </c>
      <c r="N21" s="27">
        <f t="shared" si="12"/>
        <v>63000000</v>
      </c>
      <c r="O21" s="27">
        <f t="shared" si="12"/>
        <v>56000000</v>
      </c>
      <c r="P21" s="27">
        <f t="shared" si="12"/>
        <v>49000000</v>
      </c>
      <c r="Q21" s="27">
        <f t="shared" si="12"/>
        <v>42000000</v>
      </c>
      <c r="R21" s="27">
        <f t="shared" si="12"/>
        <v>35000000</v>
      </c>
      <c r="S21" s="27">
        <f t="shared" si="12"/>
        <v>28000000</v>
      </c>
      <c r="T21" s="27">
        <f t="shared" si="12"/>
        <v>21000000</v>
      </c>
      <c r="U21" s="27">
        <f t="shared" si="12"/>
        <v>14000000</v>
      </c>
      <c r="V21" s="27">
        <f t="shared" si="12"/>
        <v>7000000</v>
      </c>
      <c r="W21" s="27">
        <f t="shared" si="12"/>
        <v>0</v>
      </c>
    </row>
    <row r="22" spans="1:23" s="5" customFormat="1" x14ac:dyDescent="0.25">
      <c r="A22" s="41" t="s">
        <v>56</v>
      </c>
      <c r="B22"/>
      <c r="C22" s="4"/>
      <c r="D22" s="4"/>
      <c r="E22" s="4"/>
      <c r="F22" s="4"/>
      <c r="G22" s="4"/>
      <c r="H22" s="4"/>
      <c r="I22" s="4"/>
      <c r="J22" s="4"/>
      <c r="K22" s="4"/>
      <c r="L22" s="4"/>
      <c r="M22" s="4"/>
    </row>
    <row r="23" spans="1:23" s="5" customFormat="1" x14ac:dyDescent="0.25">
      <c r="A23" s="23"/>
      <c r="B23" t="s">
        <v>11</v>
      </c>
      <c r="C23" s="4">
        <v>100000000</v>
      </c>
      <c r="D23" s="4">
        <v>100000000</v>
      </c>
      <c r="E23" s="4">
        <v>100000000</v>
      </c>
      <c r="F23" s="4">
        <v>100000000</v>
      </c>
      <c r="G23" s="4">
        <v>100000000</v>
      </c>
      <c r="H23" s="4">
        <v>100000000</v>
      </c>
      <c r="I23" s="4">
        <v>100000000</v>
      </c>
      <c r="J23" s="4">
        <v>100000000</v>
      </c>
      <c r="K23" s="4">
        <v>100000000</v>
      </c>
      <c r="L23" s="4">
        <v>100000000</v>
      </c>
      <c r="M23" s="4">
        <v>100000000</v>
      </c>
      <c r="N23" s="4">
        <v>100000000</v>
      </c>
      <c r="O23" s="4">
        <v>100000000</v>
      </c>
      <c r="P23" s="4">
        <v>100000000</v>
      </c>
      <c r="Q23" s="4">
        <v>100000000</v>
      </c>
      <c r="R23" s="4">
        <v>100000000</v>
      </c>
      <c r="S23" s="4">
        <v>100000000</v>
      </c>
      <c r="T23" s="4">
        <v>100000000</v>
      </c>
      <c r="U23" s="4">
        <v>100000000</v>
      </c>
      <c r="V23" s="4">
        <v>100000000</v>
      </c>
      <c r="W23" s="4">
        <v>100000000</v>
      </c>
    </row>
    <row r="24" spans="1:23" s="5" customFormat="1" x14ac:dyDescent="0.25">
      <c r="A24" s="1"/>
      <c r="B24" s="10" t="s">
        <v>12</v>
      </c>
      <c r="C24" s="13">
        <v>0</v>
      </c>
      <c r="D24" s="13">
        <f>(C23-10000000)/20</f>
        <v>4500000</v>
      </c>
      <c r="E24" s="13">
        <f>D24+$D$24</f>
        <v>9000000</v>
      </c>
      <c r="F24" s="13">
        <f t="shared" ref="F24:M24" si="13">E24+$D$24</f>
        <v>13500000</v>
      </c>
      <c r="G24" s="13">
        <f t="shared" si="13"/>
        <v>18000000</v>
      </c>
      <c r="H24" s="13">
        <f t="shared" si="13"/>
        <v>22500000</v>
      </c>
      <c r="I24" s="13">
        <f t="shared" si="13"/>
        <v>27000000</v>
      </c>
      <c r="J24" s="13">
        <f t="shared" si="13"/>
        <v>31500000</v>
      </c>
      <c r="K24" s="13">
        <f t="shared" si="13"/>
        <v>36000000</v>
      </c>
      <c r="L24" s="13">
        <f t="shared" si="13"/>
        <v>40500000</v>
      </c>
      <c r="M24" s="13">
        <f t="shared" si="13"/>
        <v>45000000</v>
      </c>
      <c r="N24" s="13">
        <f t="shared" ref="N24:W24" si="14">M24+$D$24</f>
        <v>49500000</v>
      </c>
      <c r="O24" s="13">
        <f t="shared" si="14"/>
        <v>54000000</v>
      </c>
      <c r="P24" s="13">
        <f t="shared" si="14"/>
        <v>58500000</v>
      </c>
      <c r="Q24" s="13">
        <f t="shared" si="14"/>
        <v>63000000</v>
      </c>
      <c r="R24" s="13">
        <f t="shared" si="14"/>
        <v>67500000</v>
      </c>
      <c r="S24" s="13">
        <f t="shared" si="14"/>
        <v>72000000</v>
      </c>
      <c r="T24" s="13">
        <f t="shared" si="14"/>
        <v>76500000</v>
      </c>
      <c r="U24" s="13">
        <f t="shared" si="14"/>
        <v>81000000</v>
      </c>
      <c r="V24" s="13">
        <f t="shared" si="14"/>
        <v>85500000</v>
      </c>
      <c r="W24" s="13">
        <f t="shared" si="14"/>
        <v>90000000</v>
      </c>
    </row>
    <row r="25" spans="1:23" s="5" customFormat="1" ht="15.75" x14ac:dyDescent="0.25">
      <c r="A25" s="1"/>
      <c r="B25" s="6" t="s">
        <v>13</v>
      </c>
      <c r="C25" s="4">
        <f>+C23-C24</f>
        <v>100000000</v>
      </c>
      <c r="D25" s="4">
        <f t="shared" ref="D25:W25" si="15">+D23-D24</f>
        <v>95500000</v>
      </c>
      <c r="E25" s="4">
        <f t="shared" si="15"/>
        <v>91000000</v>
      </c>
      <c r="F25" s="4">
        <f t="shared" si="15"/>
        <v>86500000</v>
      </c>
      <c r="G25" s="4">
        <f t="shared" si="15"/>
        <v>82000000</v>
      </c>
      <c r="H25" s="4">
        <f t="shared" si="15"/>
        <v>77500000</v>
      </c>
      <c r="I25" s="4">
        <f t="shared" si="15"/>
        <v>73000000</v>
      </c>
      <c r="J25" s="4">
        <f t="shared" si="15"/>
        <v>68500000</v>
      </c>
      <c r="K25" s="4">
        <f t="shared" si="15"/>
        <v>64000000</v>
      </c>
      <c r="L25" s="4">
        <f t="shared" si="15"/>
        <v>59500000</v>
      </c>
      <c r="M25" s="4">
        <f t="shared" si="15"/>
        <v>55000000</v>
      </c>
      <c r="N25" s="4">
        <f t="shared" si="15"/>
        <v>50500000</v>
      </c>
      <c r="O25" s="4">
        <f t="shared" si="15"/>
        <v>46000000</v>
      </c>
      <c r="P25" s="4">
        <f t="shared" si="15"/>
        <v>41500000</v>
      </c>
      <c r="Q25" s="4">
        <f t="shared" si="15"/>
        <v>37000000</v>
      </c>
      <c r="R25" s="4">
        <f t="shared" si="15"/>
        <v>32500000</v>
      </c>
      <c r="S25" s="4">
        <f t="shared" si="15"/>
        <v>28000000</v>
      </c>
      <c r="T25" s="4">
        <f t="shared" si="15"/>
        <v>23500000</v>
      </c>
      <c r="U25" s="4">
        <f t="shared" si="15"/>
        <v>19000000</v>
      </c>
      <c r="V25" s="4">
        <f t="shared" si="15"/>
        <v>14500000</v>
      </c>
      <c r="W25" s="4">
        <f t="shared" si="15"/>
        <v>10000000</v>
      </c>
    </row>
    <row r="26" spans="1:23" s="5" customFormat="1" x14ac:dyDescent="0.25">
      <c r="A26" s="23"/>
      <c r="B26"/>
      <c r="C26" s="4"/>
      <c r="D26" s="4"/>
      <c r="E26" s="4"/>
      <c r="F26" s="4"/>
      <c r="G26" s="4"/>
      <c r="H26" s="4"/>
      <c r="I26" s="4"/>
      <c r="J26" s="4"/>
      <c r="K26" s="4"/>
      <c r="L26" s="4"/>
      <c r="M26" s="4"/>
    </row>
    <row r="27" spans="1:23" s="5" customFormat="1" x14ac:dyDescent="0.25">
      <c r="A27" s="42" t="s">
        <v>57</v>
      </c>
    </row>
    <row r="28" spans="1:23" s="5" customFormat="1" x14ac:dyDescent="0.25">
      <c r="A28" s="40"/>
      <c r="B28" s="25" t="s">
        <v>11</v>
      </c>
      <c r="C28" s="4">
        <v>0</v>
      </c>
      <c r="D28" s="34">
        <f>C28</f>
        <v>0</v>
      </c>
      <c r="E28" s="34">
        <f>D28</f>
        <v>0</v>
      </c>
      <c r="F28" s="4">
        <v>100000000</v>
      </c>
      <c r="G28" s="4">
        <f>F28</f>
        <v>100000000</v>
      </c>
      <c r="H28" s="4">
        <f t="shared" ref="H28:W28" si="16">G28</f>
        <v>100000000</v>
      </c>
      <c r="I28" s="4">
        <f t="shared" si="16"/>
        <v>100000000</v>
      </c>
      <c r="J28" s="4">
        <f t="shared" si="16"/>
        <v>100000000</v>
      </c>
      <c r="K28" s="4">
        <f t="shared" si="16"/>
        <v>100000000</v>
      </c>
      <c r="L28" s="4">
        <f t="shared" si="16"/>
        <v>100000000</v>
      </c>
      <c r="M28" s="4">
        <f t="shared" si="16"/>
        <v>100000000</v>
      </c>
      <c r="N28" s="4">
        <f t="shared" si="16"/>
        <v>100000000</v>
      </c>
      <c r="O28" s="4">
        <f t="shared" si="16"/>
        <v>100000000</v>
      </c>
      <c r="P28" s="4">
        <f t="shared" si="16"/>
        <v>100000000</v>
      </c>
      <c r="Q28" s="4">
        <f t="shared" si="16"/>
        <v>100000000</v>
      </c>
      <c r="R28" s="4">
        <f t="shared" si="16"/>
        <v>100000000</v>
      </c>
      <c r="S28" s="4">
        <f t="shared" si="16"/>
        <v>100000000</v>
      </c>
      <c r="T28" s="4">
        <f t="shared" si="16"/>
        <v>100000000</v>
      </c>
      <c r="U28" s="4">
        <f t="shared" si="16"/>
        <v>100000000</v>
      </c>
      <c r="V28" s="4">
        <f t="shared" si="16"/>
        <v>100000000</v>
      </c>
      <c r="W28" s="4">
        <f t="shared" si="16"/>
        <v>100000000</v>
      </c>
    </row>
    <row r="29" spans="1:23" s="5" customFormat="1" x14ac:dyDescent="0.25">
      <c r="A29" s="23" t="s">
        <v>52</v>
      </c>
      <c r="B29"/>
    </row>
    <row r="30" spans="1:23" s="5" customFormat="1" ht="15.75" x14ac:dyDescent="0.25">
      <c r="A30" s="1"/>
      <c r="B30" s="6" t="s">
        <v>13</v>
      </c>
      <c r="C30" s="4">
        <f t="shared" ref="C30:W30" si="17">C28*0.3</f>
        <v>0</v>
      </c>
      <c r="D30" s="4">
        <f t="shared" si="17"/>
        <v>0</v>
      </c>
      <c r="E30" s="4">
        <f t="shared" si="17"/>
        <v>0</v>
      </c>
      <c r="F30" s="4">
        <f t="shared" si="17"/>
        <v>30000000</v>
      </c>
      <c r="G30" s="4">
        <f t="shared" si="17"/>
        <v>30000000</v>
      </c>
      <c r="H30" s="4">
        <f t="shared" si="17"/>
        <v>30000000</v>
      </c>
      <c r="I30" s="4">
        <f t="shared" si="17"/>
        <v>30000000</v>
      </c>
      <c r="J30" s="4">
        <f t="shared" si="17"/>
        <v>30000000</v>
      </c>
      <c r="K30" s="4">
        <f t="shared" si="17"/>
        <v>30000000</v>
      </c>
      <c r="L30" s="4">
        <f t="shared" si="17"/>
        <v>30000000</v>
      </c>
      <c r="M30" s="4">
        <f t="shared" si="17"/>
        <v>30000000</v>
      </c>
      <c r="N30" s="4">
        <f t="shared" si="17"/>
        <v>30000000</v>
      </c>
      <c r="O30" s="4">
        <f t="shared" si="17"/>
        <v>30000000</v>
      </c>
      <c r="P30" s="4">
        <f t="shared" si="17"/>
        <v>30000000</v>
      </c>
      <c r="Q30" s="4">
        <f t="shared" si="17"/>
        <v>30000000</v>
      </c>
      <c r="R30" s="4">
        <f t="shared" si="17"/>
        <v>30000000</v>
      </c>
      <c r="S30" s="4">
        <f t="shared" si="17"/>
        <v>30000000</v>
      </c>
      <c r="T30" s="4">
        <f t="shared" si="17"/>
        <v>30000000</v>
      </c>
      <c r="U30" s="4">
        <f t="shared" si="17"/>
        <v>30000000</v>
      </c>
      <c r="V30" s="4">
        <f t="shared" si="17"/>
        <v>30000000</v>
      </c>
      <c r="W30" s="4">
        <f t="shared" si="17"/>
        <v>30000000</v>
      </c>
    </row>
    <row r="31" spans="1:23" s="5" customFormat="1" ht="15.75" x14ac:dyDescent="0.25">
      <c r="A31" s="23" t="s">
        <v>14</v>
      </c>
      <c r="B31" s="6"/>
      <c r="C31" s="4"/>
      <c r="D31" s="4"/>
      <c r="E31" s="4"/>
      <c r="F31" s="4"/>
      <c r="G31" s="4"/>
      <c r="H31" s="4"/>
      <c r="I31" s="4"/>
      <c r="J31" s="4"/>
      <c r="K31" s="4"/>
      <c r="L31" s="4"/>
      <c r="M31" s="4"/>
    </row>
    <row r="32" spans="1:23" s="5" customFormat="1" x14ac:dyDescent="0.25">
      <c r="B32" t="s">
        <v>11</v>
      </c>
      <c r="C32" s="4">
        <f t="shared" ref="C32:W32" si="18">C28*0.7</f>
        <v>0</v>
      </c>
      <c r="D32" s="4">
        <f t="shared" si="18"/>
        <v>0</v>
      </c>
      <c r="E32" s="4">
        <f t="shared" si="18"/>
        <v>0</v>
      </c>
      <c r="F32" s="4">
        <f t="shared" si="18"/>
        <v>70000000</v>
      </c>
      <c r="G32" s="4">
        <f t="shared" si="18"/>
        <v>70000000</v>
      </c>
      <c r="H32" s="4">
        <f t="shared" si="18"/>
        <v>70000000</v>
      </c>
      <c r="I32" s="4">
        <f t="shared" si="18"/>
        <v>70000000</v>
      </c>
      <c r="J32" s="4">
        <f t="shared" si="18"/>
        <v>70000000</v>
      </c>
      <c r="K32" s="4">
        <f t="shared" si="18"/>
        <v>70000000</v>
      </c>
      <c r="L32" s="4">
        <f t="shared" si="18"/>
        <v>70000000</v>
      </c>
      <c r="M32" s="4">
        <f t="shared" si="18"/>
        <v>70000000</v>
      </c>
      <c r="N32" s="4">
        <f t="shared" si="18"/>
        <v>70000000</v>
      </c>
      <c r="O32" s="4">
        <f t="shared" si="18"/>
        <v>70000000</v>
      </c>
      <c r="P32" s="4">
        <f t="shared" si="18"/>
        <v>70000000</v>
      </c>
      <c r="Q32" s="4">
        <f t="shared" si="18"/>
        <v>70000000</v>
      </c>
      <c r="R32" s="4">
        <f t="shared" si="18"/>
        <v>70000000</v>
      </c>
      <c r="S32" s="4">
        <f t="shared" si="18"/>
        <v>70000000</v>
      </c>
      <c r="T32" s="4">
        <f t="shared" si="18"/>
        <v>70000000</v>
      </c>
      <c r="U32" s="4">
        <f t="shared" si="18"/>
        <v>70000000</v>
      </c>
      <c r="V32" s="4">
        <f t="shared" si="18"/>
        <v>70000000</v>
      </c>
      <c r="W32" s="4">
        <f t="shared" si="18"/>
        <v>70000000</v>
      </c>
    </row>
    <row r="33" spans="1:24" s="5" customFormat="1" x14ac:dyDescent="0.25">
      <c r="A33" s="23"/>
      <c r="B33" s="5" t="s">
        <v>12</v>
      </c>
      <c r="C33" s="4">
        <f>0</f>
        <v>0</v>
      </c>
      <c r="D33" s="4">
        <v>0</v>
      </c>
      <c r="E33" s="4">
        <v>0</v>
      </c>
      <c r="F33" s="4">
        <v>0</v>
      </c>
      <c r="G33" s="24">
        <f>F32/18</f>
        <v>3888888.888888889</v>
      </c>
      <c r="H33" s="4">
        <f>+G33+$G$33</f>
        <v>7777777.777777778</v>
      </c>
      <c r="I33" s="4">
        <f t="shared" ref="I33:W33" si="19">+H33+$G$33</f>
        <v>11666666.666666668</v>
      </c>
      <c r="J33" s="4">
        <f t="shared" si="19"/>
        <v>15555555.555555556</v>
      </c>
      <c r="K33" s="4">
        <f t="shared" si="19"/>
        <v>19444444.444444444</v>
      </c>
      <c r="L33" s="4">
        <f t="shared" si="19"/>
        <v>23333333.333333332</v>
      </c>
      <c r="M33" s="4">
        <f t="shared" si="19"/>
        <v>27222222.22222222</v>
      </c>
      <c r="N33" s="4">
        <f t="shared" si="19"/>
        <v>31111111.111111108</v>
      </c>
      <c r="O33" s="4">
        <f t="shared" si="19"/>
        <v>35000000</v>
      </c>
      <c r="P33" s="4">
        <f t="shared" si="19"/>
        <v>38888888.888888888</v>
      </c>
      <c r="Q33" s="4">
        <f t="shared" si="19"/>
        <v>42777777.777777776</v>
      </c>
      <c r="R33" s="4">
        <f t="shared" si="19"/>
        <v>46666666.666666664</v>
      </c>
      <c r="S33" s="4">
        <f t="shared" si="19"/>
        <v>50555555.555555552</v>
      </c>
      <c r="T33" s="4">
        <f t="shared" si="19"/>
        <v>54444444.44444444</v>
      </c>
      <c r="U33" s="4">
        <f t="shared" si="19"/>
        <v>58333333.333333328</v>
      </c>
      <c r="V33" s="4">
        <f t="shared" si="19"/>
        <v>62222222.222222216</v>
      </c>
      <c r="W33" s="4">
        <f t="shared" si="19"/>
        <v>66111111.111111104</v>
      </c>
      <c r="X33" s="4"/>
    </row>
    <row r="34" spans="1:24" s="5" customFormat="1" ht="15.75" x14ac:dyDescent="0.25">
      <c r="A34" s="23"/>
      <c r="B34" s="36" t="s">
        <v>13</v>
      </c>
      <c r="C34" s="27">
        <f>C32-C33</f>
        <v>0</v>
      </c>
      <c r="D34" s="27">
        <f t="shared" ref="D34:W34" si="20">D32-D33</f>
        <v>0</v>
      </c>
      <c r="E34" s="27">
        <f t="shared" si="20"/>
        <v>0</v>
      </c>
      <c r="F34" s="27">
        <f t="shared" si="20"/>
        <v>70000000</v>
      </c>
      <c r="G34" s="27">
        <f t="shared" si="20"/>
        <v>66111111.111111112</v>
      </c>
      <c r="H34" s="27">
        <f t="shared" si="20"/>
        <v>62222222.222222224</v>
      </c>
      <c r="I34" s="27">
        <f t="shared" si="20"/>
        <v>58333333.333333328</v>
      </c>
      <c r="J34" s="27">
        <f t="shared" si="20"/>
        <v>54444444.444444448</v>
      </c>
      <c r="K34" s="27">
        <f t="shared" si="20"/>
        <v>50555555.555555552</v>
      </c>
      <c r="L34" s="27">
        <f t="shared" si="20"/>
        <v>46666666.666666672</v>
      </c>
      <c r="M34" s="27">
        <f t="shared" si="20"/>
        <v>42777777.777777776</v>
      </c>
      <c r="N34" s="27">
        <f t="shared" si="20"/>
        <v>38888888.888888896</v>
      </c>
      <c r="O34" s="27">
        <f t="shared" si="20"/>
        <v>35000000</v>
      </c>
      <c r="P34" s="27">
        <f t="shared" si="20"/>
        <v>31111111.111111112</v>
      </c>
      <c r="Q34" s="27">
        <f t="shared" si="20"/>
        <v>27222222.222222224</v>
      </c>
      <c r="R34" s="27">
        <f t="shared" si="20"/>
        <v>23333333.333333336</v>
      </c>
      <c r="S34" s="27">
        <f t="shared" si="20"/>
        <v>19444444.444444448</v>
      </c>
      <c r="T34" s="27">
        <f t="shared" si="20"/>
        <v>15555555.55555556</v>
      </c>
      <c r="U34" s="27">
        <f t="shared" si="20"/>
        <v>11666666.666666672</v>
      </c>
      <c r="V34" s="27">
        <f t="shared" si="20"/>
        <v>7777777.7777777836</v>
      </c>
      <c r="W34" s="27">
        <f t="shared" si="20"/>
        <v>3888888.8888888955</v>
      </c>
    </row>
    <row r="35" spans="1:24" s="5" customFormat="1" x14ac:dyDescent="0.25">
      <c r="A35" s="42" t="s">
        <v>58</v>
      </c>
      <c r="B35"/>
      <c r="C35" s="4"/>
      <c r="D35" s="4"/>
      <c r="E35" s="4"/>
      <c r="F35" s="4"/>
      <c r="G35" s="4"/>
      <c r="H35" s="4"/>
      <c r="I35" s="4"/>
      <c r="J35" s="4"/>
      <c r="K35" s="4"/>
      <c r="L35" s="4"/>
      <c r="M35" s="4"/>
    </row>
    <row r="36" spans="1:24" s="5" customFormat="1" x14ac:dyDescent="0.25">
      <c r="A36" s="23"/>
      <c r="B36" t="s">
        <v>11</v>
      </c>
      <c r="C36" s="4">
        <v>0</v>
      </c>
      <c r="D36" s="4">
        <v>0</v>
      </c>
      <c r="E36" s="4">
        <v>0</v>
      </c>
      <c r="F36" s="4">
        <v>120000000</v>
      </c>
      <c r="G36" s="4">
        <v>120000000</v>
      </c>
      <c r="H36" s="4">
        <v>120000000</v>
      </c>
      <c r="I36" s="4">
        <v>120000000</v>
      </c>
      <c r="J36" s="4">
        <v>120000000</v>
      </c>
      <c r="K36" s="4">
        <v>120000000</v>
      </c>
      <c r="L36" s="4">
        <v>120000000</v>
      </c>
      <c r="M36" s="4">
        <v>120000000</v>
      </c>
      <c r="N36" s="4">
        <v>120000000</v>
      </c>
      <c r="O36" s="4">
        <v>120000000</v>
      </c>
      <c r="P36" s="4">
        <v>120000000</v>
      </c>
      <c r="Q36" s="4">
        <v>120000000</v>
      </c>
      <c r="R36" s="4">
        <v>120000000</v>
      </c>
      <c r="S36" s="4">
        <v>120000000</v>
      </c>
      <c r="T36" s="4">
        <v>120000000</v>
      </c>
      <c r="U36" s="4">
        <v>120000000</v>
      </c>
      <c r="V36" s="4">
        <v>120000000</v>
      </c>
      <c r="W36" s="4">
        <v>120000000</v>
      </c>
      <c r="X36" s="12"/>
    </row>
    <row r="37" spans="1:24" s="5" customFormat="1" x14ac:dyDescent="0.25">
      <c r="A37" s="1"/>
      <c r="B37" s="10" t="s">
        <v>12</v>
      </c>
      <c r="C37" s="13">
        <v>0</v>
      </c>
      <c r="D37" s="13">
        <f>C36/10</f>
        <v>0</v>
      </c>
      <c r="E37" s="13">
        <v>0</v>
      </c>
      <c r="F37" s="13">
        <v>0</v>
      </c>
      <c r="G37" s="44">
        <f>(F36-12000000)/18</f>
        <v>6000000</v>
      </c>
      <c r="H37" s="13">
        <f>G37+$G$37</f>
        <v>12000000</v>
      </c>
      <c r="I37" s="13">
        <f t="shared" ref="I37:W37" si="21">H37+$G$37</f>
        <v>18000000</v>
      </c>
      <c r="J37" s="13">
        <f t="shared" si="21"/>
        <v>24000000</v>
      </c>
      <c r="K37" s="13">
        <f t="shared" si="21"/>
        <v>30000000</v>
      </c>
      <c r="L37" s="13">
        <f t="shared" si="21"/>
        <v>36000000</v>
      </c>
      <c r="M37" s="13">
        <f t="shared" si="21"/>
        <v>42000000</v>
      </c>
      <c r="N37" s="13">
        <f t="shared" si="21"/>
        <v>48000000</v>
      </c>
      <c r="O37" s="13">
        <f t="shared" si="21"/>
        <v>54000000</v>
      </c>
      <c r="P37" s="13">
        <f t="shared" si="21"/>
        <v>60000000</v>
      </c>
      <c r="Q37" s="13">
        <f t="shared" si="21"/>
        <v>66000000</v>
      </c>
      <c r="R37" s="13">
        <f t="shared" si="21"/>
        <v>72000000</v>
      </c>
      <c r="S37" s="13">
        <f t="shared" si="21"/>
        <v>78000000</v>
      </c>
      <c r="T37" s="13">
        <f t="shared" si="21"/>
        <v>84000000</v>
      </c>
      <c r="U37" s="13">
        <f t="shared" si="21"/>
        <v>90000000</v>
      </c>
      <c r="V37" s="13">
        <f t="shared" si="21"/>
        <v>96000000</v>
      </c>
      <c r="W37" s="13">
        <f t="shared" si="21"/>
        <v>102000000</v>
      </c>
      <c r="X37" s="12"/>
    </row>
    <row r="38" spans="1:24" s="5" customFormat="1" ht="15.75" x14ac:dyDescent="0.25">
      <c r="A38" s="1"/>
      <c r="B38" s="6" t="s">
        <v>13</v>
      </c>
      <c r="C38" s="4">
        <f>+C36-C37</f>
        <v>0</v>
      </c>
      <c r="D38" s="4">
        <f t="shared" ref="D38:M38" si="22">+D36-D37</f>
        <v>0</v>
      </c>
      <c r="E38" s="4">
        <f t="shared" si="22"/>
        <v>0</v>
      </c>
      <c r="F38" s="4">
        <f t="shared" si="22"/>
        <v>120000000</v>
      </c>
      <c r="G38" s="4">
        <f t="shared" si="22"/>
        <v>114000000</v>
      </c>
      <c r="H38" s="4">
        <f t="shared" si="22"/>
        <v>108000000</v>
      </c>
      <c r="I38" s="4">
        <f t="shared" si="22"/>
        <v>102000000</v>
      </c>
      <c r="J38" s="4">
        <f t="shared" si="22"/>
        <v>96000000</v>
      </c>
      <c r="K38" s="4">
        <f t="shared" si="22"/>
        <v>90000000</v>
      </c>
      <c r="L38" s="4">
        <f t="shared" si="22"/>
        <v>84000000</v>
      </c>
      <c r="M38" s="4">
        <f t="shared" si="22"/>
        <v>78000000</v>
      </c>
      <c r="N38" s="4">
        <f t="shared" ref="N38:W38" si="23">+N36-N37</f>
        <v>72000000</v>
      </c>
      <c r="O38" s="4">
        <f t="shared" si="23"/>
        <v>66000000</v>
      </c>
      <c r="P38" s="4">
        <f t="shared" si="23"/>
        <v>60000000</v>
      </c>
      <c r="Q38" s="4">
        <f t="shared" si="23"/>
        <v>54000000</v>
      </c>
      <c r="R38" s="4">
        <f t="shared" si="23"/>
        <v>48000000</v>
      </c>
      <c r="S38" s="4">
        <f t="shared" si="23"/>
        <v>42000000</v>
      </c>
      <c r="T38" s="4">
        <f t="shared" si="23"/>
        <v>36000000</v>
      </c>
      <c r="U38" s="4">
        <f t="shared" si="23"/>
        <v>30000000</v>
      </c>
      <c r="V38" s="4">
        <f t="shared" si="23"/>
        <v>24000000</v>
      </c>
      <c r="W38" s="4">
        <f t="shared" si="23"/>
        <v>18000000</v>
      </c>
      <c r="X38" s="12"/>
    </row>
    <row r="39" spans="1:24" s="5" customFormat="1" ht="15.75" x14ac:dyDescent="0.25">
      <c r="A39" s="1"/>
      <c r="B39" s="6"/>
      <c r="C39" s="4"/>
      <c r="D39" s="4"/>
      <c r="E39" s="4"/>
      <c r="F39" s="4"/>
      <c r="G39" s="4"/>
      <c r="H39" s="4"/>
      <c r="I39" s="4"/>
      <c r="J39" s="4"/>
      <c r="K39" s="4"/>
      <c r="L39" s="4"/>
      <c r="M39" s="4"/>
    </row>
    <row r="40" spans="1:24" s="5" customFormat="1" x14ac:dyDescent="0.25">
      <c r="A40" s="43" t="s">
        <v>59</v>
      </c>
    </row>
    <row r="41" spans="1:24" s="5" customFormat="1" x14ac:dyDescent="0.25">
      <c r="A41" s="40"/>
      <c r="B41" s="25" t="s">
        <v>11</v>
      </c>
      <c r="C41" s="4">
        <v>0</v>
      </c>
      <c r="D41" s="34">
        <f>C41</f>
        <v>0</v>
      </c>
      <c r="E41" s="34">
        <f>D41</f>
        <v>0</v>
      </c>
      <c r="F41" s="4">
        <v>0</v>
      </c>
      <c r="G41" s="4">
        <v>140000000</v>
      </c>
      <c r="H41" s="4">
        <f t="shared" ref="H41:W41" si="24">G41</f>
        <v>140000000</v>
      </c>
      <c r="I41" s="4">
        <f t="shared" si="24"/>
        <v>140000000</v>
      </c>
      <c r="J41" s="4">
        <f t="shared" si="24"/>
        <v>140000000</v>
      </c>
      <c r="K41" s="4">
        <f t="shared" si="24"/>
        <v>140000000</v>
      </c>
      <c r="L41" s="4">
        <f t="shared" si="24"/>
        <v>140000000</v>
      </c>
      <c r="M41" s="4">
        <f t="shared" si="24"/>
        <v>140000000</v>
      </c>
      <c r="N41" s="4">
        <f t="shared" si="24"/>
        <v>140000000</v>
      </c>
      <c r="O41" s="4">
        <f t="shared" si="24"/>
        <v>140000000</v>
      </c>
      <c r="P41" s="4">
        <f t="shared" si="24"/>
        <v>140000000</v>
      </c>
      <c r="Q41" s="4">
        <f t="shared" si="24"/>
        <v>140000000</v>
      </c>
      <c r="R41" s="4">
        <f t="shared" si="24"/>
        <v>140000000</v>
      </c>
      <c r="S41" s="4">
        <f t="shared" si="24"/>
        <v>140000000</v>
      </c>
      <c r="T41" s="4">
        <f t="shared" si="24"/>
        <v>140000000</v>
      </c>
      <c r="U41" s="4">
        <f t="shared" si="24"/>
        <v>140000000</v>
      </c>
      <c r="V41" s="4">
        <f t="shared" si="24"/>
        <v>140000000</v>
      </c>
      <c r="W41" s="4">
        <f t="shared" si="24"/>
        <v>140000000</v>
      </c>
    </row>
    <row r="42" spans="1:24" s="5" customFormat="1" x14ac:dyDescent="0.25">
      <c r="A42" s="23" t="s">
        <v>52</v>
      </c>
      <c r="B42"/>
    </row>
    <row r="43" spans="1:24" s="5" customFormat="1" ht="15.75" x14ac:dyDescent="0.25">
      <c r="A43" s="1"/>
      <c r="B43" s="6" t="s">
        <v>13</v>
      </c>
      <c r="C43" s="4">
        <f t="shared" ref="C43:W43" si="25">C41*0.3</f>
        <v>0</v>
      </c>
      <c r="D43" s="4">
        <f t="shared" si="25"/>
        <v>0</v>
      </c>
      <c r="E43" s="4">
        <f t="shared" si="25"/>
        <v>0</v>
      </c>
      <c r="F43" s="4">
        <f t="shared" si="25"/>
        <v>0</v>
      </c>
      <c r="G43" s="4">
        <f t="shared" si="25"/>
        <v>42000000</v>
      </c>
      <c r="H43" s="4">
        <f t="shared" si="25"/>
        <v>42000000</v>
      </c>
      <c r="I43" s="4">
        <f t="shared" si="25"/>
        <v>42000000</v>
      </c>
      <c r="J43" s="4">
        <f t="shared" si="25"/>
        <v>42000000</v>
      </c>
      <c r="K43" s="4">
        <f t="shared" si="25"/>
        <v>42000000</v>
      </c>
      <c r="L43" s="4">
        <f t="shared" si="25"/>
        <v>42000000</v>
      </c>
      <c r="M43" s="4">
        <f t="shared" si="25"/>
        <v>42000000</v>
      </c>
      <c r="N43" s="4">
        <f t="shared" si="25"/>
        <v>42000000</v>
      </c>
      <c r="O43" s="4">
        <f t="shared" si="25"/>
        <v>42000000</v>
      </c>
      <c r="P43" s="4">
        <f t="shared" si="25"/>
        <v>42000000</v>
      </c>
      <c r="Q43" s="4">
        <f t="shared" si="25"/>
        <v>42000000</v>
      </c>
      <c r="R43" s="4">
        <f t="shared" si="25"/>
        <v>42000000</v>
      </c>
      <c r="S43" s="4">
        <f t="shared" si="25"/>
        <v>42000000</v>
      </c>
      <c r="T43" s="4">
        <f t="shared" si="25"/>
        <v>42000000</v>
      </c>
      <c r="U43" s="4">
        <f t="shared" si="25"/>
        <v>42000000</v>
      </c>
      <c r="V43" s="4">
        <f t="shared" si="25"/>
        <v>42000000</v>
      </c>
      <c r="W43" s="4">
        <f t="shared" si="25"/>
        <v>42000000</v>
      </c>
    </row>
    <row r="44" spans="1:24" s="5" customFormat="1" ht="15.75" x14ac:dyDescent="0.25">
      <c r="A44" s="23" t="s">
        <v>14</v>
      </c>
      <c r="B44" s="6"/>
      <c r="C44" s="4"/>
      <c r="D44" s="4"/>
      <c r="E44" s="4"/>
      <c r="F44" s="4"/>
      <c r="G44" s="4"/>
      <c r="H44" s="4"/>
      <c r="I44" s="4"/>
      <c r="J44" s="4"/>
      <c r="K44" s="4"/>
      <c r="L44" s="4"/>
      <c r="M44" s="4"/>
    </row>
    <row r="45" spans="1:24" s="5" customFormat="1" x14ac:dyDescent="0.25">
      <c r="B45" t="s">
        <v>11</v>
      </c>
      <c r="C45" s="4">
        <f t="shared" ref="C45:W45" si="26">C41*0.7</f>
        <v>0</v>
      </c>
      <c r="D45" s="4">
        <f t="shared" si="26"/>
        <v>0</v>
      </c>
      <c r="E45" s="4">
        <f t="shared" si="26"/>
        <v>0</v>
      </c>
      <c r="F45" s="4">
        <f t="shared" si="26"/>
        <v>0</v>
      </c>
      <c r="G45" s="4">
        <f t="shared" si="26"/>
        <v>98000000</v>
      </c>
      <c r="H45" s="4">
        <f t="shared" si="26"/>
        <v>98000000</v>
      </c>
      <c r="I45" s="4">
        <f t="shared" si="26"/>
        <v>98000000</v>
      </c>
      <c r="J45" s="4">
        <f t="shared" si="26"/>
        <v>98000000</v>
      </c>
      <c r="K45" s="4">
        <f t="shared" si="26"/>
        <v>98000000</v>
      </c>
      <c r="L45" s="4">
        <f t="shared" si="26"/>
        <v>98000000</v>
      </c>
      <c r="M45" s="4">
        <f t="shared" si="26"/>
        <v>98000000</v>
      </c>
      <c r="N45" s="4">
        <f t="shared" si="26"/>
        <v>98000000</v>
      </c>
      <c r="O45" s="4">
        <f t="shared" si="26"/>
        <v>98000000</v>
      </c>
      <c r="P45" s="4">
        <f t="shared" si="26"/>
        <v>98000000</v>
      </c>
      <c r="Q45" s="4">
        <f t="shared" si="26"/>
        <v>98000000</v>
      </c>
      <c r="R45" s="4">
        <f t="shared" si="26"/>
        <v>98000000</v>
      </c>
      <c r="S45" s="4">
        <f t="shared" si="26"/>
        <v>98000000</v>
      </c>
      <c r="T45" s="4">
        <f t="shared" si="26"/>
        <v>98000000</v>
      </c>
      <c r="U45" s="4">
        <f t="shared" si="26"/>
        <v>98000000</v>
      </c>
      <c r="V45" s="4">
        <f t="shared" si="26"/>
        <v>98000000</v>
      </c>
      <c r="W45" s="4">
        <f t="shared" si="26"/>
        <v>98000000</v>
      </c>
    </row>
    <row r="46" spans="1:24" s="5" customFormat="1" x14ac:dyDescent="0.25">
      <c r="A46" s="23"/>
      <c r="B46" s="5" t="s">
        <v>12</v>
      </c>
      <c r="C46" s="4">
        <f>0</f>
        <v>0</v>
      </c>
      <c r="D46" s="4">
        <v>0</v>
      </c>
      <c r="E46" s="4">
        <v>0</v>
      </c>
      <c r="F46" s="4">
        <v>0</v>
      </c>
      <c r="G46" s="24">
        <f>F45/18</f>
        <v>0</v>
      </c>
      <c r="H46" s="4">
        <f>G45/16</f>
        <v>6125000</v>
      </c>
      <c r="I46" s="4">
        <f>H46+$H$46</f>
        <v>12250000</v>
      </c>
      <c r="J46" s="4">
        <f t="shared" ref="J46:W46" si="27">I46+$H$46</f>
        <v>18375000</v>
      </c>
      <c r="K46" s="4">
        <f t="shared" si="27"/>
        <v>24500000</v>
      </c>
      <c r="L46" s="4">
        <f t="shared" si="27"/>
        <v>30625000</v>
      </c>
      <c r="M46" s="4">
        <f t="shared" si="27"/>
        <v>36750000</v>
      </c>
      <c r="N46" s="4">
        <f t="shared" si="27"/>
        <v>42875000</v>
      </c>
      <c r="O46" s="4">
        <f t="shared" si="27"/>
        <v>49000000</v>
      </c>
      <c r="P46" s="4">
        <f t="shared" si="27"/>
        <v>55125000</v>
      </c>
      <c r="Q46" s="4">
        <f t="shared" si="27"/>
        <v>61250000</v>
      </c>
      <c r="R46" s="4">
        <f t="shared" si="27"/>
        <v>67375000</v>
      </c>
      <c r="S46" s="4">
        <f t="shared" si="27"/>
        <v>73500000</v>
      </c>
      <c r="T46" s="4">
        <f t="shared" si="27"/>
        <v>79625000</v>
      </c>
      <c r="U46" s="4">
        <f t="shared" si="27"/>
        <v>85750000</v>
      </c>
      <c r="V46" s="4">
        <f t="shared" si="27"/>
        <v>91875000</v>
      </c>
      <c r="W46" s="4">
        <f t="shared" si="27"/>
        <v>98000000</v>
      </c>
      <c r="X46" s="4"/>
    </row>
    <row r="47" spans="1:24" s="5" customFormat="1" ht="15.75" x14ac:dyDescent="0.25">
      <c r="A47" s="23"/>
      <c r="B47" s="36" t="s">
        <v>13</v>
      </c>
      <c r="C47" s="27">
        <f>C45-C46</f>
        <v>0</v>
      </c>
      <c r="D47" s="27">
        <f t="shared" ref="D47" si="28">D45-D46</f>
        <v>0</v>
      </c>
      <c r="E47" s="27">
        <f t="shared" ref="E47" si="29">E45-E46</f>
        <v>0</v>
      </c>
      <c r="F47" s="27">
        <f t="shared" ref="F47" si="30">F45-F46</f>
        <v>0</v>
      </c>
      <c r="G47" s="27">
        <f t="shared" ref="G47" si="31">G45-G46</f>
        <v>98000000</v>
      </c>
      <c r="H47" s="27">
        <f t="shared" ref="H47" si="32">H45-H46</f>
        <v>91875000</v>
      </c>
      <c r="I47" s="27">
        <f t="shared" ref="I47" si="33">I45-I46</f>
        <v>85750000</v>
      </c>
      <c r="J47" s="27">
        <f t="shared" ref="J47" si="34">J45-J46</f>
        <v>79625000</v>
      </c>
      <c r="K47" s="27">
        <f t="shared" ref="K47" si="35">K45-K46</f>
        <v>73500000</v>
      </c>
      <c r="L47" s="27">
        <f t="shared" ref="L47" si="36">L45-L46</f>
        <v>67375000</v>
      </c>
      <c r="M47" s="27">
        <f t="shared" ref="M47" si="37">M45-M46</f>
        <v>61250000</v>
      </c>
      <c r="N47" s="27">
        <f t="shared" ref="N47" si="38">N45-N46</f>
        <v>55125000</v>
      </c>
      <c r="O47" s="27">
        <f t="shared" ref="O47" si="39">O45-O46</f>
        <v>49000000</v>
      </c>
      <c r="P47" s="27">
        <f t="shared" ref="P47" si="40">P45-P46</f>
        <v>42875000</v>
      </c>
      <c r="Q47" s="27">
        <f t="shared" ref="Q47" si="41">Q45-Q46</f>
        <v>36750000</v>
      </c>
      <c r="R47" s="27">
        <f t="shared" ref="R47" si="42">R45-R46</f>
        <v>30625000</v>
      </c>
      <c r="S47" s="27">
        <f t="shared" ref="S47" si="43">S45-S46</f>
        <v>24500000</v>
      </c>
      <c r="T47" s="27">
        <f t="shared" ref="T47" si="44">T45-T46</f>
        <v>18375000</v>
      </c>
      <c r="U47" s="27">
        <f t="shared" ref="U47" si="45">U45-U46</f>
        <v>12250000</v>
      </c>
      <c r="V47" s="27">
        <f t="shared" ref="V47" si="46">V45-V46</f>
        <v>6125000</v>
      </c>
      <c r="W47" s="27">
        <f t="shared" ref="W47" si="47">W45-W46</f>
        <v>0</v>
      </c>
    </row>
    <row r="48" spans="1:24" s="5" customFormat="1" x14ac:dyDescent="0.25">
      <c r="A48" s="43" t="s">
        <v>60</v>
      </c>
      <c r="B48"/>
      <c r="C48" s="4"/>
      <c r="D48" s="4"/>
      <c r="E48" s="4"/>
      <c r="F48" s="4"/>
      <c r="G48" s="4"/>
      <c r="H48" s="4"/>
      <c r="I48" s="4"/>
      <c r="J48" s="4"/>
      <c r="K48" s="4"/>
      <c r="L48" s="4"/>
      <c r="M48" s="4"/>
    </row>
    <row r="49" spans="1:24" s="5" customFormat="1" x14ac:dyDescent="0.25">
      <c r="A49" s="23"/>
      <c r="B49" t="s">
        <v>11</v>
      </c>
      <c r="C49" s="4">
        <v>0</v>
      </c>
      <c r="D49" s="4">
        <v>0</v>
      </c>
      <c r="E49" s="4">
        <v>0</v>
      </c>
      <c r="F49" s="4">
        <v>0</v>
      </c>
      <c r="G49" s="4">
        <v>200000000</v>
      </c>
      <c r="H49" s="4">
        <v>200000000</v>
      </c>
      <c r="I49" s="4">
        <v>200000000</v>
      </c>
      <c r="J49" s="4">
        <v>200000000</v>
      </c>
      <c r="K49" s="4">
        <v>200000000</v>
      </c>
      <c r="L49" s="4">
        <v>200000000</v>
      </c>
      <c r="M49" s="4">
        <v>200000000</v>
      </c>
      <c r="N49" s="4">
        <v>200000000</v>
      </c>
      <c r="O49" s="4">
        <v>200000000</v>
      </c>
      <c r="P49" s="4">
        <v>200000000</v>
      </c>
      <c r="Q49" s="4">
        <v>200000000</v>
      </c>
      <c r="R49" s="4">
        <v>200000000</v>
      </c>
      <c r="S49" s="4">
        <v>200000000</v>
      </c>
      <c r="T49" s="4">
        <v>200000000</v>
      </c>
      <c r="U49" s="4">
        <v>200000000</v>
      </c>
      <c r="V49" s="4">
        <v>200000000</v>
      </c>
      <c r="W49" s="4">
        <v>200000000</v>
      </c>
    </row>
    <row r="50" spans="1:24" s="5" customFormat="1" x14ac:dyDescent="0.25">
      <c r="A50" s="1"/>
      <c r="B50" s="10" t="s">
        <v>12</v>
      </c>
      <c r="C50" s="13">
        <v>0</v>
      </c>
      <c r="D50" s="13">
        <f>C49/10</f>
        <v>0</v>
      </c>
      <c r="E50" s="13">
        <v>0</v>
      </c>
      <c r="F50" s="13">
        <v>0</v>
      </c>
      <c r="G50" s="44">
        <f>F49/18</f>
        <v>0</v>
      </c>
      <c r="H50" s="13">
        <f>(G49-20000000)/16</f>
        <v>11250000</v>
      </c>
      <c r="I50" s="13">
        <f>H50+$H$50</f>
        <v>22500000</v>
      </c>
      <c r="J50" s="13">
        <f t="shared" ref="J50:W50" si="48">I50+$H$50</f>
        <v>33750000</v>
      </c>
      <c r="K50" s="13">
        <f t="shared" si="48"/>
        <v>45000000</v>
      </c>
      <c r="L50" s="13">
        <f t="shared" si="48"/>
        <v>56250000</v>
      </c>
      <c r="M50" s="13">
        <f t="shared" si="48"/>
        <v>67500000</v>
      </c>
      <c r="N50" s="13">
        <f t="shared" si="48"/>
        <v>78750000</v>
      </c>
      <c r="O50" s="13">
        <f t="shared" si="48"/>
        <v>90000000</v>
      </c>
      <c r="P50" s="13">
        <f t="shared" si="48"/>
        <v>101250000</v>
      </c>
      <c r="Q50" s="13">
        <f t="shared" si="48"/>
        <v>112500000</v>
      </c>
      <c r="R50" s="13">
        <f t="shared" si="48"/>
        <v>123750000</v>
      </c>
      <c r="S50" s="13">
        <f t="shared" si="48"/>
        <v>135000000</v>
      </c>
      <c r="T50" s="13">
        <f t="shared" si="48"/>
        <v>146250000</v>
      </c>
      <c r="U50" s="13">
        <f t="shared" si="48"/>
        <v>157500000</v>
      </c>
      <c r="V50" s="13">
        <f t="shared" si="48"/>
        <v>168750000</v>
      </c>
      <c r="W50" s="13">
        <f t="shared" si="48"/>
        <v>180000000</v>
      </c>
      <c r="X50" s="9"/>
    </row>
    <row r="51" spans="1:24" s="5" customFormat="1" ht="15.75" x14ac:dyDescent="0.25">
      <c r="A51" s="1"/>
      <c r="B51" s="6" t="s">
        <v>13</v>
      </c>
      <c r="C51" s="4">
        <f>+C49-C50</f>
        <v>0</v>
      </c>
      <c r="D51" s="4">
        <f t="shared" ref="D51:W51" si="49">+D49-D50</f>
        <v>0</v>
      </c>
      <c r="E51" s="4">
        <f t="shared" si="49"/>
        <v>0</v>
      </c>
      <c r="F51" s="4">
        <f t="shared" si="49"/>
        <v>0</v>
      </c>
      <c r="G51" s="4">
        <f t="shared" si="49"/>
        <v>200000000</v>
      </c>
      <c r="H51" s="4">
        <f t="shared" si="49"/>
        <v>188750000</v>
      </c>
      <c r="I51" s="4">
        <f t="shared" si="49"/>
        <v>177500000</v>
      </c>
      <c r="J51" s="4">
        <f t="shared" si="49"/>
        <v>166250000</v>
      </c>
      <c r="K51" s="4">
        <f t="shared" si="49"/>
        <v>155000000</v>
      </c>
      <c r="L51" s="4">
        <f t="shared" si="49"/>
        <v>143750000</v>
      </c>
      <c r="M51" s="4">
        <f t="shared" si="49"/>
        <v>132500000</v>
      </c>
      <c r="N51" s="4">
        <f t="shared" si="49"/>
        <v>121250000</v>
      </c>
      <c r="O51" s="4">
        <f t="shared" si="49"/>
        <v>110000000</v>
      </c>
      <c r="P51" s="4">
        <f t="shared" si="49"/>
        <v>98750000</v>
      </c>
      <c r="Q51" s="4">
        <f t="shared" si="49"/>
        <v>87500000</v>
      </c>
      <c r="R51" s="4">
        <f t="shared" si="49"/>
        <v>76250000</v>
      </c>
      <c r="S51" s="4">
        <f t="shared" si="49"/>
        <v>65000000</v>
      </c>
      <c r="T51" s="4">
        <f t="shared" si="49"/>
        <v>53750000</v>
      </c>
      <c r="U51" s="4">
        <f t="shared" si="49"/>
        <v>42500000</v>
      </c>
      <c r="V51" s="4">
        <f t="shared" si="49"/>
        <v>31250000</v>
      </c>
      <c r="W51" s="4">
        <f t="shared" si="49"/>
        <v>20000000</v>
      </c>
    </row>
    <row r="52" spans="1:24" s="5" customFormat="1" ht="15.75" x14ac:dyDescent="0.25">
      <c r="A52" s="1"/>
      <c r="B52" s="6"/>
      <c r="C52" s="4"/>
      <c r="D52" s="4"/>
      <c r="E52" s="4"/>
      <c r="F52" s="4"/>
      <c r="G52" s="4"/>
      <c r="H52" s="4"/>
      <c r="I52" s="4"/>
      <c r="J52" s="4"/>
      <c r="K52" s="4"/>
      <c r="L52" s="4"/>
      <c r="M52" s="4"/>
    </row>
    <row r="53" spans="1:24" s="5" customFormat="1" ht="15.75" x14ac:dyDescent="0.25">
      <c r="A53" s="6" t="s">
        <v>15</v>
      </c>
      <c r="B53"/>
      <c r="C53" s="4"/>
      <c r="D53" s="4"/>
      <c r="E53" s="4"/>
      <c r="F53" s="4"/>
      <c r="G53" s="4"/>
      <c r="H53" s="4"/>
      <c r="I53" s="4"/>
      <c r="J53" s="4"/>
      <c r="K53" s="4"/>
      <c r="L53" s="4"/>
      <c r="M53" s="4"/>
    </row>
    <row r="54" spans="1:24" s="5" customFormat="1" x14ac:dyDescent="0.25">
      <c r="A54" s="45" t="s">
        <v>51</v>
      </c>
      <c r="B54" t="s">
        <v>52</v>
      </c>
      <c r="C54" s="4">
        <v>0</v>
      </c>
      <c r="D54" s="4">
        <v>0</v>
      </c>
      <c r="E54" s="4">
        <v>0</v>
      </c>
      <c r="F54" s="4">
        <v>0</v>
      </c>
      <c r="G54" s="4">
        <v>0</v>
      </c>
      <c r="H54" s="4">
        <v>0</v>
      </c>
      <c r="I54" s="4">
        <v>0</v>
      </c>
      <c r="J54" s="4">
        <v>0</v>
      </c>
      <c r="K54" s="4">
        <v>0</v>
      </c>
      <c r="L54" s="4">
        <v>0</v>
      </c>
      <c r="M54" s="4">
        <v>0</v>
      </c>
      <c r="N54" s="4">
        <v>0</v>
      </c>
      <c r="O54" s="4">
        <v>0</v>
      </c>
      <c r="P54" s="4">
        <v>0</v>
      </c>
      <c r="Q54" s="4">
        <v>0</v>
      </c>
      <c r="R54" s="4">
        <v>0</v>
      </c>
      <c r="S54" s="4">
        <v>0</v>
      </c>
      <c r="T54" s="4">
        <v>0</v>
      </c>
      <c r="U54" s="4">
        <v>0</v>
      </c>
      <c r="V54" s="4">
        <v>0</v>
      </c>
      <c r="W54" s="4">
        <v>0</v>
      </c>
    </row>
    <row r="55" spans="1:24" s="5" customFormat="1" x14ac:dyDescent="0.25">
      <c r="A55"/>
      <c r="B55" t="s">
        <v>14</v>
      </c>
      <c r="C55" s="4">
        <f>C20+C33+C46</f>
        <v>0</v>
      </c>
      <c r="D55" s="4">
        <f t="shared" ref="D55:M55" si="50">D20+D33+D46</f>
        <v>7000000</v>
      </c>
      <c r="E55" s="4">
        <f t="shared" si="50"/>
        <v>14000000</v>
      </c>
      <c r="F55" s="4">
        <f t="shared" si="50"/>
        <v>21000000</v>
      </c>
      <c r="G55" s="4">
        <f t="shared" si="50"/>
        <v>31888888.888888888</v>
      </c>
      <c r="H55" s="4">
        <f t="shared" si="50"/>
        <v>48902777.777777776</v>
      </c>
      <c r="I55" s="4">
        <f t="shared" si="50"/>
        <v>65916666.666666672</v>
      </c>
      <c r="J55" s="4">
        <f t="shared" si="50"/>
        <v>82930555.555555552</v>
      </c>
      <c r="K55" s="4">
        <f t="shared" si="50"/>
        <v>99944444.444444448</v>
      </c>
      <c r="L55" s="4">
        <f t="shared" si="50"/>
        <v>116958333.33333333</v>
      </c>
      <c r="M55" s="4">
        <f t="shared" si="50"/>
        <v>133972222.22222222</v>
      </c>
      <c r="N55" s="4">
        <f t="shared" ref="N55:W55" si="51">N20+N33+N46</f>
        <v>150986111.1111111</v>
      </c>
      <c r="O55" s="4">
        <f t="shared" si="51"/>
        <v>168000000</v>
      </c>
      <c r="P55" s="4">
        <f t="shared" si="51"/>
        <v>185013888.8888889</v>
      </c>
      <c r="Q55" s="4">
        <f t="shared" si="51"/>
        <v>202027777.77777779</v>
      </c>
      <c r="R55" s="4">
        <f t="shared" si="51"/>
        <v>219041666.66666666</v>
      </c>
      <c r="S55" s="4">
        <f t="shared" si="51"/>
        <v>236055555.55555555</v>
      </c>
      <c r="T55" s="4">
        <f t="shared" si="51"/>
        <v>253069444.44444445</v>
      </c>
      <c r="U55" s="4">
        <f t="shared" si="51"/>
        <v>270083333.33333331</v>
      </c>
      <c r="V55" s="4">
        <f t="shared" si="51"/>
        <v>287097222.22222221</v>
      </c>
      <c r="W55" s="4">
        <f t="shared" si="51"/>
        <v>304111111.1111111</v>
      </c>
    </row>
    <row r="56" spans="1:24" s="5" customFormat="1" x14ac:dyDescent="0.25">
      <c r="A56" s="45" t="s">
        <v>54</v>
      </c>
      <c r="B56" s="10" t="s">
        <v>53</v>
      </c>
      <c r="C56" s="13">
        <f>C24+C50</f>
        <v>0</v>
      </c>
      <c r="D56" s="13">
        <f t="shared" ref="D56:W56" si="52">D24+D50</f>
        <v>4500000</v>
      </c>
      <c r="E56" s="13">
        <f t="shared" si="52"/>
        <v>9000000</v>
      </c>
      <c r="F56" s="13">
        <f t="shared" si="52"/>
        <v>13500000</v>
      </c>
      <c r="G56" s="13">
        <f t="shared" si="52"/>
        <v>18000000</v>
      </c>
      <c r="H56" s="13">
        <f t="shared" si="52"/>
        <v>33750000</v>
      </c>
      <c r="I56" s="13">
        <f t="shared" si="52"/>
        <v>49500000</v>
      </c>
      <c r="J56" s="13">
        <f t="shared" si="52"/>
        <v>65250000</v>
      </c>
      <c r="K56" s="13">
        <f t="shared" si="52"/>
        <v>81000000</v>
      </c>
      <c r="L56" s="13">
        <f t="shared" si="52"/>
        <v>96750000</v>
      </c>
      <c r="M56" s="13">
        <f t="shared" si="52"/>
        <v>112500000</v>
      </c>
      <c r="N56" s="13">
        <f t="shared" si="52"/>
        <v>128250000</v>
      </c>
      <c r="O56" s="13">
        <f t="shared" si="52"/>
        <v>144000000</v>
      </c>
      <c r="P56" s="13">
        <f t="shared" si="52"/>
        <v>159750000</v>
      </c>
      <c r="Q56" s="13">
        <f t="shared" si="52"/>
        <v>175500000</v>
      </c>
      <c r="R56" s="13">
        <f t="shared" si="52"/>
        <v>191250000</v>
      </c>
      <c r="S56" s="13">
        <f t="shared" si="52"/>
        <v>207000000</v>
      </c>
      <c r="T56" s="13">
        <f t="shared" si="52"/>
        <v>222750000</v>
      </c>
      <c r="U56" s="13">
        <f t="shared" si="52"/>
        <v>238500000</v>
      </c>
      <c r="V56" s="13">
        <f t="shared" si="52"/>
        <v>254250000</v>
      </c>
      <c r="W56" s="13">
        <f t="shared" si="52"/>
        <v>270000000</v>
      </c>
    </row>
    <row r="57" spans="1:24" s="5" customFormat="1" ht="15.75" x14ac:dyDescent="0.25">
      <c r="A57"/>
      <c r="B57" s="6" t="s">
        <v>16</v>
      </c>
      <c r="C57" s="4">
        <f>SUM(C54:C56)</f>
        <v>0</v>
      </c>
      <c r="D57" s="4">
        <f t="shared" ref="D57:W57" si="53">SUM(D54:D56)</f>
        <v>11500000</v>
      </c>
      <c r="E57" s="4">
        <f t="shared" si="53"/>
        <v>23000000</v>
      </c>
      <c r="F57" s="4">
        <f t="shared" si="53"/>
        <v>34500000</v>
      </c>
      <c r="G57" s="4">
        <f t="shared" si="53"/>
        <v>49888888.888888888</v>
      </c>
      <c r="H57" s="4">
        <f t="shared" si="53"/>
        <v>82652777.777777776</v>
      </c>
      <c r="I57" s="4">
        <f t="shared" si="53"/>
        <v>115416666.66666667</v>
      </c>
      <c r="J57" s="4">
        <f t="shared" si="53"/>
        <v>148180555.55555555</v>
      </c>
      <c r="K57" s="4">
        <f t="shared" si="53"/>
        <v>180944444.44444445</v>
      </c>
      <c r="L57" s="4">
        <f t="shared" si="53"/>
        <v>213708333.33333331</v>
      </c>
      <c r="M57" s="4">
        <f t="shared" si="53"/>
        <v>246472222.22222221</v>
      </c>
      <c r="N57" s="4">
        <f t="shared" si="53"/>
        <v>279236111.1111111</v>
      </c>
      <c r="O57" s="4">
        <f t="shared" si="53"/>
        <v>312000000</v>
      </c>
      <c r="P57" s="4">
        <f t="shared" si="53"/>
        <v>344763888.8888889</v>
      </c>
      <c r="Q57" s="4">
        <f t="shared" si="53"/>
        <v>377527777.77777779</v>
      </c>
      <c r="R57" s="4">
        <f t="shared" si="53"/>
        <v>410291666.66666663</v>
      </c>
      <c r="S57" s="4">
        <f t="shared" si="53"/>
        <v>443055555.55555558</v>
      </c>
      <c r="T57" s="4">
        <f t="shared" si="53"/>
        <v>475819444.44444442</v>
      </c>
      <c r="U57" s="4">
        <f t="shared" si="53"/>
        <v>508583333.33333331</v>
      </c>
      <c r="V57" s="4">
        <f t="shared" si="53"/>
        <v>541347222.22222221</v>
      </c>
      <c r="W57" s="4">
        <f t="shared" si="53"/>
        <v>574111111.11111116</v>
      </c>
    </row>
    <row r="58" spans="1:24" s="5" customFormat="1" x14ac:dyDescent="0.25">
      <c r="A58"/>
      <c r="B58"/>
      <c r="C58" s="4"/>
      <c r="D58" s="4"/>
      <c r="E58" s="4"/>
      <c r="F58" s="4"/>
      <c r="G58" s="4"/>
      <c r="H58" s="4"/>
      <c r="I58" s="4"/>
      <c r="J58" s="4"/>
      <c r="K58" s="4"/>
      <c r="L58" s="4"/>
      <c r="M58" s="4"/>
    </row>
    <row r="59" spans="1:24" s="5" customFormat="1" ht="15.75" x14ac:dyDescent="0.25">
      <c r="A59" s="6" t="s">
        <v>17</v>
      </c>
      <c r="B59"/>
      <c r="C59" s="4"/>
      <c r="D59" s="4"/>
      <c r="E59" s="4"/>
      <c r="F59" s="4"/>
      <c r="G59" s="4"/>
      <c r="H59" s="4"/>
      <c r="I59" s="4"/>
      <c r="J59" s="4"/>
      <c r="K59" s="4"/>
      <c r="L59" s="4"/>
      <c r="M59" s="4"/>
    </row>
    <row r="60" spans="1:24" s="5" customFormat="1" x14ac:dyDescent="0.25">
      <c r="A60"/>
      <c r="B60" t="s">
        <v>18</v>
      </c>
      <c r="C60" s="4">
        <f>C11</f>
        <v>0</v>
      </c>
      <c r="D60" s="4">
        <f>D11</f>
        <v>140000000</v>
      </c>
      <c r="E60" s="4">
        <f t="shared" ref="E60:M60" si="54">E11</f>
        <v>148778000</v>
      </c>
      <c r="F60" s="4">
        <f t="shared" si="54"/>
        <v>158552714.60000002</v>
      </c>
      <c r="G60" s="4">
        <f t="shared" si="54"/>
        <v>314654657.24004</v>
      </c>
      <c r="H60" s="4">
        <f t="shared" si="54"/>
        <v>437275577.16648364</v>
      </c>
      <c r="I60" s="4">
        <f t="shared" si="54"/>
        <v>492562527.70267522</v>
      </c>
      <c r="J60" s="4">
        <f t="shared" si="54"/>
        <v>554844864.26316965</v>
      </c>
      <c r="K60" s="4">
        <f t="shared" si="54"/>
        <v>625109209.8850565</v>
      </c>
      <c r="L60" s="4">
        <f t="shared" si="54"/>
        <v>704504434.0803194</v>
      </c>
      <c r="M60" s="4">
        <f t="shared" si="54"/>
        <v>794363718.6594429</v>
      </c>
      <c r="N60" s="4">
        <f t="shared" ref="N60:W60" si="55">N11</f>
        <v>896244192.66197324</v>
      </c>
      <c r="O60" s="4">
        <f t="shared" si="55"/>
        <v>1011963621.4650807</v>
      </c>
      <c r="P60" s="4">
        <f t="shared" si="55"/>
        <v>1143649606.259666</v>
      </c>
      <c r="Q60" s="4">
        <f t="shared" si="55"/>
        <v>1293796002.3221982</v>
      </c>
      <c r="R60" s="4">
        <f t="shared" si="55"/>
        <v>1465329190.5134568</v>
      </c>
      <c r="S60" s="4">
        <f t="shared" si="55"/>
        <v>1661692241.3793085</v>
      </c>
      <c r="T60" s="4">
        <f t="shared" si="55"/>
        <v>1886940370.0323815</v>
      </c>
      <c r="U60" s="4">
        <f t="shared" si="55"/>
        <v>2145850622.7125585</v>
      </c>
      <c r="V60" s="4">
        <f t="shared" si="55"/>
        <v>2444068330.8248224</v>
      </c>
      <c r="W60" s="4">
        <f t="shared" si="55"/>
        <v>2788259792.6254668</v>
      </c>
      <c r="X60" s="4"/>
    </row>
    <row r="61" spans="1:24" s="5" customFormat="1" x14ac:dyDescent="0.25">
      <c r="A61"/>
      <c r="B61" s="28" t="s">
        <v>66</v>
      </c>
      <c r="C61" s="12">
        <f>350/(1+SUM(D2:D3))</f>
        <v>335.02440892122144</v>
      </c>
      <c r="D61" s="12">
        <f>C61*(1+SUM(D2:D3))</f>
        <v>350</v>
      </c>
      <c r="E61" s="12">
        <f>D61*(1+SUM(E2:E3))</f>
        <v>371.94499999999999</v>
      </c>
      <c r="F61" s="12">
        <f t="shared" ref="F61:M61" si="56">E61*(1+SUM(F2:F3))</f>
        <v>396.38178650000003</v>
      </c>
      <c r="G61" s="12">
        <f t="shared" si="56"/>
        <v>423.57357705390001</v>
      </c>
      <c r="H61" s="12">
        <f t="shared" si="56"/>
        <v>452.80015387061911</v>
      </c>
      <c r="I61" s="12">
        <f t="shared" si="56"/>
        <v>484.0433644876918</v>
      </c>
      <c r="J61" s="12">
        <f t="shared" si="56"/>
        <v>517.44235663734253</v>
      </c>
      <c r="K61" s="12">
        <f t="shared" si="56"/>
        <v>553.14587924531918</v>
      </c>
      <c r="L61" s="12">
        <f t="shared" si="56"/>
        <v>591.31294491324616</v>
      </c>
      <c r="M61" s="12">
        <f t="shared" si="56"/>
        <v>632.11353811226013</v>
      </c>
      <c r="N61" s="12">
        <f t="shared" ref="N61:W61" si="57">M61*(1+SUM(N2:N3))</f>
        <v>675.72937224200609</v>
      </c>
      <c r="O61" s="12">
        <f t="shared" si="57"/>
        <v>722.35469892670449</v>
      </c>
      <c r="P61" s="12">
        <f t="shared" si="57"/>
        <v>772.19717315264711</v>
      </c>
      <c r="Q61" s="12">
        <f t="shared" si="57"/>
        <v>825.47877810017974</v>
      </c>
      <c r="R61" s="12">
        <f t="shared" si="57"/>
        <v>882.43681378909207</v>
      </c>
      <c r="S61" s="12">
        <f t="shared" si="57"/>
        <v>943.32495394053933</v>
      </c>
      <c r="T61" s="12">
        <f t="shared" si="57"/>
        <v>1008.4143757624365</v>
      </c>
      <c r="U61" s="12">
        <f t="shared" si="57"/>
        <v>1077.9949676900446</v>
      </c>
      <c r="V61" s="12">
        <f t="shared" si="57"/>
        <v>1152.3766204606577</v>
      </c>
      <c r="W61" s="12">
        <f t="shared" si="57"/>
        <v>1231.890607272443</v>
      </c>
    </row>
    <row r="62" spans="1:24" s="5" customFormat="1" x14ac:dyDescent="0.25">
      <c r="A62"/>
      <c r="B62" s="10" t="s">
        <v>61</v>
      </c>
      <c r="C62" s="13">
        <f>C61*SUM(C8:C10)</f>
        <v>0</v>
      </c>
      <c r="D62" s="13">
        <f>D61*SUM(D8:D10)</f>
        <v>61250000</v>
      </c>
      <c r="E62" s="13">
        <f t="shared" ref="E62:W62" si="58">E61*SUM(E8:E10)</f>
        <v>65090375</v>
      </c>
      <c r="F62" s="13">
        <f t="shared" si="58"/>
        <v>69366812.637500003</v>
      </c>
      <c r="G62" s="13">
        <f t="shared" si="58"/>
        <v>137661412.54251751</v>
      </c>
      <c r="H62" s="13">
        <f t="shared" si="58"/>
        <v>191308065.01033658</v>
      </c>
      <c r="I62" s="13">
        <f t="shared" si="58"/>
        <v>215496105.8699204</v>
      </c>
      <c r="J62" s="13">
        <f t="shared" si="58"/>
        <v>242744628.11513668</v>
      </c>
      <c r="K62" s="13">
        <f t="shared" si="58"/>
        <v>273485279.32471222</v>
      </c>
      <c r="L62" s="13">
        <f t="shared" si="58"/>
        <v>308220689.91013974</v>
      </c>
      <c r="M62" s="13">
        <f t="shared" si="58"/>
        <v>347534126.91350627</v>
      </c>
      <c r="N62" s="13">
        <f t="shared" si="58"/>
        <v>392106834.28961337</v>
      </c>
      <c r="O62" s="13">
        <f t="shared" si="58"/>
        <v>442734084.39097291</v>
      </c>
      <c r="P62" s="13">
        <f t="shared" si="58"/>
        <v>500346702.73860401</v>
      </c>
      <c r="Q62" s="13">
        <f t="shared" si="58"/>
        <v>566035751.01596189</v>
      </c>
      <c r="R62" s="13">
        <f t="shared" si="58"/>
        <v>641081520.84963751</v>
      </c>
      <c r="S62" s="13">
        <f t="shared" si="58"/>
        <v>726990355.60344756</v>
      </c>
      <c r="T62" s="13">
        <f t="shared" si="58"/>
        <v>825536411.88916719</v>
      </c>
      <c r="U62" s="13">
        <f t="shared" si="58"/>
        <v>938809647.43674457</v>
      </c>
      <c r="V62" s="13">
        <f t="shared" si="58"/>
        <v>1069279894.7358601</v>
      </c>
      <c r="W62" s="13">
        <f t="shared" si="58"/>
        <v>1219863659.2736423</v>
      </c>
    </row>
    <row r="63" spans="1:24" s="5" customFormat="1" ht="15.75" x14ac:dyDescent="0.25">
      <c r="A63"/>
      <c r="B63" s="6" t="s">
        <v>20</v>
      </c>
      <c r="C63" s="4">
        <f>C60-C62</f>
        <v>0</v>
      </c>
      <c r="D63" s="4">
        <f t="shared" ref="D63:M63" si="59">D60-D62</f>
        <v>78750000</v>
      </c>
      <c r="E63" s="4">
        <f t="shared" si="59"/>
        <v>83687625</v>
      </c>
      <c r="F63" s="4">
        <f t="shared" si="59"/>
        <v>89185901.962500021</v>
      </c>
      <c r="G63" s="4">
        <f t="shared" si="59"/>
        <v>176993244.69752249</v>
      </c>
      <c r="H63" s="4">
        <f t="shared" si="59"/>
        <v>245967512.15614706</v>
      </c>
      <c r="I63" s="4">
        <f t="shared" si="59"/>
        <v>277066421.83275485</v>
      </c>
      <c r="J63" s="4">
        <f t="shared" si="59"/>
        <v>312100236.14803296</v>
      </c>
      <c r="K63" s="4">
        <f t="shared" si="59"/>
        <v>351623930.56034428</v>
      </c>
      <c r="L63" s="4">
        <f t="shared" si="59"/>
        <v>396283744.17017967</v>
      </c>
      <c r="M63" s="4">
        <f t="shared" si="59"/>
        <v>446829591.74593663</v>
      </c>
      <c r="N63" s="4">
        <f t="shared" ref="N63" si="60">N60-N62</f>
        <v>504137358.37235987</v>
      </c>
      <c r="O63" s="4">
        <f t="shared" ref="O63" si="61">O60-O62</f>
        <v>569229537.07410789</v>
      </c>
      <c r="P63" s="4">
        <f t="shared" ref="P63" si="62">P60-P62</f>
        <v>643302903.5210619</v>
      </c>
      <c r="Q63" s="4">
        <f t="shared" ref="Q63" si="63">Q60-Q62</f>
        <v>727760251.30623627</v>
      </c>
      <c r="R63" s="4">
        <f t="shared" ref="R63" si="64">R60-R62</f>
        <v>824247669.66381931</v>
      </c>
      <c r="S63" s="4">
        <f t="shared" ref="S63" si="65">S60-S62</f>
        <v>934701885.77586091</v>
      </c>
      <c r="T63" s="4">
        <f t="shared" ref="T63" si="66">T60-T62</f>
        <v>1061403958.1432143</v>
      </c>
      <c r="U63" s="4">
        <f t="shared" ref="U63" si="67">U60-U62</f>
        <v>1207040975.2758141</v>
      </c>
      <c r="V63" s="4">
        <f t="shared" ref="V63" si="68">V60-V62</f>
        <v>1374788436.0889623</v>
      </c>
      <c r="W63" s="4">
        <f t="shared" ref="W63" si="69">W60-W62</f>
        <v>1568396133.3518245</v>
      </c>
    </row>
    <row r="64" spans="1:24" s="5" customFormat="1" ht="15.75" x14ac:dyDescent="0.25">
      <c r="A64"/>
      <c r="B64" s="6"/>
      <c r="C64" s="4"/>
      <c r="D64" s="4"/>
      <c r="E64" s="4"/>
      <c r="F64" s="4"/>
      <c r="G64" s="4"/>
      <c r="H64" s="4"/>
      <c r="I64" s="4"/>
      <c r="J64" s="4"/>
      <c r="K64" s="4"/>
      <c r="L64" s="4"/>
      <c r="M64" s="4"/>
    </row>
    <row r="65" spans="1:23" s="5" customFormat="1" x14ac:dyDescent="0.25">
      <c r="A65"/>
      <c r="B65" t="s">
        <v>21</v>
      </c>
      <c r="C65" s="14">
        <v>0</v>
      </c>
      <c r="D65" s="14">
        <f>D63/D60</f>
        <v>0.5625</v>
      </c>
      <c r="E65" s="14">
        <f t="shared" ref="E65:W65" si="70">E63/E60</f>
        <v>0.5625</v>
      </c>
      <c r="F65" s="14">
        <f t="shared" si="70"/>
        <v>0.5625</v>
      </c>
      <c r="G65" s="14">
        <f t="shared" si="70"/>
        <v>0.5625</v>
      </c>
      <c r="H65" s="14">
        <f t="shared" si="70"/>
        <v>0.5625</v>
      </c>
      <c r="I65" s="14">
        <f t="shared" si="70"/>
        <v>0.56250000000000011</v>
      </c>
      <c r="J65" s="14">
        <f t="shared" si="70"/>
        <v>0.56250000000000011</v>
      </c>
      <c r="K65" s="14">
        <f t="shared" si="70"/>
        <v>0.5625</v>
      </c>
      <c r="L65" s="14">
        <f t="shared" si="70"/>
        <v>0.5625</v>
      </c>
      <c r="M65" s="14">
        <f t="shared" si="70"/>
        <v>0.5625</v>
      </c>
      <c r="N65" s="14">
        <f t="shared" si="70"/>
        <v>0.56249999999999989</v>
      </c>
      <c r="O65" s="14">
        <f t="shared" si="70"/>
        <v>0.5625</v>
      </c>
      <c r="P65" s="14">
        <f t="shared" si="70"/>
        <v>0.56249999999999978</v>
      </c>
      <c r="Q65" s="14">
        <f t="shared" si="70"/>
        <v>0.56249999999999989</v>
      </c>
      <c r="R65" s="14">
        <f t="shared" si="70"/>
        <v>0.56249999999999989</v>
      </c>
      <c r="S65" s="14">
        <f t="shared" si="70"/>
        <v>0.56249999999999989</v>
      </c>
      <c r="T65" s="14">
        <f t="shared" si="70"/>
        <v>0.56249999999999989</v>
      </c>
      <c r="U65" s="14">
        <f t="shared" si="70"/>
        <v>0.5625</v>
      </c>
      <c r="V65" s="14">
        <f t="shared" si="70"/>
        <v>0.56249999999999989</v>
      </c>
      <c r="W65" s="14">
        <f t="shared" si="70"/>
        <v>0.56249999999999978</v>
      </c>
    </row>
    <row r="66" spans="1:23" s="5" customFormat="1" x14ac:dyDescent="0.25">
      <c r="A66"/>
      <c r="B66" t="s">
        <v>22</v>
      </c>
      <c r="C66" s="4">
        <v>0</v>
      </c>
      <c r="D66" s="4">
        <v>2500000</v>
      </c>
      <c r="E66" s="4">
        <f>D66*(1+SUM(E2:E3))</f>
        <v>2656750</v>
      </c>
      <c r="F66" s="4">
        <f t="shared" ref="F66:M66" si="71">E66*(1+SUM(F2:F3))</f>
        <v>2831298.4750000001</v>
      </c>
      <c r="G66" s="4">
        <f t="shared" si="71"/>
        <v>3025525.5503850002</v>
      </c>
      <c r="H66" s="4">
        <f t="shared" si="71"/>
        <v>3234286.8133615651</v>
      </c>
      <c r="I66" s="4">
        <f t="shared" si="71"/>
        <v>3457452.603483513</v>
      </c>
      <c r="J66" s="4">
        <f t="shared" si="71"/>
        <v>3696016.8331238753</v>
      </c>
      <c r="K66" s="4">
        <f t="shared" si="71"/>
        <v>3951041.9946094225</v>
      </c>
      <c r="L66" s="4">
        <f t="shared" si="71"/>
        <v>4223663.8922374723</v>
      </c>
      <c r="M66" s="4">
        <f t="shared" si="71"/>
        <v>4515096.7008018577</v>
      </c>
      <c r="N66" s="4">
        <f t="shared" ref="N66:W66" si="72">M66*(1+SUM(N2:N3))</f>
        <v>4826638.3731571855</v>
      </c>
      <c r="O66" s="4">
        <f t="shared" si="72"/>
        <v>5159676.4209050313</v>
      </c>
      <c r="P66" s="4">
        <f t="shared" si="72"/>
        <v>5515694.0939474786</v>
      </c>
      <c r="Q66" s="4">
        <f t="shared" si="72"/>
        <v>5896276.9864298543</v>
      </c>
      <c r="R66" s="4">
        <f t="shared" si="72"/>
        <v>6303120.0984935137</v>
      </c>
      <c r="S66" s="4">
        <f t="shared" si="72"/>
        <v>6738035.3852895657</v>
      </c>
      <c r="T66" s="4">
        <f t="shared" si="72"/>
        <v>7202959.8268745458</v>
      </c>
      <c r="U66" s="4">
        <f t="shared" si="72"/>
        <v>7699964.0549288895</v>
      </c>
      <c r="V66" s="4">
        <f t="shared" si="72"/>
        <v>8231261.5747189829</v>
      </c>
      <c r="W66" s="4">
        <f t="shared" si="72"/>
        <v>8799218.6233745925</v>
      </c>
    </row>
    <row r="67" spans="1:23" s="5" customFormat="1" x14ac:dyDescent="0.25">
      <c r="A67"/>
      <c r="B67" t="s">
        <v>23</v>
      </c>
      <c r="C67" s="4">
        <f>C63*5%</f>
        <v>0</v>
      </c>
      <c r="D67" s="4">
        <f t="shared" ref="D67:M67" si="73">D63*5%</f>
        <v>3937500</v>
      </c>
      <c r="E67" s="4">
        <f t="shared" si="73"/>
        <v>4184381.25</v>
      </c>
      <c r="F67" s="4">
        <f t="shared" si="73"/>
        <v>4459295.0981250014</v>
      </c>
      <c r="G67" s="4">
        <f t="shared" si="73"/>
        <v>8849662.2348761242</v>
      </c>
      <c r="H67" s="4">
        <f t="shared" si="73"/>
        <v>12298375.607807353</v>
      </c>
      <c r="I67" s="4">
        <f t="shared" si="73"/>
        <v>13853321.091637744</v>
      </c>
      <c r="J67" s="4">
        <f t="shared" si="73"/>
        <v>15605011.80740165</v>
      </c>
      <c r="K67" s="4">
        <f t="shared" si="73"/>
        <v>17581196.528017215</v>
      </c>
      <c r="L67" s="4">
        <f t="shared" si="73"/>
        <v>19814187.208508983</v>
      </c>
      <c r="M67" s="4">
        <f t="shared" si="73"/>
        <v>22341479.587296832</v>
      </c>
      <c r="N67" s="4">
        <f t="shared" ref="N67:W67" si="74">N63*5%</f>
        <v>25206867.918617994</v>
      </c>
      <c r="O67" s="4">
        <f t="shared" si="74"/>
        <v>28461476.853705395</v>
      </c>
      <c r="P67" s="4">
        <f t="shared" si="74"/>
        <v>32165145.176053096</v>
      </c>
      <c r="Q67" s="4">
        <f t="shared" si="74"/>
        <v>36388012.565311812</v>
      </c>
      <c r="R67" s="4">
        <f t="shared" si="74"/>
        <v>41212383.483190969</v>
      </c>
      <c r="S67" s="4">
        <f t="shared" si="74"/>
        <v>46735094.28879305</v>
      </c>
      <c r="T67" s="4">
        <f t="shared" si="74"/>
        <v>53070197.907160722</v>
      </c>
      <c r="U67" s="4">
        <f t="shared" si="74"/>
        <v>60352048.763790704</v>
      </c>
      <c r="V67" s="4">
        <f t="shared" si="74"/>
        <v>68739421.804448113</v>
      </c>
      <c r="W67" s="4">
        <f t="shared" si="74"/>
        <v>78419806.667591229</v>
      </c>
    </row>
    <row r="68" spans="1:23" s="5" customFormat="1" x14ac:dyDescent="0.25">
      <c r="A68"/>
      <c r="B68" t="s">
        <v>24</v>
      </c>
      <c r="C68" s="4">
        <f t="shared" ref="C68:M68" si="75">+C57</f>
        <v>0</v>
      </c>
      <c r="D68" s="4">
        <f t="shared" si="75"/>
        <v>11500000</v>
      </c>
      <c r="E68" s="4">
        <f t="shared" si="75"/>
        <v>23000000</v>
      </c>
      <c r="F68" s="4">
        <f t="shared" si="75"/>
        <v>34500000</v>
      </c>
      <c r="G68" s="4">
        <f t="shared" si="75"/>
        <v>49888888.888888888</v>
      </c>
      <c r="H68" s="4">
        <f t="shared" si="75"/>
        <v>82652777.777777776</v>
      </c>
      <c r="I68" s="4">
        <f t="shared" si="75"/>
        <v>115416666.66666667</v>
      </c>
      <c r="J68" s="4">
        <f t="shared" si="75"/>
        <v>148180555.55555555</v>
      </c>
      <c r="K68" s="4">
        <f t="shared" si="75"/>
        <v>180944444.44444445</v>
      </c>
      <c r="L68" s="4">
        <f t="shared" si="75"/>
        <v>213708333.33333331</v>
      </c>
      <c r="M68" s="4">
        <f t="shared" si="75"/>
        <v>246472222.22222221</v>
      </c>
      <c r="N68" s="4">
        <f t="shared" ref="N68:W68" si="76">+N57</f>
        <v>279236111.1111111</v>
      </c>
      <c r="O68" s="4">
        <f t="shared" si="76"/>
        <v>312000000</v>
      </c>
      <c r="P68" s="4">
        <f t="shared" si="76"/>
        <v>344763888.8888889</v>
      </c>
      <c r="Q68" s="4">
        <f t="shared" si="76"/>
        <v>377527777.77777779</v>
      </c>
      <c r="R68" s="4">
        <f t="shared" si="76"/>
        <v>410291666.66666663</v>
      </c>
      <c r="S68" s="4">
        <f t="shared" si="76"/>
        <v>443055555.55555558</v>
      </c>
      <c r="T68" s="4">
        <f t="shared" si="76"/>
        <v>475819444.44444442</v>
      </c>
      <c r="U68" s="4">
        <f t="shared" si="76"/>
        <v>508583333.33333331</v>
      </c>
      <c r="V68" s="4">
        <f t="shared" si="76"/>
        <v>541347222.22222221</v>
      </c>
      <c r="W68" s="4">
        <f t="shared" si="76"/>
        <v>574111111.11111116</v>
      </c>
    </row>
    <row r="69" spans="1:23" s="5" customFormat="1" ht="15.75" x14ac:dyDescent="0.25">
      <c r="A69"/>
      <c r="B69" s="36" t="s">
        <v>25</v>
      </c>
      <c r="C69" s="27">
        <f t="shared" ref="C69:M69" si="77">+C63-C66-C67-C68</f>
        <v>0</v>
      </c>
      <c r="D69" s="27">
        <f t="shared" si="77"/>
        <v>60812500</v>
      </c>
      <c r="E69" s="27">
        <f t="shared" si="77"/>
        <v>53846493.75</v>
      </c>
      <c r="F69" s="27">
        <f t="shared" si="77"/>
        <v>47395308.389375031</v>
      </c>
      <c r="G69" s="27">
        <f t="shared" si="77"/>
        <v>115229168.02337247</v>
      </c>
      <c r="H69" s="27">
        <f t="shared" si="77"/>
        <v>147782071.95720035</v>
      </c>
      <c r="I69" s="27">
        <f t="shared" si="77"/>
        <v>144338981.47096694</v>
      </c>
      <c r="J69" s="27">
        <f t="shared" si="77"/>
        <v>144618651.95195189</v>
      </c>
      <c r="K69" s="27">
        <f t="shared" si="77"/>
        <v>149147247.59327319</v>
      </c>
      <c r="L69" s="27">
        <f t="shared" si="77"/>
        <v>158537559.7360999</v>
      </c>
      <c r="M69" s="27">
        <f t="shared" si="77"/>
        <v>173500793.23561573</v>
      </c>
      <c r="N69" s="27">
        <f t="shared" ref="N69:W69" si="78">+N63-N66-N67-N68</f>
        <v>194867740.96947354</v>
      </c>
      <c r="O69" s="27">
        <f t="shared" si="78"/>
        <v>223608383.79949749</v>
      </c>
      <c r="P69" s="27">
        <f t="shared" si="78"/>
        <v>260858175.36217242</v>
      </c>
      <c r="Q69" s="27">
        <f t="shared" si="78"/>
        <v>307948183.97671688</v>
      </c>
      <c r="R69" s="27">
        <f t="shared" si="78"/>
        <v>366440499.41546822</v>
      </c>
      <c r="S69" s="27">
        <f t="shared" si="78"/>
        <v>438173200.54622269</v>
      </c>
      <c r="T69" s="27">
        <f t="shared" si="78"/>
        <v>525311355.96473467</v>
      </c>
      <c r="U69" s="27">
        <f t="shared" si="78"/>
        <v>630405629.12376142</v>
      </c>
      <c r="V69" s="27">
        <f t="shared" si="78"/>
        <v>756470530.48757303</v>
      </c>
      <c r="W69" s="27">
        <f t="shared" si="78"/>
        <v>907065996.94974732</v>
      </c>
    </row>
    <row r="70" spans="1:23" s="5" customFormat="1" ht="15.75" x14ac:dyDescent="0.25">
      <c r="A70" s="6"/>
      <c r="B70" t="s">
        <v>26</v>
      </c>
      <c r="C70" s="15">
        <v>0</v>
      </c>
      <c r="D70" s="15">
        <f t="shared" ref="D70:M70" si="79">D69/D60</f>
        <v>0.43437500000000001</v>
      </c>
      <c r="E70" s="15">
        <f t="shared" si="79"/>
        <v>0.36192510821492424</v>
      </c>
      <c r="F70" s="15">
        <f t="shared" si="79"/>
        <v>0.29892461008280347</v>
      </c>
      <c r="G70" s="15">
        <f t="shared" si="79"/>
        <v>0.36620836644876931</v>
      </c>
      <c r="H70" s="15">
        <f t="shared" si="79"/>
        <v>0.33796095568569884</v>
      </c>
      <c r="I70" s="15">
        <f t="shared" si="79"/>
        <v>0.29303687014959867</v>
      </c>
      <c r="J70" s="15">
        <f t="shared" si="79"/>
        <v>0.26064700471546137</v>
      </c>
      <c r="K70" s="15">
        <f t="shared" si="79"/>
        <v>0.23859390524848931</v>
      </c>
      <c r="L70" s="15">
        <f t="shared" si="79"/>
        <v>0.22503415460125448</v>
      </c>
      <c r="M70" s="15">
        <f t="shared" si="79"/>
        <v>0.21841480062610771</v>
      </c>
      <c r="N70" s="15">
        <f t="shared" ref="N70:W70" si="80">N69/N60</f>
        <v>0.2174270612462085</v>
      </c>
      <c r="O70" s="15">
        <f t="shared" si="80"/>
        <v>0.22096484404821407</v>
      </c>
      <c r="P70" s="15">
        <f t="shared" si="80"/>
        <v>0.22809274268481189</v>
      </c>
      <c r="Q70" s="15">
        <f t="shared" si="80"/>
        <v>0.23801911848853244</v>
      </c>
      <c r="R70" s="15">
        <f t="shared" si="80"/>
        <v>0.25007384128276738</v>
      </c>
      <c r="S70" s="15">
        <f t="shared" si="80"/>
        <v>0.26369094687624678</v>
      </c>
      <c r="T70" s="15">
        <f t="shared" si="80"/>
        <v>0.27839319371587767</v>
      </c>
      <c r="U70" s="15">
        <f t="shared" si="80"/>
        <v>0.2937788970263312</v>
      </c>
      <c r="V70" s="15">
        <f t="shared" si="80"/>
        <v>0.30951284010634839</v>
      </c>
      <c r="W70" s="15">
        <f t="shared" si="80"/>
        <v>0.32531617008888564</v>
      </c>
    </row>
    <row r="71" spans="1:23" s="5" customFormat="1" ht="15.75" x14ac:dyDescent="0.25">
      <c r="A71" s="6"/>
      <c r="B71"/>
      <c r="C71" s="4"/>
      <c r="D71" s="4"/>
      <c r="E71" s="4"/>
      <c r="F71" s="4"/>
      <c r="G71" s="4"/>
      <c r="H71" s="4"/>
      <c r="I71" s="4"/>
      <c r="J71" s="4"/>
      <c r="K71" s="4"/>
      <c r="L71" s="4"/>
      <c r="M71" s="4"/>
      <c r="N71" s="4"/>
      <c r="O71" s="4"/>
      <c r="P71" s="4"/>
      <c r="Q71" s="4"/>
      <c r="R71" s="4"/>
      <c r="S71" s="4"/>
      <c r="T71" s="4"/>
      <c r="U71" s="4"/>
      <c r="V71" s="4"/>
      <c r="W71" s="4"/>
    </row>
    <row r="72" spans="1:23" s="5" customFormat="1" ht="15.75" x14ac:dyDescent="0.25">
      <c r="A72" s="6" t="s">
        <v>27</v>
      </c>
      <c r="B72"/>
      <c r="C72" s="4"/>
      <c r="D72" s="4"/>
      <c r="E72" s="4"/>
      <c r="F72" s="4"/>
      <c r="G72" s="4"/>
      <c r="H72" s="4"/>
      <c r="I72" s="4"/>
      <c r="J72" s="4"/>
      <c r="K72" s="4"/>
      <c r="L72" s="4"/>
      <c r="M72" s="4"/>
      <c r="N72" s="4"/>
      <c r="O72" s="4"/>
      <c r="P72" s="4"/>
      <c r="Q72" s="4"/>
      <c r="R72" s="4"/>
      <c r="S72" s="4"/>
      <c r="T72" s="4"/>
      <c r="U72" s="4"/>
      <c r="V72" s="4"/>
      <c r="W72" s="4"/>
    </row>
    <row r="73" spans="1:23" s="5" customFormat="1" ht="15.75" x14ac:dyDescent="0.25">
      <c r="A73" s="6"/>
      <c r="B73" t="s">
        <v>1</v>
      </c>
      <c r="C73" s="4">
        <v>0</v>
      </c>
      <c r="D73" s="24">
        <v>0</v>
      </c>
      <c r="E73" s="24">
        <v>0</v>
      </c>
      <c r="F73" s="24">
        <v>0</v>
      </c>
      <c r="G73" s="24">
        <v>0</v>
      </c>
      <c r="H73" s="24">
        <v>0</v>
      </c>
      <c r="I73" s="24">
        <v>0</v>
      </c>
      <c r="J73" s="24">
        <v>0</v>
      </c>
      <c r="K73" s="24">
        <v>0</v>
      </c>
      <c r="L73" s="24">
        <v>0</v>
      </c>
      <c r="M73" s="24">
        <v>0</v>
      </c>
      <c r="N73" s="24">
        <v>0</v>
      </c>
      <c r="O73" s="24">
        <v>0</v>
      </c>
      <c r="P73" s="24">
        <v>0</v>
      </c>
      <c r="Q73" s="24">
        <v>0</v>
      </c>
      <c r="R73" s="24">
        <v>0</v>
      </c>
      <c r="S73" s="24">
        <v>0</v>
      </c>
      <c r="T73" s="24">
        <v>0</v>
      </c>
      <c r="U73" s="24">
        <v>0</v>
      </c>
      <c r="V73" s="24">
        <v>0</v>
      </c>
      <c r="W73" s="24">
        <v>0</v>
      </c>
    </row>
    <row r="74" spans="1:23" s="5" customFormat="1" ht="15.75" x14ac:dyDescent="0.25">
      <c r="A74" s="6"/>
      <c r="B74" t="s">
        <v>2</v>
      </c>
      <c r="C74" s="4">
        <v>0</v>
      </c>
      <c r="D74" s="24">
        <f>1000*D61</f>
        <v>350000</v>
      </c>
      <c r="E74" s="24">
        <f t="shared" ref="E74:M74" si="81">1000*E61</f>
        <v>371945</v>
      </c>
      <c r="F74" s="24">
        <f t="shared" si="81"/>
        <v>396381.78650000005</v>
      </c>
      <c r="G74" s="24">
        <f t="shared" si="81"/>
        <v>423573.57705389999</v>
      </c>
      <c r="H74" s="24">
        <f t="shared" si="81"/>
        <v>452800.15387061913</v>
      </c>
      <c r="I74" s="24">
        <f t="shared" si="81"/>
        <v>484043.36448769178</v>
      </c>
      <c r="J74" s="24">
        <f t="shared" si="81"/>
        <v>517442.35663734254</v>
      </c>
      <c r="K74" s="24">
        <f t="shared" si="81"/>
        <v>553145.87924531917</v>
      </c>
      <c r="L74" s="24">
        <f t="shared" si="81"/>
        <v>591312.9449132462</v>
      </c>
      <c r="M74" s="24">
        <f t="shared" si="81"/>
        <v>632113.53811226017</v>
      </c>
      <c r="N74" s="24">
        <f t="shared" ref="N74:W74" si="82">1000*N61</f>
        <v>675729.37224200612</v>
      </c>
      <c r="O74" s="24">
        <f t="shared" si="82"/>
        <v>722354.69892670447</v>
      </c>
      <c r="P74" s="24">
        <f t="shared" si="82"/>
        <v>772197.1731526471</v>
      </c>
      <c r="Q74" s="24">
        <f t="shared" si="82"/>
        <v>825478.77810017974</v>
      </c>
      <c r="R74" s="24">
        <f t="shared" si="82"/>
        <v>882436.81378909212</v>
      </c>
      <c r="S74" s="24">
        <f t="shared" si="82"/>
        <v>943324.95394053939</v>
      </c>
      <c r="T74" s="24">
        <f t="shared" si="82"/>
        <v>1008414.3757624365</v>
      </c>
      <c r="U74" s="24">
        <f t="shared" si="82"/>
        <v>1077994.9676900445</v>
      </c>
      <c r="V74" s="24">
        <f t="shared" si="82"/>
        <v>1152376.6204606576</v>
      </c>
      <c r="W74" s="24">
        <f t="shared" si="82"/>
        <v>1231890.6072724431</v>
      </c>
    </row>
    <row r="75" spans="1:23" s="5" customFormat="1" ht="15.75" x14ac:dyDescent="0.25">
      <c r="A75" s="6"/>
      <c r="B75" t="s">
        <v>3</v>
      </c>
      <c r="C75" s="4">
        <v>0</v>
      </c>
      <c r="D75" s="4">
        <v>0</v>
      </c>
      <c r="E75" s="4">
        <v>0</v>
      </c>
      <c r="F75" s="4">
        <v>0</v>
      </c>
      <c r="G75" s="4">
        <v>0</v>
      </c>
      <c r="H75" s="4">
        <v>0</v>
      </c>
      <c r="I75" s="4">
        <v>0</v>
      </c>
      <c r="J75" s="4">
        <v>0</v>
      </c>
      <c r="K75" s="4">
        <v>0</v>
      </c>
      <c r="L75" s="4">
        <v>0</v>
      </c>
      <c r="M75" s="4">
        <v>0</v>
      </c>
      <c r="N75" s="4">
        <v>0</v>
      </c>
      <c r="O75" s="4">
        <v>0</v>
      </c>
      <c r="P75" s="4">
        <v>0</v>
      </c>
      <c r="Q75" s="4">
        <v>0</v>
      </c>
      <c r="R75" s="4">
        <v>0</v>
      </c>
      <c r="S75" s="4">
        <v>0</v>
      </c>
      <c r="T75" s="4">
        <v>0</v>
      </c>
      <c r="U75" s="4">
        <v>0</v>
      </c>
      <c r="V75" s="4">
        <v>0</v>
      </c>
      <c r="W75" s="4">
        <v>0</v>
      </c>
    </row>
    <row r="76" spans="1:23" s="5" customFormat="1" ht="15.75" x14ac:dyDescent="0.25">
      <c r="A76" s="6" t="s">
        <v>28</v>
      </c>
      <c r="B76"/>
      <c r="C76" s="4"/>
      <c r="D76" s="4"/>
      <c r="E76" s="4"/>
      <c r="F76" s="4"/>
      <c r="G76" s="4"/>
      <c r="H76" s="4"/>
      <c r="I76" s="4"/>
      <c r="J76" s="4"/>
      <c r="K76" s="4"/>
      <c r="L76" s="4"/>
      <c r="M76" s="4"/>
      <c r="N76" s="4"/>
      <c r="O76" s="4"/>
      <c r="P76" s="4"/>
      <c r="Q76" s="4"/>
      <c r="R76" s="4"/>
      <c r="S76" s="4"/>
      <c r="T76" s="4"/>
      <c r="U76" s="4"/>
      <c r="V76" s="4"/>
      <c r="W76" s="4"/>
    </row>
    <row r="77" spans="1:23" s="5" customFormat="1" ht="15.75" x14ac:dyDescent="0.25">
      <c r="A77" s="6"/>
      <c r="B77" t="s">
        <v>1</v>
      </c>
      <c r="C77" s="4">
        <f>C73</f>
        <v>0</v>
      </c>
      <c r="D77" s="4">
        <f t="shared" ref="D77:M78" si="83">D73</f>
        <v>0</v>
      </c>
      <c r="E77" s="4">
        <f t="shared" si="83"/>
        <v>0</v>
      </c>
      <c r="F77" s="4">
        <f t="shared" si="83"/>
        <v>0</v>
      </c>
      <c r="G77" s="4">
        <f t="shared" si="83"/>
        <v>0</v>
      </c>
      <c r="H77" s="4">
        <f t="shared" si="83"/>
        <v>0</v>
      </c>
      <c r="I77" s="4">
        <f t="shared" si="83"/>
        <v>0</v>
      </c>
      <c r="J77" s="4">
        <f t="shared" si="83"/>
        <v>0</v>
      </c>
      <c r="K77" s="4">
        <f t="shared" si="83"/>
        <v>0</v>
      </c>
      <c r="L77" s="4">
        <f t="shared" si="83"/>
        <v>0</v>
      </c>
      <c r="M77" s="4">
        <f t="shared" si="83"/>
        <v>0</v>
      </c>
      <c r="N77" s="4">
        <f t="shared" ref="N77:W77" si="84">N73</f>
        <v>0</v>
      </c>
      <c r="O77" s="4">
        <f t="shared" si="84"/>
        <v>0</v>
      </c>
      <c r="P77" s="4">
        <f t="shared" si="84"/>
        <v>0</v>
      </c>
      <c r="Q77" s="4">
        <f t="shared" si="84"/>
        <v>0</v>
      </c>
      <c r="R77" s="4">
        <f t="shared" si="84"/>
        <v>0</v>
      </c>
      <c r="S77" s="4">
        <f t="shared" si="84"/>
        <v>0</v>
      </c>
      <c r="T77" s="4">
        <f t="shared" si="84"/>
        <v>0</v>
      </c>
      <c r="U77" s="4">
        <f t="shared" si="84"/>
        <v>0</v>
      </c>
      <c r="V77" s="4">
        <f t="shared" si="84"/>
        <v>0</v>
      </c>
      <c r="W77" s="4">
        <f t="shared" si="84"/>
        <v>0</v>
      </c>
    </row>
    <row r="78" spans="1:23" s="5" customFormat="1" ht="15.75" x14ac:dyDescent="0.25">
      <c r="A78" s="6"/>
      <c r="B78" t="s">
        <v>2</v>
      </c>
      <c r="C78" s="4">
        <f>C74</f>
        <v>0</v>
      </c>
      <c r="D78" s="4">
        <f t="shared" si="83"/>
        <v>350000</v>
      </c>
      <c r="E78" s="4">
        <f t="shared" si="83"/>
        <v>371945</v>
      </c>
      <c r="F78" s="4">
        <f t="shared" si="83"/>
        <v>396381.78650000005</v>
      </c>
      <c r="G78" s="4">
        <f t="shared" si="83"/>
        <v>423573.57705389999</v>
      </c>
      <c r="H78" s="4">
        <f t="shared" si="83"/>
        <v>452800.15387061913</v>
      </c>
      <c r="I78" s="4">
        <f t="shared" si="83"/>
        <v>484043.36448769178</v>
      </c>
      <c r="J78" s="4">
        <f t="shared" si="83"/>
        <v>517442.35663734254</v>
      </c>
      <c r="K78" s="4">
        <f t="shared" si="83"/>
        <v>553145.87924531917</v>
      </c>
      <c r="L78" s="4">
        <f t="shared" si="83"/>
        <v>591312.9449132462</v>
      </c>
      <c r="M78" s="4">
        <f t="shared" si="83"/>
        <v>632113.53811226017</v>
      </c>
      <c r="N78" s="4">
        <f t="shared" ref="N78:W78" si="85">N74</f>
        <v>675729.37224200612</v>
      </c>
      <c r="O78" s="4">
        <f t="shared" si="85"/>
        <v>722354.69892670447</v>
      </c>
      <c r="P78" s="4">
        <f t="shared" si="85"/>
        <v>772197.1731526471</v>
      </c>
      <c r="Q78" s="4">
        <f t="shared" si="85"/>
        <v>825478.77810017974</v>
      </c>
      <c r="R78" s="4">
        <f t="shared" si="85"/>
        <v>882436.81378909212</v>
      </c>
      <c r="S78" s="4">
        <f t="shared" si="85"/>
        <v>943324.95394053939</v>
      </c>
      <c r="T78" s="4">
        <f t="shared" si="85"/>
        <v>1008414.3757624365</v>
      </c>
      <c r="U78" s="4">
        <f t="shared" si="85"/>
        <v>1077994.9676900445</v>
      </c>
      <c r="V78" s="4">
        <f t="shared" si="85"/>
        <v>1152376.6204606576</v>
      </c>
      <c r="W78" s="4">
        <f t="shared" si="85"/>
        <v>1231890.6072724431</v>
      </c>
    </row>
    <row r="79" spans="1:23" s="5" customFormat="1" ht="15.75" x14ac:dyDescent="0.25">
      <c r="A79" s="6"/>
      <c r="B79" s="26" t="s">
        <v>41</v>
      </c>
      <c r="C79" s="27">
        <f>C77+C78</f>
        <v>0</v>
      </c>
      <c r="D79" s="27">
        <f t="shared" ref="D79:M79" si="86">D77+D78</f>
        <v>350000</v>
      </c>
      <c r="E79" s="27">
        <f t="shared" si="86"/>
        <v>371945</v>
      </c>
      <c r="F79" s="27">
        <f t="shared" si="86"/>
        <v>396381.78650000005</v>
      </c>
      <c r="G79" s="27">
        <f t="shared" si="86"/>
        <v>423573.57705389999</v>
      </c>
      <c r="H79" s="27">
        <f t="shared" si="86"/>
        <v>452800.15387061913</v>
      </c>
      <c r="I79" s="27">
        <f t="shared" si="86"/>
        <v>484043.36448769178</v>
      </c>
      <c r="J79" s="27">
        <f t="shared" si="86"/>
        <v>517442.35663734254</v>
      </c>
      <c r="K79" s="27">
        <f t="shared" si="86"/>
        <v>553145.87924531917</v>
      </c>
      <c r="L79" s="27">
        <f t="shared" si="86"/>
        <v>591312.9449132462</v>
      </c>
      <c r="M79" s="27">
        <f t="shared" si="86"/>
        <v>632113.53811226017</v>
      </c>
      <c r="N79" s="27">
        <f t="shared" ref="N79" si="87">N77+N78</f>
        <v>675729.37224200612</v>
      </c>
      <c r="O79" s="27">
        <f t="shared" ref="O79" si="88">O77+O78</f>
        <v>722354.69892670447</v>
      </c>
      <c r="P79" s="27">
        <f t="shared" ref="P79" si="89">P77+P78</f>
        <v>772197.1731526471</v>
      </c>
      <c r="Q79" s="27">
        <f t="shared" ref="Q79" si="90">Q77+Q78</f>
        <v>825478.77810017974</v>
      </c>
      <c r="R79" s="27">
        <f t="shared" ref="R79" si="91">R77+R78</f>
        <v>882436.81378909212</v>
      </c>
      <c r="S79" s="27">
        <f t="shared" ref="S79" si="92">S77+S78</f>
        <v>943324.95394053939</v>
      </c>
      <c r="T79" s="27">
        <f t="shared" ref="T79" si="93">T77+T78</f>
        <v>1008414.3757624365</v>
      </c>
      <c r="U79" s="27">
        <f t="shared" ref="U79" si="94">U77+U78</f>
        <v>1077994.9676900445</v>
      </c>
      <c r="V79" s="27">
        <f t="shared" ref="V79" si="95">V77+V78</f>
        <v>1152376.6204606576</v>
      </c>
      <c r="W79" s="27">
        <f t="shared" ref="W79" si="96">W77+W78</f>
        <v>1231890.6072724431</v>
      </c>
    </row>
    <row r="80" spans="1:23" s="5" customFormat="1" ht="15.75" x14ac:dyDescent="0.25">
      <c r="A80" s="6"/>
      <c r="B80" s="28" t="s">
        <v>42</v>
      </c>
      <c r="C80" s="12">
        <f>C75</f>
        <v>0</v>
      </c>
      <c r="D80" s="12">
        <f t="shared" ref="D80:M80" si="97">D75</f>
        <v>0</v>
      </c>
      <c r="E80" s="12">
        <f t="shared" si="97"/>
        <v>0</v>
      </c>
      <c r="F80" s="12">
        <f t="shared" si="97"/>
        <v>0</v>
      </c>
      <c r="G80" s="12">
        <f t="shared" si="97"/>
        <v>0</v>
      </c>
      <c r="H80" s="12">
        <f t="shared" si="97"/>
        <v>0</v>
      </c>
      <c r="I80" s="12">
        <f t="shared" si="97"/>
        <v>0</v>
      </c>
      <c r="J80" s="12">
        <f t="shared" si="97"/>
        <v>0</v>
      </c>
      <c r="K80" s="12">
        <f t="shared" si="97"/>
        <v>0</v>
      </c>
      <c r="L80" s="12">
        <f t="shared" si="97"/>
        <v>0</v>
      </c>
      <c r="M80" s="12">
        <f t="shared" si="97"/>
        <v>0</v>
      </c>
      <c r="N80" s="12">
        <f t="shared" ref="N80:W80" si="98">N75</f>
        <v>0</v>
      </c>
      <c r="O80" s="12">
        <f t="shared" si="98"/>
        <v>0</v>
      </c>
      <c r="P80" s="12">
        <f t="shared" si="98"/>
        <v>0</v>
      </c>
      <c r="Q80" s="12">
        <f t="shared" si="98"/>
        <v>0</v>
      </c>
      <c r="R80" s="12">
        <f t="shared" si="98"/>
        <v>0</v>
      </c>
      <c r="S80" s="12">
        <f t="shared" si="98"/>
        <v>0</v>
      </c>
      <c r="T80" s="12">
        <f t="shared" si="98"/>
        <v>0</v>
      </c>
      <c r="U80" s="12">
        <f t="shared" si="98"/>
        <v>0</v>
      </c>
      <c r="V80" s="12">
        <f t="shared" si="98"/>
        <v>0</v>
      </c>
      <c r="W80" s="12">
        <f t="shared" si="98"/>
        <v>0</v>
      </c>
    </row>
    <row r="81" spans="1:23" s="5" customFormat="1" ht="15.75" x14ac:dyDescent="0.25">
      <c r="A81" s="6"/>
      <c r="B81" s="29" t="s">
        <v>43</v>
      </c>
      <c r="C81" s="12">
        <f>+C79-C80</f>
        <v>0</v>
      </c>
      <c r="D81" s="12">
        <f t="shared" ref="D81:M81" si="99">+D79-D80</f>
        <v>350000</v>
      </c>
      <c r="E81" s="12">
        <f t="shared" si="99"/>
        <v>371945</v>
      </c>
      <c r="F81" s="12">
        <f t="shared" si="99"/>
        <v>396381.78650000005</v>
      </c>
      <c r="G81" s="12">
        <f t="shared" si="99"/>
        <v>423573.57705389999</v>
      </c>
      <c r="H81" s="12">
        <f t="shared" si="99"/>
        <v>452800.15387061913</v>
      </c>
      <c r="I81" s="12">
        <f t="shared" si="99"/>
        <v>484043.36448769178</v>
      </c>
      <c r="J81" s="12">
        <f t="shared" si="99"/>
        <v>517442.35663734254</v>
      </c>
      <c r="K81" s="12">
        <f t="shared" si="99"/>
        <v>553145.87924531917</v>
      </c>
      <c r="L81" s="12">
        <f t="shared" si="99"/>
        <v>591312.9449132462</v>
      </c>
      <c r="M81" s="12">
        <f t="shared" si="99"/>
        <v>632113.53811226017</v>
      </c>
      <c r="N81" s="12">
        <f t="shared" ref="N81" si="100">+N79-N80</f>
        <v>675729.37224200612</v>
      </c>
      <c r="O81" s="12">
        <f t="shared" ref="O81" si="101">+O79-O80</f>
        <v>722354.69892670447</v>
      </c>
      <c r="P81" s="12">
        <f t="shared" ref="P81" si="102">+P79-P80</f>
        <v>772197.1731526471</v>
      </c>
      <c r="Q81" s="12">
        <f t="shared" ref="Q81" si="103">+Q79-Q80</f>
        <v>825478.77810017974</v>
      </c>
      <c r="R81" s="12">
        <f t="shared" ref="R81" si="104">+R79-R80</f>
        <v>882436.81378909212</v>
      </c>
      <c r="S81" s="12">
        <f t="shared" ref="S81" si="105">+S79-S80</f>
        <v>943324.95394053939</v>
      </c>
      <c r="T81" s="12">
        <f t="shared" ref="T81" si="106">+T79-T80</f>
        <v>1008414.3757624365</v>
      </c>
      <c r="U81" s="12">
        <f t="shared" ref="U81" si="107">+U79-U80</f>
        <v>1077994.9676900445</v>
      </c>
      <c r="V81" s="12">
        <f t="shared" ref="V81" si="108">+V79-V80</f>
        <v>1152376.6204606576</v>
      </c>
      <c r="W81" s="12">
        <f t="shared" ref="W81" si="109">+W79-W80</f>
        <v>1231890.6072724431</v>
      </c>
    </row>
    <row r="82" spans="1:23" s="5" customFormat="1" x14ac:dyDescent="0.25">
      <c r="A82"/>
      <c r="B82" s="26" t="s">
        <v>29</v>
      </c>
      <c r="C82" s="27">
        <f>+C73+C74-C75</f>
        <v>0</v>
      </c>
      <c r="D82" s="27">
        <f>D81-C81</f>
        <v>350000</v>
      </c>
      <c r="E82" s="27">
        <f t="shared" ref="E82:M82" si="110">E81-D81</f>
        <v>21945</v>
      </c>
      <c r="F82" s="27">
        <f t="shared" si="110"/>
        <v>24436.786500000046</v>
      </c>
      <c r="G82" s="27">
        <f t="shared" si="110"/>
        <v>27191.790553899948</v>
      </c>
      <c r="H82" s="27">
        <f t="shared" si="110"/>
        <v>29226.576816719142</v>
      </c>
      <c r="I82" s="27">
        <f t="shared" si="110"/>
        <v>31243.210617072647</v>
      </c>
      <c r="J82" s="27">
        <f t="shared" si="110"/>
        <v>33398.99214965076</v>
      </c>
      <c r="K82" s="27">
        <f t="shared" si="110"/>
        <v>35703.522607976629</v>
      </c>
      <c r="L82" s="27">
        <f t="shared" si="110"/>
        <v>38167.065667927032</v>
      </c>
      <c r="M82" s="27">
        <f t="shared" si="110"/>
        <v>40800.593199013965</v>
      </c>
      <c r="N82" s="27">
        <f t="shared" ref="N82" si="111">N81-M81</f>
        <v>43615.834129745956</v>
      </c>
      <c r="O82" s="27">
        <f t="shared" ref="O82" si="112">O81-N81</f>
        <v>46625.326684698346</v>
      </c>
      <c r="P82" s="27">
        <f t="shared" ref="P82" si="113">P81-O81</f>
        <v>49842.474225942628</v>
      </c>
      <c r="Q82" s="27">
        <f t="shared" ref="Q82" si="114">Q81-P81</f>
        <v>53281.604947532644</v>
      </c>
      <c r="R82" s="27">
        <f t="shared" ref="R82" si="115">R81-Q81</f>
        <v>56958.03568891238</v>
      </c>
      <c r="S82" s="27">
        <f t="shared" ref="S82" si="116">S81-R81</f>
        <v>60888.140151447267</v>
      </c>
      <c r="T82" s="27">
        <f t="shared" ref="T82" si="117">T81-S81</f>
        <v>65089.421821897151</v>
      </c>
      <c r="U82" s="27">
        <f t="shared" ref="U82" si="118">U81-T81</f>
        <v>69580.591927608009</v>
      </c>
      <c r="V82" s="27">
        <f t="shared" ref="V82" si="119">V81-U81</f>
        <v>74381.652770613087</v>
      </c>
      <c r="W82" s="27">
        <f t="shared" ref="W82" si="120">W81-V81</f>
        <v>79513.986811785493</v>
      </c>
    </row>
    <row r="83" spans="1:23" x14ac:dyDescent="0.25">
      <c r="N83" s="4"/>
      <c r="O83" s="4"/>
      <c r="P83" s="4"/>
      <c r="Q83" s="4"/>
      <c r="R83" s="4"/>
      <c r="S83" s="4"/>
      <c r="T83" s="4"/>
      <c r="U83" s="4"/>
      <c r="V83" s="4"/>
      <c r="W83" s="4"/>
    </row>
    <row r="84" spans="1:23" ht="15.75" x14ac:dyDescent="0.25">
      <c r="A84" s="6" t="s">
        <v>30</v>
      </c>
      <c r="N84" s="4"/>
      <c r="O84" s="4"/>
      <c r="P84" s="4"/>
      <c r="Q84" s="4"/>
      <c r="R84" s="4"/>
      <c r="S84" s="4"/>
      <c r="T84" s="4"/>
      <c r="U84" s="4"/>
      <c r="V84" s="4"/>
      <c r="W84" s="4"/>
    </row>
    <row r="85" spans="1:23" x14ac:dyDescent="0.25">
      <c r="B85" t="s">
        <v>62</v>
      </c>
      <c r="C85" s="4">
        <f t="shared" ref="C85:M85" si="121">+C69</f>
        <v>0</v>
      </c>
      <c r="D85" s="4">
        <f t="shared" si="121"/>
        <v>60812500</v>
      </c>
      <c r="E85" s="4">
        <f t="shared" si="121"/>
        <v>53846493.75</v>
      </c>
      <c r="F85" s="4">
        <f t="shared" si="121"/>
        <v>47395308.389375031</v>
      </c>
      <c r="G85" s="4">
        <f t="shared" si="121"/>
        <v>115229168.02337247</v>
      </c>
      <c r="H85" s="4">
        <f t="shared" si="121"/>
        <v>147782071.95720035</v>
      </c>
      <c r="I85" s="4">
        <f t="shared" si="121"/>
        <v>144338981.47096694</v>
      </c>
      <c r="J85" s="4">
        <f t="shared" si="121"/>
        <v>144618651.95195189</v>
      </c>
      <c r="K85" s="4">
        <f t="shared" si="121"/>
        <v>149147247.59327319</v>
      </c>
      <c r="L85" s="4">
        <f t="shared" si="121"/>
        <v>158537559.7360999</v>
      </c>
      <c r="M85" s="4">
        <f t="shared" si="121"/>
        <v>173500793.23561573</v>
      </c>
      <c r="N85" s="4">
        <f t="shared" ref="N85:W85" si="122">+N69</f>
        <v>194867740.96947354</v>
      </c>
      <c r="O85" s="4">
        <f t="shared" si="122"/>
        <v>223608383.79949749</v>
      </c>
      <c r="P85" s="4">
        <f t="shared" si="122"/>
        <v>260858175.36217242</v>
      </c>
      <c r="Q85" s="4">
        <f t="shared" si="122"/>
        <v>307948183.97671688</v>
      </c>
      <c r="R85" s="4">
        <f t="shared" si="122"/>
        <v>366440499.41546822</v>
      </c>
      <c r="S85" s="4">
        <f t="shared" si="122"/>
        <v>438173200.54622269</v>
      </c>
      <c r="T85" s="4">
        <f t="shared" si="122"/>
        <v>525311355.96473467</v>
      </c>
      <c r="U85" s="4">
        <f t="shared" si="122"/>
        <v>630405629.12376142</v>
      </c>
      <c r="V85" s="4">
        <f t="shared" si="122"/>
        <v>756470530.48757303</v>
      </c>
      <c r="W85" s="4">
        <f t="shared" si="122"/>
        <v>907065996.94974732</v>
      </c>
    </row>
    <row r="86" spans="1:23" x14ac:dyDescent="0.25">
      <c r="B86" s="10" t="s">
        <v>32</v>
      </c>
      <c r="C86" s="13">
        <f t="shared" ref="C86:M86" si="123">+C57</f>
        <v>0</v>
      </c>
      <c r="D86" s="13">
        <f t="shared" si="123"/>
        <v>11500000</v>
      </c>
      <c r="E86" s="13">
        <f t="shared" si="123"/>
        <v>23000000</v>
      </c>
      <c r="F86" s="13">
        <f t="shared" si="123"/>
        <v>34500000</v>
      </c>
      <c r="G86" s="13">
        <f t="shared" si="123"/>
        <v>49888888.888888888</v>
      </c>
      <c r="H86" s="13">
        <f t="shared" si="123"/>
        <v>82652777.777777776</v>
      </c>
      <c r="I86" s="13">
        <f t="shared" si="123"/>
        <v>115416666.66666667</v>
      </c>
      <c r="J86" s="13">
        <f t="shared" si="123"/>
        <v>148180555.55555555</v>
      </c>
      <c r="K86" s="13">
        <f t="shared" si="123"/>
        <v>180944444.44444445</v>
      </c>
      <c r="L86" s="13">
        <f t="shared" si="123"/>
        <v>213708333.33333331</v>
      </c>
      <c r="M86" s="13">
        <f t="shared" si="123"/>
        <v>246472222.22222221</v>
      </c>
      <c r="N86" s="13">
        <f t="shared" ref="N86:W86" si="124">+N57</f>
        <v>279236111.1111111</v>
      </c>
      <c r="O86" s="13">
        <f t="shared" si="124"/>
        <v>312000000</v>
      </c>
      <c r="P86" s="13">
        <f t="shared" si="124"/>
        <v>344763888.8888889</v>
      </c>
      <c r="Q86" s="13">
        <f t="shared" si="124"/>
        <v>377527777.77777779</v>
      </c>
      <c r="R86" s="13">
        <f t="shared" si="124"/>
        <v>410291666.66666663</v>
      </c>
      <c r="S86" s="13">
        <f t="shared" si="124"/>
        <v>443055555.55555558</v>
      </c>
      <c r="T86" s="13">
        <f t="shared" si="124"/>
        <v>475819444.44444442</v>
      </c>
      <c r="U86" s="13">
        <f t="shared" si="124"/>
        <v>508583333.33333331</v>
      </c>
      <c r="V86" s="13">
        <f t="shared" si="124"/>
        <v>541347222.22222221</v>
      </c>
      <c r="W86" s="13">
        <f t="shared" si="124"/>
        <v>574111111.11111116</v>
      </c>
    </row>
    <row r="87" spans="1:23" ht="15.75" x14ac:dyDescent="0.25">
      <c r="B87" s="6" t="s">
        <v>33</v>
      </c>
      <c r="C87" s="4">
        <f>+C85+C86</f>
        <v>0</v>
      </c>
      <c r="D87" s="4">
        <f t="shared" ref="D87:M87" si="125">+D85+D86</f>
        <v>72312500</v>
      </c>
      <c r="E87" s="4">
        <f t="shared" si="125"/>
        <v>76846493.75</v>
      </c>
      <c r="F87" s="4">
        <f t="shared" si="125"/>
        <v>81895308.389375031</v>
      </c>
      <c r="G87" s="4">
        <f t="shared" si="125"/>
        <v>165118056.91226137</v>
      </c>
      <c r="H87" s="4">
        <f t="shared" si="125"/>
        <v>230434849.73497814</v>
      </c>
      <c r="I87" s="4">
        <f t="shared" si="125"/>
        <v>259755648.13763362</v>
      </c>
      <c r="J87" s="4">
        <f t="shared" si="125"/>
        <v>292799207.50750744</v>
      </c>
      <c r="K87" s="4">
        <f t="shared" si="125"/>
        <v>330091692.03771764</v>
      </c>
      <c r="L87" s="4">
        <f t="shared" si="125"/>
        <v>372245893.06943321</v>
      </c>
      <c r="M87" s="4">
        <f t="shared" si="125"/>
        <v>419973015.45783794</v>
      </c>
      <c r="N87" s="4">
        <f t="shared" ref="N87:W87" si="126">+N85+N86</f>
        <v>474103852.08058465</v>
      </c>
      <c r="O87" s="4">
        <f t="shared" si="126"/>
        <v>535608383.79949749</v>
      </c>
      <c r="P87" s="4">
        <f t="shared" si="126"/>
        <v>605622064.25106132</v>
      </c>
      <c r="Q87" s="4">
        <f t="shared" si="126"/>
        <v>685475961.75449467</v>
      </c>
      <c r="R87" s="4">
        <f t="shared" si="126"/>
        <v>776732166.08213484</v>
      </c>
      <c r="S87" s="4">
        <f t="shared" si="126"/>
        <v>881228756.10177827</v>
      </c>
      <c r="T87" s="4">
        <f t="shared" si="126"/>
        <v>1001130800.4091791</v>
      </c>
      <c r="U87" s="4">
        <f t="shared" si="126"/>
        <v>1138988962.4570947</v>
      </c>
      <c r="V87" s="4">
        <f t="shared" si="126"/>
        <v>1297817752.7097952</v>
      </c>
      <c r="W87" s="4">
        <f t="shared" si="126"/>
        <v>1481177108.0608585</v>
      </c>
    </row>
    <row r="88" spans="1:23" x14ac:dyDescent="0.25">
      <c r="B88" t="s">
        <v>34</v>
      </c>
      <c r="C88" s="4">
        <f>+C82</f>
        <v>0</v>
      </c>
      <c r="D88" s="4">
        <f t="shared" ref="D88:M88" si="127">+D82</f>
        <v>350000</v>
      </c>
      <c r="E88" s="4">
        <f t="shared" si="127"/>
        <v>21945</v>
      </c>
      <c r="F88" s="4">
        <f t="shared" si="127"/>
        <v>24436.786500000046</v>
      </c>
      <c r="G88" s="4">
        <f t="shared" si="127"/>
        <v>27191.790553899948</v>
      </c>
      <c r="H88" s="4">
        <f t="shared" si="127"/>
        <v>29226.576816719142</v>
      </c>
      <c r="I88" s="4">
        <f t="shared" si="127"/>
        <v>31243.210617072647</v>
      </c>
      <c r="J88" s="4">
        <f t="shared" si="127"/>
        <v>33398.99214965076</v>
      </c>
      <c r="K88" s="4">
        <f t="shared" si="127"/>
        <v>35703.522607976629</v>
      </c>
      <c r="L88" s="4">
        <f t="shared" si="127"/>
        <v>38167.065667927032</v>
      </c>
      <c r="M88" s="4">
        <f t="shared" si="127"/>
        <v>40800.593199013965</v>
      </c>
      <c r="N88" s="4">
        <f t="shared" ref="N88:W88" si="128">+N82</f>
        <v>43615.834129745956</v>
      </c>
      <c r="O88" s="4">
        <f t="shared" si="128"/>
        <v>46625.326684698346</v>
      </c>
      <c r="P88" s="4">
        <f t="shared" si="128"/>
        <v>49842.474225942628</v>
      </c>
      <c r="Q88" s="4">
        <f t="shared" si="128"/>
        <v>53281.604947532644</v>
      </c>
      <c r="R88" s="4">
        <f t="shared" si="128"/>
        <v>56958.03568891238</v>
      </c>
      <c r="S88" s="4">
        <f t="shared" si="128"/>
        <v>60888.140151447267</v>
      </c>
      <c r="T88" s="4">
        <f t="shared" si="128"/>
        <v>65089.421821897151</v>
      </c>
      <c r="U88" s="4">
        <f t="shared" si="128"/>
        <v>69580.591927608009</v>
      </c>
      <c r="V88" s="4">
        <f t="shared" si="128"/>
        <v>74381.652770613087</v>
      </c>
      <c r="W88" s="4">
        <f t="shared" si="128"/>
        <v>79513.986811785493</v>
      </c>
    </row>
    <row r="89" spans="1:23" x14ac:dyDescent="0.25">
      <c r="B89" t="s">
        <v>35</v>
      </c>
      <c r="C89" s="4">
        <f>C17+C21+C25</f>
        <v>300000000</v>
      </c>
      <c r="D89" s="4">
        <v>0</v>
      </c>
      <c r="E89" s="4">
        <v>0</v>
      </c>
      <c r="F89" s="4">
        <f>F30+F34+F38</f>
        <v>220000000</v>
      </c>
      <c r="G89" s="4">
        <f>G43+G47+G51</f>
        <v>340000000</v>
      </c>
      <c r="H89" s="4">
        <v>0</v>
      </c>
      <c r="I89" s="4">
        <v>0</v>
      </c>
      <c r="J89" s="4">
        <v>0</v>
      </c>
      <c r="K89" s="4">
        <v>0</v>
      </c>
      <c r="L89" s="4">
        <v>0</v>
      </c>
      <c r="M89" s="4">
        <v>0</v>
      </c>
      <c r="N89" s="4">
        <v>0</v>
      </c>
      <c r="O89" s="4">
        <v>0</v>
      </c>
      <c r="P89" s="4">
        <v>0</v>
      </c>
      <c r="Q89" s="4">
        <v>0</v>
      </c>
      <c r="R89" s="4">
        <v>0</v>
      </c>
      <c r="S89" s="4">
        <v>0</v>
      </c>
      <c r="T89" s="4">
        <v>0</v>
      </c>
      <c r="U89" s="4">
        <v>0</v>
      </c>
      <c r="V89" s="4">
        <v>0</v>
      </c>
      <c r="W89" s="4">
        <f>-8000000-12000000-50000000</f>
        <v>-70000000</v>
      </c>
    </row>
    <row r="90" spans="1:23" x14ac:dyDescent="0.25">
      <c r="B90" t="s">
        <v>63</v>
      </c>
      <c r="C90" s="4">
        <v>0</v>
      </c>
      <c r="D90" s="4">
        <v>0</v>
      </c>
      <c r="E90" s="4">
        <v>0</v>
      </c>
      <c r="F90" s="4">
        <v>0</v>
      </c>
      <c r="G90" s="4">
        <v>0</v>
      </c>
      <c r="H90" s="4">
        <v>0</v>
      </c>
      <c r="I90" s="4">
        <v>0</v>
      </c>
      <c r="J90" s="4">
        <v>0</v>
      </c>
      <c r="K90" s="4">
        <v>0</v>
      </c>
      <c r="L90" s="4">
        <v>0</v>
      </c>
      <c r="M90" s="4">
        <v>0</v>
      </c>
      <c r="N90" s="4">
        <v>0</v>
      </c>
      <c r="O90" s="4">
        <v>0</v>
      </c>
      <c r="P90" s="4">
        <v>0</v>
      </c>
      <c r="Q90" s="4">
        <v>0</v>
      </c>
      <c r="R90" s="4">
        <v>0</v>
      </c>
      <c r="S90" s="4">
        <v>0</v>
      </c>
      <c r="T90" s="4">
        <v>0</v>
      </c>
      <c r="U90" s="4">
        <v>0</v>
      </c>
      <c r="V90" s="4">
        <v>0</v>
      </c>
      <c r="W90" s="4">
        <f>(ABS(W89)-ABS(W25+W38+W51))*0.3</f>
        <v>6600000</v>
      </c>
    </row>
    <row r="91" spans="1:23" x14ac:dyDescent="0.25">
      <c r="B91" s="10" t="s">
        <v>36</v>
      </c>
      <c r="C91" s="13">
        <f>IF(C85&gt;0,C85*0.3,0)</f>
        <v>0</v>
      </c>
      <c r="D91" s="13">
        <f t="shared" ref="D91:W91" si="129">IF(D85&gt;0,D85*0.3,0)</f>
        <v>18243750</v>
      </c>
      <c r="E91" s="13">
        <f t="shared" si="129"/>
        <v>16153948.125</v>
      </c>
      <c r="F91" s="13">
        <f t="shared" si="129"/>
        <v>14218592.516812509</v>
      </c>
      <c r="G91" s="13">
        <f t="shared" si="129"/>
        <v>34568750.40701174</v>
      </c>
      <c r="H91" s="13">
        <f t="shared" si="129"/>
        <v>44334621.587160103</v>
      </c>
      <c r="I91" s="13">
        <f t="shared" si="129"/>
        <v>43301694.441290081</v>
      </c>
      <c r="J91" s="13">
        <f t="shared" si="129"/>
        <v>43385595.585585564</v>
      </c>
      <c r="K91" s="13">
        <f t="shared" si="129"/>
        <v>44744174.277981959</v>
      </c>
      <c r="L91" s="13">
        <f t="shared" si="129"/>
        <v>47561267.920829967</v>
      </c>
      <c r="M91" s="13">
        <f t="shared" si="129"/>
        <v>52050237.970684715</v>
      </c>
      <c r="N91" s="13">
        <f t="shared" si="129"/>
        <v>58460322.290842064</v>
      </c>
      <c r="O91" s="13">
        <f t="shared" si="129"/>
        <v>67082515.139849246</v>
      </c>
      <c r="P91" s="13">
        <f t="shared" si="129"/>
        <v>78257452.608651727</v>
      </c>
      <c r="Q91" s="13">
        <f t="shared" si="129"/>
        <v>92384455.193015054</v>
      </c>
      <c r="R91" s="13">
        <f t="shared" si="129"/>
        <v>109932149.82464047</v>
      </c>
      <c r="S91" s="13">
        <f t="shared" si="129"/>
        <v>131451960.1638668</v>
      </c>
      <c r="T91" s="13">
        <f t="shared" si="129"/>
        <v>157593406.7894204</v>
      </c>
      <c r="U91" s="13">
        <f t="shared" si="129"/>
        <v>189121688.73712841</v>
      </c>
      <c r="V91" s="13">
        <f t="shared" si="129"/>
        <v>226941159.14627191</v>
      </c>
      <c r="W91" s="13">
        <f t="shared" si="129"/>
        <v>272119799.08492416</v>
      </c>
    </row>
    <row r="92" spans="1:23" ht="16.5" thickBot="1" x14ac:dyDescent="0.3">
      <c r="B92" s="6" t="s">
        <v>37</v>
      </c>
      <c r="C92" s="4">
        <f>+C87-C88-C89-C91-C90</f>
        <v>-300000000</v>
      </c>
      <c r="D92" s="4">
        <f t="shared" ref="D92:W92" si="130">+D87-D88-D89-D91-D90</f>
        <v>53718750</v>
      </c>
      <c r="E92" s="4">
        <f t="shared" si="130"/>
        <v>60670600.625</v>
      </c>
      <c r="F92" s="4">
        <f t="shared" si="130"/>
        <v>-152347720.91393748</v>
      </c>
      <c r="G92" s="4">
        <f t="shared" si="130"/>
        <v>-209477885.28530428</v>
      </c>
      <c r="H92" s="4">
        <f t="shared" si="130"/>
        <v>186071001.57100132</v>
      </c>
      <c r="I92" s="4">
        <f t="shared" si="130"/>
        <v>216422710.48572648</v>
      </c>
      <c r="J92" s="4">
        <f t="shared" si="130"/>
        <v>249380212.92977223</v>
      </c>
      <c r="K92" s="4">
        <f t="shared" si="130"/>
        <v>285311814.23712772</v>
      </c>
      <c r="L92" s="4">
        <f t="shared" si="130"/>
        <v>324646458.08293533</v>
      </c>
      <c r="M92" s="4">
        <f t="shared" si="130"/>
        <v>367881976.89395422</v>
      </c>
      <c r="N92" s="4">
        <f t="shared" si="130"/>
        <v>415599913.95561284</v>
      </c>
      <c r="O92" s="4">
        <f t="shared" si="130"/>
        <v>468479243.33296353</v>
      </c>
      <c r="P92" s="4">
        <f t="shared" si="130"/>
        <v>527314769.16818357</v>
      </c>
      <c r="Q92" s="4">
        <f t="shared" si="130"/>
        <v>593038224.956532</v>
      </c>
      <c r="R92" s="4">
        <f t="shared" si="130"/>
        <v>666743058.22180545</v>
      </c>
      <c r="S92" s="4">
        <f t="shared" si="130"/>
        <v>749715907.79776001</v>
      </c>
      <c r="T92" s="4">
        <f t="shared" si="130"/>
        <v>843472304.19793677</v>
      </c>
      <c r="U92" s="4">
        <f t="shared" si="130"/>
        <v>949797693.12803876</v>
      </c>
      <c r="V92" s="4">
        <f t="shared" si="130"/>
        <v>1070802211.9107528</v>
      </c>
      <c r="W92" s="4">
        <f t="shared" si="130"/>
        <v>1272377794.9891224</v>
      </c>
    </row>
    <row r="93" spans="1:23" ht="16.5" thickBot="1" x14ac:dyDescent="0.3">
      <c r="B93" s="17" t="s">
        <v>44</v>
      </c>
      <c r="C93" s="30">
        <f>NPV(C97,D92:W92)+C92</f>
        <v>892546862.21547937</v>
      </c>
      <c r="N93" s="5"/>
      <c r="O93" s="5"/>
      <c r="P93" s="5"/>
      <c r="Q93" s="5"/>
      <c r="R93" s="5"/>
      <c r="S93" s="5"/>
      <c r="T93" s="5"/>
      <c r="U93" s="5"/>
      <c r="V93" s="5"/>
      <c r="W93" s="5"/>
    </row>
    <row r="94" spans="1:23" ht="15.75" thickBot="1" x14ac:dyDescent="0.3">
      <c r="B94" s="31" t="s">
        <v>38</v>
      </c>
      <c r="C94" s="32">
        <f>IRR(C92:W92)</f>
        <v>0.29745350203933252</v>
      </c>
      <c r="D94" s="2"/>
      <c r="E94" s="2"/>
      <c r="F94" s="2"/>
      <c r="G94" s="2"/>
      <c r="H94" s="2"/>
      <c r="I94" s="2"/>
      <c r="J94" s="16"/>
      <c r="K94" s="2"/>
      <c r="L94" s="2"/>
      <c r="M94" s="2"/>
      <c r="N94" s="5"/>
      <c r="O94" s="5"/>
      <c r="P94" s="5"/>
      <c r="Q94" s="5"/>
      <c r="R94" s="5"/>
      <c r="S94" s="5"/>
      <c r="T94" s="5"/>
      <c r="U94" s="5"/>
      <c r="V94" s="5"/>
      <c r="W94" s="5"/>
    </row>
    <row r="95" spans="1:23" x14ac:dyDescent="0.25">
      <c r="B95" s="18"/>
      <c r="C95" s="18"/>
      <c r="D95" s="18"/>
      <c r="E95" s="18"/>
      <c r="F95" s="18"/>
      <c r="G95" s="18"/>
      <c r="H95" s="18"/>
      <c r="I95" s="18"/>
      <c r="J95" s="18"/>
      <c r="K95" s="18"/>
      <c r="L95" s="18"/>
      <c r="M95" s="18"/>
      <c r="N95" s="5"/>
      <c r="O95" s="5"/>
      <c r="P95" s="5"/>
      <c r="Q95" s="5"/>
      <c r="R95" s="5"/>
      <c r="S95" s="5"/>
      <c r="T95" s="5"/>
      <c r="U95" s="5"/>
      <c r="V95" s="5"/>
      <c r="W95" s="5"/>
    </row>
    <row r="96" spans="1:23" x14ac:dyDescent="0.25">
      <c r="B96" s="46" t="s">
        <v>64</v>
      </c>
      <c r="C96" s="47">
        <v>1.2E-2</v>
      </c>
    </row>
    <row r="97" spans="2:3" x14ac:dyDescent="0.25">
      <c r="B97" s="46" t="s">
        <v>65</v>
      </c>
      <c r="C97" s="47">
        <f>(1+C96)^12-1</f>
        <v>0.15389462418258582</v>
      </c>
    </row>
  </sheetData>
  <mergeCells count="12">
    <mergeCell ref="DR5:EC5"/>
    <mergeCell ref="ED5:EO5"/>
    <mergeCell ref="N5:Y5"/>
    <mergeCell ref="Z5:AK5"/>
    <mergeCell ref="AL5:AW5"/>
    <mergeCell ref="AX5:BI5"/>
    <mergeCell ref="BJ5:BU5"/>
    <mergeCell ref="A1:A3"/>
    <mergeCell ref="BV5:CG5"/>
    <mergeCell ref="CH5:CS5"/>
    <mergeCell ref="CT5:DE5"/>
    <mergeCell ref="DF5:DQ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
  <sheetViews>
    <sheetView topLeftCell="A3" workbookViewId="0">
      <selection activeCell="B12" sqref="B12"/>
    </sheetView>
  </sheetViews>
  <sheetFormatPr baseColWidth="10" defaultRowHeight="15" x14ac:dyDescent="0.25"/>
  <cols>
    <col min="1" max="1" width="35.5703125" bestFit="1" customWidth="1"/>
    <col min="2" max="23" width="16.28515625" customWidth="1"/>
  </cols>
  <sheetData>
    <row r="1" spans="1:23" ht="15.75" x14ac:dyDescent="0.25">
      <c r="A1" s="51" t="s">
        <v>67</v>
      </c>
      <c r="B1" s="68" t="s">
        <v>68</v>
      </c>
      <c r="C1" s="68"/>
      <c r="D1" s="68"/>
    </row>
    <row r="2" spans="1:23" ht="15.75" customHeight="1" x14ac:dyDescent="0.25">
      <c r="A2" s="22" t="s">
        <v>80</v>
      </c>
      <c r="B2" s="3">
        <v>0.08</v>
      </c>
    </row>
    <row r="3" spans="1:23" x14ac:dyDescent="0.25">
      <c r="B3" s="52"/>
      <c r="C3" s="52"/>
      <c r="D3" s="52"/>
    </row>
    <row r="4" spans="1:23" x14ac:dyDescent="0.25">
      <c r="A4" s="57" t="s">
        <v>72</v>
      </c>
      <c r="B4" s="57"/>
      <c r="C4" s="57"/>
      <c r="D4" s="57"/>
    </row>
    <row r="5" spans="1:23" x14ac:dyDescent="0.25">
      <c r="A5" s="37"/>
      <c r="B5" s="37"/>
      <c r="C5" s="37"/>
      <c r="D5" s="37"/>
    </row>
    <row r="6" spans="1:23" x14ac:dyDescent="0.25">
      <c r="A6" s="37"/>
      <c r="B6" s="37">
        <v>0</v>
      </c>
      <c r="C6" s="37">
        <v>1</v>
      </c>
      <c r="D6" s="37">
        <v>2</v>
      </c>
      <c r="E6" s="37">
        <v>3</v>
      </c>
      <c r="F6" s="37">
        <v>4</v>
      </c>
      <c r="G6" s="37">
        <v>5</v>
      </c>
      <c r="H6" s="37">
        <v>6</v>
      </c>
      <c r="I6" s="37">
        <v>7</v>
      </c>
      <c r="J6" s="37">
        <v>8</v>
      </c>
      <c r="K6" s="37">
        <v>9</v>
      </c>
      <c r="L6" s="37">
        <v>10</v>
      </c>
      <c r="M6" s="37">
        <v>11</v>
      </c>
      <c r="N6" s="37">
        <v>12</v>
      </c>
      <c r="O6" s="37">
        <v>13</v>
      </c>
      <c r="P6" s="37">
        <v>14</v>
      </c>
      <c r="Q6" s="37">
        <v>15</v>
      </c>
      <c r="R6" s="37">
        <v>16</v>
      </c>
      <c r="S6" s="37">
        <v>17</v>
      </c>
      <c r="T6" s="37">
        <v>18</v>
      </c>
      <c r="U6" s="37">
        <v>19</v>
      </c>
      <c r="V6" s="37">
        <v>20</v>
      </c>
      <c r="W6" s="37">
        <v>21</v>
      </c>
    </row>
    <row r="7" spans="1:23" x14ac:dyDescent="0.25">
      <c r="A7" s="37" t="s">
        <v>78</v>
      </c>
      <c r="B7" s="58">
        <v>60</v>
      </c>
      <c r="C7" s="58">
        <v>45</v>
      </c>
      <c r="D7" s="58">
        <v>15</v>
      </c>
      <c r="E7" s="58">
        <v>0</v>
      </c>
      <c r="F7" s="58">
        <v>0</v>
      </c>
      <c r="G7" s="58">
        <v>0</v>
      </c>
      <c r="H7" s="58">
        <v>0</v>
      </c>
      <c r="I7" s="58">
        <v>0</v>
      </c>
      <c r="J7" s="58">
        <v>0</v>
      </c>
      <c r="K7" s="58">
        <v>0</v>
      </c>
      <c r="L7" s="58">
        <v>0</v>
      </c>
      <c r="M7" s="58">
        <v>0</v>
      </c>
      <c r="N7" s="58">
        <v>0</v>
      </c>
      <c r="O7" s="58">
        <v>0</v>
      </c>
      <c r="P7" s="58">
        <v>0</v>
      </c>
      <c r="Q7" s="58">
        <v>0</v>
      </c>
      <c r="R7" s="58">
        <v>0</v>
      </c>
      <c r="S7" s="58">
        <v>0</v>
      </c>
      <c r="T7" s="58">
        <v>0</v>
      </c>
      <c r="U7" s="58">
        <v>0</v>
      </c>
      <c r="V7" s="58">
        <v>0</v>
      </c>
      <c r="W7" s="58">
        <v>0</v>
      </c>
    </row>
    <row r="8" spans="1:23" x14ac:dyDescent="0.25">
      <c r="A8" s="37" t="s">
        <v>33</v>
      </c>
      <c r="B8" s="58">
        <v>0</v>
      </c>
      <c r="C8" s="58">
        <v>-0.25</v>
      </c>
      <c r="D8" s="58">
        <v>-0.25</v>
      </c>
      <c r="E8" s="58">
        <v>-0.25</v>
      </c>
      <c r="F8" s="58">
        <v>-0.25</v>
      </c>
      <c r="G8" s="58">
        <v>-0.25</v>
      </c>
      <c r="H8" s="58">
        <v>-0.25</v>
      </c>
      <c r="I8" s="58">
        <v>-0.25</v>
      </c>
      <c r="J8" s="58">
        <v>-0.25</v>
      </c>
      <c r="K8" s="58">
        <v>-0.25</v>
      </c>
      <c r="L8" s="58">
        <v>-0.25</v>
      </c>
      <c r="M8" s="58">
        <v>-0.25</v>
      </c>
      <c r="N8" s="58">
        <v>-0.25</v>
      </c>
      <c r="O8" s="58">
        <v>-0.25</v>
      </c>
      <c r="P8" s="58">
        <v>-0.25</v>
      </c>
      <c r="Q8" s="58">
        <v>-0.25</v>
      </c>
      <c r="R8" s="58">
        <v>-0.25</v>
      </c>
      <c r="S8" s="58">
        <v>-0.25</v>
      </c>
      <c r="T8" s="58">
        <v>-0.25</v>
      </c>
      <c r="U8" s="58">
        <v>-0.25</v>
      </c>
      <c r="V8" s="58">
        <v>-0.25</v>
      </c>
      <c r="W8" s="58">
        <v>-0.25</v>
      </c>
    </row>
    <row r="9" spans="1:23" x14ac:dyDescent="0.25">
      <c r="A9" s="59" t="s">
        <v>30</v>
      </c>
      <c r="B9" s="59">
        <f>B8-B7</f>
        <v>-60</v>
      </c>
      <c r="C9" s="59">
        <f t="shared" ref="C9:W9" si="0">C8-C7</f>
        <v>-45.25</v>
      </c>
      <c r="D9" s="59">
        <f t="shared" si="0"/>
        <v>-15.25</v>
      </c>
      <c r="E9" s="59">
        <f t="shared" si="0"/>
        <v>-0.25</v>
      </c>
      <c r="F9" s="59">
        <f t="shared" si="0"/>
        <v>-0.25</v>
      </c>
      <c r="G9" s="59">
        <f t="shared" si="0"/>
        <v>-0.25</v>
      </c>
      <c r="H9" s="59">
        <f t="shared" si="0"/>
        <v>-0.25</v>
      </c>
      <c r="I9" s="59">
        <f t="shared" si="0"/>
        <v>-0.25</v>
      </c>
      <c r="J9" s="59">
        <f t="shared" si="0"/>
        <v>-0.25</v>
      </c>
      <c r="K9" s="59">
        <f t="shared" si="0"/>
        <v>-0.25</v>
      </c>
      <c r="L9" s="59">
        <f t="shared" si="0"/>
        <v>-0.25</v>
      </c>
      <c r="M9" s="59">
        <f t="shared" si="0"/>
        <v>-0.25</v>
      </c>
      <c r="N9" s="59">
        <f t="shared" si="0"/>
        <v>-0.25</v>
      </c>
      <c r="O9" s="59">
        <f t="shared" si="0"/>
        <v>-0.25</v>
      </c>
      <c r="P9" s="59">
        <f t="shared" si="0"/>
        <v>-0.25</v>
      </c>
      <c r="Q9" s="59">
        <f t="shared" si="0"/>
        <v>-0.25</v>
      </c>
      <c r="R9" s="59">
        <f t="shared" si="0"/>
        <v>-0.25</v>
      </c>
      <c r="S9" s="59">
        <f t="shared" si="0"/>
        <v>-0.25</v>
      </c>
      <c r="T9" s="59">
        <f t="shared" si="0"/>
        <v>-0.25</v>
      </c>
      <c r="U9" s="59">
        <f t="shared" si="0"/>
        <v>-0.25</v>
      </c>
      <c r="V9" s="59">
        <f t="shared" si="0"/>
        <v>-0.25</v>
      </c>
      <c r="W9" s="59">
        <f t="shared" si="0"/>
        <v>-0.25</v>
      </c>
    </row>
    <row r="10" spans="1:23" x14ac:dyDescent="0.25">
      <c r="A10" s="37" t="s">
        <v>79</v>
      </c>
      <c r="B10" s="60">
        <f>NPV(8%,C9:W9)+B9</f>
        <v>-117.03094975995482</v>
      </c>
      <c r="C10" s="37">
        <f>SUM(B9:W9)</f>
        <v>-125.25</v>
      </c>
      <c r="D10" s="37"/>
    </row>
    <row r="11" spans="1:23" x14ac:dyDescent="0.25">
      <c r="A11" s="37" t="s">
        <v>81</v>
      </c>
      <c r="B11" s="60">
        <f>B10</f>
        <v>-117.03094975995482</v>
      </c>
      <c r="C11" s="37"/>
      <c r="D11" s="37"/>
    </row>
    <row r="12" spans="1:23" x14ac:dyDescent="0.25">
      <c r="A12" s="37" t="s">
        <v>84</v>
      </c>
      <c r="B12" s="60">
        <f>B10*((1+8%)^21*8%)/((1+8%)^21-1)</f>
        <v>-11.683463071848852</v>
      </c>
      <c r="C12" s="63"/>
      <c r="D12" s="37"/>
    </row>
    <row r="13" spans="1:23" x14ac:dyDescent="0.25">
      <c r="A13" s="37"/>
      <c r="B13" s="60"/>
      <c r="C13" s="60"/>
      <c r="D13" s="60"/>
      <c r="E13" s="60"/>
      <c r="F13" s="60"/>
      <c r="G13" s="60"/>
      <c r="H13" s="60"/>
      <c r="I13" s="60"/>
      <c r="J13" s="60"/>
      <c r="K13" s="60"/>
      <c r="L13" s="60"/>
      <c r="M13" s="60"/>
      <c r="N13" s="60"/>
      <c r="O13" s="60"/>
      <c r="P13" s="60"/>
      <c r="Q13" s="60"/>
      <c r="R13" s="60"/>
      <c r="S13" s="60"/>
      <c r="T13" s="60"/>
      <c r="U13" s="60"/>
      <c r="V13" s="60"/>
      <c r="W13" s="60"/>
    </row>
    <row r="14" spans="1:23" x14ac:dyDescent="0.25">
      <c r="A14" s="37"/>
      <c r="B14" s="60"/>
      <c r="C14" s="37"/>
      <c r="D14" s="37"/>
    </row>
    <row r="15" spans="1:23" x14ac:dyDescent="0.25">
      <c r="A15" s="37"/>
      <c r="B15" s="37"/>
      <c r="C15" s="37"/>
      <c r="D15" s="37"/>
    </row>
    <row r="16" spans="1:23" x14ac:dyDescent="0.25">
      <c r="A16" s="57" t="s">
        <v>83</v>
      </c>
      <c r="B16" s="57"/>
      <c r="C16" s="57"/>
      <c r="D16" s="57"/>
    </row>
    <row r="17" spans="1:23" x14ac:dyDescent="0.25">
      <c r="A17" s="37"/>
      <c r="B17" s="37"/>
      <c r="C17" s="37"/>
      <c r="D17" s="37"/>
    </row>
    <row r="18" spans="1:23" x14ac:dyDescent="0.25">
      <c r="A18" s="37"/>
      <c r="B18" s="37">
        <v>0</v>
      </c>
      <c r="C18" s="37">
        <v>1</v>
      </c>
      <c r="D18" s="37">
        <v>2</v>
      </c>
      <c r="E18" s="37">
        <v>3</v>
      </c>
      <c r="F18" s="37">
        <v>4</v>
      </c>
      <c r="G18" s="37">
        <v>5</v>
      </c>
      <c r="H18" s="37">
        <v>6</v>
      </c>
      <c r="I18" s="37">
        <v>7</v>
      </c>
      <c r="J18" s="61"/>
      <c r="K18" s="61"/>
      <c r="L18" s="61"/>
      <c r="M18" s="61"/>
      <c r="N18" s="61"/>
      <c r="O18" s="61"/>
      <c r="P18" s="61"/>
      <c r="Q18" s="61"/>
      <c r="R18" s="61"/>
      <c r="S18" s="61"/>
      <c r="T18" s="61"/>
      <c r="U18" s="61"/>
      <c r="V18" s="61"/>
      <c r="W18" s="61"/>
    </row>
    <row r="19" spans="1:23" x14ac:dyDescent="0.25">
      <c r="A19" s="37" t="s">
        <v>78</v>
      </c>
      <c r="B19" s="58">
        <v>30</v>
      </c>
      <c r="C19" s="58">
        <v>25</v>
      </c>
      <c r="D19" s="58">
        <v>0</v>
      </c>
      <c r="E19" s="58">
        <v>0</v>
      </c>
      <c r="F19" s="58">
        <v>0</v>
      </c>
      <c r="G19" s="58">
        <v>0</v>
      </c>
      <c r="H19" s="58">
        <v>0</v>
      </c>
      <c r="I19" s="58">
        <v>0</v>
      </c>
      <c r="J19" s="62"/>
      <c r="K19" s="62"/>
      <c r="L19" s="62"/>
      <c r="M19" s="62"/>
      <c r="N19" s="62"/>
      <c r="O19" s="62"/>
      <c r="P19" s="62"/>
      <c r="Q19" s="62"/>
      <c r="R19" s="62"/>
      <c r="S19" s="62"/>
      <c r="T19" s="62"/>
      <c r="U19" s="62"/>
      <c r="V19" s="62"/>
      <c r="W19" s="62"/>
    </row>
    <row r="20" spans="1:23" x14ac:dyDescent="0.25">
      <c r="A20" s="37" t="s">
        <v>33</v>
      </c>
      <c r="B20" s="58">
        <v>0</v>
      </c>
      <c r="C20" s="58">
        <v>-1.5</v>
      </c>
      <c r="D20" s="58">
        <v>-1.5</v>
      </c>
      <c r="E20" s="58">
        <v>-1.5</v>
      </c>
      <c r="F20" s="58">
        <v>-1.5</v>
      </c>
      <c r="G20" s="58">
        <v>-1.5</v>
      </c>
      <c r="H20" s="58">
        <v>-1.5</v>
      </c>
      <c r="I20" s="58">
        <v>-1.5</v>
      </c>
      <c r="J20" s="62"/>
      <c r="K20" s="62"/>
      <c r="L20" s="62"/>
      <c r="M20" s="62"/>
      <c r="N20" s="62"/>
      <c r="O20" s="62"/>
      <c r="P20" s="62"/>
      <c r="Q20" s="62"/>
      <c r="R20" s="62"/>
      <c r="S20" s="62"/>
      <c r="T20" s="62"/>
      <c r="U20" s="62"/>
      <c r="V20" s="62"/>
      <c r="W20" s="62"/>
    </row>
    <row r="21" spans="1:23" x14ac:dyDescent="0.25">
      <c r="A21" s="59" t="s">
        <v>30</v>
      </c>
      <c r="B21" s="59">
        <f>B20-B19</f>
        <v>-30</v>
      </c>
      <c r="C21" s="59">
        <f t="shared" ref="C21" si="1">C20-C19</f>
        <v>-26.5</v>
      </c>
      <c r="D21" s="59">
        <f t="shared" ref="D21" si="2">D20-D19</f>
        <v>-1.5</v>
      </c>
      <c r="E21" s="59">
        <f t="shared" ref="E21" si="3">E20-E19</f>
        <v>-1.5</v>
      </c>
      <c r="F21" s="59">
        <f t="shared" ref="F21" si="4">F20-F19</f>
        <v>-1.5</v>
      </c>
      <c r="G21" s="59">
        <f t="shared" ref="G21" si="5">G20-G19</f>
        <v>-1.5</v>
      </c>
      <c r="H21" s="59">
        <f t="shared" ref="H21" si="6">H20-H19</f>
        <v>-1.5</v>
      </c>
      <c r="I21" s="59">
        <f t="shared" ref="I21" si="7">I20-I19</f>
        <v>-1.5</v>
      </c>
      <c r="J21" s="61"/>
      <c r="K21" s="61"/>
      <c r="L21" s="61"/>
      <c r="M21" s="61"/>
      <c r="N21" s="61"/>
      <c r="O21" s="61"/>
      <c r="P21" s="61"/>
      <c r="Q21" s="61"/>
      <c r="R21" s="61"/>
      <c r="S21" s="61"/>
      <c r="T21" s="61"/>
      <c r="U21" s="61"/>
      <c r="V21" s="61"/>
      <c r="W21" s="61"/>
    </row>
    <row r="22" spans="1:23" x14ac:dyDescent="0.25">
      <c r="A22" s="37" t="s">
        <v>79</v>
      </c>
      <c r="B22" s="60">
        <f>NPV(8%,C21:W21)+B21</f>
        <v>-60.957703236983136</v>
      </c>
      <c r="C22" s="37"/>
      <c r="D22" s="37"/>
    </row>
    <row r="23" spans="1:23" x14ac:dyDescent="0.25">
      <c r="A23" s="37" t="s">
        <v>81</v>
      </c>
      <c r="B23" s="60">
        <f>B22</f>
        <v>-60.957703236983136</v>
      </c>
      <c r="C23" s="37"/>
      <c r="D23" s="37"/>
    </row>
    <row r="24" spans="1:23" x14ac:dyDescent="0.25">
      <c r="A24" s="37" t="s">
        <v>84</v>
      </c>
      <c r="B24" s="60">
        <f>B22*((1+8%)^7*8%)/((1+8%)^7-1)</f>
        <v>-11.708292446287741</v>
      </c>
      <c r="C24" s="37"/>
      <c r="D24" s="37"/>
    </row>
    <row r="25" spans="1:23" x14ac:dyDescent="0.25">
      <c r="A25" s="37"/>
      <c r="B25" s="37"/>
      <c r="C25" s="37"/>
      <c r="D25" s="37"/>
    </row>
    <row r="26" spans="1:23" x14ac:dyDescent="0.25">
      <c r="A26" s="71" t="s">
        <v>85</v>
      </c>
      <c r="B26" s="71"/>
      <c r="C26" s="71"/>
      <c r="D26" s="71"/>
      <c r="E26" s="71"/>
      <c r="F26" s="71"/>
      <c r="G26" s="71"/>
      <c r="H26" s="71"/>
      <c r="I26" s="71"/>
    </row>
    <row r="27" spans="1:23" x14ac:dyDescent="0.25">
      <c r="A27" s="71"/>
      <c r="B27" s="71"/>
      <c r="C27" s="71"/>
      <c r="D27" s="71"/>
      <c r="E27" s="71"/>
      <c r="F27" s="71"/>
      <c r="G27" s="71"/>
      <c r="H27" s="71"/>
      <c r="I27" s="71"/>
    </row>
    <row r="28" spans="1:23" x14ac:dyDescent="0.25">
      <c r="A28" s="37"/>
      <c r="B28" s="37"/>
      <c r="C28" s="37"/>
      <c r="D28" s="37"/>
    </row>
    <row r="29" spans="1:23" x14ac:dyDescent="0.25">
      <c r="A29" s="37"/>
      <c r="B29" s="37"/>
      <c r="C29" s="37"/>
      <c r="D29" s="37"/>
    </row>
    <row r="30" spans="1:23" ht="15.75" x14ac:dyDescent="0.25">
      <c r="B30" s="37" t="s">
        <v>82</v>
      </c>
      <c r="C30" s="19" t="s">
        <v>77</v>
      </c>
      <c r="D30" s="19" t="s">
        <v>69</v>
      </c>
      <c r="E30" s="19" t="s">
        <v>70</v>
      </c>
    </row>
    <row r="31" spans="1:23" ht="15.75" x14ac:dyDescent="0.25">
      <c r="A31" t="s">
        <v>73</v>
      </c>
      <c r="B31" s="21">
        <v>60</v>
      </c>
      <c r="C31" s="55">
        <f>(1+(0.12/2)/(1-0.12/2))^2-1</f>
        <v>0.1317338162064281</v>
      </c>
      <c r="D31" s="19"/>
      <c r="E31" s="19"/>
    </row>
    <row r="32" spans="1:23" ht="15.75" x14ac:dyDescent="0.25">
      <c r="A32" t="s">
        <v>74</v>
      </c>
      <c r="B32" s="21">
        <v>80</v>
      </c>
      <c r="C32" s="55">
        <f>(1+(0.118/2))^2-1</f>
        <v>0.12148099999999995</v>
      </c>
      <c r="D32" s="19"/>
      <c r="E32" s="19"/>
    </row>
    <row r="33" spans="1:5" ht="15.75" x14ac:dyDescent="0.25">
      <c r="A33" t="s">
        <v>75</v>
      </c>
      <c r="B33" s="21">
        <v>50</v>
      </c>
      <c r="C33" s="55">
        <f>(1+(0.14/2))^2-1</f>
        <v>0.14490000000000003</v>
      </c>
      <c r="D33" s="19"/>
      <c r="E33" s="19"/>
    </row>
    <row r="34" spans="1:5" ht="15.75" x14ac:dyDescent="0.25">
      <c r="A34" t="s">
        <v>76</v>
      </c>
      <c r="B34" s="21">
        <v>30</v>
      </c>
      <c r="C34" s="56">
        <v>0.115</v>
      </c>
      <c r="D34" s="19"/>
      <c r="E34" s="19"/>
    </row>
    <row r="35" spans="1:5" ht="16.5" thickBot="1" x14ac:dyDescent="0.3">
      <c r="A35" s="66" t="s">
        <v>16</v>
      </c>
      <c r="B35" s="66"/>
      <c r="C35" s="53" t="e">
        <f>+#REF!+#REF!</f>
        <v>#REF!</v>
      </c>
      <c r="D35" s="53" t="e">
        <f>+#REF!+#REF!</f>
        <v>#REF!</v>
      </c>
    </row>
    <row r="36" spans="1:5" ht="16.5" thickBot="1" x14ac:dyDescent="0.3">
      <c r="A36" s="69" t="s">
        <v>71</v>
      </c>
      <c r="B36" s="70"/>
      <c r="C36" s="54" t="e">
        <f>+D35/C35</f>
        <v>#REF!</v>
      </c>
    </row>
    <row r="39" spans="1:5" x14ac:dyDescent="0.25">
      <c r="A39">
        <v>1</v>
      </c>
    </row>
  </sheetData>
  <mergeCells count="4">
    <mergeCell ref="B1:D1"/>
    <mergeCell ref="A35:B35"/>
    <mergeCell ref="A36:B36"/>
    <mergeCell ref="A26:I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1"/>
  <sheetViews>
    <sheetView tabSelected="1" workbookViewId="0">
      <selection activeCell="G9" sqref="G9"/>
    </sheetView>
  </sheetViews>
  <sheetFormatPr baseColWidth="10" defaultRowHeight="15" x14ac:dyDescent="0.25"/>
  <cols>
    <col min="1" max="1" width="16.42578125" bestFit="1" customWidth="1"/>
  </cols>
  <sheetData>
    <row r="1" spans="1:39" x14ac:dyDescent="0.25">
      <c r="A1" t="s">
        <v>86</v>
      </c>
      <c r="B1" t="s">
        <v>89</v>
      </c>
      <c r="C1">
        <v>1</v>
      </c>
    </row>
    <row r="2" spans="1:39" x14ac:dyDescent="0.25">
      <c r="A2" t="s">
        <v>87</v>
      </c>
      <c r="B2" s="72">
        <v>0</v>
      </c>
      <c r="C2" s="72"/>
      <c r="D2" s="72">
        <v>1</v>
      </c>
      <c r="E2" s="72"/>
      <c r="F2" s="72">
        <v>2</v>
      </c>
      <c r="G2" s="72"/>
      <c r="H2" s="72">
        <v>3</v>
      </c>
      <c r="I2" s="72"/>
      <c r="J2" s="72">
        <v>4</v>
      </c>
      <c r="K2" s="72"/>
      <c r="L2" s="72">
        <v>5</v>
      </c>
      <c r="M2" s="72"/>
      <c r="N2" s="72">
        <v>6</v>
      </c>
      <c r="O2" s="72"/>
      <c r="P2" s="72">
        <v>7</v>
      </c>
      <c r="Q2" s="72"/>
      <c r="R2" s="72">
        <v>8</v>
      </c>
      <c r="S2" s="72"/>
      <c r="T2" s="72">
        <v>9</v>
      </c>
      <c r="U2" s="72"/>
      <c r="V2" s="72">
        <v>10</v>
      </c>
      <c r="W2" s="72"/>
      <c r="X2" s="72">
        <v>11</v>
      </c>
      <c r="Y2" s="72"/>
      <c r="Z2" s="72">
        <v>12</v>
      </c>
      <c r="AA2" s="72"/>
      <c r="AB2" s="72">
        <v>13</v>
      </c>
      <c r="AC2" s="72"/>
      <c r="AD2" s="72">
        <v>14</v>
      </c>
      <c r="AE2" s="72"/>
      <c r="AF2" s="72">
        <v>15</v>
      </c>
      <c r="AG2" s="72"/>
      <c r="AH2" s="72">
        <v>16</v>
      </c>
      <c r="AI2" s="72"/>
      <c r="AJ2" s="72">
        <v>17</v>
      </c>
      <c r="AK2" s="72"/>
      <c r="AL2" s="72">
        <v>18</v>
      </c>
      <c r="AM2" s="72"/>
    </row>
    <row r="3" spans="1:39" x14ac:dyDescent="0.25">
      <c r="B3" s="21">
        <v>1</v>
      </c>
      <c r="C3" s="21">
        <v>2</v>
      </c>
      <c r="D3" s="21">
        <v>1</v>
      </c>
      <c r="E3" s="21">
        <v>2</v>
      </c>
      <c r="F3" s="21">
        <v>1</v>
      </c>
      <c r="G3" s="21">
        <v>2</v>
      </c>
      <c r="H3" s="21">
        <v>1</v>
      </c>
      <c r="I3" s="21">
        <v>2</v>
      </c>
      <c r="J3" s="21">
        <v>1</v>
      </c>
      <c r="K3" s="21">
        <v>2</v>
      </c>
      <c r="L3" s="21">
        <v>1</v>
      </c>
      <c r="M3" s="21">
        <v>2</v>
      </c>
      <c r="N3" s="21">
        <v>1</v>
      </c>
      <c r="O3" s="21">
        <v>2</v>
      </c>
      <c r="P3" s="21">
        <v>1</v>
      </c>
      <c r="Q3" s="21">
        <v>2</v>
      </c>
      <c r="R3" s="21">
        <v>1</v>
      </c>
      <c r="S3" s="21">
        <v>2</v>
      </c>
      <c r="T3" s="21">
        <v>1</v>
      </c>
      <c r="U3" s="21">
        <v>2</v>
      </c>
      <c r="V3" s="21">
        <v>1</v>
      </c>
      <c r="W3" s="21">
        <v>2</v>
      </c>
      <c r="X3" s="21">
        <v>1</v>
      </c>
      <c r="Y3" s="21">
        <v>2</v>
      </c>
      <c r="Z3" s="21">
        <v>1</v>
      </c>
      <c r="AA3" s="21">
        <v>2</v>
      </c>
      <c r="AB3" s="21">
        <v>1</v>
      </c>
      <c r="AC3" s="21">
        <v>2</v>
      </c>
      <c r="AD3" s="21">
        <v>1</v>
      </c>
      <c r="AE3" s="21">
        <v>2</v>
      </c>
      <c r="AF3" s="21">
        <v>1</v>
      </c>
      <c r="AG3" s="21">
        <v>2</v>
      </c>
      <c r="AH3" s="21">
        <v>1</v>
      </c>
      <c r="AI3" s="21">
        <v>2</v>
      </c>
      <c r="AJ3" s="21">
        <v>1</v>
      </c>
      <c r="AK3" s="21">
        <v>2</v>
      </c>
      <c r="AL3" s="21">
        <v>1</v>
      </c>
      <c r="AM3" s="21">
        <v>2</v>
      </c>
    </row>
    <row r="4" spans="1:39" x14ac:dyDescent="0.25">
      <c r="A4" t="s">
        <v>88</v>
      </c>
      <c r="B4">
        <f>C1</f>
        <v>1</v>
      </c>
      <c r="C4">
        <f>B4</f>
        <v>1</v>
      </c>
      <c r="D4">
        <f>C4</f>
        <v>1</v>
      </c>
      <c r="E4">
        <f>B4-E7</f>
        <v>0.94444444444444442</v>
      </c>
      <c r="F4">
        <f>E4</f>
        <v>0.94444444444444442</v>
      </c>
      <c r="G4">
        <f>E4-G7</f>
        <v>0.88888888888888884</v>
      </c>
      <c r="H4">
        <f>G4</f>
        <v>0.88888888888888884</v>
      </c>
      <c r="I4">
        <f t="shared" ref="I4" si="0">G4-I7</f>
        <v>0.83333333333333326</v>
      </c>
      <c r="J4">
        <f t="shared" ref="J4" si="1">I4</f>
        <v>0.83333333333333326</v>
      </c>
      <c r="K4">
        <f t="shared" ref="K4" si="2">I4-K7</f>
        <v>0.77777777777777768</v>
      </c>
      <c r="L4">
        <f t="shared" ref="L4" si="3">K4</f>
        <v>0.77777777777777768</v>
      </c>
      <c r="M4">
        <f t="shared" ref="M4" si="4">K4-M7</f>
        <v>0.7222222222222221</v>
      </c>
      <c r="N4">
        <f t="shared" ref="N4" si="5">M4</f>
        <v>0.7222222222222221</v>
      </c>
      <c r="O4">
        <f t="shared" ref="O4" si="6">M4-O7</f>
        <v>0.66666666666666652</v>
      </c>
      <c r="P4">
        <f t="shared" ref="P4" si="7">O4</f>
        <v>0.66666666666666652</v>
      </c>
      <c r="Q4">
        <f t="shared" ref="Q4" si="8">O4-Q7</f>
        <v>0.61111111111111094</v>
      </c>
      <c r="R4">
        <f t="shared" ref="R4" si="9">Q4</f>
        <v>0.61111111111111094</v>
      </c>
      <c r="S4">
        <f t="shared" ref="S4" si="10">Q4-S7</f>
        <v>0.55555555555555536</v>
      </c>
      <c r="T4">
        <f t="shared" ref="T4" si="11">S4</f>
        <v>0.55555555555555536</v>
      </c>
      <c r="U4">
        <f t="shared" ref="U4" si="12">S4-U7</f>
        <v>0.49999999999999978</v>
      </c>
      <c r="V4">
        <f t="shared" ref="V4" si="13">U4</f>
        <v>0.49999999999999978</v>
      </c>
      <c r="W4">
        <f t="shared" ref="W4" si="14">U4-W7</f>
        <v>0.4444444444444442</v>
      </c>
      <c r="X4">
        <f t="shared" ref="X4" si="15">W4</f>
        <v>0.4444444444444442</v>
      </c>
      <c r="Y4">
        <f t="shared" ref="Y4" si="16">W4-Y7</f>
        <v>0.38888888888888862</v>
      </c>
      <c r="Z4">
        <f t="shared" ref="Z4" si="17">Y4</f>
        <v>0.38888888888888862</v>
      </c>
      <c r="AA4">
        <f t="shared" ref="AA4" si="18">Y4-AA7</f>
        <v>0.33333333333333304</v>
      </c>
      <c r="AB4">
        <f t="shared" ref="AB4" si="19">AA4</f>
        <v>0.33333333333333304</v>
      </c>
      <c r="AC4">
        <f t="shared" ref="AC4" si="20">AA4-AC7</f>
        <v>0.27777777777777746</v>
      </c>
      <c r="AD4">
        <f t="shared" ref="AD4" si="21">AC4</f>
        <v>0.27777777777777746</v>
      </c>
      <c r="AE4">
        <f t="shared" ref="AE4" si="22">AC4-AE7</f>
        <v>0.2222222222222219</v>
      </c>
      <c r="AF4">
        <f t="shared" ref="AF4" si="23">AE4</f>
        <v>0.2222222222222219</v>
      </c>
      <c r="AG4">
        <f t="shared" ref="AG4" si="24">AE4-AG7</f>
        <v>0.16666666666666635</v>
      </c>
      <c r="AH4">
        <f t="shared" ref="AH4" si="25">AG4</f>
        <v>0.16666666666666635</v>
      </c>
      <c r="AI4">
        <f t="shared" ref="AI4" si="26">AG4-AI7</f>
        <v>0.1111111111111108</v>
      </c>
      <c r="AJ4">
        <f t="shared" ref="AJ4" si="27">AI4</f>
        <v>0.1111111111111108</v>
      </c>
      <c r="AK4">
        <f t="shared" ref="AK4" si="28">AI4-AK7</f>
        <v>5.5555555555555247E-2</v>
      </c>
      <c r="AL4">
        <f t="shared" ref="AL4" si="29">AK4</f>
        <v>5.5555555555555247E-2</v>
      </c>
      <c r="AM4">
        <f t="shared" ref="AM4" si="30">AK4-AM7</f>
        <v>-3.0531133177191805E-16</v>
      </c>
    </row>
    <row r="5" spans="1:39" x14ac:dyDescent="0.25">
      <c r="A5" t="s">
        <v>90</v>
      </c>
      <c r="B5">
        <f>C1*2%</f>
        <v>0.02</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row>
    <row r="6" spans="1:39" x14ac:dyDescent="0.25">
      <c r="A6" t="s">
        <v>95</v>
      </c>
      <c r="B6">
        <f>((1+8%)^(1/2)-1)*C1/3</f>
        <v>1.3076828180442165E-2</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row>
    <row r="7" spans="1:39" x14ac:dyDescent="0.25">
      <c r="A7" t="s">
        <v>91</v>
      </c>
      <c r="B7">
        <v>0</v>
      </c>
      <c r="C7">
        <v>0</v>
      </c>
      <c r="D7">
        <v>0</v>
      </c>
      <c r="E7">
        <f t="shared" ref="E7:AM7" si="31">$C$1/18</f>
        <v>5.5555555555555552E-2</v>
      </c>
      <c r="F7">
        <v>0</v>
      </c>
      <c r="G7">
        <f t="shared" si="31"/>
        <v>5.5555555555555552E-2</v>
      </c>
      <c r="H7">
        <v>0</v>
      </c>
      <c r="I7">
        <f t="shared" si="31"/>
        <v>5.5555555555555552E-2</v>
      </c>
      <c r="J7">
        <v>0</v>
      </c>
      <c r="K7">
        <f t="shared" si="31"/>
        <v>5.5555555555555552E-2</v>
      </c>
      <c r="L7">
        <v>0</v>
      </c>
      <c r="M7">
        <f t="shared" si="31"/>
        <v>5.5555555555555552E-2</v>
      </c>
      <c r="N7">
        <v>0</v>
      </c>
      <c r="O7">
        <f t="shared" si="31"/>
        <v>5.5555555555555552E-2</v>
      </c>
      <c r="P7">
        <v>0</v>
      </c>
      <c r="Q7">
        <f t="shared" si="31"/>
        <v>5.5555555555555552E-2</v>
      </c>
      <c r="R7">
        <v>0</v>
      </c>
      <c r="S7">
        <f t="shared" si="31"/>
        <v>5.5555555555555552E-2</v>
      </c>
      <c r="T7">
        <v>0</v>
      </c>
      <c r="U7">
        <f t="shared" si="31"/>
        <v>5.5555555555555552E-2</v>
      </c>
      <c r="V7">
        <v>0</v>
      </c>
      <c r="W7">
        <f t="shared" si="31"/>
        <v>5.5555555555555552E-2</v>
      </c>
      <c r="X7">
        <v>0</v>
      </c>
      <c r="Y7">
        <f t="shared" si="31"/>
        <v>5.5555555555555552E-2</v>
      </c>
      <c r="Z7">
        <v>0</v>
      </c>
      <c r="AA7">
        <f t="shared" si="31"/>
        <v>5.5555555555555552E-2</v>
      </c>
      <c r="AB7">
        <v>0</v>
      </c>
      <c r="AC7">
        <f t="shared" si="31"/>
        <v>5.5555555555555552E-2</v>
      </c>
      <c r="AD7">
        <v>0</v>
      </c>
      <c r="AE7">
        <f t="shared" si="31"/>
        <v>5.5555555555555552E-2</v>
      </c>
      <c r="AF7">
        <v>0</v>
      </c>
      <c r="AG7">
        <f t="shared" si="31"/>
        <v>5.5555555555555552E-2</v>
      </c>
      <c r="AH7">
        <v>0</v>
      </c>
      <c r="AI7">
        <f t="shared" si="31"/>
        <v>5.5555555555555552E-2</v>
      </c>
      <c r="AJ7">
        <v>0</v>
      </c>
      <c r="AK7">
        <f t="shared" si="31"/>
        <v>5.5555555555555552E-2</v>
      </c>
      <c r="AL7">
        <v>0</v>
      </c>
      <c r="AM7">
        <f t="shared" si="31"/>
        <v>5.5555555555555552E-2</v>
      </c>
    </row>
    <row r="8" spans="1:39" x14ac:dyDescent="0.25">
      <c r="A8" t="s">
        <v>92</v>
      </c>
      <c r="B8">
        <v>0</v>
      </c>
      <c r="C8">
        <f>(12%/2)/(1-12%/2)*B4</f>
        <v>6.3829787234042548E-2</v>
      </c>
      <c r="D8">
        <f t="shared" ref="D8:AM8" si="32">(12%/2)/(1-12%/2)*C4</f>
        <v>6.3829787234042548E-2</v>
      </c>
      <c r="E8">
        <f t="shared" si="32"/>
        <v>6.3829787234042548E-2</v>
      </c>
      <c r="F8">
        <f t="shared" si="32"/>
        <v>6.0283687943262408E-2</v>
      </c>
      <c r="G8">
        <f t="shared" si="32"/>
        <v>6.0283687943262408E-2</v>
      </c>
      <c r="H8">
        <f t="shared" si="32"/>
        <v>5.6737588652482261E-2</v>
      </c>
      <c r="I8">
        <f t="shared" si="32"/>
        <v>5.6737588652482261E-2</v>
      </c>
      <c r="J8">
        <f t="shared" si="32"/>
        <v>5.3191489361702121E-2</v>
      </c>
      <c r="K8">
        <f t="shared" si="32"/>
        <v>5.3191489361702121E-2</v>
      </c>
      <c r="L8">
        <f t="shared" si="32"/>
        <v>4.9645390070921974E-2</v>
      </c>
      <c r="M8">
        <f t="shared" si="32"/>
        <v>4.9645390070921974E-2</v>
      </c>
      <c r="N8">
        <f t="shared" si="32"/>
        <v>4.6099290780141834E-2</v>
      </c>
      <c r="O8">
        <f t="shared" si="32"/>
        <v>4.6099290780141834E-2</v>
      </c>
      <c r="P8">
        <f t="shared" si="32"/>
        <v>4.2553191489361687E-2</v>
      </c>
      <c r="Q8">
        <f t="shared" si="32"/>
        <v>4.2553191489361687E-2</v>
      </c>
      <c r="R8">
        <f t="shared" si="32"/>
        <v>3.9007092198581547E-2</v>
      </c>
      <c r="S8">
        <f t="shared" si="32"/>
        <v>3.9007092198581547E-2</v>
      </c>
      <c r="T8">
        <f t="shared" si="32"/>
        <v>3.54609929078014E-2</v>
      </c>
      <c r="U8">
        <f t="shared" si="32"/>
        <v>3.54609929078014E-2</v>
      </c>
      <c r="V8">
        <f t="shared" si="32"/>
        <v>3.191489361702126E-2</v>
      </c>
      <c r="W8">
        <f t="shared" si="32"/>
        <v>3.191489361702126E-2</v>
      </c>
      <c r="X8">
        <f t="shared" si="32"/>
        <v>2.8368794326241117E-2</v>
      </c>
      <c r="Y8">
        <f t="shared" si="32"/>
        <v>2.8368794326241117E-2</v>
      </c>
      <c r="Z8">
        <f t="shared" si="32"/>
        <v>2.4822695035460973E-2</v>
      </c>
      <c r="AA8">
        <f t="shared" si="32"/>
        <v>2.4822695035460973E-2</v>
      </c>
      <c r="AB8">
        <f t="shared" si="32"/>
        <v>2.127659574468083E-2</v>
      </c>
      <c r="AC8">
        <f t="shared" si="32"/>
        <v>2.127659574468083E-2</v>
      </c>
      <c r="AD8">
        <f t="shared" si="32"/>
        <v>1.7730496453900686E-2</v>
      </c>
      <c r="AE8">
        <f t="shared" si="32"/>
        <v>1.7730496453900686E-2</v>
      </c>
      <c r="AF8">
        <f t="shared" si="32"/>
        <v>1.4184397163120546E-2</v>
      </c>
      <c r="AG8">
        <f t="shared" si="32"/>
        <v>1.4184397163120546E-2</v>
      </c>
      <c r="AH8">
        <f t="shared" si="32"/>
        <v>1.0638297872340404E-2</v>
      </c>
      <c r="AI8">
        <f t="shared" si="32"/>
        <v>1.0638297872340404E-2</v>
      </c>
      <c r="AJ8">
        <f t="shared" si="32"/>
        <v>7.0921985815602636E-3</v>
      </c>
      <c r="AK8">
        <f t="shared" si="32"/>
        <v>7.0921985815602636E-3</v>
      </c>
      <c r="AL8">
        <f t="shared" si="32"/>
        <v>3.5460992907801218E-3</v>
      </c>
      <c r="AM8">
        <f t="shared" si="32"/>
        <v>3.5460992907801218E-3</v>
      </c>
    </row>
    <row r="9" spans="1:39" x14ac:dyDescent="0.25">
      <c r="A9" t="s">
        <v>93</v>
      </c>
      <c r="B9">
        <f>(B8+B5)*33%</f>
        <v>6.6000000000000008E-3</v>
      </c>
      <c r="C9">
        <f t="shared" ref="C9:AM9" si="33">(C8+C5)*33%</f>
        <v>2.1063829787234041E-2</v>
      </c>
      <c r="D9">
        <f t="shared" si="33"/>
        <v>2.1063829787234041E-2</v>
      </c>
      <c r="E9">
        <f t="shared" si="33"/>
        <v>2.1063829787234041E-2</v>
      </c>
      <c r="F9">
        <f t="shared" si="33"/>
        <v>1.9893617021276594E-2</v>
      </c>
      <c r="G9">
        <f t="shared" si="33"/>
        <v>1.9893617021276594E-2</v>
      </c>
      <c r="H9">
        <f t="shared" si="33"/>
        <v>1.8723404255319147E-2</v>
      </c>
      <c r="I9">
        <f t="shared" si="33"/>
        <v>1.8723404255319147E-2</v>
      </c>
      <c r="J9">
        <f t="shared" si="33"/>
        <v>1.75531914893617E-2</v>
      </c>
      <c r="K9">
        <f t="shared" si="33"/>
        <v>1.75531914893617E-2</v>
      </c>
      <c r="L9">
        <f t="shared" si="33"/>
        <v>1.6382978723404253E-2</v>
      </c>
      <c r="M9">
        <f t="shared" si="33"/>
        <v>1.6382978723404253E-2</v>
      </c>
      <c r="N9">
        <f t="shared" si="33"/>
        <v>1.5212765957446805E-2</v>
      </c>
      <c r="O9">
        <f t="shared" si="33"/>
        <v>1.5212765957446805E-2</v>
      </c>
      <c r="P9">
        <f t="shared" si="33"/>
        <v>1.4042553191489357E-2</v>
      </c>
      <c r="Q9">
        <f t="shared" si="33"/>
        <v>1.4042553191489357E-2</v>
      </c>
      <c r="R9">
        <f t="shared" si="33"/>
        <v>1.2872340425531911E-2</v>
      </c>
      <c r="S9">
        <f t="shared" si="33"/>
        <v>1.2872340425531911E-2</v>
      </c>
      <c r="T9">
        <f t="shared" si="33"/>
        <v>1.1702127659574462E-2</v>
      </c>
      <c r="U9">
        <f t="shared" si="33"/>
        <v>1.1702127659574462E-2</v>
      </c>
      <c r="V9">
        <f t="shared" si="33"/>
        <v>1.0531914893617017E-2</v>
      </c>
      <c r="W9">
        <f t="shared" si="33"/>
        <v>1.0531914893617017E-2</v>
      </c>
      <c r="X9">
        <f t="shared" si="33"/>
        <v>9.3617021276595682E-3</v>
      </c>
      <c r="Y9">
        <f t="shared" si="33"/>
        <v>9.3617021276595682E-3</v>
      </c>
      <c r="Z9">
        <f t="shared" si="33"/>
        <v>8.1914893617021211E-3</v>
      </c>
      <c r="AA9">
        <f t="shared" si="33"/>
        <v>8.1914893617021211E-3</v>
      </c>
      <c r="AB9">
        <f t="shared" si="33"/>
        <v>7.021276595744674E-3</v>
      </c>
      <c r="AC9">
        <f t="shared" si="33"/>
        <v>7.021276595744674E-3</v>
      </c>
      <c r="AD9">
        <f t="shared" si="33"/>
        <v>5.8510638297872269E-3</v>
      </c>
      <c r="AE9">
        <f t="shared" si="33"/>
        <v>5.8510638297872269E-3</v>
      </c>
      <c r="AF9">
        <f t="shared" si="33"/>
        <v>4.6808510638297806E-3</v>
      </c>
      <c r="AG9">
        <f t="shared" si="33"/>
        <v>4.6808510638297806E-3</v>
      </c>
      <c r="AH9">
        <f t="shared" si="33"/>
        <v>3.5106382978723335E-3</v>
      </c>
      <c r="AI9">
        <f t="shared" si="33"/>
        <v>3.5106382978723335E-3</v>
      </c>
      <c r="AJ9">
        <f t="shared" si="33"/>
        <v>2.3404255319148873E-3</v>
      </c>
      <c r="AK9">
        <f t="shared" si="33"/>
        <v>2.3404255319148873E-3</v>
      </c>
      <c r="AL9">
        <f t="shared" si="33"/>
        <v>1.1702127659574402E-3</v>
      </c>
      <c r="AM9">
        <f t="shared" si="33"/>
        <v>1.1702127659574402E-3</v>
      </c>
    </row>
    <row r="10" spans="1:39" x14ac:dyDescent="0.25">
      <c r="A10" t="s">
        <v>94</v>
      </c>
      <c r="B10">
        <f>B4-B5-B6-B7-B8+B9</f>
        <v>0.97352317181955783</v>
      </c>
      <c r="C10">
        <f>-C5-C6-C7-C8+C9</f>
        <v>-4.2765957446808507E-2</v>
      </c>
      <c r="D10">
        <f t="shared" ref="D10:AM10" si="34">-D5-D6-D7-D8+D9</f>
        <v>-4.2765957446808507E-2</v>
      </c>
      <c r="E10">
        <f t="shared" si="34"/>
        <v>-9.8321513002364053E-2</v>
      </c>
      <c r="F10">
        <f t="shared" si="34"/>
        <v>-4.0390070921985814E-2</v>
      </c>
      <c r="G10">
        <f t="shared" si="34"/>
        <v>-9.5945626477541374E-2</v>
      </c>
      <c r="H10">
        <f t="shared" si="34"/>
        <v>-3.8014184397163114E-2</v>
      </c>
      <c r="I10">
        <f t="shared" si="34"/>
        <v>-9.3569739952718667E-2</v>
      </c>
      <c r="J10">
        <f t="shared" si="34"/>
        <v>-3.5638297872340421E-2</v>
      </c>
      <c r="K10">
        <f t="shared" si="34"/>
        <v>-9.1193853427895974E-2</v>
      </c>
      <c r="L10">
        <f t="shared" si="34"/>
        <v>-3.3262411347517722E-2</v>
      </c>
      <c r="M10">
        <f t="shared" si="34"/>
        <v>-8.8817966903073281E-2</v>
      </c>
      <c r="N10">
        <f t="shared" si="34"/>
        <v>-3.0886524822695029E-2</v>
      </c>
      <c r="O10">
        <f t="shared" si="34"/>
        <v>-8.6442080378250574E-2</v>
      </c>
      <c r="P10">
        <f t="shared" si="34"/>
        <v>-2.8510638297872329E-2</v>
      </c>
      <c r="Q10">
        <f t="shared" si="34"/>
        <v>-8.4066193853427881E-2</v>
      </c>
      <c r="R10">
        <f t="shared" si="34"/>
        <v>-2.6134751773049636E-2</v>
      </c>
      <c r="S10">
        <f t="shared" si="34"/>
        <v>-8.1690307328605188E-2</v>
      </c>
      <c r="T10">
        <f t="shared" si="34"/>
        <v>-2.3758865248226936E-2</v>
      </c>
      <c r="U10">
        <f t="shared" si="34"/>
        <v>-7.9314420803782495E-2</v>
      </c>
      <c r="V10">
        <f t="shared" si="34"/>
        <v>-2.1382978723404243E-2</v>
      </c>
      <c r="W10">
        <f t="shared" si="34"/>
        <v>-7.6938534278959803E-2</v>
      </c>
      <c r="X10">
        <f t="shared" si="34"/>
        <v>-1.900709219858155E-2</v>
      </c>
      <c r="Y10">
        <f t="shared" si="34"/>
        <v>-7.456264775413711E-2</v>
      </c>
      <c r="Z10">
        <f t="shared" si="34"/>
        <v>-1.663120567375885E-2</v>
      </c>
      <c r="AA10">
        <f t="shared" si="34"/>
        <v>-7.2186761229314403E-2</v>
      </c>
      <c r="AB10">
        <f t="shared" si="34"/>
        <v>-1.4255319148936156E-2</v>
      </c>
      <c r="AC10">
        <f t="shared" si="34"/>
        <v>-6.981087470449171E-2</v>
      </c>
      <c r="AD10">
        <f t="shared" si="34"/>
        <v>-1.1879432624113459E-2</v>
      </c>
      <c r="AE10">
        <f t="shared" si="34"/>
        <v>-6.7434988179669003E-2</v>
      </c>
      <c r="AF10">
        <f t="shared" si="34"/>
        <v>-9.5035460992907647E-3</v>
      </c>
      <c r="AG10">
        <f t="shared" si="34"/>
        <v>-6.5059101654846324E-2</v>
      </c>
      <c r="AH10">
        <f t="shared" si="34"/>
        <v>-7.1276595744680709E-3</v>
      </c>
      <c r="AI10">
        <f t="shared" si="34"/>
        <v>-6.2683215130023617E-2</v>
      </c>
      <c r="AJ10">
        <f t="shared" si="34"/>
        <v>-4.7517730496453763E-3</v>
      </c>
      <c r="AK10">
        <f t="shared" si="34"/>
        <v>-6.0307328605200931E-2</v>
      </c>
      <c r="AL10">
        <f t="shared" si="34"/>
        <v>-2.3758865248226816E-3</v>
      </c>
      <c r="AM10">
        <f t="shared" si="34"/>
        <v>-5.7931442080378232E-2</v>
      </c>
    </row>
    <row r="11" spans="1:39" x14ac:dyDescent="0.25">
      <c r="A11" t="s">
        <v>96</v>
      </c>
      <c r="B11" s="2">
        <f>IRR(B10:AM10)</f>
        <v>4.4968666513440114E-2</v>
      </c>
      <c r="C11" s="73">
        <f>B11*2</f>
        <v>8.9937333026880228E-2</v>
      </c>
    </row>
  </sheetData>
  <mergeCells count="19">
    <mergeCell ref="AJ2:AK2"/>
    <mergeCell ref="AL2:AM2"/>
    <mergeCell ref="F2:G2"/>
    <mergeCell ref="H2:I2"/>
    <mergeCell ref="J2:K2"/>
    <mergeCell ref="L2:M2"/>
    <mergeCell ref="N2:O2"/>
    <mergeCell ref="P2:Q2"/>
    <mergeCell ref="R2:S2"/>
    <mergeCell ref="T2:U2"/>
    <mergeCell ref="B2:C2"/>
    <mergeCell ref="Z2:AA2"/>
    <mergeCell ref="AB2:AC2"/>
    <mergeCell ref="AD2:AE2"/>
    <mergeCell ref="AF2:AG2"/>
    <mergeCell ref="AH2:AI2"/>
    <mergeCell ref="V2:W2"/>
    <mergeCell ref="X2:Y2"/>
    <mergeCell ref="D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PUNTO 3</vt:lpstr>
      <vt:lpstr>PUNTO 6</vt:lpstr>
      <vt:lpstr>PUNTO 7</vt:lpstr>
      <vt:lpstr>PUNTO 7A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Riaño</dc:creator>
  <cp:lastModifiedBy>Andrés Riaño</cp:lastModifiedBy>
  <dcterms:created xsi:type="dcterms:W3CDTF">2013-10-21T01:51:28Z</dcterms:created>
  <dcterms:modified xsi:type="dcterms:W3CDTF">2013-10-21T17:22:33Z</dcterms:modified>
</cp:coreProperties>
</file>