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项目进度表" sheetId="1" r:id="rId1"/>
  </sheets>
  <calcPr calcId="144525"/>
</workbook>
</file>

<file path=xl/sharedStrings.xml><?xml version="1.0" encoding="utf-8"?>
<sst xmlns="http://schemas.openxmlformats.org/spreadsheetml/2006/main" count="38">
  <si>
    <t>年</t>
  </si>
  <si>
    <t>月</t>
  </si>
  <si>
    <t>项目计划追踪表</t>
  </si>
  <si>
    <t>日</t>
  </si>
  <si>
    <t>一</t>
  </si>
  <si>
    <t>二</t>
  </si>
  <si>
    <t>三</t>
  </si>
  <si>
    <t>四</t>
  </si>
  <si>
    <t>五</t>
  </si>
  <si>
    <t>六</t>
  </si>
  <si>
    <t>负责人</t>
  </si>
  <si>
    <t>开始时间</t>
  </si>
  <si>
    <t>需要天数</t>
  </si>
  <si>
    <t>完成日期</t>
  </si>
  <si>
    <t>时间追踪</t>
  </si>
  <si>
    <t>备注</t>
  </si>
  <si>
    <t>辅助列</t>
  </si>
  <si>
    <t>项目1</t>
  </si>
  <si>
    <t>韩先欢</t>
  </si>
  <si>
    <t>项目2</t>
  </si>
  <si>
    <t>方聪彤</t>
  </si>
  <si>
    <t>完成</t>
  </si>
  <si>
    <t>项目3</t>
  </si>
  <si>
    <t>张三</t>
  </si>
  <si>
    <t>项目4</t>
  </si>
  <si>
    <t>李四</t>
  </si>
  <si>
    <t>项目5</t>
  </si>
  <si>
    <t>王二</t>
  </si>
  <si>
    <t>项目6</t>
  </si>
  <si>
    <t>李旦</t>
  </si>
  <si>
    <t>项目7</t>
  </si>
  <si>
    <t>马琳</t>
  </si>
  <si>
    <t>项目8</t>
  </si>
  <si>
    <t>万艾</t>
  </si>
  <si>
    <t>项目9</t>
  </si>
  <si>
    <t>吕泽鹏</t>
  </si>
  <si>
    <t>项目10</t>
  </si>
  <si>
    <t>罗晓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</si>
</sst>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dd"/>
  </numFmts>
  <fonts count="35">
    <font>
      <sz val="11"/>
      <color theme="1"/>
      <name val="宋体"/>
      <charset val="134"/>
      <scheme val="minor"/>
    </font>
    <font>
      <sz val="18"/>
      <color theme="1"/>
      <name val="黑体"/>
      <charset val="134"/>
    </font>
    <font>
      <sz val="18"/>
      <color rgb="FF171D3D"/>
      <name val="黑体"/>
      <charset val="134"/>
    </font>
    <font>
      <sz val="12"/>
      <color theme="0"/>
      <name val="黑体"/>
      <charset val="134"/>
    </font>
    <font>
      <sz val="14"/>
      <color theme="1"/>
      <name val="黑体"/>
      <charset val="134"/>
    </font>
    <font>
      <sz val="12"/>
      <color rgb="FFF04A4C"/>
      <name val="黑体"/>
      <charset val="134"/>
    </font>
    <font>
      <sz val="12"/>
      <color rgb="FF42506B"/>
      <name val="黑体"/>
      <charset val="134"/>
    </font>
    <font>
      <sz val="12"/>
      <color rgb="FFF04A4C"/>
      <name val="楷体"/>
      <charset val="134"/>
    </font>
    <font>
      <sz val="12"/>
      <color rgb="FF42506B"/>
      <name val="楷体"/>
      <charset val="134"/>
    </font>
    <font>
      <sz val="18"/>
      <color theme="0"/>
      <name val="黑体"/>
      <charset val="134"/>
    </font>
    <font>
      <sz val="11"/>
      <color rgb="FFF04A4C"/>
      <name val="黑体"/>
      <charset val="134"/>
    </font>
    <font>
      <sz val="16"/>
      <color theme="0"/>
      <name val="楷体"/>
      <charset val="134"/>
    </font>
    <font>
      <sz val="18"/>
      <color rgb="FFF04A4C"/>
      <name val="黑体"/>
      <charset val="134"/>
    </font>
    <font>
      <sz val="14"/>
      <name val="楷体"/>
      <charset val="134"/>
    </font>
    <font>
      <sz val="18"/>
      <color rgb="FFFEF6EB"/>
      <name val="黑体"/>
      <charset val="134"/>
    </font>
    <font>
      <sz val="14"/>
      <color rgb="FF43545F"/>
      <name val="楷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EF6EB"/>
        <bgColor indexed="64"/>
      </patternFill>
    </fill>
    <fill>
      <patternFill patternType="solid">
        <fgColor rgb="FF3E619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dotted">
        <color rgb="FF43545F"/>
      </left>
      <right style="dotted">
        <color rgb="FF43545F"/>
      </right>
      <top style="dotted">
        <color rgb="FF43545F"/>
      </top>
      <bottom style="dotted">
        <color rgb="FF43545F"/>
      </bottom>
      <diagonal/>
    </border>
    <border>
      <left style="medium">
        <color rgb="FFFEF6EB"/>
      </left>
      <right/>
      <top/>
      <bottom style="medium">
        <color rgb="FFFEF6EB"/>
      </bottom>
      <diagonal/>
    </border>
    <border>
      <left/>
      <right/>
      <top/>
      <bottom style="medium">
        <color rgb="FFFEF6EB"/>
      </bottom>
      <diagonal/>
    </border>
    <border>
      <left style="medium">
        <color rgb="FF3E619B"/>
      </left>
      <right style="medium">
        <color rgb="FF3E619B"/>
      </right>
      <top style="medium">
        <color rgb="FF3E619B"/>
      </top>
      <bottom style="medium">
        <color rgb="FF3E619B"/>
      </bottom>
      <diagonal/>
    </border>
    <border>
      <left/>
      <right style="medium">
        <color rgb="FFFEF6EB"/>
      </right>
      <top/>
      <bottom style="medium">
        <color rgb="FFFEF6EB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25" fillId="5" borderId="9" applyNumberFormat="0" applyAlignment="0" applyProtection="0">
      <alignment vertical="center"/>
    </xf>
    <xf numFmtId="0" fontId="33" fillId="22" borderId="13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 applyBorder="1"/>
    <xf numFmtId="0" fontId="1" fillId="2" borderId="0" xfId="0" applyFont="1" applyFill="1" applyBorder="1"/>
    <xf numFmtId="0" fontId="1" fillId="3" borderId="0" xfId="0" applyFont="1" applyFill="1"/>
    <xf numFmtId="0" fontId="3" fillId="3" borderId="0" xfId="0" applyNumberFormat="1" applyFont="1" applyFill="1" applyAlignment="1">
      <alignment horizontal="righ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center" vertical="center"/>
    </xf>
    <xf numFmtId="57" fontId="3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7" fontId="7" fillId="2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177" fontId="7" fillId="3" borderId="0" xfId="0" applyNumberFormat="1" applyFont="1" applyFill="1" applyAlignment="1">
      <alignment horizontal="center" vertical="center"/>
    </xf>
    <xf numFmtId="0" fontId="12" fillId="2" borderId="0" xfId="0" applyFont="1" applyFill="1"/>
    <xf numFmtId="0" fontId="13" fillId="2" borderId="4" xfId="0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4" xfId="0" applyNumberFormat="1" applyFont="1" applyFill="1" applyBorder="1" applyAlignment="1">
      <alignment horizontal="center" vertical="center"/>
    </xf>
    <xf numFmtId="0" fontId="1" fillId="2" borderId="0" xfId="0" applyNumberFormat="1" applyFont="1" applyFill="1"/>
    <xf numFmtId="0" fontId="9" fillId="3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14" fontId="2" fillId="2" borderId="0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auto="1"/>
      </font>
      <fill>
        <patternFill patternType="solid">
          <bgColor rgb="FFF04A4C"/>
        </patternFill>
      </fill>
    </dxf>
    <dxf>
      <fill>
        <patternFill patternType="solid">
          <bgColor rgb="FFFADA7C"/>
        </patternFill>
      </fill>
    </dxf>
    <dxf>
      <font>
        <color theme="1"/>
      </font>
    </dxf>
    <dxf>
      <font>
        <color rgb="FFFEF6EB"/>
      </font>
      <fill>
        <patternFill patternType="solid">
          <bgColor rgb="FF009393"/>
        </patternFill>
      </fill>
    </dxf>
    <dxf>
      <fill>
        <patternFill patternType="solid">
          <bgColor rgb="FFFF7582"/>
        </patternFill>
      </fill>
    </dxf>
    <dxf>
      <font>
        <color theme="0" tint="-0.25"/>
      </font>
    </dxf>
  </dxfs>
  <tableStyles count="0" defaultTableStyle="TableStyleMedium2" defaultPivotStyle="PivotStyleMedium9"/>
  <colors>
    <mruColors>
      <color rgb="0043545F"/>
      <color rgb="00FADA7C"/>
      <color rgb="002586DB"/>
      <color rgb="00F04A4C"/>
      <color rgb="0042506B"/>
      <color rgb="00258BD6"/>
      <color rgb="003E619B"/>
      <color rgb="0000E0C6"/>
      <color rgb="00009393"/>
      <color rgb="00FEF6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5373846643334"/>
          <c:y val="0.0133918263680443"/>
          <c:w val="0.937034680241807"/>
          <c:h val="0.9475871623181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项目进度表!$N$3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项目进度表!$L$4:$L$13</c:f>
              <c:strCache>
                <c:ptCount val="1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</c:strCache>
            </c:strRef>
          </c:cat>
          <c:val>
            <c:numRef>
              <c:f>项目进度表!$N$4:$N$13</c:f>
              <c:numCache>
                <c:formatCode>yyyy/m/d;@</c:formatCode>
                <c:ptCount val="10"/>
                <c:pt idx="0">
                  <c:v>43931</c:v>
                </c:pt>
                <c:pt idx="1">
                  <c:v>43933</c:v>
                </c:pt>
                <c:pt idx="2">
                  <c:v>43939</c:v>
                </c:pt>
                <c:pt idx="3">
                  <c:v>43940</c:v>
                </c:pt>
                <c:pt idx="4">
                  <c:v>43942</c:v>
                </c:pt>
                <c:pt idx="5">
                  <c:v>43932</c:v>
                </c:pt>
                <c:pt idx="6">
                  <c:v>43940</c:v>
                </c:pt>
                <c:pt idx="7">
                  <c:v>43940</c:v>
                </c:pt>
                <c:pt idx="8">
                  <c:v>43937</c:v>
                </c:pt>
                <c:pt idx="9">
                  <c:v>43941</c:v>
                </c:pt>
              </c:numCache>
            </c:numRef>
          </c:val>
        </c:ser>
        <c:ser>
          <c:idx val="1"/>
          <c:order val="1"/>
          <c:tx>
            <c:strRef>
              <c:f>项目进度表!$O$3</c:f>
              <c:strCache>
                <c:ptCount val="1"/>
                <c:pt idx="0">
                  <c:v>需要天数</c:v>
                </c:pt>
              </c:strCache>
            </c:strRef>
          </c:tx>
          <c:spPr>
            <a:solidFill>
              <a:srgbClr val="3E619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项目进度表!$L$4:$L$13</c:f>
              <c:strCache>
                <c:ptCount val="1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</c:strCache>
            </c:strRef>
          </c:cat>
          <c:val>
            <c:numRef>
              <c:f>项目进度表!$O$4:$O$13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15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</c:ser>
        <c:ser>
          <c:idx val="2"/>
          <c:order val="2"/>
          <c:tx>
            <c:strRef>
              <c:f>项目进度表!$S$3</c:f>
              <c:strCache>
                <c:ptCount val="1"/>
                <c:pt idx="0">
                  <c:v>辅助列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ysClr val="windowText" lastClr="000000"/>
                    </a:solidFill>
                    <a:latin typeface="楷体" panose="02010609060101010101" charset="-122"/>
                    <a:ea typeface="楷体" panose="02010609060101010101" charset="-122"/>
                    <a:cs typeface="楷体" panose="02010609060101010101" charset="-122"/>
                    <a:sym typeface="楷体" panose="02010609060101010101" charset="-122"/>
                  </a:defRPr>
                </a:pPr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项目进度表!$L$4:$L$13</c:f>
              <c:strCache>
                <c:ptCount val="10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</c:strCache>
            </c:strRef>
          </c:cat>
          <c:val>
            <c:numRef>
              <c:f>项目进度表!$S$4:$S$13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项目进度表!$M$4:$M$13</c15:f>
                <c15:dlblRangeCache>
                  <c:ptCount val="10"/>
                  <c:pt idx="0">
                    <c:v>韩先欢</c:v>
                  </c:pt>
                  <c:pt idx="1">
                    <c:v>方聪彤</c:v>
                  </c:pt>
                  <c:pt idx="2">
                    <c:v>张三</c:v>
                  </c:pt>
                  <c:pt idx="3">
                    <c:v>李四</c:v>
                  </c:pt>
                  <c:pt idx="4">
                    <c:v>王二</c:v>
                  </c:pt>
                  <c:pt idx="5">
                    <c:v>李旦</c:v>
                  </c:pt>
                  <c:pt idx="6">
                    <c:v>马琳</c:v>
                  </c:pt>
                  <c:pt idx="7">
                    <c:v>万艾</c:v>
                  </c:pt>
                  <c:pt idx="8">
                    <c:v>吕泽鹏</c:v>
                  </c:pt>
                  <c:pt idx="9">
                    <c:v>罗晓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58344545"/>
        <c:axId val="497189737"/>
      </c:barChart>
      <c:catAx>
        <c:axId val="958344545"/>
        <c:scaling>
          <c:orientation val="maxMin"/>
        </c:scaling>
        <c:delete val="0"/>
        <c:axPos val="l"/>
        <c:majorGridlines>
          <c:spPr>
            <a:ln w="19050" cap="flat" cmpd="sng" algn="ctr">
              <a:solidFill>
                <a:srgbClr val="43545F"/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ysClr val="windowText" lastClr="000000"/>
                </a:solidFill>
                <a:latin typeface="楷体" panose="02010609060101010101" charset="-122"/>
                <a:ea typeface="楷体" panose="02010609060101010101" charset="-122"/>
                <a:cs typeface="楷体" panose="02010609060101010101" charset="-122"/>
                <a:sym typeface="楷体" panose="02010609060101010101" charset="-122"/>
              </a:defRPr>
            </a:pPr>
          </a:p>
        </c:txPr>
        <c:crossAx val="497189737"/>
        <c:crosses val="autoZero"/>
        <c:auto val="1"/>
        <c:lblAlgn val="ctr"/>
        <c:lblOffset val="100"/>
        <c:noMultiLvlLbl val="0"/>
      </c:catAx>
      <c:valAx>
        <c:axId val="497189737"/>
        <c:scaling>
          <c:orientation val="minMax"/>
          <c:min val="43931"/>
        </c:scaling>
        <c:delete val="1"/>
        <c:axPos val="t"/>
        <c:numFmt formatCode="yyyy/m/d;@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344545"/>
        <c:crosses val="autoZero"/>
        <c:crossBetween val="between"/>
        <c:majorUnit val="10"/>
        <c:minorUnit val="5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rgbClr val="FEF6EB"/>
    </a:solidFill>
    <a:ln w="12700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89535</xdr:colOff>
      <xdr:row>13</xdr:row>
      <xdr:rowOff>41275</xdr:rowOff>
    </xdr:from>
    <xdr:to>
      <xdr:col>17</xdr:col>
      <xdr:colOff>1097915</xdr:colOff>
      <xdr:row>23</xdr:row>
      <xdr:rowOff>102235</xdr:rowOff>
    </xdr:to>
    <xdr:graphicFrame>
      <xdr:nvGraphicFramePr>
        <xdr:cNvPr id="25" name="图表 24"/>
        <xdr:cNvGraphicFramePr/>
      </xdr:nvGraphicFramePr>
      <xdr:xfrm>
        <a:off x="2813685" y="3607435"/>
        <a:ext cx="883031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23"/>
  <sheetViews>
    <sheetView showGridLines="0" tabSelected="1" zoomScale="80" zoomScaleNormal="80" workbookViewId="0">
      <selection activeCell="X29" sqref="X29"/>
    </sheetView>
  </sheetViews>
  <sheetFormatPr defaultColWidth="16.6333333333333" defaultRowHeight="21.6" customHeight="1"/>
  <cols>
    <col min="1" max="1" width="5.775" style="1" customWidth="1"/>
    <col min="2" max="2" width="1.775" style="1" customWidth="1"/>
    <col min="3" max="9" width="3.775" style="1" customWidth="1"/>
    <col min="10" max="11" width="1.775" style="1" customWidth="1"/>
    <col min="12" max="13" width="16.6333333333333" style="1"/>
    <col min="14" max="14" width="16.6666666666667" style="1"/>
    <col min="15" max="15" width="16.6333333333333" style="1"/>
    <col min="16" max="16" width="16.6666666666667" style="1"/>
    <col min="17" max="17" width="17.6416666666667" style="1" customWidth="1"/>
    <col min="18" max="18" width="16.6333333333333" style="2"/>
    <col min="19" max="19" width="5.775" style="2" customWidth="1"/>
    <col min="20" max="21" width="16.6333333333333" style="3"/>
    <col min="22" max="16384" width="16.6333333333333" style="1"/>
  </cols>
  <sheetData>
    <row r="1" customHeight="1" spans="14:17">
      <c r="N1" s="3"/>
      <c r="O1" s="3"/>
      <c r="P1" s="3"/>
      <c r="Q1" s="3"/>
    </row>
    <row r="2" customHeight="1" spans="2:27">
      <c r="B2" s="4"/>
      <c r="C2" s="5">
        <v>2020</v>
      </c>
      <c r="D2" s="5"/>
      <c r="E2" s="6" t="s">
        <v>0</v>
      </c>
      <c r="F2" s="7">
        <v>4</v>
      </c>
      <c r="G2" s="8" t="s">
        <v>1</v>
      </c>
      <c r="H2" s="9"/>
      <c r="I2" s="9"/>
      <c r="J2" s="9"/>
      <c r="L2" s="14" t="s">
        <v>2</v>
      </c>
      <c r="M2" s="15"/>
      <c r="N2" s="16"/>
      <c r="O2" s="16"/>
      <c r="P2" s="16"/>
      <c r="Q2" s="25"/>
      <c r="R2" s="14"/>
      <c r="S2" s="1"/>
      <c r="T2" s="1"/>
      <c r="U2" s="1"/>
      <c r="X2" s="2"/>
      <c r="Y2" s="2"/>
      <c r="Z2" s="3"/>
      <c r="AA2" s="3"/>
    </row>
    <row r="3" customHeight="1" spans="2:20">
      <c r="B3" s="4"/>
      <c r="C3" s="10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0" t="s">
        <v>9</v>
      </c>
      <c r="J3" s="17"/>
      <c r="L3" s="18"/>
      <c r="M3" s="18" t="s">
        <v>10</v>
      </c>
      <c r="N3" s="18" t="s">
        <v>11</v>
      </c>
      <c r="O3" s="18" t="s">
        <v>12</v>
      </c>
      <c r="P3" s="18" t="s">
        <v>13</v>
      </c>
      <c r="Q3" s="18" t="s">
        <v>14</v>
      </c>
      <c r="R3" s="18" t="s">
        <v>15</v>
      </c>
      <c r="S3" s="26" t="s">
        <v>16</v>
      </c>
      <c r="T3" s="26" t="s">
        <v>16</v>
      </c>
    </row>
    <row r="4" customHeight="1" spans="2:20">
      <c r="B4" s="4"/>
      <c r="C4" s="12">
        <f>($C$2&amp;"-"&amp;$F$2)-WEEKDAY($C$2&amp;"-"&amp;$F$2,2)+1+COLUMN(A1)-1+ROW(A1)*7-7</f>
        <v>43920</v>
      </c>
      <c r="D4" s="13">
        <f t="shared" ref="D4:I4" si="0">($C$2&amp;"-"&amp;$F$2)-WEEKDAY($C$2&amp;"-"&amp;$F$2,2)+1+COLUMN(B1)-1+ROW(B1)*7-7</f>
        <v>43921</v>
      </c>
      <c r="E4" s="13">
        <f t="shared" si="0"/>
        <v>43922</v>
      </c>
      <c r="F4" s="13">
        <f t="shared" si="0"/>
        <v>43923</v>
      </c>
      <c r="G4" s="13">
        <f t="shared" si="0"/>
        <v>43924</v>
      </c>
      <c r="H4" s="13">
        <f t="shared" si="0"/>
        <v>43925</v>
      </c>
      <c r="I4" s="12">
        <f t="shared" si="0"/>
        <v>43926</v>
      </c>
      <c r="J4" s="19"/>
      <c r="K4" s="20"/>
      <c r="L4" s="21" t="s">
        <v>17</v>
      </c>
      <c r="M4" s="21" t="s">
        <v>18</v>
      </c>
      <c r="N4" s="22">
        <v>43931</v>
      </c>
      <c r="O4" s="23">
        <v>7</v>
      </c>
      <c r="P4" s="22">
        <f>N4+O4</f>
        <v>43938</v>
      </c>
      <c r="Q4" s="27" t="str">
        <f ca="1">IF(R4="完成","项目已完结",IF(DATEDIF(TODAY(),P4,"d")&lt;0,"超出计划"&amp;ABS(DATEDIF(TODAY(),P4,"d"))&amp;"天",IF(DATEDIF(TODAY(),P4,"d")=0,"计划日期已到","剩余时间"&amp;ABS(DATEDIF(TODAY(),P4,"d"))&amp;"天")))</f>
        <v>超出计划316天</v>
      </c>
      <c r="R4" s="21"/>
      <c r="S4" s="26">
        <v>1</v>
      </c>
      <c r="T4" s="26">
        <v>1</v>
      </c>
    </row>
    <row r="5" customHeight="1" spans="2:20">
      <c r="B5" s="4"/>
      <c r="C5" s="12">
        <f>($C$2&amp;"-"&amp;$F$2)-WEEKDAY($C$2&amp;"-"&amp;$F$2,2)+1+COLUMN(A2)-1+ROW(A2)*7-7</f>
        <v>43927</v>
      </c>
      <c r="D5" s="13">
        <f>($C$2&amp;"-"&amp;$F$2)-WEEKDAY($C$2&amp;"-"&amp;$F$2,2)+1+COLUMN(B2)-1+ROW(B2)*7-7</f>
        <v>43928</v>
      </c>
      <c r="E5" s="13">
        <f>($C$2&amp;"-"&amp;$F$2)-WEEKDAY($C$2&amp;"-"&amp;$F$2,2)+1+COLUMN(C2)-1+ROW(C2)*7-7</f>
        <v>43929</v>
      </c>
      <c r="F5" s="13">
        <f>($C$2&amp;"-"&amp;$F$2)-WEEKDAY($C$2&amp;"-"&amp;$F$2,2)+1+COLUMN(D2)-1+ROW(D2)*7-7</f>
        <v>43930</v>
      </c>
      <c r="G5" s="13">
        <f>($C$2&amp;"-"&amp;$F$2)-WEEKDAY($C$2&amp;"-"&amp;$F$2,2)+1+COLUMN(E2)-1+ROW(E2)*7-7</f>
        <v>43931</v>
      </c>
      <c r="H5" s="13">
        <f>($C$2&amp;"-"&amp;$F$2)-WEEKDAY($C$2&amp;"-"&amp;$F$2,2)+1+COLUMN(F2)-1+ROW(F2)*7-7</f>
        <v>43932</v>
      </c>
      <c r="I5" s="12">
        <f>($C$2&amp;"-"&amp;$F$2)-WEEKDAY($C$2&amp;"-"&amp;$F$2,2)+1+COLUMN(G2)-1+ROW(G2)*7-7</f>
        <v>43933</v>
      </c>
      <c r="J5" s="19"/>
      <c r="K5" s="20"/>
      <c r="L5" s="21" t="s">
        <v>19</v>
      </c>
      <c r="M5" s="21" t="s">
        <v>20</v>
      </c>
      <c r="N5" s="22">
        <v>43933</v>
      </c>
      <c r="O5" s="23">
        <v>10</v>
      </c>
      <c r="P5" s="22">
        <f t="shared" ref="P5:P13" si="1">N5+O5</f>
        <v>43943</v>
      </c>
      <c r="Q5" s="27" t="str">
        <f ca="1" t="shared" ref="Q5:Q13" si="2">IF(R5="完成","项目已完结",IF(DATEDIF(TODAY(),P5,"d")&lt;0,"超出计划"&amp;ABS(DATEDIF(TODAY(),P5,"d"))&amp;"天",IF(DATEDIF(TODAY(),P5,"d")=0,"计划日期已到","剩余时间"&amp;ABS(DATEDIF(TODAY(),P5,"d"))&amp;"天")))</f>
        <v>项目已完结</v>
      </c>
      <c r="R5" s="21" t="s">
        <v>21</v>
      </c>
      <c r="S5" s="26">
        <v>1</v>
      </c>
      <c r="T5" s="26">
        <v>1</v>
      </c>
    </row>
    <row r="6" customHeight="1" spans="2:20">
      <c r="B6" s="4"/>
      <c r="C6" s="12">
        <f>($C$2&amp;"-"&amp;$F$2)-WEEKDAY($C$2&amp;"-"&amp;$F$2,2)+1+COLUMN(A3)-1+ROW(A3)*7-7</f>
        <v>43934</v>
      </c>
      <c r="D6" s="13">
        <f>($C$2&amp;"-"&amp;$F$2)-WEEKDAY($C$2&amp;"-"&amp;$F$2,2)+1+COLUMN(B3)-1+ROW(B3)*7-7</f>
        <v>43935</v>
      </c>
      <c r="E6" s="13">
        <f>($C$2&amp;"-"&amp;$F$2)-WEEKDAY($C$2&amp;"-"&amp;$F$2,2)+1+COLUMN(C3)-1+ROW(C3)*7-7</f>
        <v>43936</v>
      </c>
      <c r="F6" s="13">
        <f>($C$2&amp;"-"&amp;$F$2)-WEEKDAY($C$2&amp;"-"&amp;$F$2,2)+1+COLUMN(D3)-1+ROW(D3)*7-7</f>
        <v>43937</v>
      </c>
      <c r="G6" s="13">
        <f>($C$2&amp;"-"&amp;$F$2)-WEEKDAY($C$2&amp;"-"&amp;$F$2,2)+1+COLUMN(E3)-1+ROW(E3)*7-7</f>
        <v>43938</v>
      </c>
      <c r="H6" s="13">
        <f>($C$2&amp;"-"&amp;$F$2)-WEEKDAY($C$2&amp;"-"&amp;$F$2,2)+1+COLUMN(F3)-1+ROW(F3)*7-7</f>
        <v>43939</v>
      </c>
      <c r="I6" s="12">
        <f>($C$2&amp;"-"&amp;$F$2)-WEEKDAY($C$2&amp;"-"&amp;$F$2,2)+1+COLUMN(G3)-1+ROW(G3)*7-7</f>
        <v>43940</v>
      </c>
      <c r="J6" s="19"/>
      <c r="K6" s="20"/>
      <c r="L6" s="21" t="s">
        <v>22</v>
      </c>
      <c r="M6" s="21" t="s">
        <v>23</v>
      </c>
      <c r="N6" s="22">
        <v>43939</v>
      </c>
      <c r="O6" s="23">
        <v>8</v>
      </c>
      <c r="P6" s="22">
        <f t="shared" si="1"/>
        <v>43947</v>
      </c>
      <c r="Q6" s="27" t="str">
        <f ca="1" t="shared" si="2"/>
        <v>超出计划307天</v>
      </c>
      <c r="R6" s="21"/>
      <c r="S6" s="26">
        <v>1</v>
      </c>
      <c r="T6" s="26">
        <v>1</v>
      </c>
    </row>
    <row r="7" customHeight="1" spans="2:20">
      <c r="B7" s="4"/>
      <c r="C7" s="12">
        <f>($C$2&amp;"-"&amp;$F$2)-WEEKDAY($C$2&amp;"-"&amp;$F$2,2)+1+COLUMN(A4)-1+ROW(A4)*7-7</f>
        <v>43941</v>
      </c>
      <c r="D7" s="13">
        <f>($C$2&amp;"-"&amp;$F$2)-WEEKDAY($C$2&amp;"-"&amp;$F$2,2)+1+COLUMN(B4)-1+ROW(B4)*7-7</f>
        <v>43942</v>
      </c>
      <c r="E7" s="13">
        <f>($C$2&amp;"-"&amp;$F$2)-WEEKDAY($C$2&amp;"-"&amp;$F$2,2)+1+COLUMN(C4)-1+ROW(C4)*7-7</f>
        <v>43943</v>
      </c>
      <c r="F7" s="13">
        <f>($C$2&amp;"-"&amp;$F$2)-WEEKDAY($C$2&amp;"-"&amp;$F$2,2)+1+COLUMN(D4)-1+ROW(D4)*7-7</f>
        <v>43944</v>
      </c>
      <c r="G7" s="13">
        <f>($C$2&amp;"-"&amp;$F$2)-WEEKDAY($C$2&amp;"-"&amp;$F$2,2)+1+COLUMN(E4)-1+ROW(E4)*7-7</f>
        <v>43945</v>
      </c>
      <c r="H7" s="13">
        <f>($C$2&amp;"-"&amp;$F$2)-WEEKDAY($C$2&amp;"-"&amp;$F$2,2)+1+COLUMN(F4)-1+ROW(F4)*7-7</f>
        <v>43946</v>
      </c>
      <c r="I7" s="12">
        <f>($C$2&amp;"-"&amp;$F$2)-WEEKDAY($C$2&amp;"-"&amp;$F$2,2)+1+COLUMN(G4)-1+ROW(G4)*7-7</f>
        <v>43947</v>
      </c>
      <c r="J7" s="19"/>
      <c r="K7" s="20"/>
      <c r="L7" s="21" t="s">
        <v>24</v>
      </c>
      <c r="M7" s="21" t="s">
        <v>25</v>
      </c>
      <c r="N7" s="22">
        <v>43940</v>
      </c>
      <c r="O7" s="23">
        <v>6</v>
      </c>
      <c r="P7" s="22">
        <f t="shared" si="1"/>
        <v>43946</v>
      </c>
      <c r="Q7" s="27" t="str">
        <f ca="1" t="shared" si="2"/>
        <v>超出计划308天</v>
      </c>
      <c r="R7" s="21"/>
      <c r="S7" s="26">
        <v>1</v>
      </c>
      <c r="T7" s="26">
        <v>1</v>
      </c>
    </row>
    <row r="8" customHeight="1" spans="2:20">
      <c r="B8" s="4"/>
      <c r="C8" s="12">
        <f>($C$2&amp;"-"&amp;$F$2)-WEEKDAY($C$2&amp;"-"&amp;$F$2,2)+1+COLUMN(A5)-1+ROW(A5)*7-7</f>
        <v>43948</v>
      </c>
      <c r="D8" s="13">
        <f>($C$2&amp;"-"&amp;$F$2)-WEEKDAY($C$2&amp;"-"&amp;$F$2,2)+1+COLUMN(B5)-1+ROW(B5)*7-7</f>
        <v>43949</v>
      </c>
      <c r="E8" s="13">
        <f>($C$2&amp;"-"&amp;$F$2)-WEEKDAY($C$2&amp;"-"&amp;$F$2,2)+1+COLUMN(C5)-1+ROW(C5)*7-7</f>
        <v>43950</v>
      </c>
      <c r="F8" s="13">
        <f>($C$2&amp;"-"&amp;$F$2)-WEEKDAY($C$2&amp;"-"&amp;$F$2,2)+1+COLUMN(D5)-1+ROW(D5)*7-7</f>
        <v>43951</v>
      </c>
      <c r="G8" s="13">
        <f>($C$2&amp;"-"&amp;$F$2)-WEEKDAY($C$2&amp;"-"&amp;$F$2,2)+1+COLUMN(E5)-1+ROW(E5)*7-7</f>
        <v>43952</v>
      </c>
      <c r="H8" s="13">
        <f>($C$2&amp;"-"&amp;$F$2)-WEEKDAY($C$2&amp;"-"&amp;$F$2,2)+1+COLUMN(F5)-1+ROW(F5)*7-7</f>
        <v>43953</v>
      </c>
      <c r="I8" s="12">
        <f>($C$2&amp;"-"&amp;$F$2)-WEEKDAY($C$2&amp;"-"&amp;$F$2,2)+1+COLUMN(G5)-1+ROW(G5)*7-7</f>
        <v>43954</v>
      </c>
      <c r="J8" s="19"/>
      <c r="K8" s="20"/>
      <c r="L8" s="21" t="s">
        <v>26</v>
      </c>
      <c r="M8" s="21" t="s">
        <v>27</v>
      </c>
      <c r="N8" s="22">
        <v>43942</v>
      </c>
      <c r="O8" s="23">
        <v>5</v>
      </c>
      <c r="P8" s="22">
        <f t="shared" si="1"/>
        <v>43947</v>
      </c>
      <c r="Q8" s="27" t="str">
        <f ca="1" t="shared" si="2"/>
        <v>超出计划307天</v>
      </c>
      <c r="R8" s="21"/>
      <c r="S8" s="26">
        <v>1</v>
      </c>
      <c r="T8" s="26">
        <v>1</v>
      </c>
    </row>
    <row r="9" customHeight="1" spans="2:20">
      <c r="B9" s="4"/>
      <c r="C9" s="4"/>
      <c r="D9" s="4"/>
      <c r="E9" s="4"/>
      <c r="F9" s="4"/>
      <c r="G9" s="4"/>
      <c r="H9" s="4"/>
      <c r="I9" s="4"/>
      <c r="J9" s="4"/>
      <c r="K9" s="20"/>
      <c r="L9" s="21" t="s">
        <v>28</v>
      </c>
      <c r="M9" s="21" t="s">
        <v>29</v>
      </c>
      <c r="N9" s="22">
        <v>43932</v>
      </c>
      <c r="O9" s="23">
        <v>9</v>
      </c>
      <c r="P9" s="22">
        <f t="shared" si="1"/>
        <v>43941</v>
      </c>
      <c r="Q9" s="27" t="str">
        <f ca="1" t="shared" si="2"/>
        <v>超出计划313天</v>
      </c>
      <c r="R9" s="21"/>
      <c r="S9" s="26">
        <v>1</v>
      </c>
      <c r="T9" s="26">
        <v>1</v>
      </c>
    </row>
    <row r="10" customHeight="1" spans="12:20">
      <c r="L10" s="21" t="s">
        <v>30</v>
      </c>
      <c r="M10" s="21" t="s">
        <v>31</v>
      </c>
      <c r="N10" s="22">
        <v>43940</v>
      </c>
      <c r="O10" s="23">
        <v>15</v>
      </c>
      <c r="P10" s="22">
        <f t="shared" si="1"/>
        <v>43955</v>
      </c>
      <c r="Q10" s="27" t="str">
        <f ca="1" t="shared" si="2"/>
        <v>超出计划299天</v>
      </c>
      <c r="R10" s="21"/>
      <c r="S10" s="26">
        <v>1</v>
      </c>
      <c r="T10" s="26">
        <v>1</v>
      </c>
    </row>
    <row r="11" customHeight="1" spans="12:20">
      <c r="L11" s="21" t="s">
        <v>32</v>
      </c>
      <c r="M11" s="21" t="s">
        <v>33</v>
      </c>
      <c r="N11" s="22">
        <v>43940</v>
      </c>
      <c r="O11" s="23">
        <v>2</v>
      </c>
      <c r="P11" s="22">
        <f t="shared" si="1"/>
        <v>43942</v>
      </c>
      <c r="Q11" s="27" t="str">
        <f ca="1" t="shared" si="2"/>
        <v>超出计划312天</v>
      </c>
      <c r="R11" s="21"/>
      <c r="S11" s="26">
        <v>1</v>
      </c>
      <c r="T11" s="26">
        <v>1</v>
      </c>
    </row>
    <row r="12" customHeight="1" spans="12:20">
      <c r="L12" s="21" t="s">
        <v>34</v>
      </c>
      <c r="M12" s="21" t="s">
        <v>35</v>
      </c>
      <c r="N12" s="22">
        <v>43937</v>
      </c>
      <c r="O12" s="23">
        <v>7</v>
      </c>
      <c r="P12" s="22">
        <f t="shared" si="1"/>
        <v>43944</v>
      </c>
      <c r="Q12" s="27" t="str">
        <f ca="1" t="shared" si="2"/>
        <v>超出计划310天</v>
      </c>
      <c r="R12" s="21"/>
      <c r="S12" s="26">
        <v>1</v>
      </c>
      <c r="T12" s="26">
        <v>1</v>
      </c>
    </row>
    <row r="13" customHeight="1" spans="12:20">
      <c r="L13" s="21" t="s">
        <v>36</v>
      </c>
      <c r="M13" s="21" t="s">
        <v>37</v>
      </c>
      <c r="N13" s="22">
        <v>43941</v>
      </c>
      <c r="O13" s="23">
        <v>5</v>
      </c>
      <c r="P13" s="22">
        <f t="shared" si="1"/>
        <v>43946</v>
      </c>
      <c r="Q13" s="27" t="str">
        <f ca="1" t="shared" si="2"/>
        <v>超出计划308天</v>
      </c>
      <c r="R13" s="21"/>
      <c r="S13" s="26">
        <v>1</v>
      </c>
      <c r="T13" s="26">
        <v>1</v>
      </c>
    </row>
    <row r="14" customHeight="1" spans="12:17">
      <c r="L14" s="3"/>
      <c r="M14" s="3"/>
      <c r="N14" s="3"/>
      <c r="O14" s="3"/>
      <c r="P14" s="3"/>
      <c r="Q14" s="3"/>
    </row>
    <row r="15" customHeight="1" spans="14:14">
      <c r="N15" s="24"/>
    </row>
    <row r="23" customHeight="1" spans="19:19">
      <c r="S23" s="28"/>
    </row>
  </sheetData>
  <mergeCells count="2">
    <mergeCell ref="C2:D2"/>
    <mergeCell ref="L2:R2"/>
  </mergeCells>
  <conditionalFormatting sqref="R3">
    <cfRule type="containsText" dxfId="0" priority="4" operator="between" text="超出">
      <formula>NOT(ISERROR(SEARCH("超出",R3)))</formula>
    </cfRule>
    <cfRule type="containsText" dxfId="1" priority="3" operator="between" text="已到">
      <formula>NOT(ISERROR(SEARCH("已到",R3)))</formula>
    </cfRule>
    <cfRule type="containsText" dxfId="2" priority="2" operator="between" text="已到">
      <formula>NOT(ISERROR(SEARCH("已到",R3)))</formula>
    </cfRule>
  </conditionalFormatting>
  <conditionalFormatting sqref="Q$1:Q$1048576">
    <cfRule type="containsText" dxfId="3" priority="1" operator="between" text="已完结">
      <formula>NOT(ISERROR(SEARCH("已完结",Q1)))</formula>
    </cfRule>
  </conditionalFormatting>
  <conditionalFormatting sqref="W2 Q3:Q1048576">
    <cfRule type="containsText" dxfId="2" priority="5" operator="between" text="已到">
      <formula>NOT(ISERROR(SEARCH("已到",Q2)))</formula>
    </cfRule>
    <cfRule type="containsText" dxfId="1" priority="6" operator="between" text="已到">
      <formula>NOT(ISERROR(SEARCH("已到",Q2)))</formula>
    </cfRule>
    <cfRule type="containsText" dxfId="0" priority="7" operator="between" text="超出">
      <formula>NOT(ISERROR(SEARCH("超出",Q2)))</formula>
    </cfRule>
  </conditionalFormatting>
  <conditionalFormatting sqref="C4:J8">
    <cfRule type="expression" dxfId="4" priority="8">
      <formula>C4=TODAY()</formula>
    </cfRule>
    <cfRule type="expression" dxfId="5" priority="9">
      <formula>MONTH(C4)&lt;&gt;$F$2</formula>
    </cfRule>
  </conditionalFormatting>
  <pageMargins left="0.699305555555556" right="0.699305555555556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2021-02-27T08:15:50Z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