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<sst xmlns="http://schemas.openxmlformats.org/spreadsheetml/2006/main" count="70">
  <si>
    <t>工作计划进度表</t>
  </si>
  <si>
    <t>今天是</t>
  </si>
  <si>
    <t>任务详情</t>
  </si>
  <si>
    <t>完成情况</t>
  </si>
  <si>
    <t>自动实时提醒</t>
  </si>
  <si>
    <t>序号</t>
  </si>
  <si>
    <t>分类</t>
  </si>
  <si>
    <t>工作内容</t>
  </si>
  <si>
    <t>任务描述</t>
  </si>
  <si>
    <t>责任人</t>
  </si>
  <si>
    <t>任务开始时间</t>
  </si>
  <si>
    <t>计划完成日期</t>
  </si>
  <si>
    <t>完成进度</t>
  </si>
  <si>
    <t>进度猫述</t>
  </si>
  <si>
    <t>实际完成时间</t>
  </si>
  <si>
    <t>超期天数</t>
  </si>
  <si>
    <t>今天预警</t>
  </si>
  <si>
    <t>一周预警</t>
  </si>
  <si>
    <t>一月预警</t>
  </si>
  <si>
    <t>A</t>
  </si>
  <si>
    <t>资料搜集</t>
  </si>
  <si>
    <t>搜集</t>
  </si>
  <si>
    <t>张1</t>
  </si>
  <si>
    <t>★</t>
  </si>
  <si>
    <t>B</t>
  </si>
  <si>
    <t>信息把关</t>
  </si>
  <si>
    <t>把关</t>
  </si>
  <si>
    <t>张2</t>
  </si>
  <si>
    <t>文章规范</t>
  </si>
  <si>
    <t>规范</t>
  </si>
  <si>
    <t>张3</t>
  </si>
  <si>
    <t>刚开始</t>
  </si>
  <si>
    <t>C</t>
  </si>
  <si>
    <t>信息整理</t>
  </si>
  <si>
    <t>整理</t>
  </si>
  <si>
    <t>张4</t>
  </si>
  <si>
    <t>接近一半</t>
  </si>
  <si>
    <t>D</t>
  </si>
  <si>
    <t>文章编辑</t>
  </si>
  <si>
    <t>编辑</t>
  </si>
  <si>
    <t>张5</t>
  </si>
  <si>
    <t>完成三成</t>
  </si>
  <si>
    <t>文件审核</t>
  </si>
  <si>
    <t>审核</t>
  </si>
  <si>
    <t>张6</t>
  </si>
  <si>
    <t>完成一半</t>
  </si>
  <si>
    <t>资料信息发布</t>
  </si>
  <si>
    <t>发布</t>
  </si>
  <si>
    <t>张7</t>
  </si>
  <si>
    <t>完成大半</t>
  </si>
  <si>
    <t>发布内容复核</t>
  </si>
  <si>
    <t>复核内容</t>
  </si>
  <si>
    <t>张8</t>
  </si>
  <si>
    <t>接近尾声</t>
  </si>
  <si>
    <t>排版文字</t>
  </si>
  <si>
    <t>排版信息</t>
  </si>
  <si>
    <t>张9</t>
  </si>
  <si>
    <t>已完成</t>
  </si>
  <si>
    <t>美观核准</t>
  </si>
  <si>
    <t>审美</t>
  </si>
  <si>
    <t>张10</t>
  </si>
  <si>
    <t>网站推广</t>
  </si>
  <si>
    <t>内容推广</t>
  </si>
  <si>
    <t>张11</t>
  </si>
  <si>
    <t>文章撰写</t>
  </si>
  <si>
    <t>撰写文章</t>
  </si>
  <si>
    <t>张12</t>
  </si>
  <si>
    <t>软文推荐</t>
  </si>
  <si>
    <t>推荐文章</t>
  </si>
  <si>
    <t>张13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</si>
</sst>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8"/>
      <color theme="1"/>
      <name val="阿里巴巴普惠体 M"/>
      <charset val="134"/>
    </font>
    <font>
      <sz val="11"/>
      <color theme="1"/>
      <name val="阿里巴巴普惠体 M"/>
      <charset val="134"/>
    </font>
    <font>
      <sz val="11"/>
      <color theme="0"/>
      <name val="阿里巴巴普惠体 M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21" fillId="32" borderId="1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rgb="FFFF0000"/>
        </patternFill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2"/>
        </patternFill>
      </fill>
    </dxf>
    <dxf>
      <font>
        <color rgb="FFFF0000"/>
      </font>
    </dxf>
    <dxf>
      <fill>
        <patternFill patternType="solid">
          <bgColor theme="2" tint="-0.249946592608417"/>
        </patternFill>
      </fill>
    </dxf>
    <dxf>
      <fill>
        <patternFill patternType="solid">
          <bgColor theme="3" tint="0.39991454817346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8"/>
  <sheetViews>
    <sheetView showGridLines="0" tabSelected="1" topLeftCell="A4" workbookViewId="0">
      <selection activeCell="O23" sqref="O23"/>
    </sheetView>
  </sheetViews>
  <sheetFormatPr defaultColWidth="9" defaultRowHeight="14.25"/>
  <cols>
    <col min="1" max="1" width="0.25" customWidth="1"/>
    <col min="2" max="2" width="4.58333333333333" customWidth="1"/>
    <col min="3" max="3" width="5.33333333333333" customWidth="1"/>
    <col min="4" max="4" width="12.3333333333333" customWidth="1"/>
    <col min="5" max="5" width="8.83333333333333" customWidth="1"/>
    <col min="6" max="6" width="7.5" customWidth="1"/>
    <col min="7" max="8" width="12" customWidth="1"/>
    <col min="10" max="10" width="10" customWidth="1"/>
    <col min="11" max="11" width="12.3333333333333" customWidth="1"/>
    <col min="12" max="12" width="8.58333333333333" customWidth="1"/>
    <col min="13" max="13" width="8.16666666666667" customWidth="1"/>
    <col min="14" max="15" width="8.5" customWidth="1"/>
  </cols>
  <sheetData>
    <row r="1" ht="36" customHeight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6.5" customHeight="1" spans="2:15">
      <c r="B2" s="2"/>
      <c r="C2" s="2"/>
      <c r="D2" s="2"/>
      <c r="E2" s="2"/>
      <c r="F2" s="2"/>
      <c r="G2" s="2"/>
      <c r="H2" s="2"/>
      <c r="I2" s="2"/>
      <c r="J2" s="2"/>
      <c r="K2" s="2"/>
      <c r="L2" s="10" t="s">
        <v>1</v>
      </c>
      <c r="M2" s="11">
        <f ca="1">TODAY()</f>
        <v>44254</v>
      </c>
      <c r="N2" s="11"/>
      <c r="O2" s="12"/>
    </row>
    <row r="3" ht="31" customHeight="1" spans="2:15">
      <c r="B3" s="3" t="s">
        <v>2</v>
      </c>
      <c r="C3" s="4"/>
      <c r="D3" s="4"/>
      <c r="E3" s="4"/>
      <c r="F3" s="4"/>
      <c r="G3" s="4"/>
      <c r="H3" s="4"/>
      <c r="I3" s="4" t="s">
        <v>3</v>
      </c>
      <c r="J3" s="4"/>
      <c r="K3" s="4"/>
      <c r="L3" s="4" t="s">
        <v>4</v>
      </c>
      <c r="M3" s="4"/>
      <c r="N3" s="4"/>
      <c r="O3" s="13"/>
    </row>
    <row r="4" ht="27" customHeight="1" spans="2:15">
      <c r="B4" s="5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14" t="s">
        <v>18</v>
      </c>
    </row>
    <row r="5" ht="23" customHeight="1" spans="2:15">
      <c r="B5" s="7">
        <v>1</v>
      </c>
      <c r="C5" s="8" t="s">
        <v>19</v>
      </c>
      <c r="D5" s="8" t="s">
        <v>20</v>
      </c>
      <c r="E5" s="8" t="s">
        <v>21</v>
      </c>
      <c r="F5" s="8" t="s">
        <v>22</v>
      </c>
      <c r="G5" s="9">
        <f ca="1">TODAY()</f>
        <v>44254</v>
      </c>
      <c r="H5" s="9">
        <f ca="1">TODAY()+5</f>
        <v>44259</v>
      </c>
      <c r="I5" s="15">
        <v>65</v>
      </c>
      <c r="J5" s="8">
        <v>5</v>
      </c>
      <c r="K5" s="9">
        <f ca="1">TODAY()+6</f>
        <v>44260</v>
      </c>
      <c r="L5" s="8">
        <f ca="1">K5-H5</f>
        <v>1</v>
      </c>
      <c r="M5" s="8" t="s">
        <v>23</v>
      </c>
      <c r="N5" s="15"/>
      <c r="O5" s="16"/>
    </row>
    <row r="6" ht="23" customHeight="1" spans="2:15">
      <c r="B6" s="7">
        <v>2</v>
      </c>
      <c r="C6" s="8" t="s">
        <v>24</v>
      </c>
      <c r="D6" s="8" t="s">
        <v>25</v>
      </c>
      <c r="E6" s="8" t="s">
        <v>26</v>
      </c>
      <c r="F6" s="8" t="s">
        <v>27</v>
      </c>
      <c r="G6" s="9">
        <f ca="1" t="shared" ref="G6:G30" si="0">TODAY()</f>
        <v>44254</v>
      </c>
      <c r="H6" s="9">
        <f ca="1">TODAY()+8</f>
        <v>44262</v>
      </c>
      <c r="I6" s="15">
        <v>80</v>
      </c>
      <c r="J6" s="8">
        <v>5</v>
      </c>
      <c r="K6" s="9">
        <f ca="1">TODAY()+10</f>
        <v>44264</v>
      </c>
      <c r="L6" s="8">
        <f ca="1" t="shared" ref="L6:L17" si="1">K6-H6</f>
        <v>2</v>
      </c>
      <c r="M6" s="15"/>
      <c r="N6" s="8" t="s">
        <v>23</v>
      </c>
      <c r="O6" s="16"/>
    </row>
    <row r="7" ht="23" customHeight="1" spans="2:18">
      <c r="B7" s="7">
        <v>3</v>
      </c>
      <c r="C7" s="8" t="s">
        <v>19</v>
      </c>
      <c r="D7" s="8" t="s">
        <v>28</v>
      </c>
      <c r="E7" s="8" t="s">
        <v>29</v>
      </c>
      <c r="F7" s="8" t="s">
        <v>30</v>
      </c>
      <c r="G7" s="9">
        <f ca="1" t="shared" si="0"/>
        <v>44254</v>
      </c>
      <c r="H7" s="9">
        <f ca="1">TODAY()+8</f>
        <v>44262</v>
      </c>
      <c r="I7" s="15">
        <v>76</v>
      </c>
      <c r="J7" s="8">
        <v>5</v>
      </c>
      <c r="K7" s="9">
        <f ca="1">TODAY()+12</f>
        <v>44266</v>
      </c>
      <c r="L7" s="8">
        <f ca="1" t="shared" si="1"/>
        <v>4</v>
      </c>
      <c r="M7" s="15"/>
      <c r="N7" s="8" t="s">
        <v>23</v>
      </c>
      <c r="O7" s="16"/>
      <c r="Q7" t="s">
        <v>31</v>
      </c>
      <c r="R7">
        <v>1</v>
      </c>
    </row>
    <row r="8" ht="23" customHeight="1" spans="2:18">
      <c r="B8" s="7">
        <v>4</v>
      </c>
      <c r="C8" s="8" t="s">
        <v>32</v>
      </c>
      <c r="D8" s="8" t="s">
        <v>33</v>
      </c>
      <c r="E8" s="8" t="s">
        <v>34</v>
      </c>
      <c r="F8" s="8" t="s">
        <v>35</v>
      </c>
      <c r="G8" s="9">
        <f ca="1" t="shared" si="0"/>
        <v>44254</v>
      </c>
      <c r="H8" s="9">
        <f ca="1">TODAY()+9</f>
        <v>44263</v>
      </c>
      <c r="I8" s="15">
        <v>95</v>
      </c>
      <c r="J8" s="8">
        <v>6</v>
      </c>
      <c r="K8" s="9">
        <f ca="1">TODAY()+12</f>
        <v>44266</v>
      </c>
      <c r="L8" s="8">
        <f ca="1" t="shared" si="1"/>
        <v>3</v>
      </c>
      <c r="M8" s="15"/>
      <c r="N8" s="8" t="s">
        <v>23</v>
      </c>
      <c r="O8" s="16"/>
      <c r="Q8" t="s">
        <v>36</v>
      </c>
      <c r="R8">
        <v>2</v>
      </c>
    </row>
    <row r="9" ht="23" customHeight="1" spans="2:18">
      <c r="B9" s="7">
        <v>5</v>
      </c>
      <c r="C9" s="8" t="s">
        <v>37</v>
      </c>
      <c r="D9" s="8" t="s">
        <v>38</v>
      </c>
      <c r="E9" s="8" t="s">
        <v>39</v>
      </c>
      <c r="F9" s="8" t="s">
        <v>40</v>
      </c>
      <c r="G9" s="9">
        <f ca="1" t="shared" si="0"/>
        <v>44254</v>
      </c>
      <c r="H9" s="9">
        <f ca="1">TODAY()+10</f>
        <v>44264</v>
      </c>
      <c r="I9" s="15">
        <v>78</v>
      </c>
      <c r="J9" s="8">
        <v>5</v>
      </c>
      <c r="K9" s="9">
        <f ca="1">TODAY()+25</f>
        <v>44279</v>
      </c>
      <c r="L9" s="8">
        <f ca="1" t="shared" si="1"/>
        <v>15</v>
      </c>
      <c r="M9" s="15"/>
      <c r="N9" s="15"/>
      <c r="O9" s="17" t="s">
        <v>23</v>
      </c>
      <c r="Q9" t="s">
        <v>41</v>
      </c>
      <c r="R9">
        <v>3</v>
      </c>
    </row>
    <row r="10" ht="23" customHeight="1" spans="2:18">
      <c r="B10" s="7">
        <v>6</v>
      </c>
      <c r="C10" s="8" t="s">
        <v>19</v>
      </c>
      <c r="D10" s="8" t="s">
        <v>42</v>
      </c>
      <c r="E10" s="8" t="s">
        <v>43</v>
      </c>
      <c r="F10" s="8" t="s">
        <v>44</v>
      </c>
      <c r="G10" s="9">
        <f ca="1" t="shared" si="0"/>
        <v>44254</v>
      </c>
      <c r="H10" s="9">
        <f ca="1">TODAY()+12</f>
        <v>44266</v>
      </c>
      <c r="I10" s="15">
        <v>63</v>
      </c>
      <c r="J10" s="8">
        <v>5</v>
      </c>
      <c r="K10" s="9">
        <f ca="1">TODAY()+16</f>
        <v>44270</v>
      </c>
      <c r="L10" s="8">
        <f ca="1" t="shared" si="1"/>
        <v>4</v>
      </c>
      <c r="M10" s="15"/>
      <c r="N10" s="8" t="s">
        <v>23</v>
      </c>
      <c r="O10" s="16"/>
      <c r="Q10" t="s">
        <v>45</v>
      </c>
      <c r="R10">
        <v>4</v>
      </c>
    </row>
    <row r="11" ht="23" customHeight="1" spans="2:18">
      <c r="B11" s="7">
        <v>7</v>
      </c>
      <c r="C11" s="8" t="s">
        <v>32</v>
      </c>
      <c r="D11" s="8" t="s">
        <v>46</v>
      </c>
      <c r="E11" s="8" t="s">
        <v>47</v>
      </c>
      <c r="F11" s="8" t="s">
        <v>48</v>
      </c>
      <c r="G11" s="9">
        <f ca="1" t="shared" si="0"/>
        <v>44254</v>
      </c>
      <c r="H11" s="9">
        <f ca="1">TODAY()+15</f>
        <v>44269</v>
      </c>
      <c r="I11" s="15">
        <v>59</v>
      </c>
      <c r="J11" s="8">
        <v>5</v>
      </c>
      <c r="K11" s="9">
        <f ca="1">TODAY()+18</f>
        <v>44272</v>
      </c>
      <c r="L11" s="8">
        <f ca="1" t="shared" si="1"/>
        <v>3</v>
      </c>
      <c r="M11" s="15"/>
      <c r="N11" s="8" t="s">
        <v>23</v>
      </c>
      <c r="O11" s="16"/>
      <c r="Q11" t="s">
        <v>49</v>
      </c>
      <c r="R11">
        <v>5</v>
      </c>
    </row>
    <row r="12" ht="23" customHeight="1" spans="2:18">
      <c r="B12" s="7">
        <v>8</v>
      </c>
      <c r="C12" s="8" t="s">
        <v>37</v>
      </c>
      <c r="D12" s="8" t="s">
        <v>50</v>
      </c>
      <c r="E12" s="8" t="s">
        <v>51</v>
      </c>
      <c r="F12" s="8" t="s">
        <v>52</v>
      </c>
      <c r="G12" s="9">
        <f ca="1" t="shared" si="0"/>
        <v>44254</v>
      </c>
      <c r="H12" s="9">
        <f ca="1">TODAY()+15</f>
        <v>44269</v>
      </c>
      <c r="I12" s="15">
        <v>85</v>
      </c>
      <c r="J12" s="8">
        <v>5</v>
      </c>
      <c r="K12" s="9">
        <f ca="1">TODAY()+22</f>
        <v>44276</v>
      </c>
      <c r="L12" s="8">
        <f ca="1" t="shared" si="1"/>
        <v>7</v>
      </c>
      <c r="M12" s="15"/>
      <c r="N12" s="8" t="s">
        <v>23</v>
      </c>
      <c r="O12" s="16"/>
      <c r="Q12" t="s">
        <v>53</v>
      </c>
      <c r="R12">
        <v>6</v>
      </c>
    </row>
    <row r="13" ht="23" customHeight="1" spans="2:18">
      <c r="B13" s="7">
        <v>9</v>
      </c>
      <c r="C13" s="8" t="s">
        <v>32</v>
      </c>
      <c r="D13" s="8" t="s">
        <v>54</v>
      </c>
      <c r="E13" s="8" t="s">
        <v>55</v>
      </c>
      <c r="F13" s="8" t="s">
        <v>56</v>
      </c>
      <c r="G13" s="9">
        <f ca="1" t="shared" si="0"/>
        <v>44254</v>
      </c>
      <c r="H13" s="9">
        <f ca="1">TODAY()+30</f>
        <v>44284</v>
      </c>
      <c r="I13" s="15">
        <v>93</v>
      </c>
      <c r="J13" s="8">
        <v>6</v>
      </c>
      <c r="K13" s="9">
        <f ca="1">TODAY()+31</f>
        <v>44285</v>
      </c>
      <c r="L13" s="8">
        <f ca="1" t="shared" si="1"/>
        <v>1</v>
      </c>
      <c r="M13" s="8" t="s">
        <v>23</v>
      </c>
      <c r="N13" s="15"/>
      <c r="O13" s="16"/>
      <c r="Q13" t="s">
        <v>57</v>
      </c>
      <c r="R13">
        <v>7</v>
      </c>
    </row>
    <row r="14" ht="23" customHeight="1" spans="2:15">
      <c r="B14" s="7">
        <v>10</v>
      </c>
      <c r="C14" s="8" t="s">
        <v>24</v>
      </c>
      <c r="D14" s="8" t="s">
        <v>58</v>
      </c>
      <c r="E14" s="8" t="s">
        <v>59</v>
      </c>
      <c r="F14" s="8" t="s">
        <v>60</v>
      </c>
      <c r="G14" s="9">
        <f ca="1" t="shared" si="0"/>
        <v>44254</v>
      </c>
      <c r="H14" s="9">
        <f ca="1">TODAY()+35</f>
        <v>44289</v>
      </c>
      <c r="I14" s="15">
        <v>72</v>
      </c>
      <c r="J14" s="8">
        <v>5</v>
      </c>
      <c r="K14" s="9">
        <f ca="1">TODAY()+58</f>
        <v>44312</v>
      </c>
      <c r="L14" s="8">
        <f ca="1" t="shared" si="1"/>
        <v>23</v>
      </c>
      <c r="M14" s="15"/>
      <c r="N14" s="15"/>
      <c r="O14" s="17" t="s">
        <v>23</v>
      </c>
    </row>
    <row r="15" ht="23" customHeight="1" spans="2:15">
      <c r="B15" s="7">
        <v>11</v>
      </c>
      <c r="C15" s="8" t="s">
        <v>19</v>
      </c>
      <c r="D15" s="8" t="s">
        <v>61</v>
      </c>
      <c r="E15" s="8" t="s">
        <v>62</v>
      </c>
      <c r="F15" s="8" t="s">
        <v>63</v>
      </c>
      <c r="G15" s="9">
        <f ca="1" t="shared" si="0"/>
        <v>44254</v>
      </c>
      <c r="H15" s="9">
        <f ca="1">TODAY()+60</f>
        <v>44314</v>
      </c>
      <c r="I15" s="15">
        <v>35</v>
      </c>
      <c r="J15" s="8">
        <v>3</v>
      </c>
      <c r="K15" s="9">
        <f ca="1">TODAY()+90</f>
        <v>44344</v>
      </c>
      <c r="L15" s="8">
        <f ca="1" t="shared" si="1"/>
        <v>30</v>
      </c>
      <c r="M15" s="15"/>
      <c r="N15" s="15"/>
      <c r="O15" s="17" t="s">
        <v>23</v>
      </c>
    </row>
    <row r="16" ht="23" customHeight="1" spans="2:15">
      <c r="B16" s="7">
        <v>12</v>
      </c>
      <c r="C16" s="8" t="s">
        <v>24</v>
      </c>
      <c r="D16" s="8" t="s">
        <v>64</v>
      </c>
      <c r="E16" s="8" t="s">
        <v>65</v>
      </c>
      <c r="F16" s="8" t="s">
        <v>66</v>
      </c>
      <c r="G16" s="9">
        <f ca="1" t="shared" si="0"/>
        <v>44254</v>
      </c>
      <c r="H16" s="9">
        <f ca="1">TODAY()+8</f>
        <v>44262</v>
      </c>
      <c r="I16" s="15">
        <v>100</v>
      </c>
      <c r="J16" s="8">
        <v>7</v>
      </c>
      <c r="K16" s="9">
        <f ca="1">TODAY()+5</f>
        <v>44259</v>
      </c>
      <c r="L16" s="8">
        <f ca="1" t="shared" si="1"/>
        <v>-3</v>
      </c>
      <c r="M16" s="8"/>
      <c r="N16" s="15"/>
      <c r="O16" s="16"/>
    </row>
    <row r="17" ht="23" customHeight="1" spans="2:15">
      <c r="B17" s="7">
        <v>13</v>
      </c>
      <c r="C17" s="8" t="s">
        <v>19</v>
      </c>
      <c r="D17" s="8" t="s">
        <v>67</v>
      </c>
      <c r="E17" s="8" t="s">
        <v>68</v>
      </c>
      <c r="F17" s="8" t="s">
        <v>69</v>
      </c>
      <c r="G17" s="9">
        <f ca="1" t="shared" si="0"/>
        <v>44254</v>
      </c>
      <c r="H17" s="9">
        <f ca="1">TODAY()+8</f>
        <v>44262</v>
      </c>
      <c r="I17" s="15">
        <v>45</v>
      </c>
      <c r="J17" s="8">
        <v>2</v>
      </c>
      <c r="K17" s="9">
        <f ca="1">TODAY()+9</f>
        <v>44263</v>
      </c>
      <c r="L17" s="8">
        <f ca="1" t="shared" si="1"/>
        <v>1</v>
      </c>
      <c r="M17" s="8" t="s">
        <v>23</v>
      </c>
      <c r="N17" s="15"/>
      <c r="O17" s="16"/>
    </row>
    <row r="18" ht="23" customHeight="1" spans="2:15">
      <c r="B18" s="7">
        <v>14</v>
      </c>
      <c r="C18" s="8"/>
      <c r="D18" s="8"/>
      <c r="E18" s="8"/>
      <c r="F18" s="8"/>
      <c r="G18" s="9"/>
      <c r="H18" s="9"/>
      <c r="I18" s="15"/>
      <c r="J18" s="8"/>
      <c r="K18" s="9"/>
      <c r="L18" s="8"/>
      <c r="M18" s="15"/>
      <c r="N18" s="8"/>
      <c r="O18" s="16"/>
    </row>
    <row r="19" ht="23" customHeight="1" spans="2:15">
      <c r="B19" s="7">
        <v>15</v>
      </c>
      <c r="C19" s="8"/>
      <c r="D19" s="8"/>
      <c r="E19" s="8"/>
      <c r="F19" s="8"/>
      <c r="G19" s="9"/>
      <c r="H19" s="9"/>
      <c r="I19" s="15"/>
      <c r="J19" s="8"/>
      <c r="K19" s="9"/>
      <c r="L19" s="8"/>
      <c r="M19" s="15"/>
      <c r="N19" s="8"/>
      <c r="O19" s="16"/>
    </row>
    <row r="20" ht="23" customHeight="1" spans="2:15">
      <c r="B20" s="7">
        <v>16</v>
      </c>
      <c r="C20" s="8"/>
      <c r="D20" s="8"/>
      <c r="E20" s="8"/>
      <c r="F20" s="8"/>
      <c r="G20" s="9"/>
      <c r="H20" s="9"/>
      <c r="I20" s="15"/>
      <c r="J20" s="8"/>
      <c r="K20" s="9"/>
      <c r="L20" s="8"/>
      <c r="M20" s="15"/>
      <c r="N20" s="8"/>
      <c r="O20" s="16"/>
    </row>
    <row r="21" ht="23" customHeight="1" spans="2:15">
      <c r="B21" s="7">
        <v>17</v>
      </c>
      <c r="C21" s="8"/>
      <c r="D21" s="8"/>
      <c r="E21" s="8"/>
      <c r="F21" s="8"/>
      <c r="G21" s="9"/>
      <c r="H21" s="9"/>
      <c r="I21" s="15"/>
      <c r="J21" s="8"/>
      <c r="K21" s="9"/>
      <c r="L21" s="8"/>
      <c r="M21" s="15"/>
      <c r="N21" s="15"/>
      <c r="O21" s="17"/>
    </row>
    <row r="22" ht="23" customHeight="1" spans="2:15">
      <c r="B22" s="7">
        <v>18</v>
      </c>
      <c r="C22" s="8"/>
      <c r="D22" s="8"/>
      <c r="E22" s="8"/>
      <c r="F22" s="8"/>
      <c r="G22" s="9"/>
      <c r="H22" s="9"/>
      <c r="I22" s="15"/>
      <c r="J22" s="8"/>
      <c r="K22" s="9"/>
      <c r="L22" s="8"/>
      <c r="M22" s="15"/>
      <c r="N22" s="8"/>
      <c r="O22" s="16"/>
    </row>
    <row r="23" ht="23" customHeight="1" spans="2:15">
      <c r="B23" s="7">
        <v>19</v>
      </c>
      <c r="C23" s="8"/>
      <c r="D23" s="8"/>
      <c r="E23" s="8"/>
      <c r="F23" s="8"/>
      <c r="G23" s="9"/>
      <c r="H23" s="9"/>
      <c r="I23" s="15"/>
      <c r="J23" s="8"/>
      <c r="K23" s="9"/>
      <c r="L23" s="8"/>
      <c r="M23" s="8"/>
      <c r="N23" s="15"/>
      <c r="O23" s="16"/>
    </row>
    <row r="24" ht="17" customHeight="1"/>
    <row r="25" ht="17" customHeight="1"/>
    <row r="26" ht="17" customHeight="1"/>
    <row r="27" ht="17" customHeight="1"/>
    <row r="28" ht="17" customHeight="1"/>
  </sheetData>
  <mergeCells count="5">
    <mergeCell ref="B1:O1"/>
    <mergeCell ref="M2:N2"/>
    <mergeCell ref="B3:H3"/>
    <mergeCell ref="I3:K3"/>
    <mergeCell ref="L3:O3"/>
  </mergeCells>
  <conditionalFormatting sqref="I5:I2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{7d3faeb0-d5c8-488f-b580-f1d81c13eb75}</x14:id>
        </ext>
      </extLst>
    </cfRule>
  </conditionalFormatting>
  <conditionalFormatting sqref="J5:J23">
    <cfRule type="cellIs" dxfId="0" priority="8" operator="equal">
      <formula>7</formula>
    </cfRule>
  </conditionalFormatting>
  <conditionalFormatting sqref="L5:L23">
    <cfRule type="cellIs" dxfId="1" priority="1" operator="lessThan">
      <formula>0</formula>
    </cfRule>
    <cfRule type="cellIs" dxfId="2" priority="2" operator="between">
      <formula>7</formula>
      <formula>30</formula>
    </cfRule>
    <cfRule type="cellIs" dxfId="3" priority="4" operator="equal">
      <formula>1</formula>
    </cfRule>
    <cfRule type="cellIs" dxfId="4" priority="5" operator="greaterThan">
      <formula>30</formula>
    </cfRule>
  </conditionalFormatting>
  <conditionalFormatting sqref="M5 N6:N8 O9 N10:N12 M13 O14:O15 M16:M17 N18:N20 O21 N22 M23">
    <cfRule type="expression" dxfId="5" priority="6">
      <formula>$L$5=0</formula>
    </cfRule>
    <cfRule type="expression" dxfId="6" priority="7">
      <formula>"$G$5-$L$2=0"</formula>
    </cfRule>
  </conditionalFormatting>
  <dataValidations count="3">
    <dataValidation type="list" allowBlank="1" showInputMessage="1" showErrorMessage="1" sqref="C23 C5:C22">
      <formula1>"A,B,C,D"</formula1>
    </dataValidation>
    <dataValidation type="list" allowBlank="1" showInputMessage="1" showErrorMessage="1" sqref="M23:O23 M5:O22">
      <formula1>"   ,★"</formula1>
    </dataValidation>
    <dataValidation type="list" allowBlank="1" showInputMessage="1" showErrorMessage="1" sqref="J5:J23">
      <formula1>$R$7:$R$13</formula1>
    </dataValidation>
  </dataValidations>
  <pageMargins left="0.699305555555556" right="0.699305555555556" top="0.75" bottom="0.75" header="0.3" footer="0.3"/>
  <pageSetup paperSize="9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3faeb0-d5c8-488f-b580-f1d81c13eb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I5:I23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Administrator</cp:lastModifiedBy>
  <dcterms:created xsi:type="dcterms:W3CDTF">2020-07-06T01:28:00Z</dcterms:created>
  <cp:lastPrinted>2020-07-06T02:55:00Z</cp:lastPrinted>
  <dcterms:modified xsi:type="dcterms:W3CDTF">2021-02-27T08:15:49Z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