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6045" windowWidth="9210" windowHeight="6555"/>
  </bookViews>
  <sheets>
    <sheet name="Sheet1" sheetId="1" r:id="rId1"/>
    <sheet name="Sheet2" sheetId="2" r:id="rId2"/>
  </sheets>
  <definedNames>
    <definedName name="_xlnm.Print_Area" localSheetId="0">Sheet1!$B$1:$AK$23</definedName>
  </definedNames>
  <calcPr calcId="144525"/>
</workbook>
</file>

<file path=xl/sharedStrings.xml><?xml version="1.0" encoding="utf-8"?>
<sst xmlns="http://schemas.openxmlformats.org/spreadsheetml/2006/main" count="15">
  <si>
    <r>
      <rPr>
        <b/>
        <sz val="28"/>
        <rFont val="Batang"/>
        <charset val="134"/>
      </rPr>
      <t>10</t>
    </r>
    <r>
      <rPr>
        <b/>
        <sz val="28"/>
        <rFont val="宋体"/>
        <charset val="134"/>
      </rPr>
      <t>月份</t>
    </r>
    <r>
      <rPr>
        <b/>
        <sz val="28"/>
        <rFont val="Batang"/>
        <charset val="134"/>
      </rPr>
      <t>工地工程</t>
    </r>
    <r>
      <rPr>
        <b/>
        <sz val="28"/>
        <rFont val="宋体"/>
        <charset val="134"/>
      </rPr>
      <t>记</t>
    </r>
    <r>
      <rPr>
        <b/>
        <sz val="28"/>
        <rFont val="Batang"/>
        <charset val="134"/>
      </rPr>
      <t>工工</t>
    </r>
    <r>
      <rPr>
        <b/>
        <sz val="28"/>
        <rFont val="宋体"/>
        <charset val="134"/>
      </rPr>
      <t>时</t>
    </r>
    <r>
      <rPr>
        <b/>
        <sz val="28"/>
        <rFont val="Batang"/>
        <charset val="134"/>
      </rPr>
      <t>工</t>
    </r>
    <r>
      <rPr>
        <b/>
        <sz val="28"/>
        <rFont val="宋体"/>
        <charset val="134"/>
      </rPr>
      <t>资</t>
    </r>
    <r>
      <rPr>
        <b/>
        <sz val="28"/>
        <rFont val="Batang"/>
        <charset val="134"/>
      </rPr>
      <t>表</t>
    </r>
  </si>
  <si>
    <t>工种名称</t>
  </si>
  <si>
    <t>单价（小时）</t>
  </si>
  <si>
    <t>金额</t>
  </si>
  <si>
    <t>比例</t>
  </si>
  <si>
    <t>汇总
分析</t>
  </si>
  <si>
    <t>本月工资总金额</t>
  </si>
  <si>
    <t>工种1</t>
  </si>
  <si>
    <t>工种2</t>
  </si>
  <si>
    <t>工种3</t>
  </si>
  <si>
    <t>工种4</t>
  </si>
  <si>
    <t>姓名</t>
  </si>
  <si>
    <t>总金额</t>
  </si>
  <si>
    <t>工种</t>
  </si>
  <si>
    <t>小王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</si>
</sst>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d"/>
    <numFmt numFmtId="177" formatCode="#,##0_ "/>
    <numFmt numFmtId="178" formatCode="General&quot;月&quot;"/>
    <numFmt numFmtId="179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Batang"/>
      <charset val="134"/>
    </font>
    <font>
      <b/>
      <sz val="14"/>
      <name val="Batang"/>
      <charset val="134"/>
    </font>
    <font>
      <b/>
      <sz val="28"/>
      <name val="Batang"/>
      <charset val="134"/>
    </font>
    <font>
      <b/>
      <sz val="14"/>
      <color theme="1"/>
      <name val="Batang"/>
      <charset val="134"/>
    </font>
    <font>
      <b/>
      <sz val="14"/>
      <color theme="0"/>
      <name val="Batang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2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2E928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medium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medium">
        <color rgb="FF2E908A"/>
      </top>
      <bottom style="thin">
        <color rgb="FF2E908A"/>
      </bottom>
      <diagonal/>
    </border>
    <border>
      <left/>
      <right style="thin">
        <color rgb="FF2E908A"/>
      </right>
      <top style="medium">
        <color rgb="FF2E908A"/>
      </top>
      <bottom style="thin">
        <color rgb="FF2E908A"/>
      </bottom>
      <diagonal/>
    </border>
    <border>
      <left style="medium">
        <color rgb="FF2E908A"/>
      </left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thin">
        <color rgb="FF2E908A"/>
      </left>
      <right style="medium">
        <color rgb="FF2E908A"/>
      </right>
      <top style="thin">
        <color rgb="FF2E908A"/>
      </top>
      <bottom style="thin">
        <color rgb="FF2E908A"/>
      </bottom>
      <diagonal/>
    </border>
    <border>
      <left/>
      <right style="thin">
        <color rgb="FF2E908A"/>
      </right>
      <top style="thin">
        <color rgb="FF2E908A"/>
      </top>
      <bottom style="thin">
        <color rgb="FF2E908A"/>
      </bottom>
      <diagonal/>
    </border>
    <border>
      <left style="medium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medium">
        <color rgb="FF2E908A"/>
      </right>
      <top style="thin">
        <color rgb="FF2E908A"/>
      </top>
      <bottom style="medium">
        <color rgb="FF2E908A"/>
      </bottom>
      <diagonal/>
    </border>
    <border>
      <left/>
      <right style="thin">
        <color rgb="FF2E908A"/>
      </right>
      <top style="thin">
        <color rgb="FF2E908A"/>
      </top>
      <bottom style="medium">
        <color rgb="FF2E908A"/>
      </bottom>
      <diagonal/>
    </border>
    <border>
      <left style="thin">
        <color rgb="FF2E908A"/>
      </left>
      <right style="thin">
        <color theme="0"/>
      </right>
      <top style="thin">
        <color rgb="FF2E908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2E908A"/>
      </top>
      <bottom style="thin">
        <color theme="0"/>
      </bottom>
      <diagonal/>
    </border>
    <border>
      <left style="thin">
        <color rgb="FF2E908A"/>
      </left>
      <right style="thin">
        <color theme="0"/>
      </right>
      <top style="thin">
        <color theme="0"/>
      </top>
      <bottom style="thin">
        <color rgb="FF2E908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2E908A"/>
      </bottom>
      <diagonal/>
    </border>
    <border>
      <left style="thin">
        <color theme="0"/>
      </left>
      <right style="thin">
        <color rgb="FF2E908A"/>
      </right>
      <top style="thin">
        <color rgb="FF2E908A"/>
      </top>
      <bottom style="thin">
        <color theme="0"/>
      </bottom>
      <diagonal/>
    </border>
    <border>
      <left style="thin">
        <color theme="0"/>
      </left>
      <right style="thin">
        <color rgb="FF2E908A"/>
      </right>
      <top style="thin">
        <color theme="0"/>
      </top>
      <bottom style="thin">
        <color rgb="FF2E908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9" borderId="22" applyNumberFormat="0" applyAlignment="0" applyProtection="0">
      <alignment vertical="center"/>
    </xf>
    <xf numFmtId="0" fontId="17" fillId="19" borderId="20" applyNumberFormat="0" applyAlignment="0" applyProtection="0">
      <alignment vertical="center"/>
    </xf>
    <xf numFmtId="0" fontId="19" fillId="22" borderId="2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77" fontId="2" fillId="2" borderId="6" xfId="0" applyNumberFormat="1" applyFont="1" applyFill="1" applyBorder="1" applyAlignment="1">
      <alignment horizontal="center" vertical="center" wrapText="1"/>
    </xf>
    <xf numFmtId="177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7" fontId="2" fillId="2" borderId="10" xfId="0" applyNumberFormat="1" applyFont="1" applyFill="1" applyBorder="1" applyAlignment="1">
      <alignment horizontal="center" vertical="center" wrapText="1"/>
    </xf>
    <xf numFmtId="177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76" fontId="5" fillId="3" borderId="14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20" fontId="2" fillId="0" borderId="6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10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10" fontId="2" fillId="2" borderId="11" xfId="0" applyNumberFormat="1" applyFont="1" applyFill="1" applyBorder="1" applyAlignment="1">
      <alignment horizontal="center" vertical="center"/>
    </xf>
    <xf numFmtId="176" fontId="5" fillId="3" borderId="17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33562"/>
      <color rgb="00FDE4E6"/>
      <color rgb="00FD9AB3"/>
      <color rgb="00FEEDF1"/>
      <color rgb="00FA4473"/>
      <color rgb="00637B99"/>
      <color rgb="002E908A"/>
      <color rgb="00000000"/>
      <color rgb="002E928A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AK23"/>
  <sheetViews>
    <sheetView showGridLines="0" tabSelected="1" workbookViewId="0">
      <selection activeCell="AF40" sqref="AF40"/>
    </sheetView>
  </sheetViews>
  <sheetFormatPr defaultColWidth="16" defaultRowHeight="25" customHeight="1"/>
  <cols>
    <col min="1" max="1" width="1.625" style="4" customWidth="1"/>
    <col min="2" max="2" width="3.5" style="4" customWidth="1"/>
    <col min="3" max="3" width="6.625" style="4" customWidth="1"/>
    <col min="4" max="6" width="9.25" style="4" customWidth="1"/>
    <col min="7" max="7" width="4.125" style="4" customWidth="1"/>
    <col min="8" max="12" width="4.125" style="5" customWidth="1"/>
    <col min="13" max="14" width="4.125" style="4" customWidth="1"/>
    <col min="15" max="19" width="4.125" style="5" customWidth="1"/>
    <col min="20" max="37" width="4.125" style="4" customWidth="1"/>
    <col min="38" max="16368" width="16" style="4" customWidth="1"/>
    <col min="16369" max="16384" width="16" style="4"/>
  </cols>
  <sheetData>
    <row r="1" ht="6" customHeight="1"/>
    <row r="2" ht="31" customHeight="1" spans="2:3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5" customHeight="1"/>
    <row r="4" s="1" customFormat="1" customHeight="1" spans="2:37">
      <c r="B4" s="7">
        <v>2021</v>
      </c>
      <c r="C4" s="8"/>
      <c r="D4" s="9">
        <v>10</v>
      </c>
      <c r="E4" s="9"/>
      <c r="F4" s="10"/>
      <c r="G4" s="11" t="s">
        <v>1</v>
      </c>
      <c r="H4" s="8"/>
      <c r="I4" s="8"/>
      <c r="J4" s="8"/>
      <c r="K4" s="32"/>
      <c r="L4" s="8" t="s">
        <v>2</v>
      </c>
      <c r="M4" s="8"/>
      <c r="N4" s="8"/>
      <c r="O4" s="8"/>
      <c r="P4" s="8"/>
      <c r="Q4" s="35" t="s">
        <v>3</v>
      </c>
      <c r="R4" s="35"/>
      <c r="S4" s="35"/>
      <c r="T4" s="35"/>
      <c r="U4" s="35"/>
      <c r="V4" s="35" t="s">
        <v>4</v>
      </c>
      <c r="W4" s="35"/>
      <c r="X4" s="35"/>
      <c r="Y4" s="35"/>
      <c r="Z4" s="40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="1" customFormat="1" customHeight="1" spans="2:37">
      <c r="B5" s="12" t="s">
        <v>5</v>
      </c>
      <c r="C5" s="13"/>
      <c r="D5" s="13" t="s">
        <v>6</v>
      </c>
      <c r="E5" s="13"/>
      <c r="F5" s="14"/>
      <c r="G5" s="15" t="s">
        <v>7</v>
      </c>
      <c r="H5" s="13"/>
      <c r="I5" s="13"/>
      <c r="J5" s="13"/>
      <c r="K5" s="33" t="s">
        <v>7</v>
      </c>
      <c r="L5" s="13">
        <v>22</v>
      </c>
      <c r="M5" s="13"/>
      <c r="N5" s="13"/>
      <c r="O5" s="13"/>
      <c r="P5" s="13"/>
      <c r="Q5" s="36">
        <f>SUMIF($E$12:$E$1048572,G5,$F$12:$F$1048572)</f>
        <v>3300</v>
      </c>
      <c r="R5" s="36"/>
      <c r="S5" s="36"/>
      <c r="T5" s="36"/>
      <c r="U5" s="36"/>
      <c r="V5" s="37">
        <f>Q5/$D$6</f>
        <v>0.262655205348615</v>
      </c>
      <c r="W5" s="37"/>
      <c r="X5" s="37"/>
      <c r="Y5" s="37"/>
      <c r="Z5" s="41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="1" customFormat="1" customHeight="1" spans="2:37">
      <c r="B6" s="12"/>
      <c r="C6" s="13"/>
      <c r="D6" s="16">
        <f>SUM(D12:D1048572)</f>
        <v>12564</v>
      </c>
      <c r="E6" s="16"/>
      <c r="F6" s="17"/>
      <c r="G6" s="15" t="s">
        <v>8</v>
      </c>
      <c r="H6" s="13"/>
      <c r="I6" s="13"/>
      <c r="J6" s="13"/>
      <c r="K6" s="33"/>
      <c r="L6" s="13">
        <v>24</v>
      </c>
      <c r="M6" s="13"/>
      <c r="N6" s="13"/>
      <c r="O6" s="13"/>
      <c r="P6" s="13"/>
      <c r="Q6" s="36">
        <f>SUMIF($E$12:$E$1048572,G6,$F$12:$F$1048572)</f>
        <v>4152</v>
      </c>
      <c r="R6" s="36"/>
      <c r="S6" s="36"/>
      <c r="T6" s="36"/>
      <c r="U6" s="36"/>
      <c r="V6" s="37">
        <f>Q6/$D$6</f>
        <v>0.330468003820439</v>
      </c>
      <c r="W6" s="37"/>
      <c r="X6" s="37"/>
      <c r="Y6" s="37"/>
      <c r="Z6" s="41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="1" customFormat="1" customHeight="1" spans="2:37">
      <c r="B7" s="12"/>
      <c r="C7" s="13"/>
      <c r="D7" s="16"/>
      <c r="E7" s="16"/>
      <c r="F7" s="17"/>
      <c r="G7" s="15" t="s">
        <v>9</v>
      </c>
      <c r="H7" s="13"/>
      <c r="I7" s="13"/>
      <c r="J7" s="13"/>
      <c r="K7" s="33"/>
      <c r="L7" s="13">
        <v>26</v>
      </c>
      <c r="M7" s="13"/>
      <c r="N7" s="13"/>
      <c r="O7" s="13"/>
      <c r="P7" s="13"/>
      <c r="Q7" s="36">
        <f>SUMIF($E$12:$E$1048572,G7,$F$12:$F$1048572)</f>
        <v>2340</v>
      </c>
      <c r="R7" s="36"/>
      <c r="S7" s="36"/>
      <c r="T7" s="36"/>
      <c r="U7" s="36"/>
      <c r="V7" s="37">
        <f>Q7/$D$6</f>
        <v>0.186246418338109</v>
      </c>
      <c r="W7" s="37"/>
      <c r="X7" s="37"/>
      <c r="Y7" s="37"/>
      <c r="Z7" s="41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="1" customFormat="1" customHeight="1" spans="2:37">
      <c r="B8" s="18"/>
      <c r="C8" s="19"/>
      <c r="D8" s="20"/>
      <c r="E8" s="20"/>
      <c r="F8" s="21"/>
      <c r="G8" s="22" t="s">
        <v>10</v>
      </c>
      <c r="H8" s="19"/>
      <c r="I8" s="19"/>
      <c r="J8" s="19"/>
      <c r="K8" s="34"/>
      <c r="L8" s="19">
        <v>28</v>
      </c>
      <c r="M8" s="19"/>
      <c r="N8" s="19"/>
      <c r="O8" s="19"/>
      <c r="P8" s="19"/>
      <c r="Q8" s="38">
        <f>SUMIF($E$12:$E$1048572,G8,$F$12:$F$1048572)</f>
        <v>2772</v>
      </c>
      <c r="R8" s="38"/>
      <c r="S8" s="38"/>
      <c r="T8" s="38"/>
      <c r="U8" s="38"/>
      <c r="V8" s="39">
        <f>Q8/$D$6</f>
        <v>0.220630372492837</v>
      </c>
      <c r="W8" s="39"/>
      <c r="X8" s="39"/>
      <c r="Y8" s="39"/>
      <c r="Z8" s="42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="2" customFormat="1" ht="6" customHeight="1" spans="2:37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="3" customFormat="1" customHeight="1" spans="2:37">
      <c r="B10" s="23" t="s">
        <v>11</v>
      </c>
      <c r="C10" s="24"/>
      <c r="D10" s="24" t="s">
        <v>12</v>
      </c>
      <c r="E10" s="24" t="s">
        <v>13</v>
      </c>
      <c r="F10" s="24" t="s">
        <v>3</v>
      </c>
      <c r="G10" s="25">
        <f>DATE(B4,D4,1)</f>
        <v>44470</v>
      </c>
      <c r="H10" s="25">
        <f>G10+1</f>
        <v>44471</v>
      </c>
      <c r="I10" s="25">
        <f t="shared" ref="I10:Z10" si="0">H10+1</f>
        <v>44472</v>
      </c>
      <c r="J10" s="25">
        <f t="shared" si="0"/>
        <v>44473</v>
      </c>
      <c r="K10" s="25">
        <f t="shared" si="0"/>
        <v>44474</v>
      </c>
      <c r="L10" s="25">
        <f t="shared" si="0"/>
        <v>44475</v>
      </c>
      <c r="M10" s="25">
        <f t="shared" si="0"/>
        <v>44476</v>
      </c>
      <c r="N10" s="25">
        <f t="shared" si="0"/>
        <v>44477</v>
      </c>
      <c r="O10" s="25">
        <f t="shared" si="0"/>
        <v>44478</v>
      </c>
      <c r="P10" s="25">
        <f t="shared" si="0"/>
        <v>44479</v>
      </c>
      <c r="Q10" s="25">
        <f t="shared" si="0"/>
        <v>44480</v>
      </c>
      <c r="R10" s="25">
        <f t="shared" si="0"/>
        <v>44481</v>
      </c>
      <c r="S10" s="25">
        <f t="shared" si="0"/>
        <v>44482</v>
      </c>
      <c r="T10" s="25">
        <f t="shared" si="0"/>
        <v>44483</v>
      </c>
      <c r="U10" s="25">
        <f t="shared" si="0"/>
        <v>44484</v>
      </c>
      <c r="V10" s="25">
        <f t="shared" si="0"/>
        <v>44485</v>
      </c>
      <c r="W10" s="25">
        <f t="shared" si="0"/>
        <v>44486</v>
      </c>
      <c r="X10" s="25">
        <f t="shared" si="0"/>
        <v>44487</v>
      </c>
      <c r="Y10" s="25">
        <f t="shared" si="0"/>
        <v>44488</v>
      </c>
      <c r="Z10" s="25">
        <f t="shared" si="0"/>
        <v>44489</v>
      </c>
      <c r="AA10" s="25">
        <f t="shared" ref="AA10:AK10" si="1">Z10+1</f>
        <v>44490</v>
      </c>
      <c r="AB10" s="25">
        <f t="shared" si="1"/>
        <v>44491</v>
      </c>
      <c r="AC10" s="25">
        <f t="shared" si="1"/>
        <v>44492</v>
      </c>
      <c r="AD10" s="25">
        <f t="shared" si="1"/>
        <v>44493</v>
      </c>
      <c r="AE10" s="25">
        <f t="shared" si="1"/>
        <v>44494</v>
      </c>
      <c r="AF10" s="25">
        <f t="shared" si="1"/>
        <v>44495</v>
      </c>
      <c r="AG10" s="25">
        <f t="shared" si="1"/>
        <v>44496</v>
      </c>
      <c r="AH10" s="25">
        <f t="shared" si="1"/>
        <v>44497</v>
      </c>
      <c r="AI10" s="25">
        <f t="shared" si="1"/>
        <v>44498</v>
      </c>
      <c r="AJ10" s="25">
        <f t="shared" si="1"/>
        <v>44499</v>
      </c>
      <c r="AK10" s="43">
        <f t="shared" si="1"/>
        <v>44500</v>
      </c>
    </row>
    <row r="11" customHeight="1" spans="2:37">
      <c r="B11" s="26"/>
      <c r="C11" s="27"/>
      <c r="D11" s="27"/>
      <c r="E11" s="27"/>
      <c r="F11" s="27"/>
      <c r="G11" s="27" t="str">
        <f>TEXT(G10,"AAA")</f>
        <v>五</v>
      </c>
      <c r="H11" s="27" t="str">
        <f t="shared" ref="H11:AK11" si="2">TEXT(H10,"AAA")</f>
        <v>六</v>
      </c>
      <c r="I11" s="27" t="str">
        <f t="shared" si="2"/>
        <v>日</v>
      </c>
      <c r="J11" s="27" t="str">
        <f t="shared" si="2"/>
        <v>一</v>
      </c>
      <c r="K11" s="27" t="str">
        <f t="shared" si="2"/>
        <v>二</v>
      </c>
      <c r="L11" s="27" t="str">
        <f t="shared" si="2"/>
        <v>三</v>
      </c>
      <c r="M11" s="27" t="str">
        <f t="shared" si="2"/>
        <v>四</v>
      </c>
      <c r="N11" s="27" t="str">
        <f t="shared" si="2"/>
        <v>五</v>
      </c>
      <c r="O11" s="27" t="str">
        <f t="shared" si="2"/>
        <v>六</v>
      </c>
      <c r="P11" s="27" t="str">
        <f t="shared" si="2"/>
        <v>日</v>
      </c>
      <c r="Q11" s="27" t="str">
        <f t="shared" si="2"/>
        <v>一</v>
      </c>
      <c r="R11" s="27" t="str">
        <f t="shared" si="2"/>
        <v>二</v>
      </c>
      <c r="S11" s="27" t="str">
        <f t="shared" si="2"/>
        <v>三</v>
      </c>
      <c r="T11" s="27" t="str">
        <f t="shared" si="2"/>
        <v>四</v>
      </c>
      <c r="U11" s="27" t="str">
        <f t="shared" si="2"/>
        <v>五</v>
      </c>
      <c r="V11" s="27" t="str">
        <f t="shared" si="2"/>
        <v>六</v>
      </c>
      <c r="W11" s="27" t="str">
        <f t="shared" si="2"/>
        <v>日</v>
      </c>
      <c r="X11" s="27" t="str">
        <f t="shared" si="2"/>
        <v>一</v>
      </c>
      <c r="Y11" s="27" t="str">
        <f t="shared" si="2"/>
        <v>二</v>
      </c>
      <c r="Z11" s="27" t="str">
        <f t="shared" si="2"/>
        <v>三</v>
      </c>
      <c r="AA11" s="27" t="str">
        <f t="shared" si="2"/>
        <v>四</v>
      </c>
      <c r="AB11" s="27" t="str">
        <f t="shared" si="2"/>
        <v>五</v>
      </c>
      <c r="AC11" s="27" t="str">
        <f t="shared" si="2"/>
        <v>六</v>
      </c>
      <c r="AD11" s="27" t="str">
        <f t="shared" si="2"/>
        <v>日</v>
      </c>
      <c r="AE11" s="27" t="str">
        <f t="shared" si="2"/>
        <v>一</v>
      </c>
      <c r="AF11" s="27" t="str">
        <f t="shared" si="2"/>
        <v>二</v>
      </c>
      <c r="AG11" s="27" t="str">
        <f t="shared" si="2"/>
        <v>三</v>
      </c>
      <c r="AH11" s="27" t="str">
        <f t="shared" si="2"/>
        <v>四</v>
      </c>
      <c r="AI11" s="27" t="str">
        <f t="shared" si="2"/>
        <v>五</v>
      </c>
      <c r="AJ11" s="27" t="str">
        <f t="shared" si="2"/>
        <v>六</v>
      </c>
      <c r="AK11" s="44" t="str">
        <f t="shared" si="2"/>
        <v>日</v>
      </c>
    </row>
    <row r="12" s="4" customFormat="1" customHeight="1" spans="2:37">
      <c r="B12" s="28">
        <v>1</v>
      </c>
      <c r="C12" s="29" t="s">
        <v>14</v>
      </c>
      <c r="D12" s="30">
        <f>SUM(F12:F15)</f>
        <v>6714</v>
      </c>
      <c r="E12" s="31" t="s">
        <v>7</v>
      </c>
      <c r="F12" s="31">
        <f>VLOOKUP(E12,$G$5:$P$8,6,0)*SUM(G12:AK12)</f>
        <v>2684</v>
      </c>
      <c r="G12" s="28"/>
      <c r="H12" s="28">
        <v>2</v>
      </c>
      <c r="I12" s="28">
        <v>8</v>
      </c>
      <c r="J12" s="28">
        <v>8</v>
      </c>
      <c r="K12" s="28">
        <v>6</v>
      </c>
      <c r="L12" s="28">
        <v>9</v>
      </c>
      <c r="M12" s="28">
        <v>8</v>
      </c>
      <c r="N12" s="28"/>
      <c r="O12" s="28"/>
      <c r="P12" s="28"/>
      <c r="Q12" s="28"/>
      <c r="R12" s="28"/>
      <c r="S12" s="28"/>
      <c r="T12" s="28"/>
      <c r="U12" s="28"/>
      <c r="V12" s="28">
        <v>8</v>
      </c>
      <c r="W12" s="28">
        <v>8</v>
      </c>
      <c r="X12" s="28">
        <v>10</v>
      </c>
      <c r="Y12" s="28">
        <v>8</v>
      </c>
      <c r="Z12" s="28">
        <v>8</v>
      </c>
      <c r="AA12" s="28">
        <v>8</v>
      </c>
      <c r="AB12" s="28"/>
      <c r="AC12" s="28">
        <v>7</v>
      </c>
      <c r="AD12" s="28">
        <v>8</v>
      </c>
      <c r="AE12" s="28">
        <v>8</v>
      </c>
      <c r="AF12" s="28">
        <v>8</v>
      </c>
      <c r="AG12" s="28"/>
      <c r="AH12" s="28"/>
      <c r="AI12" s="28"/>
      <c r="AJ12" s="28"/>
      <c r="AK12" s="28"/>
    </row>
    <row r="13" s="4" customFormat="1" customHeight="1" spans="2:37">
      <c r="B13" s="28"/>
      <c r="C13" s="29"/>
      <c r="D13" s="30"/>
      <c r="E13" s="31" t="s">
        <v>8</v>
      </c>
      <c r="F13" s="31">
        <f>VLOOKUP(E13,$G$5:$P$8,6,0)*SUM(G13:AK13)</f>
        <v>1704</v>
      </c>
      <c r="G13" s="28"/>
      <c r="H13" s="28"/>
      <c r="I13" s="28"/>
      <c r="J13" s="28"/>
      <c r="K13" s="28"/>
      <c r="L13" s="28"/>
      <c r="M13" s="28"/>
      <c r="N13" s="28"/>
      <c r="O13" s="28">
        <v>8</v>
      </c>
      <c r="P13" s="28">
        <v>8</v>
      </c>
      <c r="Q13" s="28">
        <v>8</v>
      </c>
      <c r="R13" s="28">
        <v>8</v>
      </c>
      <c r="S13" s="28">
        <v>7</v>
      </c>
      <c r="T13" s="28">
        <v>8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>
        <v>8</v>
      </c>
      <c r="AI13" s="28"/>
      <c r="AJ13" s="28">
        <v>8</v>
      </c>
      <c r="AK13" s="28">
        <v>8</v>
      </c>
    </row>
    <row r="14" s="4" customFormat="1" customHeight="1" spans="2:37">
      <c r="B14" s="28"/>
      <c r="C14" s="29"/>
      <c r="D14" s="30"/>
      <c r="E14" s="31" t="s">
        <v>9</v>
      </c>
      <c r="F14" s="31">
        <f>VLOOKUP(E14,$G$5:$P$8,6,0)*SUM(G14:AK14)</f>
        <v>1430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>
        <v>8</v>
      </c>
      <c r="V14" s="28"/>
      <c r="W14" s="28"/>
      <c r="X14" s="28"/>
      <c r="Y14" s="28"/>
      <c r="Z14" s="28"/>
      <c r="AA14" s="28"/>
      <c r="AB14" s="28"/>
      <c r="AC14" s="28">
        <v>8</v>
      </c>
      <c r="AD14" s="28">
        <v>8</v>
      </c>
      <c r="AE14" s="28">
        <v>8</v>
      </c>
      <c r="AF14" s="28">
        <v>7</v>
      </c>
      <c r="AG14" s="28">
        <v>8</v>
      </c>
      <c r="AH14" s="28">
        <v>8</v>
      </c>
      <c r="AI14" s="28"/>
      <c r="AJ14" s="28"/>
      <c r="AK14" s="28"/>
    </row>
    <row r="15" s="4" customFormat="1" customHeight="1" spans="2:37">
      <c r="B15" s="28"/>
      <c r="C15" s="29"/>
      <c r="D15" s="30"/>
      <c r="E15" s="31" t="s">
        <v>10</v>
      </c>
      <c r="F15" s="31">
        <f>VLOOKUP(E15,$G$5:$P$8,6,0)*SUM(G15:AK15)</f>
        <v>896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>
        <v>8</v>
      </c>
      <c r="U15" s="28"/>
      <c r="V15" s="28"/>
      <c r="W15" s="28"/>
      <c r="X15" s="28"/>
      <c r="Y15" s="28"/>
      <c r="Z15" s="28"/>
      <c r="AA15" s="28"/>
      <c r="AB15" s="28">
        <v>8</v>
      </c>
      <c r="AC15" s="28"/>
      <c r="AD15" s="28"/>
      <c r="AE15" s="28"/>
      <c r="AF15" s="28"/>
      <c r="AG15" s="28"/>
      <c r="AH15" s="28"/>
      <c r="AI15" s="28"/>
      <c r="AJ15" s="28">
        <v>8</v>
      </c>
      <c r="AK15" s="28">
        <v>8</v>
      </c>
    </row>
    <row r="16" s="4" customFormat="1" customHeight="1" spans="2:37">
      <c r="B16" s="28">
        <v>2</v>
      </c>
      <c r="C16" s="29" t="s">
        <v>14</v>
      </c>
      <c r="D16" s="30">
        <f>SUM(F16:F19)</f>
        <v>5850</v>
      </c>
      <c r="E16" s="31" t="s">
        <v>7</v>
      </c>
      <c r="F16" s="31">
        <f t="shared" ref="F16:F27" si="3">VLOOKUP(E16,$G$5:$P$8,6,0)*SUM(G16:AK16)</f>
        <v>616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>
        <v>8</v>
      </c>
      <c r="W16" s="28">
        <v>8</v>
      </c>
      <c r="X16" s="28">
        <v>8</v>
      </c>
      <c r="Y16" s="28"/>
      <c r="Z16" s="28"/>
      <c r="AA16" s="28">
        <v>4</v>
      </c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="4" customFormat="1" customHeight="1" spans="2:37">
      <c r="B17" s="28"/>
      <c r="C17" s="29"/>
      <c r="D17" s="30"/>
      <c r="E17" s="31" t="s">
        <v>8</v>
      </c>
      <c r="F17" s="31">
        <f t="shared" si="3"/>
        <v>2448</v>
      </c>
      <c r="G17" s="28"/>
      <c r="H17" s="28">
        <v>8</v>
      </c>
      <c r="I17" s="28">
        <v>8</v>
      </c>
      <c r="J17" s="28">
        <v>8</v>
      </c>
      <c r="K17" s="28">
        <v>3</v>
      </c>
      <c r="L17" s="28">
        <v>8</v>
      </c>
      <c r="M17" s="28">
        <v>8</v>
      </c>
      <c r="N17" s="28"/>
      <c r="O17" s="28">
        <v>7</v>
      </c>
      <c r="P17" s="28">
        <v>12</v>
      </c>
      <c r="Q17" s="28">
        <v>8</v>
      </c>
      <c r="R17" s="28">
        <v>8</v>
      </c>
      <c r="S17" s="28">
        <v>8</v>
      </c>
      <c r="T17" s="28">
        <v>8</v>
      </c>
      <c r="U17" s="28"/>
      <c r="V17" s="28"/>
      <c r="W17" s="28"/>
      <c r="X17" s="28"/>
      <c r="Y17" s="28"/>
      <c r="Z17" s="28"/>
      <c r="AA17" s="28">
        <v>4</v>
      </c>
      <c r="AB17" s="28"/>
      <c r="AC17" s="28"/>
      <c r="AD17" s="28"/>
      <c r="AE17" s="28"/>
      <c r="AF17" s="28"/>
      <c r="AG17" s="28"/>
      <c r="AH17" s="28"/>
      <c r="AI17" s="28">
        <v>4</v>
      </c>
      <c r="AJ17" s="28"/>
      <c r="AK17" s="28"/>
    </row>
    <row r="18" s="4" customFormat="1" customHeight="1" spans="2:37">
      <c r="B18" s="28"/>
      <c r="C18" s="29"/>
      <c r="D18" s="30"/>
      <c r="E18" s="31" t="s">
        <v>9</v>
      </c>
      <c r="F18" s="31">
        <f t="shared" si="3"/>
        <v>910</v>
      </c>
      <c r="G18" s="28"/>
      <c r="H18" s="28"/>
      <c r="I18" s="28"/>
      <c r="J18" s="28"/>
      <c r="K18" s="28"/>
      <c r="L18" s="28"/>
      <c r="M18" s="28"/>
      <c r="N18" s="28">
        <v>6</v>
      </c>
      <c r="O18" s="28"/>
      <c r="P18" s="28"/>
      <c r="Q18" s="28"/>
      <c r="R18" s="28"/>
      <c r="S18" s="28"/>
      <c r="T18" s="28"/>
      <c r="U18" s="28">
        <v>8</v>
      </c>
      <c r="V18" s="28"/>
      <c r="W18" s="28"/>
      <c r="X18" s="28">
        <v>1</v>
      </c>
      <c r="Y18" s="28">
        <v>8</v>
      </c>
      <c r="Z18" s="28">
        <v>8</v>
      </c>
      <c r="AA18" s="28">
        <v>4</v>
      </c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="4" customFormat="1" customHeight="1" spans="2:37">
      <c r="B19" s="28"/>
      <c r="C19" s="29"/>
      <c r="D19" s="30"/>
      <c r="E19" s="31" t="s">
        <v>10</v>
      </c>
      <c r="F19" s="31">
        <f t="shared" si="3"/>
        <v>1876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>
        <v>8</v>
      </c>
      <c r="AD19" s="28">
        <v>8</v>
      </c>
      <c r="AE19" s="28">
        <v>8</v>
      </c>
      <c r="AF19" s="28">
        <v>11</v>
      </c>
      <c r="AG19" s="28">
        <v>8</v>
      </c>
      <c r="AH19" s="28">
        <v>8</v>
      </c>
      <c r="AI19" s="28"/>
      <c r="AJ19" s="28">
        <v>8</v>
      </c>
      <c r="AK19" s="28">
        <v>8</v>
      </c>
    </row>
    <row r="20" s="4" customFormat="1" customHeight="1" spans="2:37">
      <c r="B20" s="28">
        <v>3</v>
      </c>
      <c r="C20" s="29" t="s">
        <v>14</v>
      </c>
      <c r="D20" s="30">
        <f>SUM(F20:F23)</f>
        <v>0</v>
      </c>
      <c r="E20" s="31" t="s">
        <v>7</v>
      </c>
      <c r="F20" s="31">
        <f t="shared" si="3"/>
        <v>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45"/>
      <c r="AJ20" s="45"/>
      <c r="AK20" s="45"/>
    </row>
    <row r="21" s="4" customFormat="1" customHeight="1" spans="2:37">
      <c r="B21" s="28"/>
      <c r="C21" s="29"/>
      <c r="D21" s="30"/>
      <c r="E21" s="31" t="s">
        <v>8</v>
      </c>
      <c r="F21" s="31">
        <f t="shared" si="3"/>
        <v>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45"/>
      <c r="AJ21" s="45"/>
      <c r="AK21" s="45"/>
    </row>
    <row r="22" s="4" customFormat="1" customHeight="1" spans="2:37">
      <c r="B22" s="28"/>
      <c r="C22" s="29"/>
      <c r="D22" s="30"/>
      <c r="E22" s="31" t="s">
        <v>9</v>
      </c>
      <c r="F22" s="31">
        <f t="shared" si="3"/>
        <v>0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45"/>
      <c r="AJ22" s="45"/>
      <c r="AK22" s="45"/>
    </row>
    <row r="23" s="4" customFormat="1" customHeight="1" spans="2:37">
      <c r="B23" s="28"/>
      <c r="C23" s="29"/>
      <c r="D23" s="30"/>
      <c r="E23" s="31" t="s">
        <v>10</v>
      </c>
      <c r="F23" s="31">
        <f t="shared" si="3"/>
        <v>0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45"/>
      <c r="AJ23" s="45"/>
      <c r="AK23" s="45"/>
    </row>
  </sheetData>
  <mergeCells count="40">
    <mergeCell ref="B2:AK2"/>
    <mergeCell ref="B4:C4"/>
    <mergeCell ref="D4:F4"/>
    <mergeCell ref="G4:K4"/>
    <mergeCell ref="L4:P4"/>
    <mergeCell ref="Q4:U4"/>
    <mergeCell ref="V4:Z4"/>
    <mergeCell ref="D5:F5"/>
    <mergeCell ref="G5:K5"/>
    <mergeCell ref="L5:P5"/>
    <mergeCell ref="Q5:U5"/>
    <mergeCell ref="V5:Z5"/>
    <mergeCell ref="G6:K6"/>
    <mergeCell ref="L6:P6"/>
    <mergeCell ref="Q6:U6"/>
    <mergeCell ref="V6:Z6"/>
    <mergeCell ref="G7:K7"/>
    <mergeCell ref="L7:P7"/>
    <mergeCell ref="Q7:U7"/>
    <mergeCell ref="V7:Z7"/>
    <mergeCell ref="G8:K8"/>
    <mergeCell ref="L8:P8"/>
    <mergeCell ref="Q8:U8"/>
    <mergeCell ref="V8:Z8"/>
    <mergeCell ref="B9:AK9"/>
    <mergeCell ref="B12:B15"/>
    <mergeCell ref="B16:B19"/>
    <mergeCell ref="B20:B23"/>
    <mergeCell ref="C12:C15"/>
    <mergeCell ref="C16:C19"/>
    <mergeCell ref="C20:C23"/>
    <mergeCell ref="D10:D11"/>
    <mergeCell ref="D12:D15"/>
    <mergeCell ref="D16:D19"/>
    <mergeCell ref="D20:D23"/>
    <mergeCell ref="E10:E11"/>
    <mergeCell ref="F10:F11"/>
    <mergeCell ref="B10:C11"/>
    <mergeCell ref="B5:C8"/>
    <mergeCell ref="D6:F8"/>
  </mergeCells>
  <conditionalFormatting sqref="V5:Z8">
    <cfRule type="dataBar" priority="1">
      <dataBar>
        <cfvo type="num" val="0"/>
        <cfvo type="num" val="1"/>
        <color theme="7" tint="0.4"/>
      </dataBar>
      <extLst>
        <ext xmlns:x14="http://schemas.microsoft.com/office/spreadsheetml/2009/9/main" uri="{B025F937-C7B1-47D3-B67F-A62EFF666E3E}">
          <x14:id>{88234af0-d5e7-4975-b1b7-8563e21c2b2b}</x14:id>
        </ext>
      </extLst>
    </cfRule>
  </conditionalFormatting>
  <dataValidations count="1">
    <dataValidation type="list" allowBlank="1" showInputMessage="1" showErrorMessage="1" sqref="G12:H12 I18:W18 X18:Z18 AA18:AG18 I19:AG19 G13:H19 AH12:AK19 G20:AK23 I12:AG17">
      <formula1>"1,2,3,4,5,6,7,8,9,10,11,12,13,14,15,16,17,18,19,20,21,22,23,24"</formula1>
    </dataValidation>
  </dataValidations>
  <pageMargins left="0.235416666666667" right="0" top="0.354166666666667" bottom="0" header="0.5" footer="0.5"/>
  <pageSetup paperSize="9" scale="88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34af0-d5e7-4975-b1b7-8563e21c2b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28A"/>
              <x14:negativeFillColor rgb="FFFF0000"/>
              <x14:negativeBorderColor rgb="FFFF0000"/>
              <x14:axisColor rgb="FF000000"/>
            </x14:dataBar>
          </x14:cfRule>
          <xm:sqref>V5:Z8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柳羲</cp:lastModifiedBy>
  <dcterms:created xsi:type="dcterms:W3CDTF">2020-11-04T03:33:00Z</dcterms:created>
  <dcterms:modified xsi:type="dcterms:W3CDTF">2021-11-18T05:43:05Z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853218E0B10444D0BF514A97FB78CA8F</vt:lpwstr>
  </property>
  <property fmtid="{D5CDD505-2E9C-101B-9397-08002B2CF9AE}" pid="4" name="KSOTemplateUUID">
    <vt:lpwstr>v1.0_mb_ZQJ0idkbA8O30EGavf2cGQ==</vt:lpwstr>
  </property>
  <property fmtid="{D5CDD505-2E9C-101B-9397-08002B2CF9AE}" pid="5" name="KSORubyTemplateID" linkTarget="0">
    <vt:lpwstr>1</vt:lpwstr>
  </property>
</Properties>
</file>