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9210" windowHeight="6555" activeTab="5"/>
  </bookViews>
  <sheets>
    <sheet name="工程民工工资表系统" sheetId="9" r:id="rId1"/>
    <sheet name="3月份工资" sheetId="11" r:id="rId2"/>
    <sheet name="4月份工资" sheetId="12" r:id="rId3"/>
    <sheet name="5月份工资" sheetId="13" r:id="rId4"/>
    <sheet name="6月份工资 " sheetId="14" r:id="rId5"/>
    <sheet name="7月份工资" sheetId="15" r:id="rId6"/>
    <sheet name="8月份工资" sheetId="2" r:id="rId7"/>
    <sheet name="9月份工资" sheetId="3" r:id="rId8"/>
    <sheet name="10月份工资表" sheetId="4" r:id="rId9"/>
    <sheet name="11月份工资表" sheetId="5" r:id="rId10"/>
    <sheet name="12月份工资表" sheetId="6" r:id="rId11"/>
    <sheet name="2019年1月" sheetId="7" r:id="rId12"/>
    <sheet name="2019年2月" sheetId="8" r:id="rId13"/>
  </sheets>
  <calcPr calcId="144525"/>
</workbook>
</file>

<file path=xl/sharedStrings.xml><?xml version="1.0" encoding="utf-8"?>
<sst xmlns="http://schemas.openxmlformats.org/spreadsheetml/2006/main" count="77">
  <si>
    <t>工程民工工资明细表</t>
  </si>
  <si>
    <t xml:space="preserve">     工程名称：这里添加工程的名称</t>
  </si>
  <si>
    <t xml:space="preserve">  2018  年    3   月       </t>
  </si>
  <si>
    <t>编号</t>
  </si>
  <si>
    <t>姓 名</t>
  </si>
  <si>
    <t>日工资</t>
  </si>
  <si>
    <t>出勤天数</t>
  </si>
  <si>
    <t>工资总计</t>
  </si>
  <si>
    <t>扣除款项</t>
  </si>
  <si>
    <t>实发工资</t>
  </si>
  <si>
    <t>备 注</t>
  </si>
  <si>
    <t>生活费</t>
  </si>
  <si>
    <t>借 支</t>
  </si>
  <si>
    <t>劳 保</t>
  </si>
  <si>
    <t>其 他 扣 款</t>
  </si>
  <si>
    <t>扣除合计</t>
  </si>
  <si>
    <t>A-01</t>
  </si>
  <si>
    <t>张三</t>
  </si>
  <si>
    <t>A-02</t>
  </si>
  <si>
    <t>李四</t>
  </si>
  <si>
    <t>A-03</t>
  </si>
  <si>
    <t>王二</t>
  </si>
  <si>
    <t>A-04</t>
  </si>
  <si>
    <t>A-05</t>
  </si>
  <si>
    <t>A-06</t>
  </si>
  <si>
    <t>A-07</t>
  </si>
  <si>
    <t>A-08</t>
  </si>
  <si>
    <t>A-09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</si>
  <si>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</si>
  <si>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</si>
  <si>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</si>
  <si>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</si>
  <si>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</si>
  <si>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</si>
  <si>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</si>
  <si>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</si>
  <si>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</si>
  <si>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</si>
  <si>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</si>
  <si>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A-21</t>
  </si>
  <si>
    <t>A-22</t>
  </si>
  <si>
    <t>A-23</t>
  </si>
  <si>
    <t>A-24</t>
  </si>
  <si>
    <t>A-25</t>
  </si>
  <si>
    <t>A-26</t>
  </si>
  <si>
    <t>A-27</t>
  </si>
  <si>
    <t>A-28</t>
  </si>
  <si>
    <t>A-29</t>
  </si>
  <si>
    <t>A-30</t>
  </si>
  <si>
    <t>A-31</t>
  </si>
  <si>
    <t>A-32</t>
  </si>
  <si>
    <t>A-33</t>
  </si>
  <si>
    <t>A-34</t>
  </si>
  <si>
    <t>A-35</t>
  </si>
  <si>
    <t>A-36</t>
  </si>
  <si>
    <t>A-37</t>
  </si>
  <si>
    <t>A-38</t>
  </si>
  <si>
    <t>A-39</t>
  </si>
  <si>
    <t>A-40</t>
  </si>
  <si>
    <t>A-41</t>
  </si>
  <si>
    <t>A-42</t>
  </si>
  <si>
    <t>A-43</t>
  </si>
  <si>
    <t>A-44</t>
  </si>
  <si>
    <t>A-45</t>
  </si>
  <si>
    <t>A-46</t>
  </si>
  <si>
    <t xml:space="preserve">2018     年     4    月       </t>
  </si>
  <si>
    <t>截止该月
工资累计</t>
  </si>
  <si>
    <t>累计工资</t>
  </si>
  <si>
    <t xml:space="preserve">2018     年    5    月       </t>
  </si>
  <si>
    <t xml:space="preserve">2018     年    6    月       </t>
  </si>
  <si>
    <t xml:space="preserve">2018     年     8    月       </t>
  </si>
  <si>
    <t xml:space="preserve">   2018      年     9    月       </t>
  </si>
  <si>
    <t xml:space="preserve">   2018      年    10    月       </t>
  </si>
  <si>
    <t xml:space="preserve">   2018      年  11    月       </t>
  </si>
  <si>
    <t xml:space="preserve">   2018      年     12    月       </t>
  </si>
  <si>
    <t xml:space="preserve">   2019      年     1    月       </t>
  </si>
  <si>
    <t xml:space="preserve">   2019      年     2    月     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</si>
</sst>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2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" fillId="2" borderId="4" applyNumberFormat="0" applyAlignment="0" applyProtection="0">
      <alignment vertical="center"/>
    </xf>
    <xf numFmtId="0" fontId="12" fillId="2" borderId="7" applyNumberFormat="0" applyAlignment="0" applyProtection="0">
      <alignment vertical="center"/>
    </xf>
    <xf numFmtId="0" fontId="22" fillId="17" borderId="11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#'11&#26376;&#20221;&#24037;&#36164;&#34920;'!A1"/><Relationship Id="rId8" Type="http://schemas.openxmlformats.org/officeDocument/2006/relationships/hyperlink" Target="#'10&#26376;&#20221;&#24037;&#36164;&#34920;'!A1"/><Relationship Id="rId7" Type="http://schemas.openxmlformats.org/officeDocument/2006/relationships/hyperlink" Target="#'9&#26376;&#20221;&#24037;&#36164;'!A1"/><Relationship Id="rId6" Type="http://schemas.openxmlformats.org/officeDocument/2006/relationships/hyperlink" Target="#'8&#26376;&#20221;&#24037;&#36164;'!A1"/><Relationship Id="rId5" Type="http://schemas.openxmlformats.org/officeDocument/2006/relationships/hyperlink" Target="#'7&#26376;&#20221;&#24037;&#36164;2'!A1"/><Relationship Id="rId4" Type="http://schemas.openxmlformats.org/officeDocument/2006/relationships/hyperlink" Target="#'6&#26376;&#20221;&#24037;&#36164; '!A1"/><Relationship Id="rId3" Type="http://schemas.openxmlformats.org/officeDocument/2006/relationships/hyperlink" Target="#'5&#26376;&#20221;&#24037;&#36164;'!A1"/><Relationship Id="rId2" Type="http://schemas.openxmlformats.org/officeDocument/2006/relationships/hyperlink" Target="#'4&#26376;&#20221;&#24037;&#36164;'!A1"/><Relationship Id="rId12" Type="http://schemas.openxmlformats.org/officeDocument/2006/relationships/hyperlink" Target="#'2019&#24180;2&#26376;'!A1"/><Relationship Id="rId11" Type="http://schemas.openxmlformats.org/officeDocument/2006/relationships/hyperlink" Target="#'2019&#24180;1&#26376;'!A1"/><Relationship Id="rId10" Type="http://schemas.openxmlformats.org/officeDocument/2006/relationships/hyperlink" Target="#'12&#26376;&#20221;&#24037;&#36164;&#34920;'!A1"/><Relationship Id="rId1" Type="http://schemas.openxmlformats.org/officeDocument/2006/relationships/hyperlink" Target="#'3&#26376;&#20221;&#24037;&#36164;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24037;&#31243;&#27665;&#24037;&#24037;&#36164;&#34920;&#31995;&#32479;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24037;&#31243;&#27665;&#24037;&#24037;&#36164;&#34920;&#31995;&#32479;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&#24037;&#31243;&#27665;&#24037;&#24037;&#36164;&#34920;&#31995;&#32479;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24037;&#31243;&#27665;&#24037;&#24037;&#36164;&#34920;&#31995;&#32479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4037;&#31243;&#27665;&#24037;&#24037;&#36164;&#34920;&#31995;&#32479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4037;&#31243;&#27665;&#24037;&#24037;&#36164;&#34920;&#31995;&#32479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4037;&#31243;&#27665;&#24037;&#24037;&#36164;&#34920;&#31995;&#32479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24037;&#31243;&#27665;&#24037;&#24037;&#36164;&#34920;&#31995;&#32479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24037;&#31243;&#27665;&#24037;&#24037;&#36164;&#34920;&#31995;&#32479;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24037;&#31243;&#27665;&#24037;&#24037;&#36164;&#34920;&#31995;&#32479;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24037;&#31243;&#27665;&#24037;&#24037;&#36164;&#34920;&#31995;&#32479;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24037;&#31243;&#27665;&#24037;&#24037;&#36164;&#34920;&#31995;&#32479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152400</xdr:colOff>
      <xdr:row>0</xdr:row>
      <xdr:rowOff>152400</xdr:rowOff>
    </xdr:from>
    <xdr:to>
      <xdr:col>32</xdr:col>
      <xdr:colOff>85725</xdr:colOff>
      <xdr:row>78</xdr:row>
      <xdr:rowOff>161608</xdr:rowOff>
    </xdr:to>
    <xdr:sp>
      <xdr:nvSpPr>
        <xdr:cNvPr id="211" name="矩形 210"/>
        <xdr:cNvSpPr/>
      </xdr:nvSpPr>
      <xdr:spPr>
        <a:xfrm>
          <a:off x="152400" y="152400"/>
          <a:ext cx="21878925" cy="14124940"/>
        </a:xfrm>
        <a:prstGeom prst="rect">
          <a:avLst/>
        </a:prstGeom>
        <a:gradFill flip="none" rotWithShape="1">
          <a:gsLst>
            <a:gs pos="0">
              <a:sysClr val="window" lastClr="FFFFFF">
                <a:lumMod val="95000"/>
              </a:sysClr>
            </a:gs>
            <a:gs pos="66300">
              <a:srgbClr val="FBFBFB"/>
            </a:gs>
            <a:gs pos="100000">
              <a:sysClr val="window" lastClr="FFFFFF"/>
            </a:gs>
          </a:gsLst>
          <a:lin ang="2700000" scaled="1"/>
          <a:tileRect/>
        </a:gradFill>
        <a:ln w="12700" cap="flat" cmpd="sng" algn="ctr">
          <a:noFill/>
          <a:prstDash val="solid"/>
          <a:miter lim="800000"/>
        </a:ln>
        <a:effectLst>
          <a:outerShdw blurRad="558800" sx="102000" sy="102000" algn="ctr" rotWithShape="0">
            <a:prstClr val="black">
              <a:alpha val="14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9pPr>
        </a:lstStyle>
        <a:p>
          <a:pPr algn="ctr"/>
          <a:endParaRPr lang="zh-CN" altLang="en-US" sz="3600"/>
        </a:p>
      </xdr:txBody>
    </xdr:sp>
    <xdr:clientData/>
  </xdr:twoCellAnchor>
  <xdr:twoCellAnchor>
    <xdr:from>
      <xdr:col>2</xdr:col>
      <xdr:colOff>195098</xdr:colOff>
      <xdr:row>8</xdr:row>
      <xdr:rowOff>53233</xdr:rowOff>
    </xdr:from>
    <xdr:to>
      <xdr:col>29</xdr:col>
      <xdr:colOff>55649</xdr:colOff>
      <xdr:row>22</xdr:row>
      <xdr:rowOff>101418</xdr:rowOff>
    </xdr:to>
    <xdr:sp>
      <xdr:nvSpPr>
        <xdr:cNvPr id="212" name="文本框 58"/>
        <xdr:cNvSpPr txBox="1"/>
      </xdr:nvSpPr>
      <xdr:spPr>
        <a:xfrm>
          <a:off x="1566545" y="1500505"/>
          <a:ext cx="18376900" cy="258191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pPr algn="ctr"/>
          <a:r>
            <a:rPr lang="zh-CN" altLang="en-US" sz="13800" b="1">
              <a:solidFill>
                <a:srgbClr val="5B9BD5">
                  <a:lumMod val="5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民工工资表系统</a:t>
          </a:r>
          <a:endParaRPr lang="zh-CN" altLang="en-US" sz="13800" b="1">
            <a:solidFill>
              <a:srgbClr val="5B9BD5">
                <a:lumMod val="50000"/>
              </a:srgb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360002</xdr:colOff>
      <xdr:row>23</xdr:row>
      <xdr:rowOff>102303</xdr:rowOff>
    </xdr:from>
    <xdr:to>
      <xdr:col>25</xdr:col>
      <xdr:colOff>264094</xdr:colOff>
      <xdr:row>27</xdr:row>
      <xdr:rowOff>137522</xdr:rowOff>
    </xdr:to>
    <xdr:sp>
      <xdr:nvSpPr>
        <xdr:cNvPr id="213" name="文本框 59"/>
        <xdr:cNvSpPr txBox="1"/>
      </xdr:nvSpPr>
      <xdr:spPr>
        <a:xfrm>
          <a:off x="4474210" y="4264660"/>
          <a:ext cx="12934315" cy="75882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pPr algn="ctr"/>
          <a:r>
            <a:rPr lang="zh-CN" altLang="en-US" sz="3200">
              <a:solidFill>
                <a:srgbClr val="5B9BD5">
                  <a:lumMod val="5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民工</a:t>
          </a:r>
          <a:r>
            <a:rPr lang="en-US" altLang="zh-CN" sz="3200">
              <a:solidFill>
                <a:srgbClr val="5B9BD5">
                  <a:lumMod val="5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1-12</a:t>
          </a:r>
          <a:r>
            <a:rPr lang="zh-CN" altLang="en-US" sz="3200">
              <a:solidFill>
                <a:srgbClr val="5B9BD5">
                  <a:lumMod val="5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月工资自动统计</a:t>
          </a:r>
          <a:r>
            <a:rPr lang="en-US" altLang="zh-CN" sz="3200">
              <a:solidFill>
                <a:srgbClr val="5B9BD5">
                  <a:lumMod val="5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·</a:t>
          </a:r>
          <a:r>
            <a:rPr lang="zh-CN" altLang="en-US" sz="3200">
              <a:solidFill>
                <a:srgbClr val="5B9BD5">
                  <a:lumMod val="5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自动累加</a:t>
          </a:r>
          <a:r>
            <a:rPr lang="en-US" altLang="zh-CN" sz="3200">
              <a:solidFill>
                <a:srgbClr val="5B9BD5">
                  <a:lumMod val="5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·</a:t>
          </a:r>
          <a:r>
            <a:rPr lang="zh-CN" altLang="en-US" sz="3200">
              <a:solidFill>
                <a:srgbClr val="5B9BD5">
                  <a:lumMod val="5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数值自动计算</a:t>
          </a:r>
          <a:endParaRPr lang="zh-CN" altLang="en-US" sz="3200">
            <a:solidFill>
              <a:srgbClr val="5B9BD5">
                <a:lumMod val="50000"/>
              </a:srgb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27</xdr:col>
      <xdr:colOff>17136</xdr:colOff>
      <xdr:row>4</xdr:row>
      <xdr:rowOff>105724</xdr:rowOff>
    </xdr:from>
    <xdr:to>
      <xdr:col>31</xdr:col>
      <xdr:colOff>102785</xdr:colOff>
      <xdr:row>8</xdr:row>
      <xdr:rowOff>137079</xdr:rowOff>
    </xdr:to>
    <xdr:grpSp>
      <xdr:nvGrpSpPr>
        <xdr:cNvPr id="214" name="组合 213"/>
        <xdr:cNvGrpSpPr/>
      </xdr:nvGrpSpPr>
      <xdr:grpSpPr>
        <a:xfrm>
          <a:off x="18533110" y="829310"/>
          <a:ext cx="2828925" cy="755015"/>
          <a:chOff x="16891568" y="655632"/>
          <a:chExt cx="1942227" cy="562931"/>
        </a:xfrm>
      </xdr:grpSpPr>
      <xdr:sp>
        <xdr:nvSpPr>
          <xdr:cNvPr id="311" name="矩形: 圆角 310"/>
          <xdr:cNvSpPr/>
        </xdr:nvSpPr>
        <xdr:spPr>
          <a:xfrm>
            <a:off x="16891568" y="655632"/>
            <a:ext cx="1879413" cy="562931"/>
          </a:xfrm>
          <a:prstGeom prst="roundRect">
            <a:avLst>
              <a:gd name="adj" fmla="val 6524"/>
            </a:avLst>
          </a:prstGeom>
          <a:solidFill>
            <a:srgbClr val="5B9BD5">
              <a:lumMod val="50000"/>
            </a:srgbClr>
          </a:solidFill>
          <a:ln w="12700" cap="flat" cmpd="sng" algn="ctr">
            <a:gradFill>
              <a:gsLst>
                <a:gs pos="75000">
                  <a:sysClr val="window" lastClr="FFFFFF">
                    <a:lumMod val="65000"/>
                  </a:sysClr>
                </a:gs>
                <a:gs pos="42000">
                  <a:sysClr val="window" lastClr="FFFFFF">
                    <a:lumMod val="50000"/>
                  </a:sysClr>
                </a:gs>
                <a:gs pos="0">
                  <a:sysClr val="window" lastClr="FFFFFF">
                    <a:lumMod val="85000"/>
                  </a:sysClr>
                </a:gs>
                <a:gs pos="42000">
                  <a:sysClr val="window" lastClr="FFFFFF">
                    <a:lumMod val="85000"/>
                  </a:sysClr>
                </a:gs>
              </a:gsLst>
              <a:lin ang="5400000" scaled="1"/>
            </a:gra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4000">
              <a:ln w="47625">
                <a:gradFill>
                  <a:gsLst>
                    <a:gs pos="0">
                      <a:sysClr val="window" lastClr="FFFFFF"/>
                    </a:gs>
                    <a:gs pos="66000">
                      <a:sysClr val="windowText" lastClr="000000">
                        <a:lumMod val="50000"/>
                        <a:lumOff val="50000"/>
                      </a:sysClr>
                    </a:gs>
                    <a:gs pos="41000">
                      <a:srgbClr val="979797">
                        <a:lumMod val="90000"/>
                      </a:srgbClr>
                    </a:gs>
                    <a:gs pos="34000">
                      <a:sysClr val="windowText" lastClr="000000">
                        <a:lumMod val="75000"/>
                        <a:lumOff val="25000"/>
                      </a:sysClr>
                    </a:gs>
                    <a:gs pos="100000">
                      <a:sysClr val="window" lastClr="FFFFFF">
                        <a:lumMod val="85000"/>
                      </a:sysClr>
                    </a:gs>
                  </a:gsLst>
                  <a:lin ang="5400000" scaled="1"/>
                </a:gradFill>
              </a:ln>
            </a:endParaRPr>
          </a:p>
        </xdr:txBody>
      </xdr:sp>
      <xdr:sp>
        <xdr:nvSpPr>
          <xdr:cNvPr id="312" name="矩形: 圆角 311"/>
          <xdr:cNvSpPr/>
        </xdr:nvSpPr>
        <xdr:spPr>
          <a:xfrm>
            <a:off x="16907017" y="678535"/>
            <a:ext cx="1769705" cy="234927"/>
          </a:xfrm>
          <a:prstGeom prst="roundRect">
            <a:avLst>
              <a:gd name="adj" fmla="val 13842"/>
            </a:avLst>
          </a:prstGeom>
          <a:gradFill flip="none" rotWithShape="1">
            <a:gsLst>
              <a:gs pos="0">
                <a:sysClr val="window" lastClr="FFFFFF">
                  <a:alpha val="26000"/>
                </a:sysClr>
              </a:gs>
              <a:gs pos="53000">
                <a:sysClr val="window" lastClr="FFFFFF">
                  <a:alpha val="0"/>
                </a:sysClr>
              </a:gs>
            </a:gsLst>
            <a:lin ang="2700000" scaled="1"/>
            <a:tileRect/>
          </a:gradFill>
          <a:ln w="31750" cap="flat" cmpd="sng" algn="ctr">
            <a:noFill/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4000"/>
          </a:p>
        </xdr:txBody>
      </xdr:sp>
      <xdr:sp>
        <xdr:nvSpPr>
          <xdr:cNvPr id="313" name="文本框 60"/>
          <xdr:cNvSpPr txBox="1"/>
        </xdr:nvSpPr>
        <xdr:spPr>
          <a:xfrm>
            <a:off x="17077834" y="667432"/>
            <a:ext cx="1755961" cy="40261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en-US" altLang="zh-CN" sz="2800" b="1" i="1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1</a:t>
            </a:r>
            <a:r>
              <a:rPr lang="zh-CN" altLang="en-US" sz="2800" b="1" i="1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年度版本</a:t>
            </a:r>
            <a:endParaRPr lang="zh-CN" altLang="en-US" sz="2800" b="1" i="1">
              <a:solidFill>
                <a:sysClr val="window" lastClr="FFFFFF"/>
              </a:solidFill>
              <a:effectLst>
                <a:outerShdw blurRad="355600" sx="102000" sy="102000" algn="ctr" rotWithShape="0">
                  <a:prstClr val="black">
                    <a:alpha val="2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2</xdr:col>
      <xdr:colOff>50936</xdr:colOff>
      <xdr:row>32</xdr:row>
      <xdr:rowOff>91562</xdr:rowOff>
    </xdr:from>
    <xdr:to>
      <xdr:col>6</xdr:col>
      <xdr:colOff>259157</xdr:colOff>
      <xdr:row>47</xdr:row>
      <xdr:rowOff>109324</xdr:rowOff>
    </xdr:to>
    <xdr:grpSp>
      <xdr:nvGrpSpPr>
        <xdr:cNvPr id="215" name="组合 214">
          <a:hlinkClick xmlns:r="http://schemas.openxmlformats.org/officeDocument/2006/relationships" r:id="rId1"/>
        </xdr:cNvPr>
        <xdr:cNvGrpSpPr/>
      </xdr:nvGrpSpPr>
      <xdr:grpSpPr>
        <a:xfrm>
          <a:off x="1422400" y="5882640"/>
          <a:ext cx="2951480" cy="2732405"/>
          <a:chOff x="1414298" y="5549221"/>
          <a:chExt cx="2646621" cy="2646231"/>
        </a:xfrm>
      </xdr:grpSpPr>
      <xdr:grpSp>
        <xdr:nvGrpSpPr>
          <xdr:cNvPr id="304" name="组合 303"/>
          <xdr:cNvGrpSpPr/>
        </xdr:nvGrpSpPr>
        <xdr:grpSpPr>
          <a:xfrm>
            <a:off x="1414298" y="5549221"/>
            <a:ext cx="2646621" cy="2646231"/>
            <a:chOff x="1574936" y="5527093"/>
            <a:chExt cx="2690884" cy="2690488"/>
          </a:xfrm>
        </xdr:grpSpPr>
        <xdr:grpSp>
          <xdr:nvGrpSpPr>
            <xdr:cNvPr id="306" name="组合 305"/>
            <xdr:cNvGrpSpPr/>
          </xdr:nvGrpSpPr>
          <xdr:grpSpPr>
            <a:xfrm>
              <a:off x="1574936" y="5527093"/>
              <a:ext cx="2690884" cy="2690488"/>
              <a:chOff x="2225878" y="5457527"/>
              <a:chExt cx="3009018" cy="3008575"/>
            </a:xfrm>
          </xdr:grpSpPr>
          <xdr:sp>
            <xdr:nvSpPr>
              <xdr:cNvPr id="309" name="椭圆 308"/>
              <xdr:cNvSpPr/>
            </xdr:nvSpPr>
            <xdr:spPr>
              <a:xfrm>
                <a:off x="2225878" y="5457527"/>
                <a:ext cx="3009018" cy="3008575"/>
              </a:xfrm>
              <a:prstGeom prst="ellipse">
                <a:avLst/>
              </a:prstGeom>
              <a:gradFill flip="none" rotWithShape="1">
                <a:gsLst>
                  <a:gs pos="0">
                    <a:sysClr val="window" lastClr="FFFFFF">
                      <a:lumMod val="85000"/>
                    </a:sysClr>
                  </a:gs>
                  <a:gs pos="48000">
                    <a:srgbClr val="FBFBFB"/>
                  </a:gs>
                  <a:gs pos="100000">
                    <a:sysClr val="window" lastClr="FFFFFF"/>
                  </a:gs>
                </a:gsLst>
                <a:lin ang="2700000" scaled="1"/>
                <a:tileRect/>
              </a:gradFill>
              <a:ln w="38100" cap="flat" cmpd="sng" algn="ctr">
                <a:gradFill>
                  <a:gsLst>
                    <a:gs pos="83000">
                      <a:sysClr val="window" lastClr="FFFFFF">
                        <a:lumMod val="85000"/>
                      </a:sysClr>
                    </a:gs>
                    <a:gs pos="42000">
                      <a:srgbClr val="E5E5E5"/>
                    </a:gs>
                    <a:gs pos="0">
                      <a:sysClr val="window" lastClr="FFFFFF">
                        <a:lumMod val="95000"/>
                      </a:sysClr>
                    </a:gs>
                  </a:gsLst>
                  <a:lin ang="5400000" scaled="1"/>
                </a:gradFill>
                <a:prstDash val="solid"/>
                <a:miter lim="800000"/>
              </a:ln>
              <a:effectLst>
                <a:outerShdw blurRad="495300" sx="102000" sy="102000" algn="ctr" rotWithShape="0">
                  <a:prstClr val="black">
                    <a:alpha val="1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  <xdr:sp>
            <xdr:nvSpPr>
              <xdr:cNvPr id="310" name="椭圆 309"/>
              <xdr:cNvSpPr/>
            </xdr:nvSpPr>
            <xdr:spPr>
              <a:xfrm>
                <a:off x="2456516" y="5688131"/>
                <a:ext cx="2547741" cy="2547366"/>
              </a:xfrm>
              <a:prstGeom prst="ellipse">
                <a:avLst/>
              </a:prstGeom>
              <a:solidFill>
                <a:srgbClr val="5B9BD5">
                  <a:lumMod val="5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</xdr:grpSp>
        <xdr:sp>
          <xdr:nvSpPr>
            <xdr:cNvPr id="307" name="文本框 89"/>
            <xdr:cNvSpPr txBox="1"/>
          </xdr:nvSpPr>
          <xdr:spPr>
            <a:xfrm>
              <a:off x="2330222" y="6172637"/>
              <a:ext cx="1180310" cy="8448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3</a:t>
              </a:r>
              <a:r>
                <a:rPr lang="zh-CN" altLang="en-US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endParaRPr lang="zh-CN" altLang="en-US" sz="48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308" name="文本框 137"/>
            <xdr:cNvSpPr txBox="1"/>
          </xdr:nvSpPr>
          <xdr:spPr>
            <a:xfrm>
              <a:off x="2407269" y="7082991"/>
              <a:ext cx="1061210" cy="4363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2021</a:t>
              </a:r>
              <a:r>
                <a:rPr lang="zh-CN" altLang="en-US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endParaRPr lang="zh-CN" altLang="en-US" sz="20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  <xdr:cxnSp>
        <xdr:nvCxnSpPr>
          <xdr:cNvPr id="305" name="直接连接符 304"/>
          <xdr:cNvCxnSpPr/>
        </xdr:nvCxnSpPr>
        <xdr:spPr>
          <a:xfrm>
            <a:off x="1927653" y="7106513"/>
            <a:ext cx="1655805" cy="0"/>
          </a:xfrm>
          <a:prstGeom prst="line">
            <a:avLst/>
          </a:prstGeom>
          <a:noFill/>
          <a:ln w="6350" cap="flat" cmpd="sng" algn="ctr">
            <a:solidFill>
              <a:sysClr val="window" lastClr="FFFFFF">
                <a:alpha val="53000"/>
              </a:sysClr>
            </a:solidFill>
            <a:prstDash val="solid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490058</xdr:colOff>
      <xdr:row>32</xdr:row>
      <xdr:rowOff>91562</xdr:rowOff>
    </xdr:from>
    <xdr:to>
      <xdr:col>11</xdr:col>
      <xdr:colOff>88679</xdr:colOff>
      <xdr:row>47</xdr:row>
      <xdr:rowOff>109324</xdr:rowOff>
    </xdr:to>
    <xdr:grpSp>
      <xdr:nvGrpSpPr>
        <xdr:cNvPr id="216" name="组合 215">
          <a:hlinkClick xmlns:r="http://schemas.openxmlformats.org/officeDocument/2006/relationships" r:id="rId2"/>
        </xdr:cNvPr>
        <xdr:cNvGrpSpPr/>
      </xdr:nvGrpSpPr>
      <xdr:grpSpPr>
        <a:xfrm>
          <a:off x="4604385" y="5882640"/>
          <a:ext cx="3027680" cy="2732405"/>
          <a:chOff x="1414298" y="5549221"/>
          <a:chExt cx="2646621" cy="2646231"/>
        </a:xfrm>
      </xdr:grpSpPr>
      <xdr:grpSp>
        <xdr:nvGrpSpPr>
          <xdr:cNvPr id="297" name="组合 296"/>
          <xdr:cNvGrpSpPr/>
        </xdr:nvGrpSpPr>
        <xdr:grpSpPr>
          <a:xfrm>
            <a:off x="1414298" y="5549221"/>
            <a:ext cx="2646621" cy="2646231"/>
            <a:chOff x="1574936" y="5527093"/>
            <a:chExt cx="2690884" cy="2690488"/>
          </a:xfrm>
        </xdr:grpSpPr>
        <xdr:grpSp>
          <xdr:nvGrpSpPr>
            <xdr:cNvPr id="299" name="组合 298"/>
            <xdr:cNvGrpSpPr/>
          </xdr:nvGrpSpPr>
          <xdr:grpSpPr>
            <a:xfrm>
              <a:off x="1574936" y="5527093"/>
              <a:ext cx="2690884" cy="2690488"/>
              <a:chOff x="2225878" y="5457527"/>
              <a:chExt cx="3009018" cy="3008575"/>
            </a:xfrm>
          </xdr:grpSpPr>
          <xdr:sp>
            <xdr:nvSpPr>
              <xdr:cNvPr id="302" name="椭圆 301"/>
              <xdr:cNvSpPr/>
            </xdr:nvSpPr>
            <xdr:spPr>
              <a:xfrm>
                <a:off x="2225878" y="5457527"/>
                <a:ext cx="3009018" cy="3008575"/>
              </a:xfrm>
              <a:prstGeom prst="ellipse">
                <a:avLst/>
              </a:prstGeom>
              <a:gradFill flip="none" rotWithShape="1">
                <a:gsLst>
                  <a:gs pos="0">
                    <a:sysClr val="window" lastClr="FFFFFF">
                      <a:lumMod val="85000"/>
                    </a:sysClr>
                  </a:gs>
                  <a:gs pos="48000">
                    <a:srgbClr val="FBFBFB"/>
                  </a:gs>
                  <a:gs pos="100000">
                    <a:sysClr val="window" lastClr="FFFFFF"/>
                  </a:gs>
                </a:gsLst>
                <a:lin ang="2700000" scaled="1"/>
                <a:tileRect/>
              </a:gradFill>
              <a:ln w="38100" cap="flat" cmpd="sng" algn="ctr">
                <a:gradFill>
                  <a:gsLst>
                    <a:gs pos="83000">
                      <a:sysClr val="window" lastClr="FFFFFF">
                        <a:lumMod val="85000"/>
                      </a:sysClr>
                    </a:gs>
                    <a:gs pos="42000">
                      <a:srgbClr val="E5E5E5"/>
                    </a:gs>
                    <a:gs pos="0">
                      <a:sysClr val="window" lastClr="FFFFFF">
                        <a:lumMod val="95000"/>
                      </a:sysClr>
                    </a:gs>
                  </a:gsLst>
                  <a:lin ang="5400000" scaled="1"/>
                </a:gradFill>
                <a:prstDash val="solid"/>
                <a:miter lim="800000"/>
              </a:ln>
              <a:effectLst>
                <a:outerShdw blurRad="495300" sx="102000" sy="102000" algn="ctr" rotWithShape="0">
                  <a:prstClr val="black">
                    <a:alpha val="1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  <xdr:sp>
            <xdr:nvSpPr>
              <xdr:cNvPr id="303" name="椭圆 302"/>
              <xdr:cNvSpPr/>
            </xdr:nvSpPr>
            <xdr:spPr>
              <a:xfrm>
                <a:off x="2456516" y="5688131"/>
                <a:ext cx="2547741" cy="2547366"/>
              </a:xfrm>
              <a:prstGeom prst="ellipse">
                <a:avLst/>
              </a:prstGeom>
              <a:solidFill>
                <a:srgbClr val="5B9BD5">
                  <a:lumMod val="5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</xdr:grpSp>
        <xdr:sp>
          <xdr:nvSpPr>
            <xdr:cNvPr id="300" name="文本框 142"/>
            <xdr:cNvSpPr txBox="1"/>
          </xdr:nvSpPr>
          <xdr:spPr>
            <a:xfrm>
              <a:off x="2330222" y="6172637"/>
              <a:ext cx="1180310" cy="8448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4</a:t>
              </a:r>
              <a:r>
                <a:rPr lang="zh-CN" altLang="en-US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endParaRPr lang="zh-CN" altLang="en-US" sz="48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301" name="文本框 143"/>
            <xdr:cNvSpPr txBox="1"/>
          </xdr:nvSpPr>
          <xdr:spPr>
            <a:xfrm>
              <a:off x="2407922" y="7082991"/>
              <a:ext cx="1061178" cy="4363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2021</a:t>
              </a:r>
              <a:r>
                <a:rPr lang="zh-CN" altLang="en-US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endParaRPr lang="zh-CN" altLang="en-US" sz="20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  <xdr:cxnSp>
        <xdr:nvCxnSpPr>
          <xdr:cNvPr id="298" name="直接连接符 297"/>
          <xdr:cNvCxnSpPr/>
        </xdr:nvCxnSpPr>
        <xdr:spPr>
          <a:xfrm>
            <a:off x="1927653" y="7128420"/>
            <a:ext cx="1655805" cy="0"/>
          </a:xfrm>
          <a:prstGeom prst="line">
            <a:avLst/>
          </a:prstGeom>
          <a:noFill/>
          <a:ln w="6350" cap="flat" cmpd="sng" algn="ctr">
            <a:solidFill>
              <a:sysClr val="window" lastClr="FFFFFF">
                <a:alpha val="53000"/>
              </a:sysClr>
            </a:solidFill>
            <a:prstDash val="solid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319580</xdr:colOff>
      <xdr:row>32</xdr:row>
      <xdr:rowOff>91562</xdr:rowOff>
    </xdr:from>
    <xdr:to>
      <xdr:col>15</xdr:col>
      <xdr:colOff>527801</xdr:colOff>
      <xdr:row>47</xdr:row>
      <xdr:rowOff>109324</xdr:rowOff>
    </xdr:to>
    <xdr:grpSp>
      <xdr:nvGrpSpPr>
        <xdr:cNvPr id="217" name="组合 216">
          <a:hlinkClick xmlns:r="http://schemas.openxmlformats.org/officeDocument/2006/relationships" r:id="rId3"/>
        </xdr:cNvPr>
        <xdr:cNvGrpSpPr/>
      </xdr:nvGrpSpPr>
      <xdr:grpSpPr>
        <a:xfrm>
          <a:off x="7863205" y="5882640"/>
          <a:ext cx="2951480" cy="2732405"/>
          <a:chOff x="1414298" y="5549221"/>
          <a:chExt cx="2646621" cy="2646231"/>
        </a:xfrm>
      </xdr:grpSpPr>
      <xdr:grpSp>
        <xdr:nvGrpSpPr>
          <xdr:cNvPr id="290" name="组合 289"/>
          <xdr:cNvGrpSpPr/>
        </xdr:nvGrpSpPr>
        <xdr:grpSpPr>
          <a:xfrm>
            <a:off x="1414298" y="5549221"/>
            <a:ext cx="2646621" cy="2646231"/>
            <a:chOff x="1574936" y="5527093"/>
            <a:chExt cx="2690884" cy="2690488"/>
          </a:xfrm>
        </xdr:grpSpPr>
        <xdr:grpSp>
          <xdr:nvGrpSpPr>
            <xdr:cNvPr id="292" name="组合 291"/>
            <xdr:cNvGrpSpPr/>
          </xdr:nvGrpSpPr>
          <xdr:grpSpPr>
            <a:xfrm>
              <a:off x="1574936" y="5527093"/>
              <a:ext cx="2690884" cy="2690488"/>
              <a:chOff x="2225878" y="5457527"/>
              <a:chExt cx="3009018" cy="3008575"/>
            </a:xfrm>
          </xdr:grpSpPr>
          <xdr:sp>
            <xdr:nvSpPr>
              <xdr:cNvPr id="295" name="椭圆 294"/>
              <xdr:cNvSpPr/>
            </xdr:nvSpPr>
            <xdr:spPr>
              <a:xfrm>
                <a:off x="2225878" y="5457527"/>
                <a:ext cx="3009018" cy="3008575"/>
              </a:xfrm>
              <a:prstGeom prst="ellipse">
                <a:avLst/>
              </a:prstGeom>
              <a:gradFill flip="none" rotWithShape="1">
                <a:gsLst>
                  <a:gs pos="0">
                    <a:sysClr val="window" lastClr="FFFFFF">
                      <a:lumMod val="85000"/>
                    </a:sysClr>
                  </a:gs>
                  <a:gs pos="48000">
                    <a:srgbClr val="FBFBFB"/>
                  </a:gs>
                  <a:gs pos="100000">
                    <a:sysClr val="window" lastClr="FFFFFF"/>
                  </a:gs>
                </a:gsLst>
                <a:lin ang="2700000" scaled="1"/>
                <a:tileRect/>
              </a:gradFill>
              <a:ln w="38100" cap="flat" cmpd="sng" algn="ctr">
                <a:gradFill>
                  <a:gsLst>
                    <a:gs pos="83000">
                      <a:sysClr val="window" lastClr="FFFFFF">
                        <a:lumMod val="85000"/>
                      </a:sysClr>
                    </a:gs>
                    <a:gs pos="42000">
                      <a:srgbClr val="E5E5E5"/>
                    </a:gs>
                    <a:gs pos="0">
                      <a:sysClr val="window" lastClr="FFFFFF">
                        <a:lumMod val="95000"/>
                      </a:sysClr>
                    </a:gs>
                  </a:gsLst>
                  <a:lin ang="5400000" scaled="1"/>
                </a:gradFill>
                <a:prstDash val="solid"/>
                <a:miter lim="800000"/>
              </a:ln>
              <a:effectLst>
                <a:outerShdw blurRad="495300" sx="102000" sy="102000" algn="ctr" rotWithShape="0">
                  <a:prstClr val="black">
                    <a:alpha val="1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  <xdr:sp>
            <xdr:nvSpPr>
              <xdr:cNvPr id="296" name="椭圆 295"/>
              <xdr:cNvSpPr/>
            </xdr:nvSpPr>
            <xdr:spPr>
              <a:xfrm>
                <a:off x="2456516" y="5688131"/>
                <a:ext cx="2547741" cy="2547366"/>
              </a:xfrm>
              <a:prstGeom prst="ellipse">
                <a:avLst/>
              </a:prstGeom>
              <a:solidFill>
                <a:srgbClr val="5B9BD5">
                  <a:lumMod val="5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</xdr:grpSp>
        <xdr:sp>
          <xdr:nvSpPr>
            <xdr:cNvPr id="293" name="文本框 150"/>
            <xdr:cNvSpPr txBox="1"/>
          </xdr:nvSpPr>
          <xdr:spPr>
            <a:xfrm>
              <a:off x="2330222" y="6172637"/>
              <a:ext cx="1180310" cy="8448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5</a:t>
              </a:r>
              <a:r>
                <a:rPr lang="zh-CN" altLang="en-US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endParaRPr lang="zh-CN" altLang="en-US" sz="48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294" name="文本框 151"/>
            <xdr:cNvSpPr txBox="1"/>
          </xdr:nvSpPr>
          <xdr:spPr>
            <a:xfrm>
              <a:off x="2407665" y="7082991"/>
              <a:ext cx="1061557" cy="4363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2021</a:t>
              </a:r>
              <a:r>
                <a:rPr lang="zh-CN" altLang="en-US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endParaRPr lang="zh-CN" altLang="en-US" sz="20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  <xdr:cxnSp>
        <xdr:nvCxnSpPr>
          <xdr:cNvPr id="291" name="直接连接符 290"/>
          <xdr:cNvCxnSpPr/>
        </xdr:nvCxnSpPr>
        <xdr:spPr>
          <a:xfrm>
            <a:off x="1927653" y="7126736"/>
            <a:ext cx="1655805" cy="0"/>
          </a:xfrm>
          <a:prstGeom prst="line">
            <a:avLst/>
          </a:prstGeom>
          <a:noFill/>
          <a:ln w="6350" cap="flat" cmpd="sng" algn="ctr">
            <a:solidFill>
              <a:sysClr val="window" lastClr="FFFFFF">
                <a:alpha val="53000"/>
              </a:sysClr>
            </a:solidFill>
            <a:prstDash val="solid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149102</xdr:colOff>
      <xdr:row>32</xdr:row>
      <xdr:rowOff>91562</xdr:rowOff>
    </xdr:from>
    <xdr:to>
      <xdr:col>20</xdr:col>
      <xdr:colOff>357323</xdr:colOff>
      <xdr:row>47</xdr:row>
      <xdr:rowOff>109324</xdr:rowOff>
    </xdr:to>
    <xdr:grpSp>
      <xdr:nvGrpSpPr>
        <xdr:cNvPr id="218" name="组合 217">
          <a:hlinkClick xmlns:r="http://schemas.openxmlformats.org/officeDocument/2006/relationships" r:id="rId4"/>
        </xdr:cNvPr>
        <xdr:cNvGrpSpPr/>
      </xdr:nvGrpSpPr>
      <xdr:grpSpPr>
        <a:xfrm>
          <a:off x="11121390" y="5882640"/>
          <a:ext cx="2951480" cy="2732405"/>
          <a:chOff x="1414298" y="5549221"/>
          <a:chExt cx="2646621" cy="2646231"/>
        </a:xfrm>
      </xdr:grpSpPr>
      <xdr:grpSp>
        <xdr:nvGrpSpPr>
          <xdr:cNvPr id="283" name="组合 282"/>
          <xdr:cNvGrpSpPr/>
        </xdr:nvGrpSpPr>
        <xdr:grpSpPr>
          <a:xfrm>
            <a:off x="1414298" y="5549221"/>
            <a:ext cx="2646621" cy="2646231"/>
            <a:chOff x="1574936" y="5527093"/>
            <a:chExt cx="2690884" cy="2690488"/>
          </a:xfrm>
        </xdr:grpSpPr>
        <xdr:grpSp>
          <xdr:nvGrpSpPr>
            <xdr:cNvPr id="285" name="组合 284"/>
            <xdr:cNvGrpSpPr/>
          </xdr:nvGrpSpPr>
          <xdr:grpSpPr>
            <a:xfrm>
              <a:off x="1574936" y="5527093"/>
              <a:ext cx="2690884" cy="2690488"/>
              <a:chOff x="2225878" y="5457527"/>
              <a:chExt cx="3009018" cy="3008575"/>
            </a:xfrm>
          </xdr:grpSpPr>
          <xdr:sp>
            <xdr:nvSpPr>
              <xdr:cNvPr id="288" name="椭圆 287"/>
              <xdr:cNvSpPr/>
            </xdr:nvSpPr>
            <xdr:spPr>
              <a:xfrm>
                <a:off x="2225878" y="5457527"/>
                <a:ext cx="3009018" cy="3008575"/>
              </a:xfrm>
              <a:prstGeom prst="ellipse">
                <a:avLst/>
              </a:prstGeom>
              <a:gradFill flip="none" rotWithShape="1">
                <a:gsLst>
                  <a:gs pos="0">
                    <a:sysClr val="window" lastClr="FFFFFF">
                      <a:lumMod val="85000"/>
                    </a:sysClr>
                  </a:gs>
                  <a:gs pos="48000">
                    <a:srgbClr val="FBFBFB"/>
                  </a:gs>
                  <a:gs pos="100000">
                    <a:sysClr val="window" lastClr="FFFFFF"/>
                  </a:gs>
                </a:gsLst>
                <a:lin ang="2700000" scaled="1"/>
                <a:tileRect/>
              </a:gradFill>
              <a:ln w="38100" cap="flat" cmpd="sng" algn="ctr">
                <a:gradFill>
                  <a:gsLst>
                    <a:gs pos="83000">
                      <a:sysClr val="window" lastClr="FFFFFF">
                        <a:lumMod val="85000"/>
                      </a:sysClr>
                    </a:gs>
                    <a:gs pos="42000">
                      <a:srgbClr val="E5E5E5"/>
                    </a:gs>
                    <a:gs pos="0">
                      <a:sysClr val="window" lastClr="FFFFFF">
                        <a:lumMod val="95000"/>
                      </a:sysClr>
                    </a:gs>
                  </a:gsLst>
                  <a:lin ang="5400000" scaled="1"/>
                </a:gradFill>
                <a:prstDash val="solid"/>
                <a:miter lim="800000"/>
              </a:ln>
              <a:effectLst>
                <a:outerShdw blurRad="495300" sx="102000" sy="102000" algn="ctr" rotWithShape="0">
                  <a:prstClr val="black">
                    <a:alpha val="1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  <xdr:sp>
            <xdr:nvSpPr>
              <xdr:cNvPr id="289" name="椭圆 288"/>
              <xdr:cNvSpPr/>
            </xdr:nvSpPr>
            <xdr:spPr>
              <a:xfrm>
                <a:off x="2456516" y="5688131"/>
                <a:ext cx="2547741" cy="2547366"/>
              </a:xfrm>
              <a:prstGeom prst="ellipse">
                <a:avLst/>
              </a:prstGeom>
              <a:solidFill>
                <a:srgbClr val="5B9BD5">
                  <a:lumMod val="5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</xdr:grpSp>
        <xdr:sp>
          <xdr:nvSpPr>
            <xdr:cNvPr id="286" name="文本框 158"/>
            <xdr:cNvSpPr txBox="1"/>
          </xdr:nvSpPr>
          <xdr:spPr>
            <a:xfrm>
              <a:off x="2330222" y="6172637"/>
              <a:ext cx="1180310" cy="8448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6</a:t>
              </a:r>
              <a:r>
                <a:rPr lang="zh-CN" altLang="en-US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endParaRPr lang="zh-CN" altLang="en-US" sz="48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287" name="文本框 159"/>
            <xdr:cNvSpPr txBox="1"/>
          </xdr:nvSpPr>
          <xdr:spPr>
            <a:xfrm>
              <a:off x="2407269" y="7082991"/>
              <a:ext cx="1061210" cy="4363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2021</a:t>
              </a:r>
              <a:r>
                <a:rPr lang="zh-CN" altLang="en-US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endParaRPr lang="zh-CN" altLang="en-US" sz="20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  <xdr:cxnSp>
        <xdr:nvCxnSpPr>
          <xdr:cNvPr id="284" name="直接连接符 283"/>
          <xdr:cNvCxnSpPr/>
        </xdr:nvCxnSpPr>
        <xdr:spPr>
          <a:xfrm>
            <a:off x="1927653" y="7099773"/>
            <a:ext cx="1655805" cy="0"/>
          </a:xfrm>
          <a:prstGeom prst="line">
            <a:avLst/>
          </a:prstGeom>
          <a:noFill/>
          <a:ln w="6350" cap="flat" cmpd="sng" algn="ctr">
            <a:solidFill>
              <a:sysClr val="window" lastClr="FFFFFF">
                <a:alpha val="53000"/>
              </a:sysClr>
            </a:solidFill>
            <a:prstDash val="solid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588224</xdr:colOff>
      <xdr:row>32</xdr:row>
      <xdr:rowOff>91562</xdr:rowOff>
    </xdr:from>
    <xdr:to>
      <xdr:col>25</xdr:col>
      <xdr:colOff>186845</xdr:colOff>
      <xdr:row>47</xdr:row>
      <xdr:rowOff>109324</xdr:rowOff>
    </xdr:to>
    <xdr:grpSp>
      <xdr:nvGrpSpPr>
        <xdr:cNvPr id="219" name="组合 218">
          <a:hlinkClick xmlns:r="http://schemas.openxmlformats.org/officeDocument/2006/relationships" r:id="rId5"/>
        </xdr:cNvPr>
        <xdr:cNvGrpSpPr/>
      </xdr:nvGrpSpPr>
      <xdr:grpSpPr>
        <a:xfrm>
          <a:off x="14304010" y="5882640"/>
          <a:ext cx="3027680" cy="2732405"/>
          <a:chOff x="1414298" y="5549221"/>
          <a:chExt cx="2646621" cy="2646231"/>
        </a:xfrm>
      </xdr:grpSpPr>
      <xdr:grpSp>
        <xdr:nvGrpSpPr>
          <xdr:cNvPr id="276" name="组合 275"/>
          <xdr:cNvGrpSpPr/>
        </xdr:nvGrpSpPr>
        <xdr:grpSpPr>
          <a:xfrm>
            <a:off x="1414298" y="5549221"/>
            <a:ext cx="2646621" cy="2646231"/>
            <a:chOff x="1574936" y="5527093"/>
            <a:chExt cx="2690884" cy="2690488"/>
          </a:xfrm>
        </xdr:grpSpPr>
        <xdr:grpSp>
          <xdr:nvGrpSpPr>
            <xdr:cNvPr id="278" name="组合 277"/>
            <xdr:cNvGrpSpPr/>
          </xdr:nvGrpSpPr>
          <xdr:grpSpPr>
            <a:xfrm>
              <a:off x="1574936" y="5527093"/>
              <a:ext cx="2690884" cy="2690488"/>
              <a:chOff x="2225878" y="5457527"/>
              <a:chExt cx="3009018" cy="3008575"/>
            </a:xfrm>
          </xdr:grpSpPr>
          <xdr:sp>
            <xdr:nvSpPr>
              <xdr:cNvPr id="281" name="椭圆 280"/>
              <xdr:cNvSpPr/>
            </xdr:nvSpPr>
            <xdr:spPr>
              <a:xfrm>
                <a:off x="2225878" y="5457527"/>
                <a:ext cx="3009018" cy="3008575"/>
              </a:xfrm>
              <a:prstGeom prst="ellipse">
                <a:avLst/>
              </a:prstGeom>
              <a:gradFill flip="none" rotWithShape="1">
                <a:gsLst>
                  <a:gs pos="0">
                    <a:sysClr val="window" lastClr="FFFFFF">
                      <a:lumMod val="85000"/>
                    </a:sysClr>
                  </a:gs>
                  <a:gs pos="48000">
                    <a:srgbClr val="FBFBFB"/>
                  </a:gs>
                  <a:gs pos="100000">
                    <a:sysClr val="window" lastClr="FFFFFF"/>
                  </a:gs>
                </a:gsLst>
                <a:lin ang="2700000" scaled="1"/>
                <a:tileRect/>
              </a:gradFill>
              <a:ln w="38100" cap="flat" cmpd="sng" algn="ctr">
                <a:gradFill>
                  <a:gsLst>
                    <a:gs pos="83000">
                      <a:sysClr val="window" lastClr="FFFFFF">
                        <a:lumMod val="85000"/>
                      </a:sysClr>
                    </a:gs>
                    <a:gs pos="42000">
                      <a:srgbClr val="E5E5E5"/>
                    </a:gs>
                    <a:gs pos="0">
                      <a:sysClr val="window" lastClr="FFFFFF">
                        <a:lumMod val="95000"/>
                      </a:sysClr>
                    </a:gs>
                  </a:gsLst>
                  <a:lin ang="5400000" scaled="1"/>
                </a:gradFill>
                <a:prstDash val="solid"/>
                <a:miter lim="800000"/>
              </a:ln>
              <a:effectLst>
                <a:outerShdw blurRad="495300" sx="102000" sy="102000" algn="ctr" rotWithShape="0">
                  <a:prstClr val="black">
                    <a:alpha val="1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  <xdr:sp>
            <xdr:nvSpPr>
              <xdr:cNvPr id="282" name="椭圆 281"/>
              <xdr:cNvSpPr/>
            </xdr:nvSpPr>
            <xdr:spPr>
              <a:xfrm>
                <a:off x="2456516" y="5688131"/>
                <a:ext cx="2547741" cy="2547366"/>
              </a:xfrm>
              <a:prstGeom prst="ellipse">
                <a:avLst/>
              </a:prstGeom>
              <a:solidFill>
                <a:srgbClr val="5B9BD5">
                  <a:lumMod val="5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</xdr:grpSp>
        <xdr:sp>
          <xdr:nvSpPr>
            <xdr:cNvPr id="279" name="文本框 166"/>
            <xdr:cNvSpPr txBox="1"/>
          </xdr:nvSpPr>
          <xdr:spPr>
            <a:xfrm>
              <a:off x="2330222" y="6172637"/>
              <a:ext cx="1180310" cy="8448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7</a:t>
              </a:r>
              <a:r>
                <a:rPr lang="zh-CN" altLang="en-US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endParaRPr lang="zh-CN" altLang="en-US" sz="48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280" name="文本框 167"/>
            <xdr:cNvSpPr txBox="1"/>
          </xdr:nvSpPr>
          <xdr:spPr>
            <a:xfrm>
              <a:off x="2407922" y="7082991"/>
              <a:ext cx="1061178" cy="4363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2021</a:t>
              </a:r>
              <a:r>
                <a:rPr lang="zh-CN" altLang="en-US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endParaRPr lang="zh-CN" altLang="en-US" sz="20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  <xdr:cxnSp>
        <xdr:nvCxnSpPr>
          <xdr:cNvPr id="277" name="直接连接符 276"/>
          <xdr:cNvCxnSpPr/>
        </xdr:nvCxnSpPr>
        <xdr:spPr>
          <a:xfrm>
            <a:off x="1927653" y="7086292"/>
            <a:ext cx="1655805" cy="0"/>
          </a:xfrm>
          <a:prstGeom prst="line">
            <a:avLst/>
          </a:prstGeom>
          <a:noFill/>
          <a:ln w="6350" cap="flat" cmpd="sng" algn="ctr">
            <a:solidFill>
              <a:sysClr val="window" lastClr="FFFFFF">
                <a:alpha val="53000"/>
              </a:sysClr>
            </a:solidFill>
            <a:prstDash val="solid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417744</xdr:colOff>
      <xdr:row>32</xdr:row>
      <xdr:rowOff>91562</xdr:rowOff>
    </xdr:from>
    <xdr:to>
      <xdr:col>30</xdr:col>
      <xdr:colOff>16365</xdr:colOff>
      <xdr:row>47</xdr:row>
      <xdr:rowOff>109324</xdr:rowOff>
    </xdr:to>
    <xdr:grpSp>
      <xdr:nvGrpSpPr>
        <xdr:cNvPr id="220" name="组合 219">
          <a:hlinkClick xmlns:r="http://schemas.openxmlformats.org/officeDocument/2006/relationships" r:id="rId6"/>
        </xdr:cNvPr>
        <xdr:cNvGrpSpPr/>
      </xdr:nvGrpSpPr>
      <xdr:grpSpPr>
        <a:xfrm>
          <a:off x="17562195" y="5882640"/>
          <a:ext cx="3027680" cy="2732405"/>
          <a:chOff x="1414298" y="5549221"/>
          <a:chExt cx="2646621" cy="2646231"/>
        </a:xfrm>
      </xdr:grpSpPr>
      <xdr:grpSp>
        <xdr:nvGrpSpPr>
          <xdr:cNvPr id="269" name="组合 268"/>
          <xdr:cNvGrpSpPr/>
        </xdr:nvGrpSpPr>
        <xdr:grpSpPr>
          <a:xfrm>
            <a:off x="1414298" y="5549221"/>
            <a:ext cx="2646621" cy="2646231"/>
            <a:chOff x="1574936" y="5527093"/>
            <a:chExt cx="2690884" cy="2690488"/>
          </a:xfrm>
        </xdr:grpSpPr>
        <xdr:grpSp>
          <xdr:nvGrpSpPr>
            <xdr:cNvPr id="271" name="组合 270"/>
            <xdr:cNvGrpSpPr/>
          </xdr:nvGrpSpPr>
          <xdr:grpSpPr>
            <a:xfrm>
              <a:off x="1574936" y="5527093"/>
              <a:ext cx="2690884" cy="2690488"/>
              <a:chOff x="2225878" y="5457527"/>
              <a:chExt cx="3009018" cy="3008575"/>
            </a:xfrm>
          </xdr:grpSpPr>
          <xdr:sp>
            <xdr:nvSpPr>
              <xdr:cNvPr id="274" name="椭圆 273"/>
              <xdr:cNvSpPr/>
            </xdr:nvSpPr>
            <xdr:spPr>
              <a:xfrm>
                <a:off x="2225878" y="5457527"/>
                <a:ext cx="3009018" cy="3008575"/>
              </a:xfrm>
              <a:prstGeom prst="ellipse">
                <a:avLst/>
              </a:prstGeom>
              <a:gradFill flip="none" rotWithShape="1">
                <a:gsLst>
                  <a:gs pos="0">
                    <a:sysClr val="window" lastClr="FFFFFF">
                      <a:lumMod val="85000"/>
                    </a:sysClr>
                  </a:gs>
                  <a:gs pos="48000">
                    <a:srgbClr val="FBFBFB"/>
                  </a:gs>
                  <a:gs pos="100000">
                    <a:sysClr val="window" lastClr="FFFFFF"/>
                  </a:gs>
                </a:gsLst>
                <a:lin ang="2700000" scaled="1"/>
                <a:tileRect/>
              </a:gradFill>
              <a:ln w="38100" cap="flat" cmpd="sng" algn="ctr">
                <a:gradFill>
                  <a:gsLst>
                    <a:gs pos="83000">
                      <a:sysClr val="window" lastClr="FFFFFF">
                        <a:lumMod val="85000"/>
                      </a:sysClr>
                    </a:gs>
                    <a:gs pos="42000">
                      <a:srgbClr val="E5E5E5"/>
                    </a:gs>
                    <a:gs pos="0">
                      <a:sysClr val="window" lastClr="FFFFFF">
                        <a:lumMod val="95000"/>
                      </a:sysClr>
                    </a:gs>
                  </a:gsLst>
                  <a:lin ang="5400000" scaled="1"/>
                </a:gradFill>
                <a:prstDash val="solid"/>
                <a:miter lim="800000"/>
              </a:ln>
              <a:effectLst>
                <a:outerShdw blurRad="495300" sx="102000" sy="102000" algn="ctr" rotWithShape="0">
                  <a:prstClr val="black">
                    <a:alpha val="1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  <xdr:sp>
            <xdr:nvSpPr>
              <xdr:cNvPr id="275" name="椭圆 274"/>
              <xdr:cNvSpPr/>
            </xdr:nvSpPr>
            <xdr:spPr>
              <a:xfrm>
                <a:off x="2456516" y="5688131"/>
                <a:ext cx="2547741" cy="2547366"/>
              </a:xfrm>
              <a:prstGeom prst="ellipse">
                <a:avLst/>
              </a:prstGeom>
              <a:solidFill>
                <a:srgbClr val="5B9BD5">
                  <a:lumMod val="5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</xdr:grpSp>
        <xdr:sp>
          <xdr:nvSpPr>
            <xdr:cNvPr id="272" name="文本框 174"/>
            <xdr:cNvSpPr txBox="1"/>
          </xdr:nvSpPr>
          <xdr:spPr>
            <a:xfrm>
              <a:off x="2330222" y="6172637"/>
              <a:ext cx="1180310" cy="8448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8</a:t>
              </a:r>
              <a:r>
                <a:rPr lang="zh-CN" altLang="en-US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endParaRPr lang="zh-CN" altLang="en-US" sz="48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273" name="文本框 175"/>
            <xdr:cNvSpPr txBox="1"/>
          </xdr:nvSpPr>
          <xdr:spPr>
            <a:xfrm>
              <a:off x="2406978" y="7082991"/>
              <a:ext cx="1061398" cy="4363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2021</a:t>
              </a:r>
              <a:r>
                <a:rPr lang="zh-CN" altLang="en-US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endParaRPr lang="zh-CN" altLang="en-US" sz="20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  <xdr:cxnSp>
        <xdr:nvCxnSpPr>
          <xdr:cNvPr id="270" name="直接连接符 269"/>
          <xdr:cNvCxnSpPr/>
        </xdr:nvCxnSpPr>
        <xdr:spPr>
          <a:xfrm>
            <a:off x="1941508" y="7086292"/>
            <a:ext cx="1655805" cy="0"/>
          </a:xfrm>
          <a:prstGeom prst="line">
            <a:avLst/>
          </a:prstGeom>
          <a:noFill/>
          <a:ln w="6350" cap="flat" cmpd="sng" algn="ctr">
            <a:solidFill>
              <a:sysClr val="window" lastClr="FFFFFF">
                <a:alpha val="53000"/>
              </a:sysClr>
            </a:solidFill>
            <a:prstDash val="solid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574038</xdr:colOff>
      <xdr:row>49</xdr:row>
      <xdr:rowOff>136477</xdr:rowOff>
    </xdr:from>
    <xdr:to>
      <xdr:col>6</xdr:col>
      <xdr:colOff>172659</xdr:colOff>
      <xdr:row>64</xdr:row>
      <xdr:rowOff>154238</xdr:rowOff>
    </xdr:to>
    <xdr:grpSp>
      <xdr:nvGrpSpPr>
        <xdr:cNvPr id="221" name="组合 220">
          <a:hlinkClick xmlns:r="http://schemas.openxmlformats.org/officeDocument/2006/relationships" r:id="rId7"/>
        </xdr:cNvPr>
        <xdr:cNvGrpSpPr/>
      </xdr:nvGrpSpPr>
      <xdr:grpSpPr>
        <a:xfrm>
          <a:off x="1259205" y="9003665"/>
          <a:ext cx="3027680" cy="2732405"/>
          <a:chOff x="1414298" y="5549221"/>
          <a:chExt cx="2646621" cy="2646231"/>
        </a:xfrm>
      </xdr:grpSpPr>
      <xdr:grpSp>
        <xdr:nvGrpSpPr>
          <xdr:cNvPr id="262" name="组合 261"/>
          <xdr:cNvGrpSpPr/>
        </xdr:nvGrpSpPr>
        <xdr:grpSpPr>
          <a:xfrm>
            <a:off x="1414298" y="5549221"/>
            <a:ext cx="2646621" cy="2646231"/>
            <a:chOff x="1574936" y="5527093"/>
            <a:chExt cx="2690884" cy="2690488"/>
          </a:xfrm>
        </xdr:grpSpPr>
        <xdr:grpSp>
          <xdr:nvGrpSpPr>
            <xdr:cNvPr id="264" name="组合 263"/>
            <xdr:cNvGrpSpPr/>
          </xdr:nvGrpSpPr>
          <xdr:grpSpPr>
            <a:xfrm>
              <a:off x="1574936" y="5527093"/>
              <a:ext cx="2690884" cy="2690488"/>
              <a:chOff x="2225878" y="5457527"/>
              <a:chExt cx="3009018" cy="3008575"/>
            </a:xfrm>
          </xdr:grpSpPr>
          <xdr:sp>
            <xdr:nvSpPr>
              <xdr:cNvPr id="267" name="椭圆 266"/>
              <xdr:cNvSpPr/>
            </xdr:nvSpPr>
            <xdr:spPr>
              <a:xfrm>
                <a:off x="2225878" y="5457527"/>
                <a:ext cx="3009018" cy="3008575"/>
              </a:xfrm>
              <a:prstGeom prst="ellipse">
                <a:avLst/>
              </a:prstGeom>
              <a:gradFill flip="none" rotWithShape="1">
                <a:gsLst>
                  <a:gs pos="0">
                    <a:sysClr val="window" lastClr="FFFFFF">
                      <a:lumMod val="85000"/>
                    </a:sysClr>
                  </a:gs>
                  <a:gs pos="48000">
                    <a:srgbClr val="FBFBFB"/>
                  </a:gs>
                  <a:gs pos="100000">
                    <a:sysClr val="window" lastClr="FFFFFF"/>
                  </a:gs>
                </a:gsLst>
                <a:lin ang="2700000" scaled="1"/>
                <a:tileRect/>
              </a:gradFill>
              <a:ln w="38100" cap="flat" cmpd="sng" algn="ctr">
                <a:gradFill>
                  <a:gsLst>
                    <a:gs pos="83000">
                      <a:sysClr val="window" lastClr="FFFFFF">
                        <a:lumMod val="85000"/>
                      </a:sysClr>
                    </a:gs>
                    <a:gs pos="42000">
                      <a:srgbClr val="E5E5E5"/>
                    </a:gs>
                    <a:gs pos="0">
                      <a:sysClr val="window" lastClr="FFFFFF">
                        <a:lumMod val="95000"/>
                      </a:sysClr>
                    </a:gs>
                  </a:gsLst>
                  <a:lin ang="5400000" scaled="1"/>
                </a:gradFill>
                <a:prstDash val="solid"/>
                <a:miter lim="800000"/>
              </a:ln>
              <a:effectLst>
                <a:outerShdw blurRad="495300" sx="102000" sy="102000" algn="ctr" rotWithShape="0">
                  <a:prstClr val="black">
                    <a:alpha val="1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  <xdr:sp>
            <xdr:nvSpPr>
              <xdr:cNvPr id="268" name="椭圆 267"/>
              <xdr:cNvSpPr/>
            </xdr:nvSpPr>
            <xdr:spPr>
              <a:xfrm>
                <a:off x="2456516" y="5688131"/>
                <a:ext cx="2547741" cy="2547366"/>
              </a:xfrm>
              <a:prstGeom prst="ellipse">
                <a:avLst/>
              </a:prstGeom>
              <a:solidFill>
                <a:srgbClr val="5B9BD5">
                  <a:lumMod val="5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</xdr:grpSp>
        <xdr:sp>
          <xdr:nvSpPr>
            <xdr:cNvPr id="265" name="文本框 182"/>
            <xdr:cNvSpPr txBox="1"/>
          </xdr:nvSpPr>
          <xdr:spPr>
            <a:xfrm>
              <a:off x="2330222" y="6172637"/>
              <a:ext cx="1180310" cy="8448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9</a:t>
              </a:r>
              <a:r>
                <a:rPr lang="zh-CN" altLang="en-US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endParaRPr lang="zh-CN" altLang="en-US" sz="48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266" name="文本框 183"/>
            <xdr:cNvSpPr txBox="1"/>
          </xdr:nvSpPr>
          <xdr:spPr>
            <a:xfrm>
              <a:off x="2406978" y="7082991"/>
              <a:ext cx="1061398" cy="4363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2021</a:t>
              </a:r>
              <a:r>
                <a:rPr lang="zh-CN" altLang="en-US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endParaRPr lang="zh-CN" altLang="en-US" sz="20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  <xdr:cxnSp>
        <xdr:nvCxnSpPr>
          <xdr:cNvPr id="263" name="直接连接符 262"/>
          <xdr:cNvCxnSpPr/>
        </xdr:nvCxnSpPr>
        <xdr:spPr>
          <a:xfrm>
            <a:off x="1927653" y="7086292"/>
            <a:ext cx="1655805" cy="0"/>
          </a:xfrm>
          <a:prstGeom prst="line">
            <a:avLst/>
          </a:prstGeom>
          <a:noFill/>
          <a:ln w="6350" cap="flat" cmpd="sng" algn="ctr">
            <a:solidFill>
              <a:sysClr val="window" lastClr="FFFFFF">
                <a:alpha val="53000"/>
              </a:sysClr>
            </a:solidFill>
            <a:prstDash val="solid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403560</xdr:colOff>
      <xdr:row>49</xdr:row>
      <xdr:rowOff>136477</xdr:rowOff>
    </xdr:from>
    <xdr:to>
      <xdr:col>11</xdr:col>
      <xdr:colOff>2181</xdr:colOff>
      <xdr:row>64</xdr:row>
      <xdr:rowOff>154238</xdr:rowOff>
    </xdr:to>
    <xdr:grpSp>
      <xdr:nvGrpSpPr>
        <xdr:cNvPr id="222" name="组合 221"/>
        <xdr:cNvGrpSpPr/>
      </xdr:nvGrpSpPr>
      <xdr:grpSpPr>
        <a:xfrm>
          <a:off x="4518025" y="9003665"/>
          <a:ext cx="3027680" cy="2732405"/>
          <a:chOff x="1414298" y="5549221"/>
          <a:chExt cx="2646621" cy="2646231"/>
        </a:xfrm>
      </xdr:grpSpPr>
      <xdr:grpSp>
        <xdr:nvGrpSpPr>
          <xdr:cNvPr id="255" name="组合 254"/>
          <xdr:cNvGrpSpPr/>
        </xdr:nvGrpSpPr>
        <xdr:grpSpPr>
          <a:xfrm>
            <a:off x="1414298" y="5549221"/>
            <a:ext cx="2646621" cy="2646231"/>
            <a:chOff x="1574936" y="5527093"/>
            <a:chExt cx="2690884" cy="2690488"/>
          </a:xfrm>
        </xdr:grpSpPr>
        <xdr:grpSp>
          <xdr:nvGrpSpPr>
            <xdr:cNvPr id="257" name="组合 256"/>
            <xdr:cNvGrpSpPr/>
          </xdr:nvGrpSpPr>
          <xdr:grpSpPr>
            <a:xfrm>
              <a:off x="1574936" y="5527093"/>
              <a:ext cx="2690884" cy="2690488"/>
              <a:chOff x="2225878" y="5457527"/>
              <a:chExt cx="3009018" cy="3008575"/>
            </a:xfrm>
          </xdr:grpSpPr>
          <xdr:sp>
            <xdr:nvSpPr>
              <xdr:cNvPr id="260" name="椭圆 259"/>
              <xdr:cNvSpPr/>
            </xdr:nvSpPr>
            <xdr:spPr>
              <a:xfrm>
                <a:off x="2225878" y="5457527"/>
                <a:ext cx="3009018" cy="3008575"/>
              </a:xfrm>
              <a:prstGeom prst="ellipse">
                <a:avLst/>
              </a:prstGeom>
              <a:gradFill flip="none" rotWithShape="1">
                <a:gsLst>
                  <a:gs pos="0">
                    <a:sysClr val="window" lastClr="FFFFFF">
                      <a:lumMod val="85000"/>
                    </a:sysClr>
                  </a:gs>
                  <a:gs pos="48000">
                    <a:srgbClr val="FBFBFB"/>
                  </a:gs>
                  <a:gs pos="100000">
                    <a:sysClr val="window" lastClr="FFFFFF"/>
                  </a:gs>
                </a:gsLst>
                <a:lin ang="2700000" scaled="1"/>
                <a:tileRect/>
              </a:gradFill>
              <a:ln w="38100" cap="flat" cmpd="sng" algn="ctr">
                <a:gradFill>
                  <a:gsLst>
                    <a:gs pos="83000">
                      <a:sysClr val="window" lastClr="FFFFFF">
                        <a:lumMod val="85000"/>
                      </a:sysClr>
                    </a:gs>
                    <a:gs pos="42000">
                      <a:srgbClr val="E5E5E5"/>
                    </a:gs>
                    <a:gs pos="0">
                      <a:sysClr val="window" lastClr="FFFFFF">
                        <a:lumMod val="95000"/>
                      </a:sysClr>
                    </a:gs>
                  </a:gsLst>
                  <a:lin ang="5400000" scaled="1"/>
                </a:gradFill>
                <a:prstDash val="solid"/>
                <a:miter lim="800000"/>
              </a:ln>
              <a:effectLst>
                <a:outerShdw blurRad="495300" sx="102000" sy="102000" algn="ctr" rotWithShape="0">
                  <a:prstClr val="black">
                    <a:alpha val="1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  <xdr:sp>
            <xdr:nvSpPr>
              <xdr:cNvPr id="261" name="椭圆 260"/>
              <xdr:cNvSpPr/>
            </xdr:nvSpPr>
            <xdr:spPr>
              <a:xfrm>
                <a:off x="2456516" y="5688131"/>
                <a:ext cx="2547741" cy="2547366"/>
              </a:xfrm>
              <a:prstGeom prst="ellipse">
                <a:avLst/>
              </a:prstGeom>
              <a:solidFill>
                <a:srgbClr val="5B9BD5">
                  <a:lumMod val="5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</xdr:grpSp>
        <xdr:sp>
          <xdr:nvSpPr>
            <xdr:cNvPr id="258" name="文本框 190">
              <a:hlinkClick xmlns:r="http://schemas.openxmlformats.org/officeDocument/2006/relationships" r:id="rId8"/>
            </xdr:cNvPr>
            <xdr:cNvSpPr txBox="1"/>
          </xdr:nvSpPr>
          <xdr:spPr>
            <a:xfrm>
              <a:off x="2111795" y="6172637"/>
              <a:ext cx="1547017" cy="8448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10</a:t>
              </a:r>
              <a:r>
                <a:rPr lang="zh-CN" altLang="en-US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endParaRPr lang="zh-CN" altLang="en-US" sz="48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259" name="文本框 191"/>
            <xdr:cNvSpPr txBox="1"/>
          </xdr:nvSpPr>
          <xdr:spPr>
            <a:xfrm>
              <a:off x="2407030" y="7082991"/>
              <a:ext cx="1061926" cy="4363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2021</a:t>
              </a:r>
              <a:r>
                <a:rPr lang="zh-CN" altLang="en-US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endParaRPr lang="zh-CN" altLang="en-US" sz="20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  <xdr:cxnSp>
        <xdr:nvCxnSpPr>
          <xdr:cNvPr id="256" name="直接连接符 255"/>
          <xdr:cNvCxnSpPr/>
        </xdr:nvCxnSpPr>
        <xdr:spPr>
          <a:xfrm>
            <a:off x="1927653" y="7099774"/>
            <a:ext cx="1655805" cy="0"/>
          </a:xfrm>
          <a:prstGeom prst="line">
            <a:avLst/>
          </a:prstGeom>
          <a:noFill/>
          <a:ln w="6350" cap="flat" cmpd="sng" algn="ctr">
            <a:solidFill>
              <a:sysClr val="window" lastClr="FFFFFF">
                <a:alpha val="53000"/>
              </a:sysClr>
            </a:solidFill>
            <a:prstDash val="solid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233082</xdr:colOff>
      <xdr:row>49</xdr:row>
      <xdr:rowOff>136477</xdr:rowOff>
    </xdr:from>
    <xdr:to>
      <xdr:col>15</xdr:col>
      <xdr:colOff>441303</xdr:colOff>
      <xdr:row>64</xdr:row>
      <xdr:rowOff>154238</xdr:rowOff>
    </xdr:to>
    <xdr:grpSp>
      <xdr:nvGrpSpPr>
        <xdr:cNvPr id="223" name="组合 222">
          <a:hlinkClick xmlns:r="http://schemas.openxmlformats.org/officeDocument/2006/relationships" r:id="rId9"/>
        </xdr:cNvPr>
        <xdr:cNvGrpSpPr/>
      </xdr:nvGrpSpPr>
      <xdr:grpSpPr>
        <a:xfrm>
          <a:off x="7776845" y="9003665"/>
          <a:ext cx="2950845" cy="2732405"/>
          <a:chOff x="1414298" y="5549221"/>
          <a:chExt cx="2646621" cy="2646231"/>
        </a:xfrm>
      </xdr:grpSpPr>
      <xdr:grpSp>
        <xdr:nvGrpSpPr>
          <xdr:cNvPr id="248" name="组合 247"/>
          <xdr:cNvGrpSpPr/>
        </xdr:nvGrpSpPr>
        <xdr:grpSpPr>
          <a:xfrm>
            <a:off x="1414298" y="5549221"/>
            <a:ext cx="2646621" cy="2646231"/>
            <a:chOff x="1574936" y="5527093"/>
            <a:chExt cx="2690884" cy="2690488"/>
          </a:xfrm>
        </xdr:grpSpPr>
        <xdr:grpSp>
          <xdr:nvGrpSpPr>
            <xdr:cNvPr id="250" name="组合 249"/>
            <xdr:cNvGrpSpPr/>
          </xdr:nvGrpSpPr>
          <xdr:grpSpPr>
            <a:xfrm>
              <a:off x="1574936" y="5527093"/>
              <a:ext cx="2690884" cy="2690488"/>
              <a:chOff x="2225878" y="5457527"/>
              <a:chExt cx="3009018" cy="3008575"/>
            </a:xfrm>
          </xdr:grpSpPr>
          <xdr:sp>
            <xdr:nvSpPr>
              <xdr:cNvPr id="253" name="椭圆 252"/>
              <xdr:cNvSpPr/>
            </xdr:nvSpPr>
            <xdr:spPr>
              <a:xfrm>
                <a:off x="2225878" y="5457527"/>
                <a:ext cx="3009018" cy="3008575"/>
              </a:xfrm>
              <a:prstGeom prst="ellipse">
                <a:avLst/>
              </a:prstGeom>
              <a:gradFill flip="none" rotWithShape="1">
                <a:gsLst>
                  <a:gs pos="0">
                    <a:sysClr val="window" lastClr="FFFFFF">
                      <a:lumMod val="85000"/>
                    </a:sysClr>
                  </a:gs>
                  <a:gs pos="48000">
                    <a:srgbClr val="FBFBFB"/>
                  </a:gs>
                  <a:gs pos="100000">
                    <a:sysClr val="window" lastClr="FFFFFF"/>
                  </a:gs>
                </a:gsLst>
                <a:lin ang="2700000" scaled="1"/>
                <a:tileRect/>
              </a:gradFill>
              <a:ln w="38100" cap="flat" cmpd="sng" algn="ctr">
                <a:gradFill>
                  <a:gsLst>
                    <a:gs pos="83000">
                      <a:sysClr val="window" lastClr="FFFFFF">
                        <a:lumMod val="85000"/>
                      </a:sysClr>
                    </a:gs>
                    <a:gs pos="42000">
                      <a:srgbClr val="E5E5E5"/>
                    </a:gs>
                    <a:gs pos="0">
                      <a:sysClr val="window" lastClr="FFFFFF">
                        <a:lumMod val="95000"/>
                      </a:sysClr>
                    </a:gs>
                  </a:gsLst>
                  <a:lin ang="5400000" scaled="1"/>
                </a:gradFill>
                <a:prstDash val="solid"/>
                <a:miter lim="800000"/>
              </a:ln>
              <a:effectLst>
                <a:outerShdw blurRad="495300" sx="102000" sy="102000" algn="ctr" rotWithShape="0">
                  <a:prstClr val="black">
                    <a:alpha val="1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  <xdr:sp>
            <xdr:nvSpPr>
              <xdr:cNvPr id="254" name="椭圆 253"/>
              <xdr:cNvSpPr/>
            </xdr:nvSpPr>
            <xdr:spPr>
              <a:xfrm>
                <a:off x="2456516" y="5688131"/>
                <a:ext cx="2547741" cy="2547366"/>
              </a:xfrm>
              <a:prstGeom prst="ellipse">
                <a:avLst/>
              </a:prstGeom>
              <a:solidFill>
                <a:srgbClr val="5B9BD5">
                  <a:lumMod val="5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</xdr:grpSp>
        <xdr:sp>
          <xdr:nvSpPr>
            <xdr:cNvPr id="251" name="文本框 198"/>
            <xdr:cNvSpPr txBox="1"/>
          </xdr:nvSpPr>
          <xdr:spPr>
            <a:xfrm>
              <a:off x="2194429" y="6195150"/>
              <a:ext cx="1547017" cy="8448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11</a:t>
              </a:r>
              <a:r>
                <a:rPr lang="zh-CN" altLang="en-US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endParaRPr lang="zh-CN" altLang="en-US" sz="48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252" name="文本框 199"/>
            <xdr:cNvSpPr txBox="1"/>
          </xdr:nvSpPr>
          <xdr:spPr>
            <a:xfrm>
              <a:off x="2407269" y="7082991"/>
              <a:ext cx="1061210" cy="4363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2021</a:t>
              </a:r>
              <a:r>
                <a:rPr lang="zh-CN" altLang="en-US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endParaRPr lang="zh-CN" altLang="en-US" sz="20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  <xdr:cxnSp>
        <xdr:nvCxnSpPr>
          <xdr:cNvPr id="249" name="直接连接符 248"/>
          <xdr:cNvCxnSpPr/>
        </xdr:nvCxnSpPr>
        <xdr:spPr>
          <a:xfrm>
            <a:off x="1913798" y="7086292"/>
            <a:ext cx="1655805" cy="0"/>
          </a:xfrm>
          <a:prstGeom prst="line">
            <a:avLst/>
          </a:prstGeom>
          <a:noFill/>
          <a:ln w="6350" cap="flat" cmpd="sng" algn="ctr">
            <a:solidFill>
              <a:sysClr val="window" lastClr="FFFFFF">
                <a:alpha val="53000"/>
              </a:sysClr>
            </a:solidFill>
            <a:prstDash val="solid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62604</xdr:colOff>
      <xdr:row>49</xdr:row>
      <xdr:rowOff>136477</xdr:rowOff>
    </xdr:from>
    <xdr:to>
      <xdr:col>20</xdr:col>
      <xdr:colOff>270825</xdr:colOff>
      <xdr:row>64</xdr:row>
      <xdr:rowOff>154238</xdr:rowOff>
    </xdr:to>
    <xdr:grpSp>
      <xdr:nvGrpSpPr>
        <xdr:cNvPr id="224" name="组合 223">
          <a:hlinkClick xmlns:r="http://schemas.openxmlformats.org/officeDocument/2006/relationships" r:id="rId10"/>
        </xdr:cNvPr>
        <xdr:cNvGrpSpPr/>
      </xdr:nvGrpSpPr>
      <xdr:grpSpPr>
        <a:xfrm>
          <a:off x="11035030" y="9003665"/>
          <a:ext cx="2951480" cy="2732405"/>
          <a:chOff x="1414298" y="5549221"/>
          <a:chExt cx="2646621" cy="2646231"/>
        </a:xfrm>
      </xdr:grpSpPr>
      <xdr:grpSp>
        <xdr:nvGrpSpPr>
          <xdr:cNvPr id="241" name="组合 240"/>
          <xdr:cNvGrpSpPr/>
        </xdr:nvGrpSpPr>
        <xdr:grpSpPr>
          <a:xfrm>
            <a:off x="1414298" y="5549221"/>
            <a:ext cx="2646621" cy="2646231"/>
            <a:chOff x="1574936" y="5527093"/>
            <a:chExt cx="2690884" cy="2690488"/>
          </a:xfrm>
        </xdr:grpSpPr>
        <xdr:grpSp>
          <xdr:nvGrpSpPr>
            <xdr:cNvPr id="243" name="组合 242"/>
            <xdr:cNvGrpSpPr/>
          </xdr:nvGrpSpPr>
          <xdr:grpSpPr>
            <a:xfrm>
              <a:off x="1574936" y="5527093"/>
              <a:ext cx="2690884" cy="2690488"/>
              <a:chOff x="2225878" y="5457527"/>
              <a:chExt cx="3009018" cy="3008575"/>
            </a:xfrm>
          </xdr:grpSpPr>
          <xdr:sp>
            <xdr:nvSpPr>
              <xdr:cNvPr id="246" name="椭圆 245"/>
              <xdr:cNvSpPr/>
            </xdr:nvSpPr>
            <xdr:spPr>
              <a:xfrm>
                <a:off x="2225878" y="5457527"/>
                <a:ext cx="3009018" cy="3008575"/>
              </a:xfrm>
              <a:prstGeom prst="ellipse">
                <a:avLst/>
              </a:prstGeom>
              <a:gradFill flip="none" rotWithShape="1">
                <a:gsLst>
                  <a:gs pos="0">
                    <a:sysClr val="window" lastClr="FFFFFF">
                      <a:lumMod val="85000"/>
                    </a:sysClr>
                  </a:gs>
                  <a:gs pos="48000">
                    <a:srgbClr val="FBFBFB"/>
                  </a:gs>
                  <a:gs pos="100000">
                    <a:sysClr val="window" lastClr="FFFFFF"/>
                  </a:gs>
                </a:gsLst>
                <a:lin ang="2700000" scaled="1"/>
                <a:tileRect/>
              </a:gradFill>
              <a:ln w="38100" cap="flat" cmpd="sng" algn="ctr">
                <a:gradFill>
                  <a:gsLst>
                    <a:gs pos="83000">
                      <a:sysClr val="window" lastClr="FFFFFF">
                        <a:lumMod val="85000"/>
                      </a:sysClr>
                    </a:gs>
                    <a:gs pos="42000">
                      <a:srgbClr val="E5E5E5"/>
                    </a:gs>
                    <a:gs pos="0">
                      <a:sysClr val="window" lastClr="FFFFFF">
                        <a:lumMod val="95000"/>
                      </a:sysClr>
                    </a:gs>
                  </a:gsLst>
                  <a:lin ang="5400000" scaled="1"/>
                </a:gradFill>
                <a:prstDash val="solid"/>
                <a:miter lim="800000"/>
              </a:ln>
              <a:effectLst>
                <a:outerShdw blurRad="495300" sx="102000" sy="102000" algn="ctr" rotWithShape="0">
                  <a:prstClr val="black">
                    <a:alpha val="1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  <xdr:sp>
            <xdr:nvSpPr>
              <xdr:cNvPr id="247" name="椭圆 246"/>
              <xdr:cNvSpPr/>
            </xdr:nvSpPr>
            <xdr:spPr>
              <a:xfrm>
                <a:off x="2456516" y="5688131"/>
                <a:ext cx="2547741" cy="2547366"/>
              </a:xfrm>
              <a:prstGeom prst="ellipse">
                <a:avLst/>
              </a:prstGeom>
              <a:solidFill>
                <a:srgbClr val="5B9BD5">
                  <a:lumMod val="5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</xdr:grpSp>
        <xdr:sp>
          <xdr:nvSpPr>
            <xdr:cNvPr id="244" name="文本框 206"/>
            <xdr:cNvSpPr txBox="1"/>
          </xdr:nvSpPr>
          <xdr:spPr>
            <a:xfrm>
              <a:off x="2184821" y="6172637"/>
              <a:ext cx="1547017" cy="8448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12</a:t>
              </a:r>
              <a:r>
                <a:rPr lang="zh-CN" altLang="en-US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endParaRPr lang="zh-CN" altLang="en-US" sz="48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245" name="文本框 207"/>
            <xdr:cNvSpPr txBox="1"/>
          </xdr:nvSpPr>
          <xdr:spPr>
            <a:xfrm>
              <a:off x="2407269" y="7082991"/>
              <a:ext cx="1061210" cy="4363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2021</a:t>
              </a:r>
              <a:r>
                <a:rPr lang="zh-CN" altLang="en-US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endParaRPr lang="zh-CN" altLang="en-US" sz="20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  <xdr:cxnSp>
        <xdr:nvCxnSpPr>
          <xdr:cNvPr id="242" name="直接连接符 241"/>
          <xdr:cNvCxnSpPr/>
        </xdr:nvCxnSpPr>
        <xdr:spPr>
          <a:xfrm>
            <a:off x="1927653" y="7113255"/>
            <a:ext cx="1655805" cy="0"/>
          </a:xfrm>
          <a:prstGeom prst="line">
            <a:avLst/>
          </a:prstGeom>
          <a:noFill/>
          <a:ln w="6350" cap="flat" cmpd="sng" algn="ctr">
            <a:solidFill>
              <a:sysClr val="window" lastClr="FFFFFF">
                <a:alpha val="53000"/>
              </a:sysClr>
            </a:solidFill>
            <a:prstDash val="solid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501726</xdr:colOff>
      <xdr:row>49</xdr:row>
      <xdr:rowOff>136477</xdr:rowOff>
    </xdr:from>
    <xdr:to>
      <xdr:col>25</xdr:col>
      <xdr:colOff>100347</xdr:colOff>
      <xdr:row>64</xdr:row>
      <xdr:rowOff>154238</xdr:rowOff>
    </xdr:to>
    <xdr:grpSp>
      <xdr:nvGrpSpPr>
        <xdr:cNvPr id="225" name="组合 224">
          <a:hlinkClick xmlns:r="http://schemas.openxmlformats.org/officeDocument/2006/relationships" r:id="rId11"/>
        </xdr:cNvPr>
        <xdr:cNvGrpSpPr/>
      </xdr:nvGrpSpPr>
      <xdr:grpSpPr>
        <a:xfrm>
          <a:off x="14217650" y="9003665"/>
          <a:ext cx="3027680" cy="2732405"/>
          <a:chOff x="1414298" y="5549221"/>
          <a:chExt cx="2646621" cy="2646231"/>
        </a:xfrm>
      </xdr:grpSpPr>
      <xdr:grpSp>
        <xdr:nvGrpSpPr>
          <xdr:cNvPr id="234" name="组合 233"/>
          <xdr:cNvGrpSpPr/>
        </xdr:nvGrpSpPr>
        <xdr:grpSpPr>
          <a:xfrm>
            <a:off x="1414298" y="5549221"/>
            <a:ext cx="2646621" cy="2646231"/>
            <a:chOff x="1574936" y="5527093"/>
            <a:chExt cx="2690884" cy="2690488"/>
          </a:xfrm>
        </xdr:grpSpPr>
        <xdr:grpSp>
          <xdr:nvGrpSpPr>
            <xdr:cNvPr id="236" name="组合 235"/>
            <xdr:cNvGrpSpPr/>
          </xdr:nvGrpSpPr>
          <xdr:grpSpPr>
            <a:xfrm>
              <a:off x="1574936" y="5527093"/>
              <a:ext cx="2690884" cy="2690488"/>
              <a:chOff x="2225878" y="5457527"/>
              <a:chExt cx="3009018" cy="3008575"/>
            </a:xfrm>
          </xdr:grpSpPr>
          <xdr:sp>
            <xdr:nvSpPr>
              <xdr:cNvPr id="239" name="椭圆 238"/>
              <xdr:cNvSpPr/>
            </xdr:nvSpPr>
            <xdr:spPr>
              <a:xfrm>
                <a:off x="2225878" y="5457527"/>
                <a:ext cx="3009018" cy="3008575"/>
              </a:xfrm>
              <a:prstGeom prst="ellipse">
                <a:avLst/>
              </a:prstGeom>
              <a:gradFill flip="none" rotWithShape="1">
                <a:gsLst>
                  <a:gs pos="0">
                    <a:sysClr val="window" lastClr="FFFFFF">
                      <a:lumMod val="85000"/>
                    </a:sysClr>
                  </a:gs>
                  <a:gs pos="48000">
                    <a:srgbClr val="FBFBFB"/>
                  </a:gs>
                  <a:gs pos="100000">
                    <a:sysClr val="window" lastClr="FFFFFF"/>
                  </a:gs>
                </a:gsLst>
                <a:lin ang="2700000" scaled="1"/>
                <a:tileRect/>
              </a:gradFill>
              <a:ln w="38100" cap="flat" cmpd="sng" algn="ctr">
                <a:gradFill>
                  <a:gsLst>
                    <a:gs pos="83000">
                      <a:sysClr val="window" lastClr="FFFFFF">
                        <a:lumMod val="85000"/>
                      </a:sysClr>
                    </a:gs>
                    <a:gs pos="42000">
                      <a:srgbClr val="E5E5E5"/>
                    </a:gs>
                    <a:gs pos="0">
                      <a:sysClr val="window" lastClr="FFFFFF">
                        <a:lumMod val="95000"/>
                      </a:sysClr>
                    </a:gs>
                  </a:gsLst>
                  <a:lin ang="5400000" scaled="1"/>
                </a:gradFill>
                <a:prstDash val="solid"/>
                <a:miter lim="800000"/>
              </a:ln>
              <a:effectLst>
                <a:outerShdw blurRad="495300" sx="102000" sy="102000" algn="ctr" rotWithShape="0">
                  <a:prstClr val="black">
                    <a:alpha val="1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  <xdr:sp>
            <xdr:nvSpPr>
              <xdr:cNvPr id="240" name="椭圆 239"/>
              <xdr:cNvSpPr/>
            </xdr:nvSpPr>
            <xdr:spPr>
              <a:xfrm>
                <a:off x="2456516" y="5688131"/>
                <a:ext cx="2547741" cy="2547366"/>
              </a:xfrm>
              <a:prstGeom prst="ellipse">
                <a:avLst/>
              </a:prstGeom>
              <a:solidFill>
                <a:srgbClr val="5B9BD5">
                  <a:lumMod val="5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</xdr:grpSp>
        <xdr:sp>
          <xdr:nvSpPr>
            <xdr:cNvPr id="237" name="文本框 214"/>
            <xdr:cNvSpPr txBox="1"/>
          </xdr:nvSpPr>
          <xdr:spPr>
            <a:xfrm>
              <a:off x="2376927" y="6161875"/>
              <a:ext cx="1180310" cy="8448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1</a:t>
              </a:r>
              <a:r>
                <a:rPr lang="zh-CN" altLang="en-US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endParaRPr lang="zh-CN" altLang="en-US" sz="48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238" name="文本框 215"/>
            <xdr:cNvSpPr txBox="1"/>
          </xdr:nvSpPr>
          <xdr:spPr>
            <a:xfrm>
              <a:off x="2407922" y="7082991"/>
              <a:ext cx="1061178" cy="4363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2021</a:t>
              </a:r>
              <a:r>
                <a:rPr lang="zh-CN" altLang="en-US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endParaRPr lang="zh-CN" altLang="en-US" sz="20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  <xdr:cxnSp>
        <xdr:nvCxnSpPr>
          <xdr:cNvPr id="235" name="直接连接符 234"/>
          <xdr:cNvCxnSpPr/>
        </xdr:nvCxnSpPr>
        <xdr:spPr>
          <a:xfrm>
            <a:off x="1927653" y="7099773"/>
            <a:ext cx="1655805" cy="0"/>
          </a:xfrm>
          <a:prstGeom prst="line">
            <a:avLst/>
          </a:prstGeom>
          <a:noFill/>
          <a:ln w="6350" cap="flat" cmpd="sng" algn="ctr">
            <a:solidFill>
              <a:sysClr val="window" lastClr="FFFFFF">
                <a:alpha val="53000"/>
              </a:sysClr>
            </a:solidFill>
            <a:prstDash val="solid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331246</xdr:colOff>
      <xdr:row>49</xdr:row>
      <xdr:rowOff>136477</xdr:rowOff>
    </xdr:from>
    <xdr:to>
      <xdr:col>29</xdr:col>
      <xdr:colOff>539467</xdr:colOff>
      <xdr:row>64</xdr:row>
      <xdr:rowOff>154238</xdr:rowOff>
    </xdr:to>
    <xdr:grpSp>
      <xdr:nvGrpSpPr>
        <xdr:cNvPr id="226" name="组合 225">
          <a:hlinkClick xmlns:r="http://schemas.openxmlformats.org/officeDocument/2006/relationships" r:id="rId12"/>
        </xdr:cNvPr>
        <xdr:cNvGrpSpPr/>
      </xdr:nvGrpSpPr>
      <xdr:grpSpPr>
        <a:xfrm>
          <a:off x="17475835" y="9003665"/>
          <a:ext cx="2951480" cy="2732405"/>
          <a:chOff x="1414298" y="5549221"/>
          <a:chExt cx="2646621" cy="2646231"/>
        </a:xfrm>
      </xdr:grpSpPr>
      <xdr:grpSp>
        <xdr:nvGrpSpPr>
          <xdr:cNvPr id="227" name="组合 226"/>
          <xdr:cNvGrpSpPr/>
        </xdr:nvGrpSpPr>
        <xdr:grpSpPr>
          <a:xfrm>
            <a:off x="1414298" y="5549221"/>
            <a:ext cx="2646621" cy="2646231"/>
            <a:chOff x="1574936" y="5527093"/>
            <a:chExt cx="2690884" cy="2690488"/>
          </a:xfrm>
        </xdr:grpSpPr>
        <xdr:grpSp>
          <xdr:nvGrpSpPr>
            <xdr:cNvPr id="229" name="组合 228"/>
            <xdr:cNvGrpSpPr/>
          </xdr:nvGrpSpPr>
          <xdr:grpSpPr>
            <a:xfrm>
              <a:off x="1574936" y="5527093"/>
              <a:ext cx="2690884" cy="2690488"/>
              <a:chOff x="2225878" y="5457527"/>
              <a:chExt cx="3009018" cy="3008575"/>
            </a:xfrm>
          </xdr:grpSpPr>
          <xdr:sp>
            <xdr:nvSpPr>
              <xdr:cNvPr id="232" name="椭圆 231"/>
              <xdr:cNvSpPr/>
            </xdr:nvSpPr>
            <xdr:spPr>
              <a:xfrm>
                <a:off x="2225878" y="5457527"/>
                <a:ext cx="3009018" cy="3008575"/>
              </a:xfrm>
              <a:prstGeom prst="ellipse">
                <a:avLst/>
              </a:prstGeom>
              <a:gradFill flip="none" rotWithShape="1">
                <a:gsLst>
                  <a:gs pos="0">
                    <a:sysClr val="window" lastClr="FFFFFF">
                      <a:lumMod val="85000"/>
                    </a:sysClr>
                  </a:gs>
                  <a:gs pos="48000">
                    <a:srgbClr val="FBFBFB"/>
                  </a:gs>
                  <a:gs pos="100000">
                    <a:sysClr val="window" lastClr="FFFFFF"/>
                  </a:gs>
                </a:gsLst>
                <a:lin ang="2700000" scaled="1"/>
                <a:tileRect/>
              </a:gradFill>
              <a:ln w="38100" cap="flat" cmpd="sng" algn="ctr">
                <a:gradFill>
                  <a:gsLst>
                    <a:gs pos="83000">
                      <a:sysClr val="window" lastClr="FFFFFF">
                        <a:lumMod val="85000"/>
                      </a:sysClr>
                    </a:gs>
                    <a:gs pos="42000">
                      <a:srgbClr val="E5E5E5"/>
                    </a:gs>
                    <a:gs pos="0">
                      <a:sysClr val="window" lastClr="FFFFFF">
                        <a:lumMod val="95000"/>
                      </a:sysClr>
                    </a:gs>
                  </a:gsLst>
                  <a:lin ang="5400000" scaled="1"/>
                </a:gradFill>
                <a:prstDash val="solid"/>
                <a:miter lim="800000"/>
              </a:ln>
              <a:effectLst>
                <a:outerShdw blurRad="495300" sx="102000" sy="102000" algn="ctr" rotWithShape="0">
                  <a:prstClr val="black">
                    <a:alpha val="1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  <xdr:sp>
            <xdr:nvSpPr>
              <xdr:cNvPr id="233" name="椭圆 232"/>
              <xdr:cNvSpPr/>
            </xdr:nvSpPr>
            <xdr:spPr>
              <a:xfrm>
                <a:off x="2456516" y="5688131"/>
                <a:ext cx="2547741" cy="2547366"/>
              </a:xfrm>
              <a:prstGeom prst="ellipse">
                <a:avLst/>
              </a:prstGeom>
              <a:solidFill>
                <a:srgbClr val="5B9BD5">
                  <a:lumMod val="5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</xdr:grpSp>
        <xdr:sp>
          <xdr:nvSpPr>
            <xdr:cNvPr id="230" name="文本框 222"/>
            <xdr:cNvSpPr txBox="1"/>
          </xdr:nvSpPr>
          <xdr:spPr>
            <a:xfrm>
              <a:off x="2330222" y="6172637"/>
              <a:ext cx="1180310" cy="8448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2</a:t>
              </a:r>
              <a:r>
                <a:rPr lang="zh-CN" altLang="en-US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endParaRPr lang="zh-CN" altLang="en-US" sz="48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231" name="文本框 223"/>
            <xdr:cNvSpPr txBox="1"/>
          </xdr:nvSpPr>
          <xdr:spPr>
            <a:xfrm>
              <a:off x="2407269" y="7082991"/>
              <a:ext cx="1061210" cy="4363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2021</a:t>
              </a:r>
              <a:r>
                <a:rPr lang="zh-CN" altLang="en-US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endParaRPr lang="zh-CN" altLang="en-US" sz="20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  <xdr:cxnSp>
        <xdr:nvCxnSpPr>
          <xdr:cNvPr id="228" name="直接连接符 227"/>
          <xdr:cNvCxnSpPr/>
        </xdr:nvCxnSpPr>
        <xdr:spPr>
          <a:xfrm>
            <a:off x="1927653" y="7126736"/>
            <a:ext cx="1655805" cy="0"/>
          </a:xfrm>
          <a:prstGeom prst="line">
            <a:avLst/>
          </a:prstGeom>
          <a:noFill/>
          <a:ln w="6350" cap="flat" cmpd="sng" algn="ctr">
            <a:solidFill>
              <a:sysClr val="window" lastClr="FFFFFF">
                <a:alpha val="53000"/>
              </a:sysClr>
            </a:solidFill>
            <a:prstDash val="solid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187569</xdr:colOff>
      <xdr:row>2</xdr:row>
      <xdr:rowOff>5861</xdr:rowOff>
    </xdr:from>
    <xdr:to>
      <xdr:col>15</xdr:col>
      <xdr:colOff>492368</xdr:colOff>
      <xdr:row>4</xdr:row>
      <xdr:rowOff>85655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11064875" y="706755"/>
          <a:ext cx="1676400" cy="536575"/>
          <a:chOff x="16891568" y="655632"/>
          <a:chExt cx="1942227" cy="562931"/>
        </a:xfrm>
      </xdr:grpSpPr>
      <xdr:sp>
        <xdr:nvSpPr>
          <xdr:cNvPr id="3" name="矩形: 圆角 2"/>
          <xdr:cNvSpPr/>
        </xdr:nvSpPr>
        <xdr:spPr>
          <a:xfrm>
            <a:off x="16891568" y="655632"/>
            <a:ext cx="1879413" cy="562931"/>
          </a:xfrm>
          <a:prstGeom prst="roundRect">
            <a:avLst>
              <a:gd name="adj" fmla="val 6524"/>
            </a:avLst>
          </a:prstGeom>
          <a:solidFill>
            <a:srgbClr val="5B9BD5">
              <a:lumMod val="50000"/>
            </a:srgbClr>
          </a:solidFill>
          <a:ln w="12700" cap="flat" cmpd="sng" algn="ctr">
            <a:gradFill>
              <a:gsLst>
                <a:gs pos="75000">
                  <a:sysClr val="window" lastClr="FFFFFF">
                    <a:lumMod val="65000"/>
                  </a:sysClr>
                </a:gs>
                <a:gs pos="42000">
                  <a:sysClr val="window" lastClr="FFFFFF">
                    <a:lumMod val="50000"/>
                  </a:sysClr>
                </a:gs>
                <a:gs pos="0">
                  <a:sysClr val="window" lastClr="FFFFFF">
                    <a:lumMod val="85000"/>
                  </a:sysClr>
                </a:gs>
                <a:gs pos="42000">
                  <a:sysClr val="window" lastClr="FFFFFF">
                    <a:lumMod val="85000"/>
                  </a:sysClr>
                </a:gs>
              </a:gsLst>
              <a:lin ang="5400000" scaled="1"/>
            </a:gra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>
              <a:ln w="47625">
                <a:gradFill>
                  <a:gsLst>
                    <a:gs pos="0">
                      <a:sysClr val="window" lastClr="FFFFFF"/>
                    </a:gs>
                    <a:gs pos="66000">
                      <a:sysClr val="windowText" lastClr="000000">
                        <a:lumMod val="50000"/>
                        <a:lumOff val="50000"/>
                      </a:sysClr>
                    </a:gs>
                    <a:gs pos="41000">
                      <a:srgbClr val="979797">
                        <a:lumMod val="90000"/>
                      </a:srgbClr>
                    </a:gs>
                    <a:gs pos="34000">
                      <a:sysClr val="windowText" lastClr="000000">
                        <a:lumMod val="75000"/>
                        <a:lumOff val="25000"/>
                      </a:sysClr>
                    </a:gs>
                    <a:gs pos="100000">
                      <a:sysClr val="window" lastClr="FFFFFF">
                        <a:lumMod val="85000"/>
                      </a:sysClr>
                    </a:gs>
                  </a:gsLst>
                  <a:lin ang="5400000" scaled="1"/>
                </a:gradFill>
              </a:ln>
            </a:endParaRPr>
          </a:p>
        </xdr:txBody>
      </xdr:sp>
      <xdr:sp>
        <xdr:nvSpPr>
          <xdr:cNvPr id="4" name="矩形: 圆角 3"/>
          <xdr:cNvSpPr/>
        </xdr:nvSpPr>
        <xdr:spPr>
          <a:xfrm>
            <a:off x="16907017" y="678535"/>
            <a:ext cx="1769705" cy="234927"/>
          </a:xfrm>
          <a:prstGeom prst="roundRect">
            <a:avLst>
              <a:gd name="adj" fmla="val 13842"/>
            </a:avLst>
          </a:prstGeom>
          <a:gradFill flip="none" rotWithShape="1">
            <a:gsLst>
              <a:gs pos="0">
                <a:sysClr val="window" lastClr="FFFFFF">
                  <a:alpha val="26000"/>
                </a:sysClr>
              </a:gs>
              <a:gs pos="53000">
                <a:sysClr val="window" lastClr="FFFFFF">
                  <a:alpha val="0"/>
                </a:sysClr>
              </a:gs>
            </a:gsLst>
            <a:lin ang="2700000" scaled="1"/>
            <a:tileRect/>
          </a:gradFill>
          <a:ln w="31750" cap="flat" cmpd="sng" algn="ctr">
            <a:noFill/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/>
          </a:p>
        </xdr:txBody>
      </xdr:sp>
      <xdr:sp>
        <xdr:nvSpPr>
          <xdr:cNvPr id="5" name="文本框 60"/>
          <xdr:cNvSpPr txBox="1"/>
        </xdr:nvSpPr>
        <xdr:spPr>
          <a:xfrm>
            <a:off x="17077835" y="667432"/>
            <a:ext cx="1755960" cy="5119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zh-CN" altLang="en-US" sz="1800" b="1" i="0" u="none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返回主页</a:t>
            </a:r>
            <a:endParaRPr lang="zh-CN" altLang="en-US" sz="1800" b="1" i="0" u="none">
              <a:solidFill>
                <a:sysClr val="window" lastClr="FFFFFF"/>
              </a:solidFill>
              <a:effectLst>
                <a:outerShdw blurRad="355600" sx="102000" sy="102000" algn="ctr" rotWithShape="0">
                  <a:prstClr val="black">
                    <a:alpha val="2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123092</xdr:colOff>
      <xdr:row>1</xdr:row>
      <xdr:rowOff>222739</xdr:rowOff>
    </xdr:from>
    <xdr:to>
      <xdr:col>15</xdr:col>
      <xdr:colOff>427891</xdr:colOff>
      <xdr:row>4</xdr:row>
      <xdr:rowOff>73933</xdr:rowOff>
    </xdr:to>
    <xdr:grpSp>
      <xdr:nvGrpSpPr>
        <xdr:cNvPr id="6" name="组合 5">
          <a:hlinkClick xmlns:r="http://schemas.openxmlformats.org/officeDocument/2006/relationships" r:id="rId1"/>
        </xdr:cNvPr>
        <xdr:cNvGrpSpPr/>
      </xdr:nvGrpSpPr>
      <xdr:grpSpPr>
        <a:xfrm>
          <a:off x="11000105" y="694690"/>
          <a:ext cx="1676400" cy="537210"/>
          <a:chOff x="16891568" y="655632"/>
          <a:chExt cx="1942227" cy="562931"/>
        </a:xfrm>
      </xdr:grpSpPr>
      <xdr:sp>
        <xdr:nvSpPr>
          <xdr:cNvPr id="7" name="矩形: 圆角 6"/>
          <xdr:cNvSpPr/>
        </xdr:nvSpPr>
        <xdr:spPr>
          <a:xfrm>
            <a:off x="16891568" y="655632"/>
            <a:ext cx="1879413" cy="562931"/>
          </a:xfrm>
          <a:prstGeom prst="roundRect">
            <a:avLst>
              <a:gd name="adj" fmla="val 6524"/>
            </a:avLst>
          </a:prstGeom>
          <a:solidFill>
            <a:srgbClr val="5B9BD5">
              <a:lumMod val="50000"/>
            </a:srgbClr>
          </a:solidFill>
          <a:ln w="12700" cap="flat" cmpd="sng" algn="ctr">
            <a:gradFill>
              <a:gsLst>
                <a:gs pos="75000">
                  <a:sysClr val="window" lastClr="FFFFFF">
                    <a:lumMod val="65000"/>
                  </a:sysClr>
                </a:gs>
                <a:gs pos="42000">
                  <a:sysClr val="window" lastClr="FFFFFF">
                    <a:lumMod val="50000"/>
                  </a:sysClr>
                </a:gs>
                <a:gs pos="0">
                  <a:sysClr val="window" lastClr="FFFFFF">
                    <a:lumMod val="85000"/>
                  </a:sysClr>
                </a:gs>
                <a:gs pos="42000">
                  <a:sysClr val="window" lastClr="FFFFFF">
                    <a:lumMod val="85000"/>
                  </a:sysClr>
                </a:gs>
              </a:gsLst>
              <a:lin ang="5400000" scaled="1"/>
            </a:gra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>
              <a:ln w="47625">
                <a:gradFill>
                  <a:gsLst>
                    <a:gs pos="0">
                      <a:sysClr val="window" lastClr="FFFFFF"/>
                    </a:gs>
                    <a:gs pos="66000">
                      <a:sysClr val="windowText" lastClr="000000">
                        <a:lumMod val="50000"/>
                        <a:lumOff val="50000"/>
                      </a:sysClr>
                    </a:gs>
                    <a:gs pos="41000">
                      <a:srgbClr val="979797">
                        <a:lumMod val="90000"/>
                      </a:srgbClr>
                    </a:gs>
                    <a:gs pos="34000">
                      <a:sysClr val="windowText" lastClr="000000">
                        <a:lumMod val="75000"/>
                        <a:lumOff val="25000"/>
                      </a:sysClr>
                    </a:gs>
                    <a:gs pos="100000">
                      <a:sysClr val="window" lastClr="FFFFFF">
                        <a:lumMod val="85000"/>
                      </a:sysClr>
                    </a:gs>
                  </a:gsLst>
                  <a:lin ang="5400000" scaled="1"/>
                </a:gradFill>
              </a:ln>
            </a:endParaRPr>
          </a:p>
        </xdr:txBody>
      </xdr:sp>
      <xdr:sp>
        <xdr:nvSpPr>
          <xdr:cNvPr id="8" name="矩形: 圆角 7"/>
          <xdr:cNvSpPr/>
        </xdr:nvSpPr>
        <xdr:spPr>
          <a:xfrm>
            <a:off x="16907017" y="678535"/>
            <a:ext cx="1769705" cy="234927"/>
          </a:xfrm>
          <a:prstGeom prst="roundRect">
            <a:avLst>
              <a:gd name="adj" fmla="val 13842"/>
            </a:avLst>
          </a:prstGeom>
          <a:gradFill flip="none" rotWithShape="1">
            <a:gsLst>
              <a:gs pos="0">
                <a:sysClr val="window" lastClr="FFFFFF">
                  <a:alpha val="26000"/>
                </a:sysClr>
              </a:gs>
              <a:gs pos="53000">
                <a:sysClr val="window" lastClr="FFFFFF">
                  <a:alpha val="0"/>
                </a:sysClr>
              </a:gs>
            </a:gsLst>
            <a:lin ang="2700000" scaled="1"/>
            <a:tileRect/>
          </a:gradFill>
          <a:ln w="31750" cap="flat" cmpd="sng" algn="ctr">
            <a:noFill/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/>
          </a:p>
        </xdr:txBody>
      </xdr:sp>
      <xdr:sp>
        <xdr:nvSpPr>
          <xdr:cNvPr id="9" name="文本框 60"/>
          <xdr:cNvSpPr txBox="1"/>
        </xdr:nvSpPr>
        <xdr:spPr>
          <a:xfrm>
            <a:off x="17077835" y="667432"/>
            <a:ext cx="1755960" cy="5119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zh-CN" altLang="en-US" sz="1800" b="1" i="0" u="none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返回主页</a:t>
            </a:r>
            <a:endParaRPr lang="zh-CN" altLang="en-US" sz="1800" b="1" i="0" u="none">
              <a:solidFill>
                <a:sysClr val="window" lastClr="FFFFFF"/>
              </a:solidFill>
              <a:effectLst>
                <a:outerShdw blurRad="355600" sx="102000" sy="102000" algn="ctr" rotWithShape="0">
                  <a:prstClr val="black">
                    <a:alpha val="2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158262</xdr:colOff>
      <xdr:row>1</xdr:row>
      <xdr:rowOff>216876</xdr:rowOff>
    </xdr:from>
    <xdr:to>
      <xdr:col>15</xdr:col>
      <xdr:colOff>463061</xdr:colOff>
      <xdr:row>4</xdr:row>
      <xdr:rowOff>68070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11035665" y="688975"/>
          <a:ext cx="1676400" cy="537210"/>
          <a:chOff x="16891568" y="655632"/>
          <a:chExt cx="1942227" cy="562931"/>
        </a:xfrm>
      </xdr:grpSpPr>
      <xdr:sp>
        <xdr:nvSpPr>
          <xdr:cNvPr id="3" name="矩形: 圆角 2"/>
          <xdr:cNvSpPr/>
        </xdr:nvSpPr>
        <xdr:spPr>
          <a:xfrm>
            <a:off x="16891568" y="655632"/>
            <a:ext cx="1879413" cy="562931"/>
          </a:xfrm>
          <a:prstGeom prst="roundRect">
            <a:avLst>
              <a:gd name="adj" fmla="val 6524"/>
            </a:avLst>
          </a:prstGeom>
          <a:solidFill>
            <a:srgbClr val="5B9BD5">
              <a:lumMod val="50000"/>
            </a:srgbClr>
          </a:solidFill>
          <a:ln w="12700" cap="flat" cmpd="sng" algn="ctr">
            <a:gradFill>
              <a:gsLst>
                <a:gs pos="75000">
                  <a:sysClr val="window" lastClr="FFFFFF">
                    <a:lumMod val="65000"/>
                  </a:sysClr>
                </a:gs>
                <a:gs pos="42000">
                  <a:sysClr val="window" lastClr="FFFFFF">
                    <a:lumMod val="50000"/>
                  </a:sysClr>
                </a:gs>
                <a:gs pos="0">
                  <a:sysClr val="window" lastClr="FFFFFF">
                    <a:lumMod val="85000"/>
                  </a:sysClr>
                </a:gs>
                <a:gs pos="42000">
                  <a:sysClr val="window" lastClr="FFFFFF">
                    <a:lumMod val="85000"/>
                  </a:sysClr>
                </a:gs>
              </a:gsLst>
              <a:lin ang="5400000" scaled="1"/>
            </a:gra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>
              <a:ln w="47625">
                <a:gradFill>
                  <a:gsLst>
                    <a:gs pos="0">
                      <a:sysClr val="window" lastClr="FFFFFF"/>
                    </a:gs>
                    <a:gs pos="66000">
                      <a:sysClr val="windowText" lastClr="000000">
                        <a:lumMod val="50000"/>
                        <a:lumOff val="50000"/>
                      </a:sysClr>
                    </a:gs>
                    <a:gs pos="41000">
                      <a:srgbClr val="979797">
                        <a:lumMod val="90000"/>
                      </a:srgbClr>
                    </a:gs>
                    <a:gs pos="34000">
                      <a:sysClr val="windowText" lastClr="000000">
                        <a:lumMod val="75000"/>
                        <a:lumOff val="25000"/>
                      </a:sysClr>
                    </a:gs>
                    <a:gs pos="100000">
                      <a:sysClr val="window" lastClr="FFFFFF">
                        <a:lumMod val="85000"/>
                      </a:sysClr>
                    </a:gs>
                  </a:gsLst>
                  <a:lin ang="5400000" scaled="1"/>
                </a:gradFill>
              </a:ln>
            </a:endParaRPr>
          </a:p>
        </xdr:txBody>
      </xdr:sp>
      <xdr:sp>
        <xdr:nvSpPr>
          <xdr:cNvPr id="4" name="矩形: 圆角 3"/>
          <xdr:cNvSpPr/>
        </xdr:nvSpPr>
        <xdr:spPr>
          <a:xfrm>
            <a:off x="16907017" y="678535"/>
            <a:ext cx="1769705" cy="234927"/>
          </a:xfrm>
          <a:prstGeom prst="roundRect">
            <a:avLst>
              <a:gd name="adj" fmla="val 13842"/>
            </a:avLst>
          </a:prstGeom>
          <a:gradFill flip="none" rotWithShape="1">
            <a:gsLst>
              <a:gs pos="0">
                <a:sysClr val="window" lastClr="FFFFFF">
                  <a:alpha val="26000"/>
                </a:sysClr>
              </a:gs>
              <a:gs pos="53000">
                <a:sysClr val="window" lastClr="FFFFFF">
                  <a:alpha val="0"/>
                </a:sysClr>
              </a:gs>
            </a:gsLst>
            <a:lin ang="2700000" scaled="1"/>
            <a:tileRect/>
          </a:gradFill>
          <a:ln w="31750" cap="flat" cmpd="sng" algn="ctr">
            <a:noFill/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/>
          </a:p>
        </xdr:txBody>
      </xdr:sp>
      <xdr:sp>
        <xdr:nvSpPr>
          <xdr:cNvPr id="5" name="文本框 60"/>
          <xdr:cNvSpPr txBox="1"/>
        </xdr:nvSpPr>
        <xdr:spPr>
          <a:xfrm>
            <a:off x="17077835" y="667432"/>
            <a:ext cx="1755960" cy="5119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zh-CN" altLang="en-US" sz="1800" b="1" i="0" u="none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返回主页</a:t>
            </a:r>
            <a:endParaRPr lang="zh-CN" altLang="en-US" sz="1800" b="1" i="0" u="none">
              <a:solidFill>
                <a:sysClr val="window" lastClr="FFFFFF"/>
              </a:solidFill>
              <a:effectLst>
                <a:outerShdw blurRad="355600" sx="102000" sy="102000" algn="ctr" rotWithShape="0">
                  <a:prstClr val="black">
                    <a:alpha val="2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140677</xdr:colOff>
      <xdr:row>1</xdr:row>
      <xdr:rowOff>199292</xdr:rowOff>
    </xdr:from>
    <xdr:to>
      <xdr:col>15</xdr:col>
      <xdr:colOff>445476</xdr:colOff>
      <xdr:row>4</xdr:row>
      <xdr:rowOff>50486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9765030" y="671195"/>
          <a:ext cx="1676400" cy="537210"/>
          <a:chOff x="16891568" y="655632"/>
          <a:chExt cx="1942227" cy="562931"/>
        </a:xfrm>
      </xdr:grpSpPr>
      <xdr:sp>
        <xdr:nvSpPr>
          <xdr:cNvPr id="3" name="矩形: 圆角 2"/>
          <xdr:cNvSpPr/>
        </xdr:nvSpPr>
        <xdr:spPr>
          <a:xfrm>
            <a:off x="16891568" y="655632"/>
            <a:ext cx="1879413" cy="562931"/>
          </a:xfrm>
          <a:prstGeom prst="roundRect">
            <a:avLst>
              <a:gd name="adj" fmla="val 6524"/>
            </a:avLst>
          </a:prstGeom>
          <a:solidFill>
            <a:srgbClr val="5B9BD5">
              <a:lumMod val="50000"/>
            </a:srgbClr>
          </a:solidFill>
          <a:ln w="12700" cap="flat" cmpd="sng" algn="ctr">
            <a:gradFill>
              <a:gsLst>
                <a:gs pos="75000">
                  <a:sysClr val="window" lastClr="FFFFFF">
                    <a:lumMod val="65000"/>
                  </a:sysClr>
                </a:gs>
                <a:gs pos="42000">
                  <a:sysClr val="window" lastClr="FFFFFF">
                    <a:lumMod val="50000"/>
                  </a:sysClr>
                </a:gs>
                <a:gs pos="0">
                  <a:sysClr val="window" lastClr="FFFFFF">
                    <a:lumMod val="85000"/>
                  </a:sysClr>
                </a:gs>
                <a:gs pos="42000">
                  <a:sysClr val="window" lastClr="FFFFFF">
                    <a:lumMod val="85000"/>
                  </a:sysClr>
                </a:gs>
              </a:gsLst>
              <a:lin ang="5400000" scaled="1"/>
            </a:gra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>
              <a:ln w="47625">
                <a:gradFill>
                  <a:gsLst>
                    <a:gs pos="0">
                      <a:sysClr val="window" lastClr="FFFFFF"/>
                    </a:gs>
                    <a:gs pos="66000">
                      <a:sysClr val="windowText" lastClr="000000">
                        <a:lumMod val="50000"/>
                        <a:lumOff val="50000"/>
                      </a:sysClr>
                    </a:gs>
                    <a:gs pos="41000">
                      <a:srgbClr val="979797">
                        <a:lumMod val="90000"/>
                      </a:srgbClr>
                    </a:gs>
                    <a:gs pos="34000">
                      <a:sysClr val="windowText" lastClr="000000">
                        <a:lumMod val="75000"/>
                        <a:lumOff val="25000"/>
                      </a:sysClr>
                    </a:gs>
                    <a:gs pos="100000">
                      <a:sysClr val="window" lastClr="FFFFFF">
                        <a:lumMod val="85000"/>
                      </a:sysClr>
                    </a:gs>
                  </a:gsLst>
                  <a:lin ang="5400000" scaled="1"/>
                </a:gradFill>
              </a:ln>
            </a:endParaRPr>
          </a:p>
        </xdr:txBody>
      </xdr:sp>
      <xdr:sp>
        <xdr:nvSpPr>
          <xdr:cNvPr id="4" name="矩形: 圆角 3"/>
          <xdr:cNvSpPr/>
        </xdr:nvSpPr>
        <xdr:spPr>
          <a:xfrm>
            <a:off x="16907017" y="678535"/>
            <a:ext cx="1769705" cy="234927"/>
          </a:xfrm>
          <a:prstGeom prst="roundRect">
            <a:avLst>
              <a:gd name="adj" fmla="val 13842"/>
            </a:avLst>
          </a:prstGeom>
          <a:gradFill flip="none" rotWithShape="1">
            <a:gsLst>
              <a:gs pos="0">
                <a:sysClr val="window" lastClr="FFFFFF">
                  <a:alpha val="26000"/>
                </a:sysClr>
              </a:gs>
              <a:gs pos="53000">
                <a:sysClr val="window" lastClr="FFFFFF">
                  <a:alpha val="0"/>
                </a:sysClr>
              </a:gs>
            </a:gsLst>
            <a:lin ang="2700000" scaled="1"/>
            <a:tileRect/>
          </a:gradFill>
          <a:ln w="31750" cap="flat" cmpd="sng" algn="ctr">
            <a:noFill/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/>
          </a:p>
        </xdr:txBody>
      </xdr:sp>
      <xdr:sp>
        <xdr:nvSpPr>
          <xdr:cNvPr id="5" name="文本框 60"/>
          <xdr:cNvSpPr txBox="1"/>
        </xdr:nvSpPr>
        <xdr:spPr>
          <a:xfrm>
            <a:off x="17077835" y="667432"/>
            <a:ext cx="1755960" cy="5119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zh-CN" altLang="en-US" sz="1800" b="1" i="0" u="none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返回主页</a:t>
            </a:r>
            <a:endParaRPr lang="zh-CN" altLang="en-US" sz="1800" b="1" i="0" u="none">
              <a:solidFill>
                <a:sysClr val="window" lastClr="FFFFFF"/>
              </a:solidFill>
              <a:effectLst>
                <a:outerShdw blurRad="355600" sx="102000" sy="102000" algn="ctr" rotWithShape="0">
                  <a:prstClr val="black">
                    <a:alpha val="2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111370</xdr:colOff>
      <xdr:row>0</xdr:row>
      <xdr:rowOff>314444</xdr:rowOff>
    </xdr:from>
    <xdr:to>
      <xdr:col>14</xdr:col>
      <xdr:colOff>416169</xdr:colOff>
      <xdr:row>2</xdr:row>
      <xdr:rowOff>148053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9778365" y="314325"/>
          <a:ext cx="1676400" cy="534670"/>
          <a:chOff x="16891568" y="655632"/>
          <a:chExt cx="1942227" cy="562931"/>
        </a:xfrm>
      </xdr:grpSpPr>
      <xdr:sp>
        <xdr:nvSpPr>
          <xdr:cNvPr id="3" name="矩形: 圆角 2"/>
          <xdr:cNvSpPr/>
        </xdr:nvSpPr>
        <xdr:spPr>
          <a:xfrm>
            <a:off x="16891568" y="655632"/>
            <a:ext cx="1879413" cy="562931"/>
          </a:xfrm>
          <a:prstGeom prst="roundRect">
            <a:avLst>
              <a:gd name="adj" fmla="val 6524"/>
            </a:avLst>
          </a:prstGeom>
          <a:solidFill>
            <a:srgbClr val="5B9BD5">
              <a:lumMod val="50000"/>
            </a:srgbClr>
          </a:solidFill>
          <a:ln w="12700" cap="flat" cmpd="sng" algn="ctr">
            <a:gradFill>
              <a:gsLst>
                <a:gs pos="75000">
                  <a:sysClr val="window" lastClr="FFFFFF">
                    <a:lumMod val="65000"/>
                  </a:sysClr>
                </a:gs>
                <a:gs pos="42000">
                  <a:sysClr val="window" lastClr="FFFFFF">
                    <a:lumMod val="50000"/>
                  </a:sysClr>
                </a:gs>
                <a:gs pos="0">
                  <a:sysClr val="window" lastClr="FFFFFF">
                    <a:lumMod val="85000"/>
                  </a:sysClr>
                </a:gs>
                <a:gs pos="42000">
                  <a:sysClr val="window" lastClr="FFFFFF">
                    <a:lumMod val="85000"/>
                  </a:sysClr>
                </a:gs>
              </a:gsLst>
              <a:lin ang="5400000" scaled="1"/>
            </a:gra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>
              <a:ln w="47625">
                <a:gradFill>
                  <a:gsLst>
                    <a:gs pos="0">
                      <a:sysClr val="window" lastClr="FFFFFF"/>
                    </a:gs>
                    <a:gs pos="66000">
                      <a:sysClr val="windowText" lastClr="000000">
                        <a:lumMod val="50000"/>
                        <a:lumOff val="50000"/>
                      </a:sysClr>
                    </a:gs>
                    <a:gs pos="41000">
                      <a:srgbClr val="979797">
                        <a:lumMod val="90000"/>
                      </a:srgbClr>
                    </a:gs>
                    <a:gs pos="34000">
                      <a:sysClr val="windowText" lastClr="000000">
                        <a:lumMod val="75000"/>
                        <a:lumOff val="25000"/>
                      </a:sysClr>
                    </a:gs>
                    <a:gs pos="100000">
                      <a:sysClr val="window" lastClr="FFFFFF">
                        <a:lumMod val="85000"/>
                      </a:sysClr>
                    </a:gs>
                  </a:gsLst>
                  <a:lin ang="5400000" scaled="1"/>
                </a:gradFill>
              </a:ln>
            </a:endParaRPr>
          </a:p>
        </xdr:txBody>
      </xdr:sp>
      <xdr:sp>
        <xdr:nvSpPr>
          <xdr:cNvPr id="4" name="矩形: 圆角 3"/>
          <xdr:cNvSpPr/>
        </xdr:nvSpPr>
        <xdr:spPr>
          <a:xfrm>
            <a:off x="16907017" y="678535"/>
            <a:ext cx="1769705" cy="234927"/>
          </a:xfrm>
          <a:prstGeom prst="roundRect">
            <a:avLst>
              <a:gd name="adj" fmla="val 13842"/>
            </a:avLst>
          </a:prstGeom>
          <a:gradFill flip="none" rotWithShape="1">
            <a:gsLst>
              <a:gs pos="0">
                <a:sysClr val="window" lastClr="FFFFFF">
                  <a:alpha val="26000"/>
                </a:sysClr>
              </a:gs>
              <a:gs pos="53000">
                <a:sysClr val="window" lastClr="FFFFFF">
                  <a:alpha val="0"/>
                </a:sysClr>
              </a:gs>
            </a:gsLst>
            <a:lin ang="2700000" scaled="1"/>
            <a:tileRect/>
          </a:gradFill>
          <a:ln w="31750" cap="flat" cmpd="sng" algn="ctr">
            <a:noFill/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/>
          </a:p>
        </xdr:txBody>
      </xdr:sp>
      <xdr:sp>
        <xdr:nvSpPr>
          <xdr:cNvPr id="5" name="文本框 60"/>
          <xdr:cNvSpPr txBox="1"/>
        </xdr:nvSpPr>
        <xdr:spPr>
          <a:xfrm>
            <a:off x="17077835" y="667432"/>
            <a:ext cx="1755960" cy="5119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zh-CN" altLang="en-US" sz="1800" b="1" i="0" u="none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返回主页</a:t>
            </a:r>
            <a:endParaRPr lang="zh-CN" altLang="en-US" sz="1800" b="1" i="0" u="none">
              <a:solidFill>
                <a:sysClr val="window" lastClr="FFFFFF"/>
              </a:solidFill>
              <a:effectLst>
                <a:outerShdw blurRad="355600" sx="102000" sy="102000" algn="ctr" rotWithShape="0">
                  <a:prstClr val="black">
                    <a:alpha val="2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0</xdr:colOff>
      <xdr:row>5</xdr:row>
      <xdr:rowOff>0</xdr:rowOff>
    </xdr:from>
    <xdr:to>
      <xdr:col>16</xdr:col>
      <xdr:colOff>304799</xdr:colOff>
      <xdr:row>7</xdr:row>
      <xdr:rowOff>79794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10420350" y="1386840"/>
          <a:ext cx="1675765" cy="536575"/>
          <a:chOff x="16891568" y="655632"/>
          <a:chExt cx="1942227" cy="562931"/>
        </a:xfrm>
      </xdr:grpSpPr>
      <xdr:sp>
        <xdr:nvSpPr>
          <xdr:cNvPr id="3" name="矩形: 圆角 2"/>
          <xdr:cNvSpPr/>
        </xdr:nvSpPr>
        <xdr:spPr>
          <a:xfrm>
            <a:off x="16891568" y="655632"/>
            <a:ext cx="1879413" cy="562931"/>
          </a:xfrm>
          <a:prstGeom prst="roundRect">
            <a:avLst>
              <a:gd name="adj" fmla="val 6524"/>
            </a:avLst>
          </a:prstGeom>
          <a:solidFill>
            <a:srgbClr val="5B9BD5">
              <a:lumMod val="50000"/>
            </a:srgbClr>
          </a:solidFill>
          <a:ln w="12700" cap="flat" cmpd="sng" algn="ctr">
            <a:gradFill>
              <a:gsLst>
                <a:gs pos="75000">
                  <a:sysClr val="window" lastClr="FFFFFF">
                    <a:lumMod val="65000"/>
                  </a:sysClr>
                </a:gs>
                <a:gs pos="42000">
                  <a:sysClr val="window" lastClr="FFFFFF">
                    <a:lumMod val="50000"/>
                  </a:sysClr>
                </a:gs>
                <a:gs pos="0">
                  <a:sysClr val="window" lastClr="FFFFFF">
                    <a:lumMod val="85000"/>
                  </a:sysClr>
                </a:gs>
                <a:gs pos="42000">
                  <a:sysClr val="window" lastClr="FFFFFF">
                    <a:lumMod val="85000"/>
                  </a:sysClr>
                </a:gs>
              </a:gsLst>
              <a:lin ang="5400000" scaled="1"/>
            </a:gra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>
              <a:ln w="47625">
                <a:gradFill>
                  <a:gsLst>
                    <a:gs pos="0">
                      <a:sysClr val="window" lastClr="FFFFFF"/>
                    </a:gs>
                    <a:gs pos="66000">
                      <a:sysClr val="windowText" lastClr="000000">
                        <a:lumMod val="50000"/>
                        <a:lumOff val="50000"/>
                      </a:sysClr>
                    </a:gs>
                    <a:gs pos="41000">
                      <a:srgbClr val="979797">
                        <a:lumMod val="90000"/>
                      </a:srgbClr>
                    </a:gs>
                    <a:gs pos="34000">
                      <a:sysClr val="windowText" lastClr="000000">
                        <a:lumMod val="75000"/>
                        <a:lumOff val="25000"/>
                      </a:sysClr>
                    </a:gs>
                    <a:gs pos="100000">
                      <a:sysClr val="window" lastClr="FFFFFF">
                        <a:lumMod val="85000"/>
                      </a:sysClr>
                    </a:gs>
                  </a:gsLst>
                  <a:lin ang="5400000" scaled="1"/>
                </a:gradFill>
              </a:ln>
            </a:endParaRPr>
          </a:p>
        </xdr:txBody>
      </xdr:sp>
      <xdr:sp>
        <xdr:nvSpPr>
          <xdr:cNvPr id="4" name="矩形: 圆角 3"/>
          <xdr:cNvSpPr/>
        </xdr:nvSpPr>
        <xdr:spPr>
          <a:xfrm>
            <a:off x="16907017" y="678535"/>
            <a:ext cx="1769705" cy="234927"/>
          </a:xfrm>
          <a:prstGeom prst="roundRect">
            <a:avLst>
              <a:gd name="adj" fmla="val 13842"/>
            </a:avLst>
          </a:prstGeom>
          <a:gradFill flip="none" rotWithShape="1">
            <a:gsLst>
              <a:gs pos="0">
                <a:sysClr val="window" lastClr="FFFFFF">
                  <a:alpha val="26000"/>
                </a:sysClr>
              </a:gs>
              <a:gs pos="53000">
                <a:sysClr val="window" lastClr="FFFFFF">
                  <a:alpha val="0"/>
                </a:sysClr>
              </a:gs>
            </a:gsLst>
            <a:lin ang="2700000" scaled="1"/>
            <a:tileRect/>
          </a:gradFill>
          <a:ln w="31750" cap="flat" cmpd="sng" algn="ctr">
            <a:noFill/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/>
          </a:p>
        </xdr:txBody>
      </xdr:sp>
      <xdr:sp>
        <xdr:nvSpPr>
          <xdr:cNvPr id="5" name="文本框 60"/>
          <xdr:cNvSpPr txBox="1"/>
        </xdr:nvSpPr>
        <xdr:spPr>
          <a:xfrm>
            <a:off x="17077835" y="667432"/>
            <a:ext cx="1755960" cy="5119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zh-CN" altLang="en-US" sz="1800" b="1" i="0" u="none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返回主页</a:t>
            </a:r>
            <a:endParaRPr lang="zh-CN" altLang="en-US" sz="1800" b="1" i="0" u="none">
              <a:solidFill>
                <a:sysClr val="window" lastClr="FFFFFF"/>
              </a:solidFill>
              <a:effectLst>
                <a:outerShdw blurRad="355600" sx="102000" sy="102000" algn="ctr" rotWithShape="0">
                  <a:prstClr val="black">
                    <a:alpha val="2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0</xdr:colOff>
      <xdr:row>6</xdr:row>
      <xdr:rowOff>0</xdr:rowOff>
    </xdr:from>
    <xdr:to>
      <xdr:col>16</xdr:col>
      <xdr:colOff>304799</xdr:colOff>
      <xdr:row>8</xdr:row>
      <xdr:rowOff>79794</xdr:rowOff>
    </xdr:to>
    <xdr:grpSp>
      <xdr:nvGrpSpPr>
        <xdr:cNvPr id="6" name="组合 5">
          <a:hlinkClick xmlns:r="http://schemas.openxmlformats.org/officeDocument/2006/relationships" r:id="rId1"/>
        </xdr:cNvPr>
        <xdr:cNvGrpSpPr/>
      </xdr:nvGrpSpPr>
      <xdr:grpSpPr>
        <a:xfrm>
          <a:off x="10420350" y="1615440"/>
          <a:ext cx="1675765" cy="536575"/>
          <a:chOff x="16891568" y="655632"/>
          <a:chExt cx="1942227" cy="562931"/>
        </a:xfrm>
      </xdr:grpSpPr>
      <xdr:sp>
        <xdr:nvSpPr>
          <xdr:cNvPr id="7" name="矩形: 圆角 6"/>
          <xdr:cNvSpPr/>
        </xdr:nvSpPr>
        <xdr:spPr>
          <a:xfrm>
            <a:off x="16891568" y="655632"/>
            <a:ext cx="1879413" cy="562931"/>
          </a:xfrm>
          <a:prstGeom prst="roundRect">
            <a:avLst>
              <a:gd name="adj" fmla="val 6524"/>
            </a:avLst>
          </a:prstGeom>
          <a:solidFill>
            <a:srgbClr val="5B9BD5">
              <a:lumMod val="50000"/>
            </a:srgbClr>
          </a:solidFill>
          <a:ln w="12700" cap="flat" cmpd="sng" algn="ctr">
            <a:gradFill>
              <a:gsLst>
                <a:gs pos="75000">
                  <a:sysClr val="window" lastClr="FFFFFF">
                    <a:lumMod val="65000"/>
                  </a:sysClr>
                </a:gs>
                <a:gs pos="42000">
                  <a:sysClr val="window" lastClr="FFFFFF">
                    <a:lumMod val="50000"/>
                  </a:sysClr>
                </a:gs>
                <a:gs pos="0">
                  <a:sysClr val="window" lastClr="FFFFFF">
                    <a:lumMod val="85000"/>
                  </a:sysClr>
                </a:gs>
                <a:gs pos="42000">
                  <a:sysClr val="window" lastClr="FFFFFF">
                    <a:lumMod val="85000"/>
                  </a:sysClr>
                </a:gs>
              </a:gsLst>
              <a:lin ang="5400000" scaled="1"/>
            </a:gra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>
              <a:ln w="47625">
                <a:gradFill>
                  <a:gsLst>
                    <a:gs pos="0">
                      <a:sysClr val="window" lastClr="FFFFFF"/>
                    </a:gs>
                    <a:gs pos="66000">
                      <a:sysClr val="windowText" lastClr="000000">
                        <a:lumMod val="50000"/>
                        <a:lumOff val="50000"/>
                      </a:sysClr>
                    </a:gs>
                    <a:gs pos="41000">
                      <a:srgbClr val="979797">
                        <a:lumMod val="90000"/>
                      </a:srgbClr>
                    </a:gs>
                    <a:gs pos="34000">
                      <a:sysClr val="windowText" lastClr="000000">
                        <a:lumMod val="75000"/>
                        <a:lumOff val="25000"/>
                      </a:sysClr>
                    </a:gs>
                    <a:gs pos="100000">
                      <a:sysClr val="window" lastClr="FFFFFF">
                        <a:lumMod val="85000"/>
                      </a:sysClr>
                    </a:gs>
                  </a:gsLst>
                  <a:lin ang="5400000" scaled="1"/>
                </a:gradFill>
              </a:ln>
            </a:endParaRPr>
          </a:p>
        </xdr:txBody>
      </xdr:sp>
      <xdr:sp>
        <xdr:nvSpPr>
          <xdr:cNvPr id="8" name="矩形: 圆角 7"/>
          <xdr:cNvSpPr/>
        </xdr:nvSpPr>
        <xdr:spPr>
          <a:xfrm>
            <a:off x="16907017" y="678535"/>
            <a:ext cx="1769705" cy="234927"/>
          </a:xfrm>
          <a:prstGeom prst="roundRect">
            <a:avLst>
              <a:gd name="adj" fmla="val 13842"/>
            </a:avLst>
          </a:prstGeom>
          <a:gradFill flip="none" rotWithShape="1">
            <a:gsLst>
              <a:gs pos="0">
                <a:sysClr val="window" lastClr="FFFFFF">
                  <a:alpha val="26000"/>
                </a:sysClr>
              </a:gs>
              <a:gs pos="53000">
                <a:sysClr val="window" lastClr="FFFFFF">
                  <a:alpha val="0"/>
                </a:sysClr>
              </a:gs>
            </a:gsLst>
            <a:lin ang="2700000" scaled="1"/>
            <a:tileRect/>
          </a:gradFill>
          <a:ln w="31750" cap="flat" cmpd="sng" algn="ctr">
            <a:noFill/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/>
          </a:p>
        </xdr:txBody>
      </xdr:sp>
      <xdr:sp>
        <xdr:nvSpPr>
          <xdr:cNvPr id="9" name="文本框 60"/>
          <xdr:cNvSpPr txBox="1"/>
        </xdr:nvSpPr>
        <xdr:spPr>
          <a:xfrm>
            <a:off x="17077835" y="667432"/>
            <a:ext cx="1755960" cy="5119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zh-CN" altLang="en-US" sz="1800" b="1" i="0" u="none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返回主页</a:t>
            </a:r>
            <a:endParaRPr lang="zh-CN" altLang="en-US" sz="1800" b="1" i="0" u="none">
              <a:solidFill>
                <a:sysClr val="window" lastClr="FFFFFF"/>
              </a:solidFill>
              <a:effectLst>
                <a:outerShdw blurRad="355600" sx="102000" sy="102000" algn="ctr" rotWithShape="0">
                  <a:prstClr val="black">
                    <a:alpha val="2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175846</xdr:colOff>
      <xdr:row>1</xdr:row>
      <xdr:rowOff>205155</xdr:rowOff>
    </xdr:from>
    <xdr:to>
      <xdr:col>15</xdr:col>
      <xdr:colOff>480645</xdr:colOff>
      <xdr:row>4</xdr:row>
      <xdr:rowOff>56349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9909810" y="677545"/>
          <a:ext cx="1676400" cy="536575"/>
          <a:chOff x="16891568" y="655632"/>
          <a:chExt cx="1942227" cy="562931"/>
        </a:xfrm>
      </xdr:grpSpPr>
      <xdr:sp>
        <xdr:nvSpPr>
          <xdr:cNvPr id="3" name="矩形: 圆角 2"/>
          <xdr:cNvSpPr/>
        </xdr:nvSpPr>
        <xdr:spPr>
          <a:xfrm>
            <a:off x="16891568" y="655632"/>
            <a:ext cx="1879413" cy="562931"/>
          </a:xfrm>
          <a:prstGeom prst="roundRect">
            <a:avLst>
              <a:gd name="adj" fmla="val 6524"/>
            </a:avLst>
          </a:prstGeom>
          <a:solidFill>
            <a:srgbClr val="5B9BD5">
              <a:lumMod val="50000"/>
            </a:srgbClr>
          </a:solidFill>
          <a:ln w="12700" cap="flat" cmpd="sng" algn="ctr">
            <a:gradFill>
              <a:gsLst>
                <a:gs pos="75000">
                  <a:sysClr val="window" lastClr="FFFFFF">
                    <a:lumMod val="65000"/>
                  </a:sysClr>
                </a:gs>
                <a:gs pos="42000">
                  <a:sysClr val="window" lastClr="FFFFFF">
                    <a:lumMod val="50000"/>
                  </a:sysClr>
                </a:gs>
                <a:gs pos="0">
                  <a:sysClr val="window" lastClr="FFFFFF">
                    <a:lumMod val="85000"/>
                  </a:sysClr>
                </a:gs>
                <a:gs pos="42000">
                  <a:sysClr val="window" lastClr="FFFFFF">
                    <a:lumMod val="85000"/>
                  </a:sysClr>
                </a:gs>
              </a:gsLst>
              <a:lin ang="5400000" scaled="1"/>
            </a:gra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>
              <a:ln w="47625">
                <a:gradFill>
                  <a:gsLst>
                    <a:gs pos="0">
                      <a:sysClr val="window" lastClr="FFFFFF"/>
                    </a:gs>
                    <a:gs pos="66000">
                      <a:sysClr val="windowText" lastClr="000000">
                        <a:lumMod val="50000"/>
                        <a:lumOff val="50000"/>
                      </a:sysClr>
                    </a:gs>
                    <a:gs pos="41000">
                      <a:srgbClr val="979797">
                        <a:lumMod val="90000"/>
                      </a:srgbClr>
                    </a:gs>
                    <a:gs pos="34000">
                      <a:sysClr val="windowText" lastClr="000000">
                        <a:lumMod val="75000"/>
                        <a:lumOff val="25000"/>
                      </a:sysClr>
                    </a:gs>
                    <a:gs pos="100000">
                      <a:sysClr val="window" lastClr="FFFFFF">
                        <a:lumMod val="85000"/>
                      </a:sysClr>
                    </a:gs>
                  </a:gsLst>
                  <a:lin ang="5400000" scaled="1"/>
                </a:gradFill>
              </a:ln>
            </a:endParaRPr>
          </a:p>
        </xdr:txBody>
      </xdr:sp>
      <xdr:sp>
        <xdr:nvSpPr>
          <xdr:cNvPr id="4" name="矩形: 圆角 3"/>
          <xdr:cNvSpPr/>
        </xdr:nvSpPr>
        <xdr:spPr>
          <a:xfrm>
            <a:off x="16907017" y="678535"/>
            <a:ext cx="1769705" cy="234927"/>
          </a:xfrm>
          <a:prstGeom prst="roundRect">
            <a:avLst>
              <a:gd name="adj" fmla="val 13842"/>
            </a:avLst>
          </a:prstGeom>
          <a:gradFill flip="none" rotWithShape="1">
            <a:gsLst>
              <a:gs pos="0">
                <a:sysClr val="window" lastClr="FFFFFF">
                  <a:alpha val="26000"/>
                </a:sysClr>
              </a:gs>
              <a:gs pos="53000">
                <a:sysClr val="window" lastClr="FFFFFF">
                  <a:alpha val="0"/>
                </a:sysClr>
              </a:gs>
            </a:gsLst>
            <a:lin ang="2700000" scaled="1"/>
            <a:tileRect/>
          </a:gradFill>
          <a:ln w="31750" cap="flat" cmpd="sng" algn="ctr">
            <a:noFill/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/>
          </a:p>
        </xdr:txBody>
      </xdr:sp>
      <xdr:sp>
        <xdr:nvSpPr>
          <xdr:cNvPr id="5" name="文本框 60"/>
          <xdr:cNvSpPr txBox="1"/>
        </xdr:nvSpPr>
        <xdr:spPr>
          <a:xfrm>
            <a:off x="17077835" y="667432"/>
            <a:ext cx="1755960" cy="5119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zh-CN" altLang="en-US" sz="1800" b="1" i="0" u="none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返回主页</a:t>
            </a:r>
            <a:endParaRPr lang="zh-CN" altLang="en-US" sz="1800" b="1" i="0" u="none">
              <a:solidFill>
                <a:sysClr val="window" lastClr="FFFFFF"/>
              </a:solidFill>
              <a:effectLst>
                <a:outerShdw blurRad="355600" sx="102000" sy="102000" algn="ctr" rotWithShape="0">
                  <a:prstClr val="black">
                    <a:alpha val="2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146539</xdr:colOff>
      <xdr:row>1</xdr:row>
      <xdr:rowOff>211015</xdr:rowOff>
    </xdr:from>
    <xdr:to>
      <xdr:col>15</xdr:col>
      <xdr:colOff>451338</xdr:colOff>
      <xdr:row>4</xdr:row>
      <xdr:rowOff>62209</xdr:rowOff>
    </xdr:to>
    <xdr:grpSp>
      <xdr:nvGrpSpPr>
        <xdr:cNvPr id="6" name="组合 5">
          <a:hlinkClick xmlns:r="http://schemas.openxmlformats.org/officeDocument/2006/relationships" r:id="rId1"/>
        </xdr:cNvPr>
        <xdr:cNvGrpSpPr/>
      </xdr:nvGrpSpPr>
      <xdr:grpSpPr>
        <a:xfrm>
          <a:off x="9880600" y="683260"/>
          <a:ext cx="1676400" cy="536575"/>
          <a:chOff x="16891568" y="655632"/>
          <a:chExt cx="1942227" cy="562931"/>
        </a:xfrm>
      </xdr:grpSpPr>
      <xdr:sp>
        <xdr:nvSpPr>
          <xdr:cNvPr id="7" name="矩形: 圆角 6"/>
          <xdr:cNvSpPr/>
        </xdr:nvSpPr>
        <xdr:spPr>
          <a:xfrm>
            <a:off x="16891568" y="655632"/>
            <a:ext cx="1879413" cy="562931"/>
          </a:xfrm>
          <a:prstGeom prst="roundRect">
            <a:avLst>
              <a:gd name="adj" fmla="val 6524"/>
            </a:avLst>
          </a:prstGeom>
          <a:solidFill>
            <a:srgbClr val="5B9BD5">
              <a:lumMod val="50000"/>
            </a:srgbClr>
          </a:solidFill>
          <a:ln w="12700" cap="flat" cmpd="sng" algn="ctr">
            <a:gradFill>
              <a:gsLst>
                <a:gs pos="75000">
                  <a:sysClr val="window" lastClr="FFFFFF">
                    <a:lumMod val="65000"/>
                  </a:sysClr>
                </a:gs>
                <a:gs pos="42000">
                  <a:sysClr val="window" lastClr="FFFFFF">
                    <a:lumMod val="50000"/>
                  </a:sysClr>
                </a:gs>
                <a:gs pos="0">
                  <a:sysClr val="window" lastClr="FFFFFF">
                    <a:lumMod val="85000"/>
                  </a:sysClr>
                </a:gs>
                <a:gs pos="42000">
                  <a:sysClr val="window" lastClr="FFFFFF">
                    <a:lumMod val="85000"/>
                  </a:sysClr>
                </a:gs>
              </a:gsLst>
              <a:lin ang="5400000" scaled="1"/>
            </a:gra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>
              <a:ln w="47625">
                <a:gradFill>
                  <a:gsLst>
                    <a:gs pos="0">
                      <a:sysClr val="window" lastClr="FFFFFF"/>
                    </a:gs>
                    <a:gs pos="66000">
                      <a:sysClr val="windowText" lastClr="000000">
                        <a:lumMod val="50000"/>
                        <a:lumOff val="50000"/>
                      </a:sysClr>
                    </a:gs>
                    <a:gs pos="41000">
                      <a:srgbClr val="979797">
                        <a:lumMod val="90000"/>
                      </a:srgbClr>
                    </a:gs>
                    <a:gs pos="34000">
                      <a:sysClr val="windowText" lastClr="000000">
                        <a:lumMod val="75000"/>
                        <a:lumOff val="25000"/>
                      </a:sysClr>
                    </a:gs>
                    <a:gs pos="100000">
                      <a:sysClr val="window" lastClr="FFFFFF">
                        <a:lumMod val="85000"/>
                      </a:sysClr>
                    </a:gs>
                  </a:gsLst>
                  <a:lin ang="5400000" scaled="1"/>
                </a:gradFill>
              </a:ln>
            </a:endParaRPr>
          </a:p>
        </xdr:txBody>
      </xdr:sp>
      <xdr:sp>
        <xdr:nvSpPr>
          <xdr:cNvPr id="8" name="矩形: 圆角 7"/>
          <xdr:cNvSpPr/>
        </xdr:nvSpPr>
        <xdr:spPr>
          <a:xfrm>
            <a:off x="16907017" y="678535"/>
            <a:ext cx="1769705" cy="234927"/>
          </a:xfrm>
          <a:prstGeom prst="roundRect">
            <a:avLst>
              <a:gd name="adj" fmla="val 13842"/>
            </a:avLst>
          </a:prstGeom>
          <a:gradFill flip="none" rotWithShape="1">
            <a:gsLst>
              <a:gs pos="0">
                <a:sysClr val="window" lastClr="FFFFFF">
                  <a:alpha val="26000"/>
                </a:sysClr>
              </a:gs>
              <a:gs pos="53000">
                <a:sysClr val="window" lastClr="FFFFFF">
                  <a:alpha val="0"/>
                </a:sysClr>
              </a:gs>
            </a:gsLst>
            <a:lin ang="2700000" scaled="1"/>
            <a:tileRect/>
          </a:gradFill>
          <a:ln w="31750" cap="flat" cmpd="sng" algn="ctr">
            <a:noFill/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/>
          </a:p>
        </xdr:txBody>
      </xdr:sp>
      <xdr:sp>
        <xdr:nvSpPr>
          <xdr:cNvPr id="9" name="文本框 60"/>
          <xdr:cNvSpPr txBox="1"/>
        </xdr:nvSpPr>
        <xdr:spPr>
          <a:xfrm>
            <a:off x="17077835" y="667432"/>
            <a:ext cx="1755960" cy="5119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zh-CN" altLang="en-US" sz="1800" b="1" i="0" u="none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返回主页</a:t>
            </a:r>
            <a:endParaRPr lang="zh-CN" altLang="en-US" sz="1800" b="1" i="0" u="none">
              <a:solidFill>
                <a:sysClr val="window" lastClr="FFFFFF"/>
              </a:solidFill>
              <a:effectLst>
                <a:outerShdw blurRad="355600" sx="102000" sy="102000" algn="ctr" rotWithShape="0">
                  <a:prstClr val="black">
                    <a:alpha val="2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123092</xdr:colOff>
      <xdr:row>1</xdr:row>
      <xdr:rowOff>169985</xdr:rowOff>
    </xdr:from>
    <xdr:to>
      <xdr:col>15</xdr:col>
      <xdr:colOff>427891</xdr:colOff>
      <xdr:row>4</xdr:row>
      <xdr:rowOff>21179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9857105" y="641985"/>
          <a:ext cx="1676400" cy="537210"/>
          <a:chOff x="16891568" y="655632"/>
          <a:chExt cx="1942227" cy="562931"/>
        </a:xfrm>
      </xdr:grpSpPr>
      <xdr:sp>
        <xdr:nvSpPr>
          <xdr:cNvPr id="3" name="矩形: 圆角 2"/>
          <xdr:cNvSpPr/>
        </xdr:nvSpPr>
        <xdr:spPr>
          <a:xfrm>
            <a:off x="16891568" y="655632"/>
            <a:ext cx="1879413" cy="562931"/>
          </a:xfrm>
          <a:prstGeom prst="roundRect">
            <a:avLst>
              <a:gd name="adj" fmla="val 6524"/>
            </a:avLst>
          </a:prstGeom>
          <a:solidFill>
            <a:srgbClr val="5B9BD5">
              <a:lumMod val="50000"/>
            </a:srgbClr>
          </a:solidFill>
          <a:ln w="12700" cap="flat" cmpd="sng" algn="ctr">
            <a:gradFill>
              <a:gsLst>
                <a:gs pos="75000">
                  <a:sysClr val="window" lastClr="FFFFFF">
                    <a:lumMod val="65000"/>
                  </a:sysClr>
                </a:gs>
                <a:gs pos="42000">
                  <a:sysClr val="window" lastClr="FFFFFF">
                    <a:lumMod val="50000"/>
                  </a:sysClr>
                </a:gs>
                <a:gs pos="0">
                  <a:sysClr val="window" lastClr="FFFFFF">
                    <a:lumMod val="85000"/>
                  </a:sysClr>
                </a:gs>
                <a:gs pos="42000">
                  <a:sysClr val="window" lastClr="FFFFFF">
                    <a:lumMod val="85000"/>
                  </a:sysClr>
                </a:gs>
              </a:gsLst>
              <a:lin ang="5400000" scaled="1"/>
            </a:gra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>
              <a:ln w="47625">
                <a:gradFill>
                  <a:gsLst>
                    <a:gs pos="0">
                      <a:sysClr val="window" lastClr="FFFFFF"/>
                    </a:gs>
                    <a:gs pos="66000">
                      <a:sysClr val="windowText" lastClr="000000">
                        <a:lumMod val="50000"/>
                        <a:lumOff val="50000"/>
                      </a:sysClr>
                    </a:gs>
                    <a:gs pos="41000">
                      <a:srgbClr val="979797">
                        <a:lumMod val="90000"/>
                      </a:srgbClr>
                    </a:gs>
                    <a:gs pos="34000">
                      <a:sysClr val="windowText" lastClr="000000">
                        <a:lumMod val="75000"/>
                        <a:lumOff val="25000"/>
                      </a:sysClr>
                    </a:gs>
                    <a:gs pos="100000">
                      <a:sysClr val="window" lastClr="FFFFFF">
                        <a:lumMod val="85000"/>
                      </a:sysClr>
                    </a:gs>
                  </a:gsLst>
                  <a:lin ang="5400000" scaled="1"/>
                </a:gradFill>
              </a:ln>
            </a:endParaRPr>
          </a:p>
        </xdr:txBody>
      </xdr:sp>
      <xdr:sp>
        <xdr:nvSpPr>
          <xdr:cNvPr id="4" name="矩形: 圆角 3"/>
          <xdr:cNvSpPr/>
        </xdr:nvSpPr>
        <xdr:spPr>
          <a:xfrm>
            <a:off x="16907017" y="678535"/>
            <a:ext cx="1769705" cy="234927"/>
          </a:xfrm>
          <a:prstGeom prst="roundRect">
            <a:avLst>
              <a:gd name="adj" fmla="val 13842"/>
            </a:avLst>
          </a:prstGeom>
          <a:gradFill flip="none" rotWithShape="1">
            <a:gsLst>
              <a:gs pos="0">
                <a:sysClr val="window" lastClr="FFFFFF">
                  <a:alpha val="26000"/>
                </a:sysClr>
              </a:gs>
              <a:gs pos="53000">
                <a:sysClr val="window" lastClr="FFFFFF">
                  <a:alpha val="0"/>
                </a:sysClr>
              </a:gs>
            </a:gsLst>
            <a:lin ang="2700000" scaled="1"/>
            <a:tileRect/>
          </a:gradFill>
          <a:ln w="31750" cap="flat" cmpd="sng" algn="ctr">
            <a:noFill/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/>
          </a:p>
        </xdr:txBody>
      </xdr:sp>
      <xdr:sp>
        <xdr:nvSpPr>
          <xdr:cNvPr id="5" name="文本框 60"/>
          <xdr:cNvSpPr txBox="1"/>
        </xdr:nvSpPr>
        <xdr:spPr>
          <a:xfrm>
            <a:off x="17077835" y="667432"/>
            <a:ext cx="1755960" cy="5119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zh-CN" altLang="en-US" sz="1800" b="1" i="0" u="none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返回主页</a:t>
            </a:r>
            <a:endParaRPr lang="zh-CN" altLang="en-US" sz="1800" b="1" i="0" u="none">
              <a:solidFill>
                <a:sysClr val="window" lastClr="FFFFFF"/>
              </a:solidFill>
              <a:effectLst>
                <a:outerShdw blurRad="355600" sx="102000" sy="102000" algn="ctr" rotWithShape="0">
                  <a:prstClr val="black">
                    <a:alpha val="2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0</xdr:colOff>
      <xdr:row>2</xdr:row>
      <xdr:rowOff>0</xdr:rowOff>
    </xdr:from>
    <xdr:to>
      <xdr:col>16</xdr:col>
      <xdr:colOff>304799</xdr:colOff>
      <xdr:row>4</xdr:row>
      <xdr:rowOff>79794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11563350" y="701040"/>
          <a:ext cx="1675765" cy="536575"/>
          <a:chOff x="16891568" y="655632"/>
          <a:chExt cx="1942227" cy="562931"/>
        </a:xfrm>
      </xdr:grpSpPr>
      <xdr:sp>
        <xdr:nvSpPr>
          <xdr:cNvPr id="3" name="矩形: 圆角 2"/>
          <xdr:cNvSpPr/>
        </xdr:nvSpPr>
        <xdr:spPr>
          <a:xfrm>
            <a:off x="16891568" y="655632"/>
            <a:ext cx="1879413" cy="562931"/>
          </a:xfrm>
          <a:prstGeom prst="roundRect">
            <a:avLst>
              <a:gd name="adj" fmla="val 6524"/>
            </a:avLst>
          </a:prstGeom>
          <a:solidFill>
            <a:srgbClr val="5B9BD5">
              <a:lumMod val="50000"/>
            </a:srgbClr>
          </a:solidFill>
          <a:ln w="12700" cap="flat" cmpd="sng" algn="ctr">
            <a:gradFill>
              <a:gsLst>
                <a:gs pos="75000">
                  <a:sysClr val="window" lastClr="FFFFFF">
                    <a:lumMod val="65000"/>
                  </a:sysClr>
                </a:gs>
                <a:gs pos="42000">
                  <a:sysClr val="window" lastClr="FFFFFF">
                    <a:lumMod val="50000"/>
                  </a:sysClr>
                </a:gs>
                <a:gs pos="0">
                  <a:sysClr val="window" lastClr="FFFFFF">
                    <a:lumMod val="85000"/>
                  </a:sysClr>
                </a:gs>
                <a:gs pos="42000">
                  <a:sysClr val="window" lastClr="FFFFFF">
                    <a:lumMod val="85000"/>
                  </a:sysClr>
                </a:gs>
              </a:gsLst>
              <a:lin ang="5400000" scaled="1"/>
            </a:gra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>
              <a:ln w="47625">
                <a:gradFill>
                  <a:gsLst>
                    <a:gs pos="0">
                      <a:sysClr val="window" lastClr="FFFFFF"/>
                    </a:gs>
                    <a:gs pos="66000">
                      <a:sysClr val="windowText" lastClr="000000">
                        <a:lumMod val="50000"/>
                        <a:lumOff val="50000"/>
                      </a:sysClr>
                    </a:gs>
                    <a:gs pos="41000">
                      <a:srgbClr val="979797">
                        <a:lumMod val="90000"/>
                      </a:srgbClr>
                    </a:gs>
                    <a:gs pos="34000">
                      <a:sysClr val="windowText" lastClr="000000">
                        <a:lumMod val="75000"/>
                        <a:lumOff val="25000"/>
                      </a:sysClr>
                    </a:gs>
                    <a:gs pos="100000">
                      <a:sysClr val="window" lastClr="FFFFFF">
                        <a:lumMod val="85000"/>
                      </a:sysClr>
                    </a:gs>
                  </a:gsLst>
                  <a:lin ang="5400000" scaled="1"/>
                </a:gradFill>
              </a:ln>
            </a:endParaRPr>
          </a:p>
        </xdr:txBody>
      </xdr:sp>
      <xdr:sp>
        <xdr:nvSpPr>
          <xdr:cNvPr id="4" name="矩形: 圆角 3"/>
          <xdr:cNvSpPr/>
        </xdr:nvSpPr>
        <xdr:spPr>
          <a:xfrm>
            <a:off x="16907017" y="678535"/>
            <a:ext cx="1769705" cy="234927"/>
          </a:xfrm>
          <a:prstGeom prst="roundRect">
            <a:avLst>
              <a:gd name="adj" fmla="val 13842"/>
            </a:avLst>
          </a:prstGeom>
          <a:gradFill flip="none" rotWithShape="1">
            <a:gsLst>
              <a:gs pos="0">
                <a:sysClr val="window" lastClr="FFFFFF">
                  <a:alpha val="26000"/>
                </a:sysClr>
              </a:gs>
              <a:gs pos="53000">
                <a:sysClr val="window" lastClr="FFFFFF">
                  <a:alpha val="0"/>
                </a:sysClr>
              </a:gs>
            </a:gsLst>
            <a:lin ang="2700000" scaled="1"/>
            <a:tileRect/>
          </a:gradFill>
          <a:ln w="31750" cap="flat" cmpd="sng" algn="ctr">
            <a:noFill/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/>
          </a:p>
        </xdr:txBody>
      </xdr:sp>
      <xdr:sp>
        <xdr:nvSpPr>
          <xdr:cNvPr id="5" name="文本框 60"/>
          <xdr:cNvSpPr txBox="1"/>
        </xdr:nvSpPr>
        <xdr:spPr>
          <a:xfrm>
            <a:off x="17077835" y="667432"/>
            <a:ext cx="1755960" cy="5119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zh-CN" altLang="en-US" sz="1800" b="1" i="0" u="none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返回主页</a:t>
            </a:r>
            <a:endParaRPr lang="zh-CN" altLang="en-US" sz="1800" b="1" i="0" u="none">
              <a:solidFill>
                <a:sysClr val="window" lastClr="FFFFFF"/>
              </a:solidFill>
              <a:effectLst>
                <a:outerShdw blurRad="355600" sx="102000" sy="102000" algn="ctr" rotWithShape="0">
                  <a:prstClr val="black">
                    <a:alpha val="2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175846</xdr:colOff>
      <xdr:row>1</xdr:row>
      <xdr:rowOff>211015</xdr:rowOff>
    </xdr:from>
    <xdr:to>
      <xdr:col>15</xdr:col>
      <xdr:colOff>480645</xdr:colOff>
      <xdr:row>4</xdr:row>
      <xdr:rowOff>62209</xdr:rowOff>
    </xdr:to>
    <xdr:grpSp>
      <xdr:nvGrpSpPr>
        <xdr:cNvPr id="6" name="组合 5">
          <a:hlinkClick xmlns:r="http://schemas.openxmlformats.org/officeDocument/2006/relationships" r:id="rId1"/>
        </xdr:cNvPr>
        <xdr:cNvGrpSpPr/>
      </xdr:nvGrpSpPr>
      <xdr:grpSpPr>
        <a:xfrm>
          <a:off x="11052810" y="683260"/>
          <a:ext cx="1676400" cy="536575"/>
          <a:chOff x="16891568" y="655632"/>
          <a:chExt cx="1942227" cy="562931"/>
        </a:xfrm>
      </xdr:grpSpPr>
      <xdr:sp>
        <xdr:nvSpPr>
          <xdr:cNvPr id="7" name="矩形: 圆角 6"/>
          <xdr:cNvSpPr/>
        </xdr:nvSpPr>
        <xdr:spPr>
          <a:xfrm>
            <a:off x="16891568" y="655632"/>
            <a:ext cx="1879413" cy="562931"/>
          </a:xfrm>
          <a:prstGeom prst="roundRect">
            <a:avLst>
              <a:gd name="adj" fmla="val 6524"/>
            </a:avLst>
          </a:prstGeom>
          <a:solidFill>
            <a:srgbClr val="5B9BD5">
              <a:lumMod val="50000"/>
            </a:srgbClr>
          </a:solidFill>
          <a:ln w="12700" cap="flat" cmpd="sng" algn="ctr">
            <a:gradFill>
              <a:gsLst>
                <a:gs pos="75000">
                  <a:sysClr val="window" lastClr="FFFFFF">
                    <a:lumMod val="65000"/>
                  </a:sysClr>
                </a:gs>
                <a:gs pos="42000">
                  <a:sysClr val="window" lastClr="FFFFFF">
                    <a:lumMod val="50000"/>
                  </a:sysClr>
                </a:gs>
                <a:gs pos="0">
                  <a:sysClr val="window" lastClr="FFFFFF">
                    <a:lumMod val="85000"/>
                  </a:sysClr>
                </a:gs>
                <a:gs pos="42000">
                  <a:sysClr val="window" lastClr="FFFFFF">
                    <a:lumMod val="85000"/>
                  </a:sysClr>
                </a:gs>
              </a:gsLst>
              <a:lin ang="5400000" scaled="1"/>
            </a:gra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>
              <a:ln w="47625">
                <a:gradFill>
                  <a:gsLst>
                    <a:gs pos="0">
                      <a:sysClr val="window" lastClr="FFFFFF"/>
                    </a:gs>
                    <a:gs pos="66000">
                      <a:sysClr val="windowText" lastClr="000000">
                        <a:lumMod val="50000"/>
                        <a:lumOff val="50000"/>
                      </a:sysClr>
                    </a:gs>
                    <a:gs pos="41000">
                      <a:srgbClr val="979797">
                        <a:lumMod val="90000"/>
                      </a:srgbClr>
                    </a:gs>
                    <a:gs pos="34000">
                      <a:sysClr val="windowText" lastClr="000000">
                        <a:lumMod val="75000"/>
                        <a:lumOff val="25000"/>
                      </a:sysClr>
                    </a:gs>
                    <a:gs pos="100000">
                      <a:sysClr val="window" lastClr="FFFFFF">
                        <a:lumMod val="85000"/>
                      </a:sysClr>
                    </a:gs>
                  </a:gsLst>
                  <a:lin ang="5400000" scaled="1"/>
                </a:gradFill>
              </a:ln>
            </a:endParaRPr>
          </a:p>
        </xdr:txBody>
      </xdr:sp>
      <xdr:sp>
        <xdr:nvSpPr>
          <xdr:cNvPr id="8" name="矩形: 圆角 7"/>
          <xdr:cNvSpPr/>
        </xdr:nvSpPr>
        <xdr:spPr>
          <a:xfrm>
            <a:off x="16907017" y="678535"/>
            <a:ext cx="1769705" cy="234927"/>
          </a:xfrm>
          <a:prstGeom prst="roundRect">
            <a:avLst>
              <a:gd name="adj" fmla="val 13842"/>
            </a:avLst>
          </a:prstGeom>
          <a:gradFill flip="none" rotWithShape="1">
            <a:gsLst>
              <a:gs pos="0">
                <a:sysClr val="window" lastClr="FFFFFF">
                  <a:alpha val="26000"/>
                </a:sysClr>
              </a:gs>
              <a:gs pos="53000">
                <a:sysClr val="window" lastClr="FFFFFF">
                  <a:alpha val="0"/>
                </a:sysClr>
              </a:gs>
            </a:gsLst>
            <a:lin ang="2700000" scaled="1"/>
            <a:tileRect/>
          </a:gradFill>
          <a:ln w="31750" cap="flat" cmpd="sng" algn="ctr">
            <a:noFill/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/>
          </a:p>
        </xdr:txBody>
      </xdr:sp>
      <xdr:sp>
        <xdr:nvSpPr>
          <xdr:cNvPr id="9" name="文本框 60"/>
          <xdr:cNvSpPr txBox="1"/>
        </xdr:nvSpPr>
        <xdr:spPr>
          <a:xfrm>
            <a:off x="17077835" y="667432"/>
            <a:ext cx="1755960" cy="5119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zh-CN" altLang="en-US" sz="1800" b="1" i="0" u="none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返回主页</a:t>
            </a:r>
            <a:endParaRPr lang="zh-CN" altLang="en-US" sz="1800" b="1" i="0" u="none">
              <a:solidFill>
                <a:sysClr val="window" lastClr="FFFFFF"/>
              </a:solidFill>
              <a:effectLst>
                <a:outerShdw blurRad="355600" sx="102000" sy="102000" algn="ctr" rotWithShape="0">
                  <a:prstClr val="black">
                    <a:alpha val="2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zoomScale="55" zoomScaleNormal="55" workbookViewId="0">
      <selection activeCell="AN40" sqref="AN39:AN40"/>
    </sheetView>
  </sheetViews>
  <sheetFormatPr defaultColWidth="9" defaultRowHeight="14.25"/>
  <sheetData>
    <row r="1" spans="1:14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</sheetData>
  <mergeCells count="1">
    <mergeCell ref="A1:N38"/>
  </mergeCells>
  <pageMargins left="0.699305555555556" right="0.699305555555556" top="0.75" bottom="0.75" header="0.3" footer="0.3"/>
  <pageSetup paperSize="9" orientation="landscape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showGridLines="0" zoomScale="130" zoomScaleNormal="130" workbookViewId="0">
      <selection activeCell="N3" sqref="N3"/>
    </sheetView>
  </sheetViews>
  <sheetFormatPr defaultColWidth="9" defaultRowHeight="14.25"/>
  <cols>
    <col min="2" max="2" width="10" customWidth="1"/>
    <col min="3" max="3" width="11.1083333333333" customWidth="1"/>
    <col min="4" max="5" width="8.775" customWidth="1"/>
    <col min="6" max="10" width="12.775" customWidth="1"/>
    <col min="11" max="12" width="10.775" customWidth="1"/>
    <col min="13" max="13" width="9.66666666666667" customWidth="1"/>
  </cols>
  <sheetData>
    <row r="1" s="1" customFormat="1" ht="37.2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18" customHeight="1" spans="2:13">
      <c r="B2" s="3" t="s">
        <v>1</v>
      </c>
      <c r="C2" s="3"/>
      <c r="D2" s="3"/>
      <c r="E2" s="3"/>
      <c r="F2" s="3"/>
      <c r="G2" s="3"/>
      <c r="H2" s="4"/>
      <c r="I2" s="4"/>
      <c r="J2" s="4"/>
      <c r="K2" s="4" t="s">
        <v>73</v>
      </c>
      <c r="L2" s="4"/>
      <c r="M2" s="4"/>
    </row>
    <row r="3" s="1" customFormat="1" ht="18" customHeight="1" spans="1:1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/>
      <c r="H3" s="6"/>
      <c r="I3" s="6"/>
      <c r="J3" s="6"/>
      <c r="K3" s="5" t="s">
        <v>9</v>
      </c>
      <c r="L3" s="9" t="s">
        <v>66</v>
      </c>
      <c r="M3" s="5" t="s">
        <v>67</v>
      </c>
    </row>
    <row r="4" s="1" customFormat="1" ht="18" customHeight="1" spans="1:13">
      <c r="A4" s="5"/>
      <c r="B4" s="5"/>
      <c r="C4" s="5"/>
      <c r="D4" s="5"/>
      <c r="E4" s="5"/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/>
      <c r="L4" s="10"/>
      <c r="M4" s="5"/>
    </row>
    <row r="5" s="1" customFormat="1" ht="18" customHeight="1" spans="1:13">
      <c r="A5" s="7" t="s">
        <v>16</v>
      </c>
      <c r="B5" s="8" t="s">
        <v>17</v>
      </c>
      <c r="C5" s="8">
        <v>400</v>
      </c>
      <c r="D5" s="8">
        <v>22</v>
      </c>
      <c r="E5" s="8">
        <f>C5*D5</f>
        <v>8800</v>
      </c>
      <c r="F5" s="8">
        <v>1000</v>
      </c>
      <c r="G5" s="8">
        <v>400</v>
      </c>
      <c r="H5" s="8">
        <v>200</v>
      </c>
      <c r="I5" s="8">
        <v>200</v>
      </c>
      <c r="J5" s="8">
        <f>SUM(F5:I5)</f>
        <v>1800</v>
      </c>
      <c r="K5" s="8">
        <f>E5-J5</f>
        <v>7000</v>
      </c>
      <c r="L5" s="8">
        <f>VLOOKUP(A5,'10月份工资表'!A5:M186,13)</f>
        <v>55100</v>
      </c>
      <c r="M5" s="8">
        <f>K5+L5</f>
        <v>62100</v>
      </c>
    </row>
    <row r="6" s="1" customFormat="1" ht="18" customHeight="1" spans="1:13">
      <c r="A6" s="7" t="s">
        <v>18</v>
      </c>
      <c r="B6" s="8" t="s">
        <v>19</v>
      </c>
      <c r="C6" s="8"/>
      <c r="D6" s="8"/>
      <c r="E6" s="8">
        <f t="shared" ref="E6:E50" si="0">C6*D6</f>
        <v>0</v>
      </c>
      <c r="F6" s="8"/>
      <c r="G6" s="8"/>
      <c r="H6" s="8"/>
      <c r="I6" s="8"/>
      <c r="J6" s="8">
        <f t="shared" ref="J6:J50" si="1">SUM(F6:I6)</f>
        <v>0</v>
      </c>
      <c r="K6" s="8">
        <f t="shared" ref="K6:K50" si="2">E6-J6</f>
        <v>0</v>
      </c>
      <c r="L6" s="8">
        <f>VLOOKUP(A6,'10月份工资表'!A6:M187,13)</f>
        <v>0</v>
      </c>
      <c r="M6" s="8">
        <f t="shared" ref="M6:M50" si="3">K6+L6</f>
        <v>0</v>
      </c>
    </row>
    <row r="7" s="1" customFormat="1" ht="18" customHeight="1" spans="1:13">
      <c r="A7" s="7" t="s">
        <v>20</v>
      </c>
      <c r="B7" s="8" t="s">
        <v>21</v>
      </c>
      <c r="C7" s="8"/>
      <c r="D7" s="8"/>
      <c r="E7" s="8">
        <f t="shared" si="0"/>
        <v>0</v>
      </c>
      <c r="F7" s="8"/>
      <c r="G7" s="8"/>
      <c r="H7" s="8"/>
      <c r="I7" s="8"/>
      <c r="J7" s="8">
        <f t="shared" si="1"/>
        <v>0</v>
      </c>
      <c r="K7" s="8">
        <f t="shared" si="2"/>
        <v>0</v>
      </c>
      <c r="L7" s="8">
        <f>VLOOKUP(A7,'10月份工资表'!A7:M188,13)</f>
        <v>0</v>
      </c>
      <c r="M7" s="8">
        <f t="shared" si="3"/>
        <v>0</v>
      </c>
    </row>
    <row r="8" s="1" customFormat="1" ht="18" customHeight="1" spans="1:13">
      <c r="A8" s="7" t="s">
        <v>22</v>
      </c>
      <c r="B8" s="8"/>
      <c r="C8" s="8"/>
      <c r="D8" s="8"/>
      <c r="E8" s="8">
        <f t="shared" si="0"/>
        <v>0</v>
      </c>
      <c r="F8" s="8"/>
      <c r="G8" s="8"/>
      <c r="H8" s="8"/>
      <c r="I8" s="8"/>
      <c r="J8" s="8">
        <f t="shared" si="1"/>
        <v>0</v>
      </c>
      <c r="K8" s="8">
        <f t="shared" si="2"/>
        <v>0</v>
      </c>
      <c r="L8" s="8">
        <f>VLOOKUP(A8,'10月份工资表'!A8:M189,13)</f>
        <v>0</v>
      </c>
      <c r="M8" s="8">
        <f t="shared" si="3"/>
        <v>0</v>
      </c>
    </row>
    <row r="9" s="1" customFormat="1" ht="18" customHeight="1" spans="1:13">
      <c r="A9" s="7" t="s">
        <v>23</v>
      </c>
      <c r="B9" s="8"/>
      <c r="C9" s="8"/>
      <c r="D9" s="8"/>
      <c r="E9" s="8">
        <f t="shared" si="0"/>
        <v>0</v>
      </c>
      <c r="F9" s="8"/>
      <c r="G9" s="8"/>
      <c r="H9" s="8"/>
      <c r="I9" s="8"/>
      <c r="J9" s="8">
        <f t="shared" si="1"/>
        <v>0</v>
      </c>
      <c r="K9" s="8">
        <f t="shared" si="2"/>
        <v>0</v>
      </c>
      <c r="L9" s="8">
        <f>VLOOKUP(A9,'10月份工资表'!A9:M190,13)</f>
        <v>0</v>
      </c>
      <c r="M9" s="8">
        <f t="shared" si="3"/>
        <v>0</v>
      </c>
    </row>
    <row r="10" s="1" customFormat="1" ht="18" customHeight="1" spans="1:13">
      <c r="A10" s="7" t="s">
        <v>24</v>
      </c>
      <c r="B10" s="8"/>
      <c r="C10" s="8"/>
      <c r="D10" s="8"/>
      <c r="E10" s="8">
        <f t="shared" si="0"/>
        <v>0</v>
      </c>
      <c r="F10" s="8"/>
      <c r="G10" s="8"/>
      <c r="H10" s="8"/>
      <c r="I10" s="8"/>
      <c r="J10" s="8">
        <f t="shared" si="1"/>
        <v>0</v>
      </c>
      <c r="K10" s="8">
        <f t="shared" si="2"/>
        <v>0</v>
      </c>
      <c r="L10" s="8">
        <f>VLOOKUP(A10,'10月份工资表'!A10:M191,13)</f>
        <v>0</v>
      </c>
      <c r="M10" s="8">
        <f t="shared" si="3"/>
        <v>0</v>
      </c>
    </row>
    <row r="11" s="1" customFormat="1" ht="18" customHeight="1" spans="1:13">
      <c r="A11" s="7" t="s">
        <v>25</v>
      </c>
      <c r="B11" s="8"/>
      <c r="C11" s="8"/>
      <c r="D11" s="8"/>
      <c r="E11" s="8">
        <f t="shared" si="0"/>
        <v>0</v>
      </c>
      <c r="F11" s="8"/>
      <c r="G11" s="8"/>
      <c r="H11" s="8"/>
      <c r="I11" s="8"/>
      <c r="J11" s="8">
        <f t="shared" si="1"/>
        <v>0</v>
      </c>
      <c r="K11" s="8">
        <f t="shared" si="2"/>
        <v>0</v>
      </c>
      <c r="L11" s="8">
        <f>VLOOKUP(A11,'10月份工资表'!A11:M192,13)</f>
        <v>0</v>
      </c>
      <c r="M11" s="8">
        <f t="shared" si="3"/>
        <v>0</v>
      </c>
    </row>
    <row r="12" s="1" customFormat="1" ht="18" customHeight="1" spans="1:13">
      <c r="A12" s="7" t="s">
        <v>26</v>
      </c>
      <c r="B12" s="8"/>
      <c r="C12" s="8"/>
      <c r="D12" s="8"/>
      <c r="E12" s="8">
        <f t="shared" si="0"/>
        <v>0</v>
      </c>
      <c r="F12" s="8"/>
      <c r="G12" s="8"/>
      <c r="H12" s="8"/>
      <c r="I12" s="8"/>
      <c r="J12" s="8">
        <f t="shared" si="1"/>
        <v>0</v>
      </c>
      <c r="K12" s="8">
        <f t="shared" si="2"/>
        <v>0</v>
      </c>
      <c r="L12" s="8">
        <f>VLOOKUP(A12,'10月份工资表'!A12:M193,13)</f>
        <v>0</v>
      </c>
      <c r="M12" s="8">
        <f t="shared" si="3"/>
        <v>0</v>
      </c>
    </row>
    <row r="13" s="1" customFormat="1" ht="18" customHeight="1" spans="1:13">
      <c r="A13" s="7" t="s">
        <v>27</v>
      </c>
      <c r="B13" s="8"/>
      <c r="C13" s="8"/>
      <c r="D13" s="8"/>
      <c r="E13" s="8">
        <f t="shared" si="0"/>
        <v>0</v>
      </c>
      <c r="F13" s="8"/>
      <c r="G13" s="8"/>
      <c r="H13" s="8"/>
      <c r="I13" s="8"/>
      <c r="J13" s="8">
        <f t="shared" si="1"/>
        <v>0</v>
      </c>
      <c r="K13" s="8">
        <f t="shared" si="2"/>
        <v>0</v>
      </c>
      <c r="L13" s="8">
        <f>VLOOKUP(A13,'10月份工资表'!A13:M194,13)</f>
        <v>0</v>
      </c>
      <c r="M13" s="8">
        <f t="shared" si="3"/>
        <v>0</v>
      </c>
    </row>
    <row r="14" s="1" customFormat="1" ht="18" customHeight="1" spans="1:13">
      <c r="A14" s="7" t="s">
        <v>28</v>
      </c>
      <c r="B14" s="8"/>
      <c r="C14" s="8"/>
      <c r="D14" s="8"/>
      <c r="E14" s="8">
        <f t="shared" si="0"/>
        <v>0</v>
      </c>
      <c r="F14" s="8"/>
      <c r="G14" s="8"/>
      <c r="H14" s="8"/>
      <c r="I14" s="8"/>
      <c r="J14" s="8">
        <f t="shared" si="1"/>
        <v>0</v>
      </c>
      <c r="K14" s="8">
        <f t="shared" si="2"/>
        <v>0</v>
      </c>
      <c r="L14" s="8">
        <f>VLOOKUP(A14,'10月份工资表'!A14:M195,13)</f>
        <v>0</v>
      </c>
      <c r="M14" s="8">
        <f t="shared" si="3"/>
        <v>0</v>
      </c>
    </row>
    <row r="15" s="1" customFormat="1" ht="18" customHeight="1" spans="1:13">
      <c r="A15" s="7" t="s">
        <v>29</v>
      </c>
      <c r="B15" s="8"/>
      <c r="C15" s="8"/>
      <c r="D15" s="8"/>
      <c r="E15" s="8">
        <f t="shared" si="0"/>
        <v>0</v>
      </c>
      <c r="F15" s="8"/>
      <c r="G15" s="8"/>
      <c r="H15" s="8"/>
      <c r="I15" s="8"/>
      <c r="J15" s="8">
        <f t="shared" si="1"/>
        <v>0</v>
      </c>
      <c r="K15" s="8">
        <f t="shared" si="2"/>
        <v>0</v>
      </c>
      <c r="L15" s="8">
        <f>VLOOKUP(A15,'10月份工资表'!A15:M196,13)</f>
        <v>0</v>
      </c>
      <c r="M15" s="8">
        <f t="shared" si="3"/>
        <v>0</v>
      </c>
    </row>
    <row r="16" s="1" customFormat="1" ht="18" customHeight="1" spans="1:13">
      <c r="A16" s="7" t="s">
        <v>30</v>
      </c>
      <c r="B16" s="8"/>
      <c r="C16" s="8"/>
      <c r="D16" s="8"/>
      <c r="E16" s="8">
        <f t="shared" si="0"/>
        <v>0</v>
      </c>
      <c r="F16" s="8"/>
      <c r="G16" s="8"/>
      <c r="H16" s="8"/>
      <c r="I16" s="8"/>
      <c r="J16" s="8">
        <f t="shared" si="1"/>
        <v>0</v>
      </c>
      <c r="K16" s="8">
        <f t="shared" si="2"/>
        <v>0</v>
      </c>
      <c r="L16" s="8">
        <f>VLOOKUP(A16,'10月份工资表'!A16:M197,13)</f>
        <v>0</v>
      </c>
      <c r="M16" s="8">
        <f t="shared" si="3"/>
        <v>0</v>
      </c>
    </row>
    <row r="17" s="1" customFormat="1" ht="18" customHeight="1" spans="1:13">
      <c r="A17" s="7" t="s">
        <v>31</v>
      </c>
      <c r="B17" s="8"/>
      <c r="C17" s="8"/>
      <c r="D17" s="8"/>
      <c r="E17" s="8">
        <f t="shared" si="0"/>
        <v>0</v>
      </c>
      <c r="F17" s="8"/>
      <c r="G17" s="8"/>
      <c r="H17" s="8"/>
      <c r="I17" s="8"/>
      <c r="J17" s="8">
        <f t="shared" si="1"/>
        <v>0</v>
      </c>
      <c r="K17" s="8">
        <f t="shared" si="2"/>
        <v>0</v>
      </c>
      <c r="L17" s="8">
        <f>VLOOKUP(A17,'10月份工资表'!A17:M198,13)</f>
        <v>0</v>
      </c>
      <c r="M17" s="8">
        <f t="shared" si="3"/>
        <v>0</v>
      </c>
    </row>
    <row r="18" s="1" customFormat="1" ht="18" customHeight="1" spans="1:13">
      <c r="A18" s="7" t="s">
        <v>32</v>
      </c>
      <c r="B18" s="8"/>
      <c r="C18" s="8"/>
      <c r="D18" s="8"/>
      <c r="E18" s="8">
        <f t="shared" si="0"/>
        <v>0</v>
      </c>
      <c r="F18" s="8"/>
      <c r="G18" s="8"/>
      <c r="H18" s="8"/>
      <c r="I18" s="8"/>
      <c r="J18" s="8">
        <f t="shared" si="1"/>
        <v>0</v>
      </c>
      <c r="K18" s="8">
        <f t="shared" si="2"/>
        <v>0</v>
      </c>
      <c r="L18" s="8">
        <f>VLOOKUP(A18,'10月份工资表'!A18:M199,13)</f>
        <v>0</v>
      </c>
      <c r="M18" s="8">
        <f t="shared" si="3"/>
        <v>0</v>
      </c>
    </row>
    <row r="19" s="1" customFormat="1" ht="18" customHeight="1" spans="1:13">
      <c r="A19" s="7" t="s">
        <v>33</v>
      </c>
      <c r="B19" s="8"/>
      <c r="C19" s="8"/>
      <c r="D19" s="8"/>
      <c r="E19" s="8">
        <f t="shared" si="0"/>
        <v>0</v>
      </c>
      <c r="F19" s="8"/>
      <c r="G19" s="8"/>
      <c r="H19" s="8"/>
      <c r="I19" s="8"/>
      <c r="J19" s="8">
        <f t="shared" si="1"/>
        <v>0</v>
      </c>
      <c r="K19" s="8">
        <f t="shared" si="2"/>
        <v>0</v>
      </c>
      <c r="L19" s="8">
        <f>VLOOKUP(A19,'10月份工资表'!A19:M200,13)</f>
        <v>0</v>
      </c>
      <c r="M19" s="8">
        <f t="shared" si="3"/>
        <v>0</v>
      </c>
    </row>
    <row r="20" s="1" customFormat="1" ht="18" customHeight="1" spans="1:13">
      <c r="A20" s="7" t="s">
        <v>34</v>
      </c>
      <c r="B20" s="8"/>
      <c r="C20" s="8"/>
      <c r="D20" s="8"/>
      <c r="E20" s="8">
        <f t="shared" si="0"/>
        <v>0</v>
      </c>
      <c r="F20" s="8"/>
      <c r="G20" s="8"/>
      <c r="H20" s="8"/>
      <c r="I20" s="8"/>
      <c r="J20" s="8">
        <f t="shared" si="1"/>
        <v>0</v>
      </c>
      <c r="K20" s="8">
        <f t="shared" si="2"/>
        <v>0</v>
      </c>
      <c r="L20" s="8">
        <f>VLOOKUP(A20,'10月份工资表'!A20:M201,13)</f>
        <v>0</v>
      </c>
      <c r="M20" s="8">
        <f t="shared" si="3"/>
        <v>0</v>
      </c>
    </row>
    <row r="21" ht="16.5" spans="1:13">
      <c r="A21" s="7" t="s">
        <v>35</v>
      </c>
      <c r="B21" s="8"/>
      <c r="C21" s="8"/>
      <c r="D21" s="8"/>
      <c r="E21" s="8">
        <f t="shared" si="0"/>
        <v>0</v>
      </c>
      <c r="F21" s="8"/>
      <c r="G21" s="8"/>
      <c r="H21" s="8"/>
      <c r="I21" s="8"/>
      <c r="J21" s="8">
        <f t="shared" si="1"/>
        <v>0</v>
      </c>
      <c r="K21" s="8">
        <f t="shared" si="2"/>
        <v>0</v>
      </c>
      <c r="L21" s="8">
        <f>VLOOKUP(A21,'10月份工资表'!A21:M202,13)</f>
        <v>0</v>
      </c>
      <c r="M21" s="8">
        <f t="shared" si="3"/>
        <v>0</v>
      </c>
    </row>
    <row r="22" ht="16.5" spans="1:13">
      <c r="A22" s="7" t="s">
        <v>36</v>
      </c>
      <c r="B22" s="8"/>
      <c r="C22" s="8"/>
      <c r="D22" s="8"/>
      <c r="E22" s="8">
        <f t="shared" si="0"/>
        <v>0</v>
      </c>
      <c r="F22" s="8"/>
      <c r="G22" s="8"/>
      <c r="H22" s="8"/>
      <c r="I22" s="8"/>
      <c r="J22" s="8">
        <f t="shared" si="1"/>
        <v>0</v>
      </c>
      <c r="K22" s="8">
        <f t="shared" si="2"/>
        <v>0</v>
      </c>
      <c r="L22" s="8">
        <f>VLOOKUP(A22,'10月份工资表'!A22:M203,13)</f>
        <v>0</v>
      </c>
      <c r="M22" s="8">
        <f t="shared" si="3"/>
        <v>0</v>
      </c>
    </row>
    <row r="23" ht="16.5" spans="1:13">
      <c r="A23" s="7" t="s">
        <v>37</v>
      </c>
      <c r="B23" s="8"/>
      <c r="C23" s="8"/>
      <c r="D23" s="8"/>
      <c r="E23" s="8">
        <f t="shared" si="0"/>
        <v>0</v>
      </c>
      <c r="F23" s="8"/>
      <c r="G23" s="8"/>
      <c r="H23" s="8"/>
      <c r="I23" s="8"/>
      <c r="J23" s="8">
        <f t="shared" si="1"/>
        <v>0</v>
      </c>
      <c r="K23" s="8">
        <f t="shared" si="2"/>
        <v>0</v>
      </c>
      <c r="L23" s="8">
        <f>VLOOKUP(A23,'10月份工资表'!A23:M204,13)</f>
        <v>0</v>
      </c>
      <c r="M23" s="8">
        <f t="shared" si="3"/>
        <v>0</v>
      </c>
    </row>
    <row r="24" ht="16.5" spans="1:13">
      <c r="A24" s="7" t="s">
        <v>38</v>
      </c>
      <c r="B24" s="8"/>
      <c r="C24" s="8"/>
      <c r="D24" s="8"/>
      <c r="E24" s="8">
        <f t="shared" si="0"/>
        <v>0</v>
      </c>
      <c r="F24" s="8"/>
      <c r="G24" s="8"/>
      <c r="H24" s="8"/>
      <c r="I24" s="8"/>
      <c r="J24" s="8">
        <f t="shared" si="1"/>
        <v>0</v>
      </c>
      <c r="K24" s="8">
        <f t="shared" si="2"/>
        <v>0</v>
      </c>
      <c r="L24" s="8">
        <f>VLOOKUP(A24,'10月份工资表'!A24:M205,13)</f>
        <v>0</v>
      </c>
      <c r="M24" s="8">
        <f t="shared" si="3"/>
        <v>0</v>
      </c>
    </row>
    <row r="25" ht="16.5" spans="1:13">
      <c r="A25" s="7" t="s">
        <v>39</v>
      </c>
      <c r="B25" s="8"/>
      <c r="C25" s="8"/>
      <c r="D25" s="8"/>
      <c r="E25" s="8">
        <f t="shared" si="0"/>
        <v>0</v>
      </c>
      <c r="F25" s="8"/>
      <c r="G25" s="8"/>
      <c r="H25" s="8"/>
      <c r="I25" s="8"/>
      <c r="J25" s="8">
        <f t="shared" si="1"/>
        <v>0</v>
      </c>
      <c r="K25" s="8">
        <f t="shared" si="2"/>
        <v>0</v>
      </c>
      <c r="L25" s="8">
        <f>VLOOKUP(A25,'10月份工资表'!A25:M206,13)</f>
        <v>0</v>
      </c>
      <c r="M25" s="8">
        <f t="shared" si="3"/>
        <v>0</v>
      </c>
    </row>
    <row r="26" ht="16.5" spans="1:13">
      <c r="A26" s="7" t="s">
        <v>40</v>
      </c>
      <c r="B26" s="8"/>
      <c r="C26" s="8"/>
      <c r="D26" s="8"/>
      <c r="E26" s="8">
        <f t="shared" si="0"/>
        <v>0</v>
      </c>
      <c r="F26" s="8"/>
      <c r="G26" s="8"/>
      <c r="H26" s="8"/>
      <c r="I26" s="8"/>
      <c r="J26" s="8">
        <f t="shared" si="1"/>
        <v>0</v>
      </c>
      <c r="K26" s="8">
        <f t="shared" si="2"/>
        <v>0</v>
      </c>
      <c r="L26" s="8">
        <f>VLOOKUP(A26,'10月份工资表'!A26:M207,13)</f>
        <v>0</v>
      </c>
      <c r="M26" s="8">
        <f t="shared" si="3"/>
        <v>0</v>
      </c>
    </row>
    <row r="27" ht="16.5" spans="1:13">
      <c r="A27" s="7" t="s">
        <v>41</v>
      </c>
      <c r="B27" s="8"/>
      <c r="C27" s="8"/>
      <c r="D27" s="8"/>
      <c r="E27" s="8">
        <f t="shared" si="0"/>
        <v>0</v>
      </c>
      <c r="F27" s="8"/>
      <c r="G27" s="8"/>
      <c r="H27" s="8"/>
      <c r="I27" s="8"/>
      <c r="J27" s="8">
        <f t="shared" si="1"/>
        <v>0</v>
      </c>
      <c r="K27" s="8">
        <f t="shared" si="2"/>
        <v>0</v>
      </c>
      <c r="L27" s="8">
        <f>VLOOKUP(A27,'10月份工资表'!A27:M208,13)</f>
        <v>0</v>
      </c>
      <c r="M27" s="8">
        <f t="shared" si="3"/>
        <v>0</v>
      </c>
    </row>
    <row r="28" ht="16.5" spans="1:13">
      <c r="A28" s="7" t="s">
        <v>42</v>
      </c>
      <c r="B28" s="8"/>
      <c r="C28" s="8"/>
      <c r="D28" s="8"/>
      <c r="E28" s="8">
        <f t="shared" si="0"/>
        <v>0</v>
      </c>
      <c r="F28" s="8"/>
      <c r="G28" s="8"/>
      <c r="H28" s="8"/>
      <c r="I28" s="8"/>
      <c r="J28" s="8">
        <f t="shared" si="1"/>
        <v>0</v>
      </c>
      <c r="K28" s="8">
        <f t="shared" si="2"/>
        <v>0</v>
      </c>
      <c r="L28" s="8">
        <f>VLOOKUP(A28,'10月份工资表'!A28:M209,13)</f>
        <v>0</v>
      </c>
      <c r="M28" s="8">
        <f t="shared" si="3"/>
        <v>0</v>
      </c>
    </row>
    <row r="29" ht="16.5" spans="1:13">
      <c r="A29" s="7" t="s">
        <v>43</v>
      </c>
      <c r="B29" s="8"/>
      <c r="C29" s="8"/>
      <c r="D29" s="8"/>
      <c r="E29" s="8">
        <f t="shared" si="0"/>
        <v>0</v>
      </c>
      <c r="F29" s="8"/>
      <c r="G29" s="8"/>
      <c r="H29" s="8"/>
      <c r="I29" s="8"/>
      <c r="J29" s="8">
        <f t="shared" si="1"/>
        <v>0</v>
      </c>
      <c r="K29" s="8">
        <f t="shared" si="2"/>
        <v>0</v>
      </c>
      <c r="L29" s="8">
        <f>VLOOKUP(A29,'10月份工资表'!A29:M210,13)</f>
        <v>0</v>
      </c>
      <c r="M29" s="8">
        <f t="shared" si="3"/>
        <v>0</v>
      </c>
    </row>
    <row r="30" ht="16.5" spans="1:13">
      <c r="A30" s="7" t="s">
        <v>44</v>
      </c>
      <c r="B30" s="8"/>
      <c r="C30" s="8"/>
      <c r="D30" s="8"/>
      <c r="E30" s="8">
        <f t="shared" si="0"/>
        <v>0</v>
      </c>
      <c r="F30" s="8"/>
      <c r="G30" s="8"/>
      <c r="H30" s="8"/>
      <c r="I30" s="8"/>
      <c r="J30" s="8">
        <f t="shared" si="1"/>
        <v>0</v>
      </c>
      <c r="K30" s="8">
        <f t="shared" si="2"/>
        <v>0</v>
      </c>
      <c r="L30" s="8">
        <f>VLOOKUP(A30,'10月份工资表'!A30:M211,13)</f>
        <v>0</v>
      </c>
      <c r="M30" s="8">
        <f t="shared" si="3"/>
        <v>0</v>
      </c>
    </row>
    <row r="31" ht="16.5" spans="1:13">
      <c r="A31" s="7" t="s">
        <v>45</v>
      </c>
      <c r="B31" s="8"/>
      <c r="C31" s="8"/>
      <c r="D31" s="8"/>
      <c r="E31" s="8">
        <f t="shared" si="0"/>
        <v>0</v>
      </c>
      <c r="F31" s="8"/>
      <c r="G31" s="8"/>
      <c r="H31" s="8"/>
      <c r="I31" s="8"/>
      <c r="J31" s="8">
        <f t="shared" si="1"/>
        <v>0</v>
      </c>
      <c r="K31" s="8">
        <f t="shared" si="2"/>
        <v>0</v>
      </c>
      <c r="L31" s="8">
        <f>VLOOKUP(A31,'10月份工资表'!A31:M212,13)</f>
        <v>0</v>
      </c>
      <c r="M31" s="8">
        <f t="shared" si="3"/>
        <v>0</v>
      </c>
    </row>
    <row r="32" ht="16.5" spans="1:13">
      <c r="A32" s="7" t="s">
        <v>46</v>
      </c>
      <c r="B32" s="8"/>
      <c r="C32" s="8"/>
      <c r="D32" s="8"/>
      <c r="E32" s="8">
        <f t="shared" si="0"/>
        <v>0</v>
      </c>
      <c r="F32" s="8"/>
      <c r="G32" s="8"/>
      <c r="H32" s="8"/>
      <c r="I32" s="8"/>
      <c r="J32" s="8">
        <f t="shared" si="1"/>
        <v>0</v>
      </c>
      <c r="K32" s="8">
        <f t="shared" si="2"/>
        <v>0</v>
      </c>
      <c r="L32" s="8">
        <f>VLOOKUP(A32,'10月份工资表'!A32:M213,13)</f>
        <v>0</v>
      </c>
      <c r="M32" s="8">
        <f t="shared" si="3"/>
        <v>0</v>
      </c>
    </row>
    <row r="33" ht="16.5" spans="1:13">
      <c r="A33" s="7" t="s">
        <v>47</v>
      </c>
      <c r="B33" s="8"/>
      <c r="C33" s="8"/>
      <c r="D33" s="8"/>
      <c r="E33" s="8">
        <f t="shared" si="0"/>
        <v>0</v>
      </c>
      <c r="F33" s="8"/>
      <c r="G33" s="8"/>
      <c r="H33" s="8"/>
      <c r="I33" s="8"/>
      <c r="J33" s="8">
        <f t="shared" si="1"/>
        <v>0</v>
      </c>
      <c r="K33" s="8">
        <f t="shared" si="2"/>
        <v>0</v>
      </c>
      <c r="L33" s="8">
        <f>VLOOKUP(A33,'10月份工资表'!A33:M214,13)</f>
        <v>0</v>
      </c>
      <c r="M33" s="8">
        <f t="shared" si="3"/>
        <v>0</v>
      </c>
    </row>
    <row r="34" ht="16.5" spans="1:13">
      <c r="A34" s="7" t="s">
        <v>48</v>
      </c>
      <c r="B34" s="8"/>
      <c r="C34" s="8"/>
      <c r="D34" s="8"/>
      <c r="E34" s="8">
        <f t="shared" si="0"/>
        <v>0</v>
      </c>
      <c r="F34" s="8"/>
      <c r="G34" s="8"/>
      <c r="H34" s="8"/>
      <c r="I34" s="8"/>
      <c r="J34" s="8">
        <f t="shared" si="1"/>
        <v>0</v>
      </c>
      <c r="K34" s="8">
        <f t="shared" si="2"/>
        <v>0</v>
      </c>
      <c r="L34" s="8">
        <f>VLOOKUP(A34,'10月份工资表'!A34:M215,13)</f>
        <v>0</v>
      </c>
      <c r="M34" s="8">
        <f t="shared" si="3"/>
        <v>0</v>
      </c>
    </row>
    <row r="35" ht="16.5" spans="1:13">
      <c r="A35" s="7" t="s">
        <v>49</v>
      </c>
      <c r="B35" s="8"/>
      <c r="C35" s="8"/>
      <c r="D35" s="8"/>
      <c r="E35" s="8">
        <f t="shared" si="0"/>
        <v>0</v>
      </c>
      <c r="F35" s="8"/>
      <c r="G35" s="8"/>
      <c r="H35" s="8"/>
      <c r="I35" s="8"/>
      <c r="J35" s="8">
        <f t="shared" si="1"/>
        <v>0</v>
      </c>
      <c r="K35" s="8">
        <f t="shared" si="2"/>
        <v>0</v>
      </c>
      <c r="L35" s="8">
        <f>VLOOKUP(A35,'10月份工资表'!A35:M216,13)</f>
        <v>0</v>
      </c>
      <c r="M35" s="8">
        <f t="shared" si="3"/>
        <v>0</v>
      </c>
    </row>
    <row r="36" ht="16.5" spans="1:13">
      <c r="A36" s="7" t="s">
        <v>50</v>
      </c>
      <c r="B36" s="8"/>
      <c r="C36" s="8"/>
      <c r="D36" s="8"/>
      <c r="E36" s="8">
        <f t="shared" si="0"/>
        <v>0</v>
      </c>
      <c r="F36" s="8"/>
      <c r="G36" s="8"/>
      <c r="H36" s="8"/>
      <c r="I36" s="8"/>
      <c r="J36" s="8">
        <f t="shared" si="1"/>
        <v>0</v>
      </c>
      <c r="K36" s="8">
        <f t="shared" si="2"/>
        <v>0</v>
      </c>
      <c r="L36" s="8">
        <f>VLOOKUP(A36,'10月份工资表'!A36:M217,13)</f>
        <v>0</v>
      </c>
      <c r="M36" s="8">
        <f t="shared" si="3"/>
        <v>0</v>
      </c>
    </row>
    <row r="37" ht="16.5" spans="1:13">
      <c r="A37" s="7" t="s">
        <v>51</v>
      </c>
      <c r="B37" s="8"/>
      <c r="C37" s="8"/>
      <c r="D37" s="8"/>
      <c r="E37" s="8">
        <f t="shared" si="0"/>
        <v>0</v>
      </c>
      <c r="F37" s="8"/>
      <c r="G37" s="8"/>
      <c r="H37" s="8"/>
      <c r="I37" s="8"/>
      <c r="J37" s="8">
        <f t="shared" si="1"/>
        <v>0</v>
      </c>
      <c r="K37" s="8">
        <f t="shared" si="2"/>
        <v>0</v>
      </c>
      <c r="L37" s="8">
        <f>VLOOKUP(A37,'10月份工资表'!A37:M218,13)</f>
        <v>0</v>
      </c>
      <c r="M37" s="8">
        <f t="shared" si="3"/>
        <v>0</v>
      </c>
    </row>
    <row r="38" ht="16.5" spans="1:13">
      <c r="A38" s="7" t="s">
        <v>52</v>
      </c>
      <c r="B38" s="8"/>
      <c r="C38" s="8"/>
      <c r="D38" s="8"/>
      <c r="E38" s="8">
        <f t="shared" si="0"/>
        <v>0</v>
      </c>
      <c r="F38" s="8"/>
      <c r="G38" s="8"/>
      <c r="H38" s="8"/>
      <c r="I38" s="8"/>
      <c r="J38" s="8">
        <f t="shared" si="1"/>
        <v>0</v>
      </c>
      <c r="K38" s="8">
        <f t="shared" si="2"/>
        <v>0</v>
      </c>
      <c r="L38" s="8">
        <f>VLOOKUP(A38,'10月份工资表'!A38:M219,13)</f>
        <v>0</v>
      </c>
      <c r="M38" s="8">
        <f t="shared" si="3"/>
        <v>0</v>
      </c>
    </row>
    <row r="39" ht="16.5" spans="1:13">
      <c r="A39" s="7" t="s">
        <v>53</v>
      </c>
      <c r="B39" s="8"/>
      <c r="C39" s="8"/>
      <c r="D39" s="8"/>
      <c r="E39" s="8">
        <f t="shared" si="0"/>
        <v>0</v>
      </c>
      <c r="F39" s="8"/>
      <c r="G39" s="8"/>
      <c r="H39" s="8"/>
      <c r="I39" s="8"/>
      <c r="J39" s="8">
        <f t="shared" si="1"/>
        <v>0</v>
      </c>
      <c r="K39" s="8">
        <f t="shared" si="2"/>
        <v>0</v>
      </c>
      <c r="L39" s="8">
        <f>VLOOKUP(A39,'10月份工资表'!A39:M220,13)</f>
        <v>0</v>
      </c>
      <c r="M39" s="8">
        <f t="shared" si="3"/>
        <v>0</v>
      </c>
    </row>
    <row r="40" ht="16.5" spans="1:13">
      <c r="A40" s="7" t="s">
        <v>54</v>
      </c>
      <c r="B40" s="8"/>
      <c r="C40" s="8"/>
      <c r="D40" s="8"/>
      <c r="E40" s="8">
        <f t="shared" si="0"/>
        <v>0</v>
      </c>
      <c r="F40" s="8"/>
      <c r="G40" s="8"/>
      <c r="H40" s="8"/>
      <c r="I40" s="8"/>
      <c r="J40" s="8">
        <f t="shared" si="1"/>
        <v>0</v>
      </c>
      <c r="K40" s="8">
        <f t="shared" si="2"/>
        <v>0</v>
      </c>
      <c r="L40" s="8">
        <f>VLOOKUP(A40,'10月份工资表'!A40:M221,13)</f>
        <v>0</v>
      </c>
      <c r="M40" s="8">
        <f t="shared" si="3"/>
        <v>0</v>
      </c>
    </row>
    <row r="41" ht="16.5" spans="1:13">
      <c r="A41" s="7" t="s">
        <v>55</v>
      </c>
      <c r="B41" s="8"/>
      <c r="C41" s="8"/>
      <c r="D41" s="8"/>
      <c r="E41" s="8">
        <f t="shared" si="0"/>
        <v>0</v>
      </c>
      <c r="F41" s="8"/>
      <c r="G41" s="8"/>
      <c r="H41" s="8"/>
      <c r="I41" s="8"/>
      <c r="J41" s="8">
        <f t="shared" si="1"/>
        <v>0</v>
      </c>
      <c r="K41" s="8">
        <f t="shared" si="2"/>
        <v>0</v>
      </c>
      <c r="L41" s="8">
        <f>VLOOKUP(A41,'10月份工资表'!A41:M222,13)</f>
        <v>0</v>
      </c>
      <c r="M41" s="8">
        <f t="shared" si="3"/>
        <v>0</v>
      </c>
    </row>
    <row r="42" ht="16.5" spans="1:13">
      <c r="A42" s="7" t="s">
        <v>56</v>
      </c>
      <c r="B42" s="8"/>
      <c r="C42" s="8"/>
      <c r="D42" s="8"/>
      <c r="E42" s="8">
        <f t="shared" si="0"/>
        <v>0</v>
      </c>
      <c r="F42" s="8"/>
      <c r="G42" s="8"/>
      <c r="H42" s="8"/>
      <c r="I42" s="8"/>
      <c r="J42" s="8">
        <f t="shared" si="1"/>
        <v>0</v>
      </c>
      <c r="K42" s="8">
        <f t="shared" si="2"/>
        <v>0</v>
      </c>
      <c r="L42" s="8">
        <f>VLOOKUP(A42,'10月份工资表'!A42:M223,13)</f>
        <v>0</v>
      </c>
      <c r="M42" s="8">
        <f t="shared" si="3"/>
        <v>0</v>
      </c>
    </row>
    <row r="43" ht="16.5" spans="1:13">
      <c r="A43" s="7" t="s">
        <v>57</v>
      </c>
      <c r="B43" s="8"/>
      <c r="C43" s="8"/>
      <c r="D43" s="8"/>
      <c r="E43" s="8">
        <f t="shared" si="0"/>
        <v>0</v>
      </c>
      <c r="F43" s="8"/>
      <c r="G43" s="8"/>
      <c r="H43" s="8"/>
      <c r="I43" s="8"/>
      <c r="J43" s="8">
        <f t="shared" si="1"/>
        <v>0</v>
      </c>
      <c r="K43" s="8">
        <f t="shared" si="2"/>
        <v>0</v>
      </c>
      <c r="L43" s="8">
        <f>VLOOKUP(A43,'10月份工资表'!A43:M224,13)</f>
        <v>0</v>
      </c>
      <c r="M43" s="8">
        <f t="shared" si="3"/>
        <v>0</v>
      </c>
    </row>
    <row r="44" ht="16.5" spans="1:13">
      <c r="A44" s="7" t="s">
        <v>58</v>
      </c>
      <c r="B44" s="8"/>
      <c r="C44" s="8"/>
      <c r="D44" s="8"/>
      <c r="E44" s="8">
        <f t="shared" si="0"/>
        <v>0</v>
      </c>
      <c r="F44" s="8"/>
      <c r="G44" s="8"/>
      <c r="H44" s="8"/>
      <c r="I44" s="8"/>
      <c r="J44" s="8">
        <f t="shared" si="1"/>
        <v>0</v>
      </c>
      <c r="K44" s="8">
        <f t="shared" si="2"/>
        <v>0</v>
      </c>
      <c r="L44" s="8">
        <f>VLOOKUP(A44,'10月份工资表'!A44:M225,13)</f>
        <v>0</v>
      </c>
      <c r="M44" s="8">
        <f t="shared" si="3"/>
        <v>0</v>
      </c>
    </row>
    <row r="45" ht="16.5" spans="1:13">
      <c r="A45" s="7" t="s">
        <v>59</v>
      </c>
      <c r="B45" s="8"/>
      <c r="C45" s="8"/>
      <c r="D45" s="8"/>
      <c r="E45" s="8">
        <f t="shared" si="0"/>
        <v>0</v>
      </c>
      <c r="F45" s="8"/>
      <c r="G45" s="8"/>
      <c r="H45" s="8"/>
      <c r="I45" s="8"/>
      <c r="J45" s="8">
        <f t="shared" si="1"/>
        <v>0</v>
      </c>
      <c r="K45" s="8">
        <f t="shared" si="2"/>
        <v>0</v>
      </c>
      <c r="L45" s="8">
        <f>VLOOKUP(A45,'10月份工资表'!A45:M226,13)</f>
        <v>0</v>
      </c>
      <c r="M45" s="8">
        <f t="shared" si="3"/>
        <v>0</v>
      </c>
    </row>
    <row r="46" ht="16.5" spans="1:13">
      <c r="A46" s="7" t="s">
        <v>60</v>
      </c>
      <c r="B46" s="8"/>
      <c r="C46" s="8"/>
      <c r="D46" s="8"/>
      <c r="E46" s="8">
        <f t="shared" si="0"/>
        <v>0</v>
      </c>
      <c r="F46" s="8"/>
      <c r="G46" s="8"/>
      <c r="H46" s="8"/>
      <c r="I46" s="8"/>
      <c r="J46" s="8">
        <f t="shared" si="1"/>
        <v>0</v>
      </c>
      <c r="K46" s="8">
        <f t="shared" si="2"/>
        <v>0</v>
      </c>
      <c r="L46" s="8">
        <f>VLOOKUP(A46,'10月份工资表'!A46:M227,13)</f>
        <v>0</v>
      </c>
      <c r="M46" s="8">
        <f t="shared" si="3"/>
        <v>0</v>
      </c>
    </row>
    <row r="47" ht="16.5" spans="1:13">
      <c r="A47" s="7" t="s">
        <v>61</v>
      </c>
      <c r="B47" s="8"/>
      <c r="C47" s="8"/>
      <c r="D47" s="8"/>
      <c r="E47" s="8">
        <f t="shared" si="0"/>
        <v>0</v>
      </c>
      <c r="F47" s="8"/>
      <c r="G47" s="8"/>
      <c r="H47" s="8"/>
      <c r="I47" s="8"/>
      <c r="J47" s="8">
        <f t="shared" si="1"/>
        <v>0</v>
      </c>
      <c r="K47" s="8">
        <f t="shared" si="2"/>
        <v>0</v>
      </c>
      <c r="L47" s="8">
        <f>VLOOKUP(A47,'10月份工资表'!A47:M228,13)</f>
        <v>0</v>
      </c>
      <c r="M47" s="8">
        <f t="shared" si="3"/>
        <v>0</v>
      </c>
    </row>
    <row r="48" ht="16.5" spans="1:13">
      <c r="A48" s="7" t="s">
        <v>62</v>
      </c>
      <c r="B48" s="8"/>
      <c r="C48" s="8"/>
      <c r="D48" s="8"/>
      <c r="E48" s="8">
        <f t="shared" si="0"/>
        <v>0</v>
      </c>
      <c r="F48" s="8"/>
      <c r="G48" s="8"/>
      <c r="H48" s="8"/>
      <c r="I48" s="8"/>
      <c r="J48" s="8">
        <f t="shared" si="1"/>
        <v>0</v>
      </c>
      <c r="K48" s="8">
        <f t="shared" si="2"/>
        <v>0</v>
      </c>
      <c r="L48" s="8">
        <f>VLOOKUP(A48,'10月份工资表'!A48:M229,13)</f>
        <v>0</v>
      </c>
      <c r="M48" s="8">
        <f t="shared" si="3"/>
        <v>0</v>
      </c>
    </row>
    <row r="49" ht="16.5" spans="1:13">
      <c r="A49" s="7" t="s">
        <v>63</v>
      </c>
      <c r="B49" s="8"/>
      <c r="C49" s="8"/>
      <c r="D49" s="8"/>
      <c r="E49" s="8">
        <f t="shared" si="0"/>
        <v>0</v>
      </c>
      <c r="F49" s="8"/>
      <c r="G49" s="8"/>
      <c r="H49" s="8"/>
      <c r="I49" s="8"/>
      <c r="J49" s="8">
        <f t="shared" si="1"/>
        <v>0</v>
      </c>
      <c r="K49" s="8">
        <f t="shared" si="2"/>
        <v>0</v>
      </c>
      <c r="L49" s="8">
        <f>VLOOKUP(A49,'10月份工资表'!A49:M230,13)</f>
        <v>0</v>
      </c>
      <c r="M49" s="8">
        <f t="shared" si="3"/>
        <v>0</v>
      </c>
    </row>
    <row r="50" ht="16.5" spans="1:13">
      <c r="A50" s="7" t="s">
        <v>64</v>
      </c>
      <c r="B50" s="8"/>
      <c r="C50" s="8"/>
      <c r="D50" s="8"/>
      <c r="E50" s="8">
        <f t="shared" si="0"/>
        <v>0</v>
      </c>
      <c r="F50" s="8"/>
      <c r="G50" s="8"/>
      <c r="H50" s="8"/>
      <c r="I50" s="8"/>
      <c r="J50" s="8">
        <f t="shared" si="1"/>
        <v>0</v>
      </c>
      <c r="K50" s="8">
        <f t="shared" si="2"/>
        <v>0</v>
      </c>
      <c r="L50" s="8">
        <f>VLOOKUP(A50,'10月份工资表'!A50:M231,13)</f>
        <v>0</v>
      </c>
      <c r="M50" s="8">
        <f t="shared" si="3"/>
        <v>0</v>
      </c>
    </row>
  </sheetData>
  <mergeCells count="12">
    <mergeCell ref="A1:M1"/>
    <mergeCell ref="B2:G2"/>
    <mergeCell ref="K2:M2"/>
    <mergeCell ref="F3:J3"/>
    <mergeCell ref="A3:A4"/>
    <mergeCell ref="B3:B4"/>
    <mergeCell ref="C3:C4"/>
    <mergeCell ref="D3:D4"/>
    <mergeCell ref="E3:E4"/>
    <mergeCell ref="K3:K4"/>
    <mergeCell ref="L3:L4"/>
    <mergeCell ref="M3:M4"/>
  </mergeCells>
  <pageMargins left="0.699305555555556" right="0.699305555555556" top="0.75" bottom="0.75" header="0.3" footer="0.3"/>
  <pageSetup paperSize="9" orientation="landscape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showGridLines="0" zoomScale="130" zoomScaleNormal="130" workbookViewId="0">
      <selection activeCell="P19" sqref="P19"/>
    </sheetView>
  </sheetViews>
  <sheetFormatPr defaultColWidth="9" defaultRowHeight="14.25"/>
  <cols>
    <col min="2" max="2" width="10" customWidth="1"/>
    <col min="3" max="3" width="11.1083333333333" customWidth="1"/>
    <col min="4" max="5" width="8.775" customWidth="1"/>
    <col min="6" max="10" width="12.775" customWidth="1"/>
    <col min="11" max="12" width="10.775" customWidth="1"/>
    <col min="13" max="13" width="9.66666666666667" customWidth="1"/>
  </cols>
  <sheetData>
    <row r="1" s="1" customFormat="1" ht="37.2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18" customHeight="1" spans="2:13">
      <c r="B2" s="3" t="s">
        <v>1</v>
      </c>
      <c r="C2" s="3"/>
      <c r="D2" s="3"/>
      <c r="E2" s="3"/>
      <c r="F2" s="3"/>
      <c r="G2" s="3"/>
      <c r="H2" s="4"/>
      <c r="I2" s="4"/>
      <c r="J2" s="4"/>
      <c r="K2" s="4" t="s">
        <v>74</v>
      </c>
      <c r="L2" s="4"/>
      <c r="M2" s="4"/>
    </row>
    <row r="3" s="1" customFormat="1" ht="18" customHeight="1" spans="1:1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/>
      <c r="H3" s="6"/>
      <c r="I3" s="6"/>
      <c r="J3" s="6"/>
      <c r="K3" s="5" t="s">
        <v>9</v>
      </c>
      <c r="L3" s="9" t="s">
        <v>66</v>
      </c>
      <c r="M3" s="5" t="s">
        <v>67</v>
      </c>
    </row>
    <row r="4" s="1" customFormat="1" ht="18" customHeight="1" spans="1:13">
      <c r="A4" s="5"/>
      <c r="B4" s="5"/>
      <c r="C4" s="5"/>
      <c r="D4" s="5"/>
      <c r="E4" s="5"/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/>
      <c r="L4" s="10"/>
      <c r="M4" s="5"/>
    </row>
    <row r="5" s="1" customFormat="1" ht="18" customHeight="1" spans="1:13">
      <c r="A5" s="7" t="s">
        <v>16</v>
      </c>
      <c r="B5" s="8" t="s">
        <v>17</v>
      </c>
      <c r="C5" s="8">
        <v>400</v>
      </c>
      <c r="D5" s="8">
        <v>22</v>
      </c>
      <c r="E5" s="8">
        <f>C5*D5</f>
        <v>8800</v>
      </c>
      <c r="F5" s="8">
        <v>1000</v>
      </c>
      <c r="G5" s="8">
        <v>400</v>
      </c>
      <c r="H5" s="8">
        <v>200</v>
      </c>
      <c r="I5" s="8">
        <v>200</v>
      </c>
      <c r="J5" s="8">
        <f>SUM(F5:I5)</f>
        <v>1800</v>
      </c>
      <c r="K5" s="8">
        <f>E5-J5</f>
        <v>7000</v>
      </c>
      <c r="L5" s="8">
        <f>VLOOKUP(A5,'11月份工资表'!A5:M186,13)</f>
        <v>62100</v>
      </c>
      <c r="M5" s="8">
        <f>K5+L5</f>
        <v>69100</v>
      </c>
    </row>
    <row r="6" s="1" customFormat="1" ht="18" customHeight="1" spans="1:13">
      <c r="A6" s="7" t="s">
        <v>18</v>
      </c>
      <c r="B6" s="8" t="s">
        <v>19</v>
      </c>
      <c r="C6" s="8"/>
      <c r="D6" s="8"/>
      <c r="E6" s="8">
        <f t="shared" ref="E6:E50" si="0">C6*D6</f>
        <v>0</v>
      </c>
      <c r="F6" s="8"/>
      <c r="G6" s="8"/>
      <c r="H6" s="8"/>
      <c r="I6" s="8"/>
      <c r="J6" s="8">
        <f t="shared" ref="J6:J50" si="1">SUM(F6:I6)</f>
        <v>0</v>
      </c>
      <c r="K6" s="8">
        <f t="shared" ref="K6:K50" si="2">E6-J6</f>
        <v>0</v>
      </c>
      <c r="L6" s="8">
        <f>VLOOKUP(A6,'11月份工资表'!A6:M187,13)</f>
        <v>0</v>
      </c>
      <c r="M6" s="8">
        <f t="shared" ref="M6:M50" si="3">K6+L6</f>
        <v>0</v>
      </c>
    </row>
    <row r="7" s="1" customFormat="1" ht="18" customHeight="1" spans="1:13">
      <c r="A7" s="7" t="s">
        <v>20</v>
      </c>
      <c r="B7" s="8" t="s">
        <v>21</v>
      </c>
      <c r="C7" s="8"/>
      <c r="D7" s="8"/>
      <c r="E7" s="8">
        <f t="shared" si="0"/>
        <v>0</v>
      </c>
      <c r="F7" s="8"/>
      <c r="G7" s="8"/>
      <c r="H7" s="8"/>
      <c r="I7" s="8"/>
      <c r="J7" s="8">
        <f t="shared" si="1"/>
        <v>0</v>
      </c>
      <c r="K7" s="8">
        <f t="shared" si="2"/>
        <v>0</v>
      </c>
      <c r="L7" s="8">
        <f>VLOOKUP(A7,'11月份工资表'!A7:M188,13)</f>
        <v>0</v>
      </c>
      <c r="M7" s="8">
        <f t="shared" si="3"/>
        <v>0</v>
      </c>
    </row>
    <row r="8" s="1" customFormat="1" ht="18" customHeight="1" spans="1:13">
      <c r="A8" s="7" t="s">
        <v>22</v>
      </c>
      <c r="B8" s="8"/>
      <c r="C8" s="8"/>
      <c r="D8" s="8"/>
      <c r="E8" s="8">
        <f t="shared" si="0"/>
        <v>0</v>
      </c>
      <c r="F8" s="8"/>
      <c r="G8" s="8"/>
      <c r="H8" s="8"/>
      <c r="I8" s="8"/>
      <c r="J8" s="8">
        <f t="shared" si="1"/>
        <v>0</v>
      </c>
      <c r="K8" s="8">
        <f t="shared" si="2"/>
        <v>0</v>
      </c>
      <c r="L8" s="8">
        <f>VLOOKUP(A8,'11月份工资表'!A8:M189,13)</f>
        <v>0</v>
      </c>
      <c r="M8" s="8">
        <f t="shared" si="3"/>
        <v>0</v>
      </c>
    </row>
    <row r="9" s="1" customFormat="1" ht="18" customHeight="1" spans="1:13">
      <c r="A9" s="7" t="s">
        <v>23</v>
      </c>
      <c r="B9" s="8"/>
      <c r="C9" s="8"/>
      <c r="D9" s="8"/>
      <c r="E9" s="8">
        <f t="shared" si="0"/>
        <v>0</v>
      </c>
      <c r="F9" s="8"/>
      <c r="G9" s="8"/>
      <c r="H9" s="8"/>
      <c r="I9" s="8"/>
      <c r="J9" s="8">
        <f t="shared" si="1"/>
        <v>0</v>
      </c>
      <c r="K9" s="8">
        <f t="shared" si="2"/>
        <v>0</v>
      </c>
      <c r="L9" s="8">
        <f>VLOOKUP(A9,'11月份工资表'!A9:M190,13)</f>
        <v>0</v>
      </c>
      <c r="M9" s="8">
        <f t="shared" si="3"/>
        <v>0</v>
      </c>
    </row>
    <row r="10" s="1" customFormat="1" ht="18" customHeight="1" spans="1:13">
      <c r="A10" s="7" t="s">
        <v>24</v>
      </c>
      <c r="B10" s="8"/>
      <c r="C10" s="8"/>
      <c r="D10" s="8"/>
      <c r="E10" s="8">
        <f t="shared" si="0"/>
        <v>0</v>
      </c>
      <c r="F10" s="8"/>
      <c r="G10" s="8"/>
      <c r="H10" s="8"/>
      <c r="I10" s="8"/>
      <c r="J10" s="8">
        <f t="shared" si="1"/>
        <v>0</v>
      </c>
      <c r="K10" s="8">
        <f t="shared" si="2"/>
        <v>0</v>
      </c>
      <c r="L10" s="8">
        <f>VLOOKUP(A10,'11月份工资表'!A10:M191,13)</f>
        <v>0</v>
      </c>
      <c r="M10" s="8">
        <f t="shared" si="3"/>
        <v>0</v>
      </c>
    </row>
    <row r="11" s="1" customFormat="1" ht="18" customHeight="1" spans="1:13">
      <c r="A11" s="7" t="s">
        <v>25</v>
      </c>
      <c r="B11" s="8"/>
      <c r="C11" s="8"/>
      <c r="D11" s="8"/>
      <c r="E11" s="8">
        <f t="shared" si="0"/>
        <v>0</v>
      </c>
      <c r="F11" s="8"/>
      <c r="G11" s="8"/>
      <c r="H11" s="8"/>
      <c r="I11" s="8"/>
      <c r="J11" s="8">
        <f t="shared" si="1"/>
        <v>0</v>
      </c>
      <c r="K11" s="8">
        <f t="shared" si="2"/>
        <v>0</v>
      </c>
      <c r="L11" s="8">
        <f>VLOOKUP(A11,'11月份工资表'!A11:M192,13)</f>
        <v>0</v>
      </c>
      <c r="M11" s="8">
        <f t="shared" si="3"/>
        <v>0</v>
      </c>
    </row>
    <row r="12" s="1" customFormat="1" ht="18" customHeight="1" spans="1:13">
      <c r="A12" s="7" t="s">
        <v>26</v>
      </c>
      <c r="B12" s="8"/>
      <c r="C12" s="8"/>
      <c r="D12" s="8"/>
      <c r="E12" s="8">
        <f t="shared" si="0"/>
        <v>0</v>
      </c>
      <c r="F12" s="8"/>
      <c r="G12" s="8"/>
      <c r="H12" s="8"/>
      <c r="I12" s="8"/>
      <c r="J12" s="8">
        <f t="shared" si="1"/>
        <v>0</v>
      </c>
      <c r="K12" s="8">
        <f t="shared" si="2"/>
        <v>0</v>
      </c>
      <c r="L12" s="8">
        <f>VLOOKUP(A12,'11月份工资表'!A12:M193,13)</f>
        <v>0</v>
      </c>
      <c r="M12" s="8">
        <f t="shared" si="3"/>
        <v>0</v>
      </c>
    </row>
    <row r="13" s="1" customFormat="1" ht="18" customHeight="1" spans="1:13">
      <c r="A13" s="7" t="s">
        <v>27</v>
      </c>
      <c r="B13" s="8"/>
      <c r="C13" s="8"/>
      <c r="D13" s="8"/>
      <c r="E13" s="8">
        <f t="shared" si="0"/>
        <v>0</v>
      </c>
      <c r="F13" s="8"/>
      <c r="G13" s="8"/>
      <c r="H13" s="8"/>
      <c r="I13" s="8"/>
      <c r="J13" s="8">
        <f t="shared" si="1"/>
        <v>0</v>
      </c>
      <c r="K13" s="8">
        <f t="shared" si="2"/>
        <v>0</v>
      </c>
      <c r="L13" s="8">
        <f>VLOOKUP(A13,'11月份工资表'!A13:M194,13)</f>
        <v>0</v>
      </c>
      <c r="M13" s="8">
        <f t="shared" si="3"/>
        <v>0</v>
      </c>
    </row>
    <row r="14" s="1" customFormat="1" ht="18" customHeight="1" spans="1:13">
      <c r="A14" s="7" t="s">
        <v>28</v>
      </c>
      <c r="B14" s="8"/>
      <c r="C14" s="8"/>
      <c r="D14" s="8"/>
      <c r="E14" s="8">
        <f t="shared" si="0"/>
        <v>0</v>
      </c>
      <c r="F14" s="8"/>
      <c r="G14" s="8"/>
      <c r="H14" s="8"/>
      <c r="I14" s="8"/>
      <c r="J14" s="8">
        <f t="shared" si="1"/>
        <v>0</v>
      </c>
      <c r="K14" s="8">
        <f t="shared" si="2"/>
        <v>0</v>
      </c>
      <c r="L14" s="8">
        <f>VLOOKUP(A14,'11月份工资表'!A14:M195,13)</f>
        <v>0</v>
      </c>
      <c r="M14" s="8">
        <f t="shared" si="3"/>
        <v>0</v>
      </c>
    </row>
    <row r="15" s="1" customFormat="1" ht="18" customHeight="1" spans="1:13">
      <c r="A15" s="7" t="s">
        <v>29</v>
      </c>
      <c r="B15" s="8"/>
      <c r="C15" s="8"/>
      <c r="D15" s="8"/>
      <c r="E15" s="8">
        <f t="shared" si="0"/>
        <v>0</v>
      </c>
      <c r="F15" s="8"/>
      <c r="G15" s="8"/>
      <c r="H15" s="8"/>
      <c r="I15" s="8"/>
      <c r="J15" s="8">
        <f t="shared" si="1"/>
        <v>0</v>
      </c>
      <c r="K15" s="8">
        <f t="shared" si="2"/>
        <v>0</v>
      </c>
      <c r="L15" s="8">
        <f>VLOOKUP(A15,'11月份工资表'!A15:M196,13)</f>
        <v>0</v>
      </c>
      <c r="M15" s="8">
        <f t="shared" si="3"/>
        <v>0</v>
      </c>
    </row>
    <row r="16" s="1" customFormat="1" ht="18" customHeight="1" spans="1:13">
      <c r="A16" s="7" t="s">
        <v>30</v>
      </c>
      <c r="B16" s="8"/>
      <c r="C16" s="8"/>
      <c r="D16" s="8"/>
      <c r="E16" s="8">
        <f t="shared" si="0"/>
        <v>0</v>
      </c>
      <c r="F16" s="8"/>
      <c r="G16" s="8"/>
      <c r="H16" s="8"/>
      <c r="I16" s="8"/>
      <c r="J16" s="8">
        <f t="shared" si="1"/>
        <v>0</v>
      </c>
      <c r="K16" s="8">
        <f t="shared" si="2"/>
        <v>0</v>
      </c>
      <c r="L16" s="8">
        <f>VLOOKUP(A16,'11月份工资表'!A16:M197,13)</f>
        <v>0</v>
      </c>
      <c r="M16" s="8">
        <f t="shared" si="3"/>
        <v>0</v>
      </c>
    </row>
    <row r="17" s="1" customFormat="1" ht="18" customHeight="1" spans="1:13">
      <c r="A17" s="7" t="s">
        <v>31</v>
      </c>
      <c r="B17" s="8"/>
      <c r="C17" s="8"/>
      <c r="D17" s="8"/>
      <c r="E17" s="8">
        <f t="shared" si="0"/>
        <v>0</v>
      </c>
      <c r="F17" s="8"/>
      <c r="G17" s="8"/>
      <c r="H17" s="8"/>
      <c r="I17" s="8"/>
      <c r="J17" s="8">
        <f t="shared" si="1"/>
        <v>0</v>
      </c>
      <c r="K17" s="8">
        <f t="shared" si="2"/>
        <v>0</v>
      </c>
      <c r="L17" s="8">
        <f>VLOOKUP(A17,'11月份工资表'!A17:M198,13)</f>
        <v>0</v>
      </c>
      <c r="M17" s="8">
        <f t="shared" si="3"/>
        <v>0</v>
      </c>
    </row>
    <row r="18" s="1" customFormat="1" ht="18" customHeight="1" spans="1:13">
      <c r="A18" s="7" t="s">
        <v>32</v>
      </c>
      <c r="B18" s="8"/>
      <c r="C18" s="8"/>
      <c r="D18" s="8"/>
      <c r="E18" s="8">
        <f t="shared" si="0"/>
        <v>0</v>
      </c>
      <c r="F18" s="8"/>
      <c r="G18" s="8"/>
      <c r="H18" s="8"/>
      <c r="I18" s="8"/>
      <c r="J18" s="8">
        <f t="shared" si="1"/>
        <v>0</v>
      </c>
      <c r="K18" s="8">
        <f t="shared" si="2"/>
        <v>0</v>
      </c>
      <c r="L18" s="8">
        <f>VLOOKUP(A18,'11月份工资表'!A18:M199,13)</f>
        <v>0</v>
      </c>
      <c r="M18" s="8">
        <f t="shared" si="3"/>
        <v>0</v>
      </c>
    </row>
    <row r="19" s="1" customFormat="1" ht="18" customHeight="1" spans="1:13">
      <c r="A19" s="7" t="s">
        <v>33</v>
      </c>
      <c r="B19" s="8"/>
      <c r="C19" s="8"/>
      <c r="D19" s="8"/>
      <c r="E19" s="8">
        <f t="shared" si="0"/>
        <v>0</v>
      </c>
      <c r="F19" s="8"/>
      <c r="G19" s="8"/>
      <c r="H19" s="8"/>
      <c r="I19" s="8"/>
      <c r="J19" s="8">
        <f t="shared" si="1"/>
        <v>0</v>
      </c>
      <c r="K19" s="8">
        <f t="shared" si="2"/>
        <v>0</v>
      </c>
      <c r="L19" s="8">
        <f>VLOOKUP(A19,'11月份工资表'!A19:M200,13)</f>
        <v>0</v>
      </c>
      <c r="M19" s="8">
        <f t="shared" si="3"/>
        <v>0</v>
      </c>
    </row>
    <row r="20" s="1" customFormat="1" ht="18" customHeight="1" spans="1:13">
      <c r="A20" s="7" t="s">
        <v>34</v>
      </c>
      <c r="B20" s="8"/>
      <c r="C20" s="8"/>
      <c r="D20" s="8"/>
      <c r="E20" s="8">
        <f t="shared" si="0"/>
        <v>0</v>
      </c>
      <c r="F20" s="8"/>
      <c r="G20" s="8"/>
      <c r="H20" s="8"/>
      <c r="I20" s="8"/>
      <c r="J20" s="8">
        <f t="shared" si="1"/>
        <v>0</v>
      </c>
      <c r="K20" s="8">
        <f t="shared" si="2"/>
        <v>0</v>
      </c>
      <c r="L20" s="8">
        <f>VLOOKUP(A20,'11月份工资表'!A20:M201,13)</f>
        <v>0</v>
      </c>
      <c r="M20" s="8">
        <f t="shared" si="3"/>
        <v>0</v>
      </c>
    </row>
    <row r="21" ht="16.5" spans="1:13">
      <c r="A21" s="7" t="s">
        <v>35</v>
      </c>
      <c r="B21" s="8"/>
      <c r="C21" s="8"/>
      <c r="D21" s="8"/>
      <c r="E21" s="8">
        <f t="shared" si="0"/>
        <v>0</v>
      </c>
      <c r="F21" s="8"/>
      <c r="G21" s="8"/>
      <c r="H21" s="8"/>
      <c r="I21" s="8"/>
      <c r="J21" s="8">
        <f t="shared" si="1"/>
        <v>0</v>
      </c>
      <c r="K21" s="8">
        <f t="shared" si="2"/>
        <v>0</v>
      </c>
      <c r="L21" s="8">
        <f>VLOOKUP(A21,'11月份工资表'!A21:M202,13)</f>
        <v>0</v>
      </c>
      <c r="M21" s="8">
        <f t="shared" si="3"/>
        <v>0</v>
      </c>
    </row>
    <row r="22" ht="16.5" spans="1:13">
      <c r="A22" s="7" t="s">
        <v>36</v>
      </c>
      <c r="B22" s="8"/>
      <c r="C22" s="8"/>
      <c r="D22" s="8"/>
      <c r="E22" s="8">
        <f t="shared" si="0"/>
        <v>0</v>
      </c>
      <c r="F22" s="8"/>
      <c r="G22" s="8"/>
      <c r="H22" s="8"/>
      <c r="I22" s="8"/>
      <c r="J22" s="8">
        <f t="shared" si="1"/>
        <v>0</v>
      </c>
      <c r="K22" s="8">
        <f t="shared" si="2"/>
        <v>0</v>
      </c>
      <c r="L22" s="8">
        <f>VLOOKUP(A22,'11月份工资表'!A22:M203,13)</f>
        <v>0</v>
      </c>
      <c r="M22" s="8">
        <f t="shared" si="3"/>
        <v>0</v>
      </c>
    </row>
    <row r="23" ht="16.5" spans="1:13">
      <c r="A23" s="7" t="s">
        <v>37</v>
      </c>
      <c r="B23" s="8"/>
      <c r="C23" s="8"/>
      <c r="D23" s="8"/>
      <c r="E23" s="8">
        <f t="shared" si="0"/>
        <v>0</v>
      </c>
      <c r="F23" s="8"/>
      <c r="G23" s="8"/>
      <c r="H23" s="8"/>
      <c r="I23" s="8"/>
      <c r="J23" s="8">
        <f t="shared" si="1"/>
        <v>0</v>
      </c>
      <c r="K23" s="8">
        <f t="shared" si="2"/>
        <v>0</v>
      </c>
      <c r="L23" s="8">
        <f>VLOOKUP(A23,'11月份工资表'!A23:M204,13)</f>
        <v>0</v>
      </c>
      <c r="M23" s="8">
        <f t="shared" si="3"/>
        <v>0</v>
      </c>
    </row>
    <row r="24" ht="16.5" spans="1:13">
      <c r="A24" s="7" t="s">
        <v>38</v>
      </c>
      <c r="B24" s="8"/>
      <c r="C24" s="8"/>
      <c r="D24" s="8"/>
      <c r="E24" s="8">
        <f t="shared" si="0"/>
        <v>0</v>
      </c>
      <c r="F24" s="8"/>
      <c r="G24" s="8"/>
      <c r="H24" s="8"/>
      <c r="I24" s="8"/>
      <c r="J24" s="8">
        <f t="shared" si="1"/>
        <v>0</v>
      </c>
      <c r="K24" s="8">
        <f t="shared" si="2"/>
        <v>0</v>
      </c>
      <c r="L24" s="8">
        <f>VLOOKUP(A24,'11月份工资表'!A24:M205,13)</f>
        <v>0</v>
      </c>
      <c r="M24" s="8">
        <f t="shared" si="3"/>
        <v>0</v>
      </c>
    </row>
    <row r="25" ht="16.5" spans="1:13">
      <c r="A25" s="7" t="s">
        <v>39</v>
      </c>
      <c r="B25" s="8"/>
      <c r="C25" s="8"/>
      <c r="D25" s="8"/>
      <c r="E25" s="8">
        <f t="shared" si="0"/>
        <v>0</v>
      </c>
      <c r="F25" s="8"/>
      <c r="G25" s="8"/>
      <c r="H25" s="8"/>
      <c r="I25" s="8"/>
      <c r="J25" s="8">
        <f t="shared" si="1"/>
        <v>0</v>
      </c>
      <c r="K25" s="8">
        <f t="shared" si="2"/>
        <v>0</v>
      </c>
      <c r="L25" s="8">
        <f>VLOOKUP(A25,'11月份工资表'!A25:M206,13)</f>
        <v>0</v>
      </c>
      <c r="M25" s="8">
        <f t="shared" si="3"/>
        <v>0</v>
      </c>
    </row>
    <row r="26" ht="16.5" spans="1:13">
      <c r="A26" s="7" t="s">
        <v>40</v>
      </c>
      <c r="B26" s="8"/>
      <c r="C26" s="8"/>
      <c r="D26" s="8"/>
      <c r="E26" s="8">
        <f t="shared" si="0"/>
        <v>0</v>
      </c>
      <c r="F26" s="8"/>
      <c r="G26" s="8"/>
      <c r="H26" s="8"/>
      <c r="I26" s="8"/>
      <c r="J26" s="8">
        <f t="shared" si="1"/>
        <v>0</v>
      </c>
      <c r="K26" s="8">
        <f t="shared" si="2"/>
        <v>0</v>
      </c>
      <c r="L26" s="8">
        <f>VLOOKUP(A26,'11月份工资表'!A26:M207,13)</f>
        <v>0</v>
      </c>
      <c r="M26" s="8">
        <f t="shared" si="3"/>
        <v>0</v>
      </c>
    </row>
    <row r="27" ht="16.5" spans="1:13">
      <c r="A27" s="7" t="s">
        <v>41</v>
      </c>
      <c r="B27" s="8"/>
      <c r="C27" s="8"/>
      <c r="D27" s="8"/>
      <c r="E27" s="8">
        <f t="shared" si="0"/>
        <v>0</v>
      </c>
      <c r="F27" s="8"/>
      <c r="G27" s="8"/>
      <c r="H27" s="8"/>
      <c r="I27" s="8"/>
      <c r="J27" s="8">
        <f t="shared" si="1"/>
        <v>0</v>
      </c>
      <c r="K27" s="8">
        <f t="shared" si="2"/>
        <v>0</v>
      </c>
      <c r="L27" s="8">
        <f>VLOOKUP(A27,'11月份工资表'!A27:M208,13)</f>
        <v>0</v>
      </c>
      <c r="M27" s="8">
        <f t="shared" si="3"/>
        <v>0</v>
      </c>
    </row>
    <row r="28" ht="16.5" spans="1:13">
      <c r="A28" s="7" t="s">
        <v>42</v>
      </c>
      <c r="B28" s="8"/>
      <c r="C28" s="8"/>
      <c r="D28" s="8"/>
      <c r="E28" s="8">
        <f t="shared" si="0"/>
        <v>0</v>
      </c>
      <c r="F28" s="8"/>
      <c r="G28" s="8"/>
      <c r="H28" s="8"/>
      <c r="I28" s="8"/>
      <c r="J28" s="8">
        <f t="shared" si="1"/>
        <v>0</v>
      </c>
      <c r="K28" s="8">
        <f t="shared" si="2"/>
        <v>0</v>
      </c>
      <c r="L28" s="8">
        <f>VLOOKUP(A28,'11月份工资表'!A28:M209,13)</f>
        <v>0</v>
      </c>
      <c r="M28" s="8">
        <f t="shared" si="3"/>
        <v>0</v>
      </c>
    </row>
    <row r="29" ht="16.5" spans="1:13">
      <c r="A29" s="7" t="s">
        <v>43</v>
      </c>
      <c r="B29" s="8"/>
      <c r="C29" s="8"/>
      <c r="D29" s="8"/>
      <c r="E29" s="8">
        <f t="shared" si="0"/>
        <v>0</v>
      </c>
      <c r="F29" s="8"/>
      <c r="G29" s="8"/>
      <c r="H29" s="8"/>
      <c r="I29" s="8"/>
      <c r="J29" s="8">
        <f t="shared" si="1"/>
        <v>0</v>
      </c>
      <c r="K29" s="8">
        <f t="shared" si="2"/>
        <v>0</v>
      </c>
      <c r="L29" s="8">
        <f>VLOOKUP(A29,'11月份工资表'!A29:M210,13)</f>
        <v>0</v>
      </c>
      <c r="M29" s="8">
        <f t="shared" si="3"/>
        <v>0</v>
      </c>
    </row>
    <row r="30" ht="16.5" spans="1:13">
      <c r="A30" s="7" t="s">
        <v>44</v>
      </c>
      <c r="B30" s="8"/>
      <c r="C30" s="8"/>
      <c r="D30" s="8"/>
      <c r="E30" s="8">
        <f t="shared" si="0"/>
        <v>0</v>
      </c>
      <c r="F30" s="8"/>
      <c r="G30" s="8"/>
      <c r="H30" s="8"/>
      <c r="I30" s="8"/>
      <c r="J30" s="8">
        <f t="shared" si="1"/>
        <v>0</v>
      </c>
      <c r="K30" s="8">
        <f t="shared" si="2"/>
        <v>0</v>
      </c>
      <c r="L30" s="8">
        <f>VLOOKUP(A30,'11月份工资表'!A30:M211,13)</f>
        <v>0</v>
      </c>
      <c r="M30" s="8">
        <f t="shared" si="3"/>
        <v>0</v>
      </c>
    </row>
    <row r="31" ht="16.5" spans="1:13">
      <c r="A31" s="7" t="s">
        <v>45</v>
      </c>
      <c r="B31" s="8"/>
      <c r="C31" s="8"/>
      <c r="D31" s="8"/>
      <c r="E31" s="8">
        <f t="shared" si="0"/>
        <v>0</v>
      </c>
      <c r="F31" s="8"/>
      <c r="G31" s="8"/>
      <c r="H31" s="8"/>
      <c r="I31" s="8"/>
      <c r="J31" s="8">
        <f t="shared" si="1"/>
        <v>0</v>
      </c>
      <c r="K31" s="8">
        <f t="shared" si="2"/>
        <v>0</v>
      </c>
      <c r="L31" s="8">
        <f>VLOOKUP(A31,'11月份工资表'!A31:M212,13)</f>
        <v>0</v>
      </c>
      <c r="M31" s="8">
        <f t="shared" si="3"/>
        <v>0</v>
      </c>
    </row>
    <row r="32" ht="16.5" spans="1:13">
      <c r="A32" s="7" t="s">
        <v>46</v>
      </c>
      <c r="B32" s="8"/>
      <c r="C32" s="8"/>
      <c r="D32" s="8"/>
      <c r="E32" s="8">
        <f t="shared" si="0"/>
        <v>0</v>
      </c>
      <c r="F32" s="8"/>
      <c r="G32" s="8"/>
      <c r="H32" s="8"/>
      <c r="I32" s="8"/>
      <c r="J32" s="8">
        <f t="shared" si="1"/>
        <v>0</v>
      </c>
      <c r="K32" s="8">
        <f t="shared" si="2"/>
        <v>0</v>
      </c>
      <c r="L32" s="8">
        <f>VLOOKUP(A32,'11月份工资表'!A32:M213,13)</f>
        <v>0</v>
      </c>
      <c r="M32" s="8">
        <f t="shared" si="3"/>
        <v>0</v>
      </c>
    </row>
    <row r="33" ht="16.5" spans="1:13">
      <c r="A33" s="7" t="s">
        <v>47</v>
      </c>
      <c r="B33" s="8"/>
      <c r="C33" s="8"/>
      <c r="D33" s="8"/>
      <c r="E33" s="8">
        <f t="shared" si="0"/>
        <v>0</v>
      </c>
      <c r="F33" s="8"/>
      <c r="G33" s="8"/>
      <c r="H33" s="8"/>
      <c r="I33" s="8"/>
      <c r="J33" s="8">
        <f t="shared" si="1"/>
        <v>0</v>
      </c>
      <c r="K33" s="8">
        <f t="shared" si="2"/>
        <v>0</v>
      </c>
      <c r="L33" s="8">
        <f>VLOOKUP(A33,'11月份工资表'!A33:M214,13)</f>
        <v>0</v>
      </c>
      <c r="M33" s="8">
        <f t="shared" si="3"/>
        <v>0</v>
      </c>
    </row>
    <row r="34" ht="16.5" spans="1:13">
      <c r="A34" s="7" t="s">
        <v>48</v>
      </c>
      <c r="B34" s="8"/>
      <c r="C34" s="8"/>
      <c r="D34" s="8"/>
      <c r="E34" s="8">
        <f t="shared" si="0"/>
        <v>0</v>
      </c>
      <c r="F34" s="8"/>
      <c r="G34" s="8"/>
      <c r="H34" s="8"/>
      <c r="I34" s="8"/>
      <c r="J34" s="8">
        <f t="shared" si="1"/>
        <v>0</v>
      </c>
      <c r="K34" s="8">
        <f t="shared" si="2"/>
        <v>0</v>
      </c>
      <c r="L34" s="8">
        <f>VLOOKUP(A34,'11月份工资表'!A34:M215,13)</f>
        <v>0</v>
      </c>
      <c r="M34" s="8">
        <f t="shared" si="3"/>
        <v>0</v>
      </c>
    </row>
    <row r="35" ht="16.5" spans="1:13">
      <c r="A35" s="7" t="s">
        <v>49</v>
      </c>
      <c r="B35" s="8"/>
      <c r="C35" s="8"/>
      <c r="D35" s="8"/>
      <c r="E35" s="8">
        <f t="shared" si="0"/>
        <v>0</v>
      </c>
      <c r="F35" s="8"/>
      <c r="G35" s="8"/>
      <c r="H35" s="8"/>
      <c r="I35" s="8"/>
      <c r="J35" s="8">
        <f t="shared" si="1"/>
        <v>0</v>
      </c>
      <c r="K35" s="8">
        <f t="shared" si="2"/>
        <v>0</v>
      </c>
      <c r="L35" s="8">
        <f>VLOOKUP(A35,'11月份工资表'!A35:M216,13)</f>
        <v>0</v>
      </c>
      <c r="M35" s="8">
        <f t="shared" si="3"/>
        <v>0</v>
      </c>
    </row>
    <row r="36" ht="16.5" spans="1:13">
      <c r="A36" s="7" t="s">
        <v>50</v>
      </c>
      <c r="B36" s="8"/>
      <c r="C36" s="8"/>
      <c r="D36" s="8"/>
      <c r="E36" s="8">
        <f t="shared" si="0"/>
        <v>0</v>
      </c>
      <c r="F36" s="8"/>
      <c r="G36" s="8"/>
      <c r="H36" s="8"/>
      <c r="I36" s="8"/>
      <c r="J36" s="8">
        <f t="shared" si="1"/>
        <v>0</v>
      </c>
      <c r="K36" s="8">
        <f t="shared" si="2"/>
        <v>0</v>
      </c>
      <c r="L36" s="8">
        <f>VLOOKUP(A36,'11月份工资表'!A36:M217,13)</f>
        <v>0</v>
      </c>
      <c r="M36" s="8">
        <f t="shared" si="3"/>
        <v>0</v>
      </c>
    </row>
    <row r="37" ht="16.5" spans="1:13">
      <c r="A37" s="7" t="s">
        <v>51</v>
      </c>
      <c r="B37" s="8"/>
      <c r="C37" s="8"/>
      <c r="D37" s="8"/>
      <c r="E37" s="8">
        <f t="shared" si="0"/>
        <v>0</v>
      </c>
      <c r="F37" s="8"/>
      <c r="G37" s="8"/>
      <c r="H37" s="8"/>
      <c r="I37" s="8"/>
      <c r="J37" s="8">
        <f t="shared" si="1"/>
        <v>0</v>
      </c>
      <c r="K37" s="8">
        <f t="shared" si="2"/>
        <v>0</v>
      </c>
      <c r="L37" s="8">
        <f>VLOOKUP(A37,'11月份工资表'!A37:M218,13)</f>
        <v>0</v>
      </c>
      <c r="M37" s="8">
        <f t="shared" si="3"/>
        <v>0</v>
      </c>
    </row>
    <row r="38" ht="16.5" spans="1:13">
      <c r="A38" s="7" t="s">
        <v>52</v>
      </c>
      <c r="B38" s="8"/>
      <c r="C38" s="8"/>
      <c r="D38" s="8"/>
      <c r="E38" s="8">
        <f t="shared" si="0"/>
        <v>0</v>
      </c>
      <c r="F38" s="8"/>
      <c r="G38" s="8"/>
      <c r="H38" s="8"/>
      <c r="I38" s="8"/>
      <c r="J38" s="8">
        <f t="shared" si="1"/>
        <v>0</v>
      </c>
      <c r="K38" s="8">
        <f t="shared" si="2"/>
        <v>0</v>
      </c>
      <c r="L38" s="8">
        <f>VLOOKUP(A38,'11月份工资表'!A38:M219,13)</f>
        <v>0</v>
      </c>
      <c r="M38" s="8">
        <f t="shared" si="3"/>
        <v>0</v>
      </c>
    </row>
    <row r="39" ht="16.5" spans="1:13">
      <c r="A39" s="7" t="s">
        <v>53</v>
      </c>
      <c r="B39" s="8"/>
      <c r="C39" s="8"/>
      <c r="D39" s="8"/>
      <c r="E39" s="8">
        <f t="shared" si="0"/>
        <v>0</v>
      </c>
      <c r="F39" s="8"/>
      <c r="G39" s="8"/>
      <c r="H39" s="8"/>
      <c r="I39" s="8"/>
      <c r="J39" s="8">
        <f t="shared" si="1"/>
        <v>0</v>
      </c>
      <c r="K39" s="8">
        <f t="shared" si="2"/>
        <v>0</v>
      </c>
      <c r="L39" s="8">
        <f>VLOOKUP(A39,'11月份工资表'!A39:M220,13)</f>
        <v>0</v>
      </c>
      <c r="M39" s="8">
        <f t="shared" si="3"/>
        <v>0</v>
      </c>
    </row>
    <row r="40" ht="16.5" spans="1:13">
      <c r="A40" s="7" t="s">
        <v>54</v>
      </c>
      <c r="B40" s="8"/>
      <c r="C40" s="8"/>
      <c r="D40" s="8"/>
      <c r="E40" s="8">
        <f t="shared" si="0"/>
        <v>0</v>
      </c>
      <c r="F40" s="8"/>
      <c r="G40" s="8"/>
      <c r="H40" s="8"/>
      <c r="I40" s="8"/>
      <c r="J40" s="8">
        <f t="shared" si="1"/>
        <v>0</v>
      </c>
      <c r="K40" s="8">
        <f t="shared" si="2"/>
        <v>0</v>
      </c>
      <c r="L40" s="8">
        <f>VLOOKUP(A40,'11月份工资表'!A40:M221,13)</f>
        <v>0</v>
      </c>
      <c r="M40" s="8">
        <f t="shared" si="3"/>
        <v>0</v>
      </c>
    </row>
    <row r="41" ht="16.5" spans="1:13">
      <c r="A41" s="7" t="s">
        <v>55</v>
      </c>
      <c r="B41" s="8"/>
      <c r="C41" s="8"/>
      <c r="D41" s="8"/>
      <c r="E41" s="8">
        <f t="shared" si="0"/>
        <v>0</v>
      </c>
      <c r="F41" s="8"/>
      <c r="G41" s="8"/>
      <c r="H41" s="8"/>
      <c r="I41" s="8"/>
      <c r="J41" s="8">
        <f t="shared" si="1"/>
        <v>0</v>
      </c>
      <c r="K41" s="8">
        <f t="shared" si="2"/>
        <v>0</v>
      </c>
      <c r="L41" s="8">
        <f>VLOOKUP(A41,'11月份工资表'!A41:M222,13)</f>
        <v>0</v>
      </c>
      <c r="M41" s="8">
        <f t="shared" si="3"/>
        <v>0</v>
      </c>
    </row>
    <row r="42" ht="16.5" spans="1:13">
      <c r="A42" s="7" t="s">
        <v>56</v>
      </c>
      <c r="B42" s="8"/>
      <c r="C42" s="8"/>
      <c r="D42" s="8"/>
      <c r="E42" s="8">
        <f t="shared" si="0"/>
        <v>0</v>
      </c>
      <c r="F42" s="8"/>
      <c r="G42" s="8"/>
      <c r="H42" s="8"/>
      <c r="I42" s="8"/>
      <c r="J42" s="8">
        <f t="shared" si="1"/>
        <v>0</v>
      </c>
      <c r="K42" s="8">
        <f t="shared" si="2"/>
        <v>0</v>
      </c>
      <c r="L42" s="8">
        <f>VLOOKUP(A42,'11月份工资表'!A42:M223,13)</f>
        <v>0</v>
      </c>
      <c r="M42" s="8">
        <f t="shared" si="3"/>
        <v>0</v>
      </c>
    </row>
    <row r="43" ht="16.5" spans="1:13">
      <c r="A43" s="7" t="s">
        <v>57</v>
      </c>
      <c r="B43" s="8"/>
      <c r="C43" s="8"/>
      <c r="D43" s="8"/>
      <c r="E43" s="8">
        <f t="shared" si="0"/>
        <v>0</v>
      </c>
      <c r="F43" s="8"/>
      <c r="G43" s="8"/>
      <c r="H43" s="8"/>
      <c r="I43" s="8"/>
      <c r="J43" s="8">
        <f t="shared" si="1"/>
        <v>0</v>
      </c>
      <c r="K43" s="8">
        <f t="shared" si="2"/>
        <v>0</v>
      </c>
      <c r="L43" s="8">
        <f>VLOOKUP(A43,'11月份工资表'!A43:M224,13)</f>
        <v>0</v>
      </c>
      <c r="M43" s="8">
        <f t="shared" si="3"/>
        <v>0</v>
      </c>
    </row>
    <row r="44" ht="16.5" spans="1:13">
      <c r="A44" s="7" t="s">
        <v>58</v>
      </c>
      <c r="B44" s="8"/>
      <c r="C44" s="8"/>
      <c r="D44" s="8"/>
      <c r="E44" s="8">
        <f t="shared" si="0"/>
        <v>0</v>
      </c>
      <c r="F44" s="8"/>
      <c r="G44" s="8"/>
      <c r="H44" s="8"/>
      <c r="I44" s="8"/>
      <c r="J44" s="8">
        <f t="shared" si="1"/>
        <v>0</v>
      </c>
      <c r="K44" s="8">
        <f t="shared" si="2"/>
        <v>0</v>
      </c>
      <c r="L44" s="8">
        <f>VLOOKUP(A44,'11月份工资表'!A44:M225,13)</f>
        <v>0</v>
      </c>
      <c r="M44" s="8">
        <f t="shared" si="3"/>
        <v>0</v>
      </c>
    </row>
    <row r="45" ht="16.5" spans="1:13">
      <c r="A45" s="7" t="s">
        <v>59</v>
      </c>
      <c r="B45" s="8"/>
      <c r="C45" s="8"/>
      <c r="D45" s="8"/>
      <c r="E45" s="8">
        <f t="shared" si="0"/>
        <v>0</v>
      </c>
      <c r="F45" s="8"/>
      <c r="G45" s="8"/>
      <c r="H45" s="8"/>
      <c r="I45" s="8"/>
      <c r="J45" s="8">
        <f t="shared" si="1"/>
        <v>0</v>
      </c>
      <c r="K45" s="8">
        <f t="shared" si="2"/>
        <v>0</v>
      </c>
      <c r="L45" s="8">
        <f>VLOOKUP(A45,'11月份工资表'!A45:M226,13)</f>
        <v>0</v>
      </c>
      <c r="M45" s="8">
        <f t="shared" si="3"/>
        <v>0</v>
      </c>
    </row>
    <row r="46" ht="16.5" spans="1:13">
      <c r="A46" s="7" t="s">
        <v>60</v>
      </c>
      <c r="B46" s="8"/>
      <c r="C46" s="8"/>
      <c r="D46" s="8"/>
      <c r="E46" s="8">
        <f t="shared" si="0"/>
        <v>0</v>
      </c>
      <c r="F46" s="8"/>
      <c r="G46" s="8"/>
      <c r="H46" s="8"/>
      <c r="I46" s="8"/>
      <c r="J46" s="8">
        <f t="shared" si="1"/>
        <v>0</v>
      </c>
      <c r="K46" s="8">
        <f t="shared" si="2"/>
        <v>0</v>
      </c>
      <c r="L46" s="8">
        <f>VLOOKUP(A46,'11月份工资表'!A46:M227,13)</f>
        <v>0</v>
      </c>
      <c r="M46" s="8">
        <f t="shared" si="3"/>
        <v>0</v>
      </c>
    </row>
    <row r="47" ht="16.5" spans="1:13">
      <c r="A47" s="7" t="s">
        <v>61</v>
      </c>
      <c r="B47" s="8"/>
      <c r="C47" s="8"/>
      <c r="D47" s="8"/>
      <c r="E47" s="8">
        <f t="shared" si="0"/>
        <v>0</v>
      </c>
      <c r="F47" s="8"/>
      <c r="G47" s="8"/>
      <c r="H47" s="8"/>
      <c r="I47" s="8"/>
      <c r="J47" s="8">
        <f t="shared" si="1"/>
        <v>0</v>
      </c>
      <c r="K47" s="8">
        <f t="shared" si="2"/>
        <v>0</v>
      </c>
      <c r="L47" s="8">
        <f>VLOOKUP(A47,'11月份工资表'!A47:M228,13)</f>
        <v>0</v>
      </c>
      <c r="M47" s="8">
        <f t="shared" si="3"/>
        <v>0</v>
      </c>
    </row>
    <row r="48" ht="16.5" spans="1:13">
      <c r="A48" s="7" t="s">
        <v>62</v>
      </c>
      <c r="B48" s="8"/>
      <c r="C48" s="8"/>
      <c r="D48" s="8"/>
      <c r="E48" s="8">
        <f t="shared" si="0"/>
        <v>0</v>
      </c>
      <c r="F48" s="8"/>
      <c r="G48" s="8"/>
      <c r="H48" s="8"/>
      <c r="I48" s="8"/>
      <c r="J48" s="8">
        <f t="shared" si="1"/>
        <v>0</v>
      </c>
      <c r="K48" s="8">
        <f t="shared" si="2"/>
        <v>0</v>
      </c>
      <c r="L48" s="8">
        <f>VLOOKUP(A48,'11月份工资表'!A48:M229,13)</f>
        <v>0</v>
      </c>
      <c r="M48" s="8">
        <f t="shared" si="3"/>
        <v>0</v>
      </c>
    </row>
    <row r="49" ht="16.5" spans="1:13">
      <c r="A49" s="7" t="s">
        <v>63</v>
      </c>
      <c r="B49" s="8"/>
      <c r="C49" s="8"/>
      <c r="D49" s="8"/>
      <c r="E49" s="8">
        <f t="shared" si="0"/>
        <v>0</v>
      </c>
      <c r="F49" s="8"/>
      <c r="G49" s="8"/>
      <c r="H49" s="8"/>
      <c r="I49" s="8"/>
      <c r="J49" s="8">
        <f t="shared" si="1"/>
        <v>0</v>
      </c>
      <c r="K49" s="8">
        <f t="shared" si="2"/>
        <v>0</v>
      </c>
      <c r="L49" s="8">
        <f>VLOOKUP(A49,'11月份工资表'!A49:M230,13)</f>
        <v>0</v>
      </c>
      <c r="M49" s="8">
        <f t="shared" si="3"/>
        <v>0</v>
      </c>
    </row>
    <row r="50" ht="16.5" spans="1:13">
      <c r="A50" s="7" t="s">
        <v>64</v>
      </c>
      <c r="B50" s="8"/>
      <c r="C50" s="8"/>
      <c r="D50" s="8"/>
      <c r="E50" s="8">
        <f t="shared" si="0"/>
        <v>0</v>
      </c>
      <c r="F50" s="8"/>
      <c r="G50" s="8"/>
      <c r="H50" s="8"/>
      <c r="I50" s="8"/>
      <c r="J50" s="8">
        <f t="shared" si="1"/>
        <v>0</v>
      </c>
      <c r="K50" s="8">
        <f t="shared" si="2"/>
        <v>0</v>
      </c>
      <c r="L50" s="8">
        <f>VLOOKUP(A50,'11月份工资表'!A50:M231,13)</f>
        <v>0</v>
      </c>
      <c r="M50" s="8">
        <f t="shared" si="3"/>
        <v>0</v>
      </c>
    </row>
  </sheetData>
  <mergeCells count="12">
    <mergeCell ref="A1:M1"/>
    <mergeCell ref="B2:G2"/>
    <mergeCell ref="K2:M2"/>
    <mergeCell ref="F3:J3"/>
    <mergeCell ref="A3:A4"/>
    <mergeCell ref="B3:B4"/>
    <mergeCell ref="C3:C4"/>
    <mergeCell ref="D3:D4"/>
    <mergeCell ref="E3:E4"/>
    <mergeCell ref="K3:K4"/>
    <mergeCell ref="L3:L4"/>
    <mergeCell ref="M3:M4"/>
  </mergeCells>
  <pageMargins left="0.699305555555556" right="0.699305555555556" top="0.75" bottom="0.75" header="0.3" footer="0.3"/>
  <pageSetup paperSize="9" orientation="landscape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showGridLines="0" zoomScale="130" zoomScaleNormal="130" workbookViewId="0">
      <selection activeCell="T18" sqref="T18"/>
    </sheetView>
  </sheetViews>
  <sheetFormatPr defaultColWidth="9" defaultRowHeight="14.25"/>
  <cols>
    <col min="2" max="2" width="10" customWidth="1"/>
    <col min="3" max="3" width="11.1083333333333" customWidth="1"/>
    <col min="4" max="5" width="8.775" customWidth="1"/>
    <col min="6" max="10" width="12.775" customWidth="1"/>
    <col min="11" max="12" width="10.775" customWidth="1"/>
    <col min="13" max="13" width="9.66666666666667" customWidth="1"/>
  </cols>
  <sheetData>
    <row r="1" s="1" customFormat="1" ht="37.2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18" customHeight="1" spans="2:13">
      <c r="B2" s="3" t="s">
        <v>1</v>
      </c>
      <c r="C2" s="3"/>
      <c r="D2" s="3"/>
      <c r="E2" s="3"/>
      <c r="F2" s="3"/>
      <c r="G2" s="3"/>
      <c r="H2" s="4"/>
      <c r="I2" s="4"/>
      <c r="J2" s="4"/>
      <c r="K2" s="4" t="s">
        <v>75</v>
      </c>
      <c r="L2" s="4"/>
      <c r="M2" s="4"/>
    </row>
    <row r="3" s="1" customFormat="1" ht="18" customHeight="1" spans="1:1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/>
      <c r="H3" s="6"/>
      <c r="I3" s="6"/>
      <c r="J3" s="6"/>
      <c r="K3" s="5" t="s">
        <v>9</v>
      </c>
      <c r="L3" s="9" t="s">
        <v>66</v>
      </c>
      <c r="M3" s="5" t="s">
        <v>67</v>
      </c>
    </row>
    <row r="4" s="1" customFormat="1" ht="18" customHeight="1" spans="1:13">
      <c r="A4" s="5"/>
      <c r="B4" s="5"/>
      <c r="C4" s="5"/>
      <c r="D4" s="5"/>
      <c r="E4" s="5"/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/>
      <c r="L4" s="10"/>
      <c r="M4" s="5"/>
    </row>
    <row r="5" s="1" customFormat="1" ht="18" customHeight="1" spans="1:13">
      <c r="A5" s="7" t="s">
        <v>16</v>
      </c>
      <c r="B5" s="8" t="s">
        <v>17</v>
      </c>
      <c r="C5" s="8">
        <v>400</v>
      </c>
      <c r="D5" s="8">
        <v>22</v>
      </c>
      <c r="E5" s="8">
        <f>C5*D5</f>
        <v>8800</v>
      </c>
      <c r="F5" s="8">
        <v>1000</v>
      </c>
      <c r="G5" s="8">
        <v>400</v>
      </c>
      <c r="H5" s="8">
        <v>200</v>
      </c>
      <c r="I5" s="8">
        <v>200</v>
      </c>
      <c r="J5" s="8">
        <f>SUM(F5:I5)</f>
        <v>1800</v>
      </c>
      <c r="K5" s="8">
        <f>E5-J5</f>
        <v>7000</v>
      </c>
      <c r="L5" s="8">
        <f>VLOOKUP(A5,'12月份工资表'!A5:M180,13)</f>
        <v>69100</v>
      </c>
      <c r="M5" s="8">
        <f>K5+L5</f>
        <v>76100</v>
      </c>
    </row>
    <row r="6" s="1" customFormat="1" ht="18" customHeight="1" spans="1:13">
      <c r="A6" s="7" t="s">
        <v>18</v>
      </c>
      <c r="B6" s="8" t="s">
        <v>19</v>
      </c>
      <c r="C6" s="8"/>
      <c r="D6" s="8"/>
      <c r="E6" s="8">
        <f t="shared" ref="E6:E50" si="0">C6*D6</f>
        <v>0</v>
      </c>
      <c r="F6" s="8"/>
      <c r="G6" s="8"/>
      <c r="H6" s="8"/>
      <c r="I6" s="8"/>
      <c r="J6" s="8">
        <f t="shared" ref="J6:J50" si="1">SUM(F6:I6)</f>
        <v>0</v>
      </c>
      <c r="K6" s="8">
        <f t="shared" ref="K6:K50" si="2">E6-J6</f>
        <v>0</v>
      </c>
      <c r="L6" s="8">
        <f>VLOOKUP(A6,'12月份工资表'!A6:M181,13)</f>
        <v>0</v>
      </c>
      <c r="M6" s="8">
        <f t="shared" ref="M6:M50" si="3">K6+L6</f>
        <v>0</v>
      </c>
    </row>
    <row r="7" s="1" customFormat="1" ht="18" customHeight="1" spans="1:13">
      <c r="A7" s="7" t="s">
        <v>20</v>
      </c>
      <c r="B7" s="8" t="s">
        <v>21</v>
      </c>
      <c r="C7" s="8"/>
      <c r="D7" s="8"/>
      <c r="E7" s="8">
        <f t="shared" si="0"/>
        <v>0</v>
      </c>
      <c r="F7" s="8"/>
      <c r="G7" s="8"/>
      <c r="H7" s="8"/>
      <c r="I7" s="8"/>
      <c r="J7" s="8">
        <f t="shared" si="1"/>
        <v>0</v>
      </c>
      <c r="K7" s="8">
        <f t="shared" si="2"/>
        <v>0</v>
      </c>
      <c r="L7" s="8">
        <f>VLOOKUP(A7,'12月份工资表'!A7:M182,13)</f>
        <v>0</v>
      </c>
      <c r="M7" s="8">
        <f t="shared" si="3"/>
        <v>0</v>
      </c>
    </row>
    <row r="8" s="1" customFormat="1" ht="18" customHeight="1" spans="1:13">
      <c r="A8" s="7" t="s">
        <v>22</v>
      </c>
      <c r="B8" s="8"/>
      <c r="C8" s="8"/>
      <c r="D8" s="8"/>
      <c r="E8" s="8">
        <f t="shared" si="0"/>
        <v>0</v>
      </c>
      <c r="F8" s="8"/>
      <c r="G8" s="8"/>
      <c r="H8" s="8"/>
      <c r="I8" s="8"/>
      <c r="J8" s="8">
        <f t="shared" si="1"/>
        <v>0</v>
      </c>
      <c r="K8" s="8">
        <f t="shared" si="2"/>
        <v>0</v>
      </c>
      <c r="L8" s="8">
        <f>VLOOKUP(A8,'12月份工资表'!A8:M183,13)</f>
        <v>0</v>
      </c>
      <c r="M8" s="8">
        <f t="shared" si="3"/>
        <v>0</v>
      </c>
    </row>
    <row r="9" s="1" customFormat="1" ht="18" customHeight="1" spans="1:13">
      <c r="A9" s="7" t="s">
        <v>23</v>
      </c>
      <c r="B9" s="8"/>
      <c r="C9" s="8"/>
      <c r="D9" s="8"/>
      <c r="E9" s="8">
        <f t="shared" si="0"/>
        <v>0</v>
      </c>
      <c r="F9" s="8"/>
      <c r="G9" s="8"/>
      <c r="H9" s="8"/>
      <c r="I9" s="8"/>
      <c r="J9" s="8">
        <f t="shared" si="1"/>
        <v>0</v>
      </c>
      <c r="K9" s="8">
        <f t="shared" si="2"/>
        <v>0</v>
      </c>
      <c r="L9" s="8">
        <f>VLOOKUP(A9,'12月份工资表'!A9:M184,13)</f>
        <v>0</v>
      </c>
      <c r="M9" s="8">
        <f t="shared" si="3"/>
        <v>0</v>
      </c>
    </row>
    <row r="10" s="1" customFormat="1" ht="18" customHeight="1" spans="1:13">
      <c r="A10" s="7" t="s">
        <v>24</v>
      </c>
      <c r="B10" s="8"/>
      <c r="C10" s="8"/>
      <c r="D10" s="8"/>
      <c r="E10" s="8">
        <f t="shared" si="0"/>
        <v>0</v>
      </c>
      <c r="F10" s="8"/>
      <c r="G10" s="8"/>
      <c r="H10" s="8"/>
      <c r="I10" s="8"/>
      <c r="J10" s="8">
        <f t="shared" si="1"/>
        <v>0</v>
      </c>
      <c r="K10" s="8">
        <f t="shared" si="2"/>
        <v>0</v>
      </c>
      <c r="L10" s="8">
        <f>VLOOKUP(A10,'12月份工资表'!A10:M185,13)</f>
        <v>0</v>
      </c>
      <c r="M10" s="8">
        <f t="shared" si="3"/>
        <v>0</v>
      </c>
    </row>
    <row r="11" s="1" customFormat="1" ht="18" customHeight="1" spans="1:13">
      <c r="A11" s="7" t="s">
        <v>25</v>
      </c>
      <c r="B11" s="8"/>
      <c r="C11" s="8"/>
      <c r="D11" s="8"/>
      <c r="E11" s="8">
        <f t="shared" si="0"/>
        <v>0</v>
      </c>
      <c r="F11" s="8"/>
      <c r="G11" s="8"/>
      <c r="H11" s="8"/>
      <c r="I11" s="8"/>
      <c r="J11" s="8">
        <f t="shared" si="1"/>
        <v>0</v>
      </c>
      <c r="K11" s="8">
        <f t="shared" si="2"/>
        <v>0</v>
      </c>
      <c r="L11" s="8">
        <f>VLOOKUP(A11,'12月份工资表'!A11:M186,13)</f>
        <v>0</v>
      </c>
      <c r="M11" s="8">
        <f t="shared" si="3"/>
        <v>0</v>
      </c>
    </row>
    <row r="12" s="1" customFormat="1" ht="18" customHeight="1" spans="1:13">
      <c r="A12" s="7" t="s">
        <v>26</v>
      </c>
      <c r="B12" s="8"/>
      <c r="C12" s="8"/>
      <c r="D12" s="8"/>
      <c r="E12" s="8">
        <f t="shared" si="0"/>
        <v>0</v>
      </c>
      <c r="F12" s="8"/>
      <c r="G12" s="8"/>
      <c r="H12" s="8"/>
      <c r="I12" s="8"/>
      <c r="J12" s="8">
        <f t="shared" si="1"/>
        <v>0</v>
      </c>
      <c r="K12" s="8">
        <f t="shared" si="2"/>
        <v>0</v>
      </c>
      <c r="L12" s="8">
        <f>VLOOKUP(A12,'12月份工资表'!A12:M187,13)</f>
        <v>0</v>
      </c>
      <c r="M12" s="8">
        <f t="shared" si="3"/>
        <v>0</v>
      </c>
    </row>
    <row r="13" s="1" customFormat="1" ht="18" customHeight="1" spans="1:13">
      <c r="A13" s="7" t="s">
        <v>27</v>
      </c>
      <c r="B13" s="8"/>
      <c r="C13" s="8"/>
      <c r="D13" s="8"/>
      <c r="E13" s="8">
        <f t="shared" si="0"/>
        <v>0</v>
      </c>
      <c r="F13" s="8"/>
      <c r="G13" s="8"/>
      <c r="H13" s="8"/>
      <c r="I13" s="8"/>
      <c r="J13" s="8">
        <f t="shared" si="1"/>
        <v>0</v>
      </c>
      <c r="K13" s="8">
        <f t="shared" si="2"/>
        <v>0</v>
      </c>
      <c r="L13" s="8">
        <f>VLOOKUP(A13,'12月份工资表'!A13:M188,13)</f>
        <v>0</v>
      </c>
      <c r="M13" s="8">
        <f t="shared" si="3"/>
        <v>0</v>
      </c>
    </row>
    <row r="14" s="1" customFormat="1" ht="18" customHeight="1" spans="1:13">
      <c r="A14" s="7" t="s">
        <v>28</v>
      </c>
      <c r="B14" s="8"/>
      <c r="C14" s="8"/>
      <c r="D14" s="8"/>
      <c r="E14" s="8">
        <f t="shared" si="0"/>
        <v>0</v>
      </c>
      <c r="F14" s="8"/>
      <c r="G14" s="8"/>
      <c r="H14" s="8"/>
      <c r="I14" s="8"/>
      <c r="J14" s="8">
        <f t="shared" si="1"/>
        <v>0</v>
      </c>
      <c r="K14" s="8">
        <f t="shared" si="2"/>
        <v>0</v>
      </c>
      <c r="L14" s="8">
        <f>VLOOKUP(A14,'12月份工资表'!A14:M189,13)</f>
        <v>0</v>
      </c>
      <c r="M14" s="8">
        <f t="shared" si="3"/>
        <v>0</v>
      </c>
    </row>
    <row r="15" s="1" customFormat="1" ht="18" customHeight="1" spans="1:13">
      <c r="A15" s="7" t="s">
        <v>29</v>
      </c>
      <c r="B15" s="8"/>
      <c r="C15" s="8"/>
      <c r="D15" s="8"/>
      <c r="E15" s="8">
        <f t="shared" si="0"/>
        <v>0</v>
      </c>
      <c r="F15" s="8"/>
      <c r="G15" s="8"/>
      <c r="H15" s="8"/>
      <c r="I15" s="8"/>
      <c r="J15" s="8">
        <f t="shared" si="1"/>
        <v>0</v>
      </c>
      <c r="K15" s="8">
        <f t="shared" si="2"/>
        <v>0</v>
      </c>
      <c r="L15" s="8">
        <f>VLOOKUP(A15,'12月份工资表'!A15:M190,13)</f>
        <v>0</v>
      </c>
      <c r="M15" s="8">
        <f t="shared" si="3"/>
        <v>0</v>
      </c>
    </row>
    <row r="16" s="1" customFormat="1" ht="18" customHeight="1" spans="1:13">
      <c r="A16" s="7" t="s">
        <v>30</v>
      </c>
      <c r="B16" s="8"/>
      <c r="C16" s="8"/>
      <c r="D16" s="8"/>
      <c r="E16" s="8">
        <f t="shared" si="0"/>
        <v>0</v>
      </c>
      <c r="F16" s="8"/>
      <c r="G16" s="8"/>
      <c r="H16" s="8"/>
      <c r="I16" s="8"/>
      <c r="J16" s="8">
        <f t="shared" si="1"/>
        <v>0</v>
      </c>
      <c r="K16" s="8">
        <f t="shared" si="2"/>
        <v>0</v>
      </c>
      <c r="L16" s="8">
        <f>VLOOKUP(A16,'12月份工资表'!A16:M191,13)</f>
        <v>0</v>
      </c>
      <c r="M16" s="8">
        <f t="shared" si="3"/>
        <v>0</v>
      </c>
    </row>
    <row r="17" s="1" customFormat="1" ht="18" customHeight="1" spans="1:13">
      <c r="A17" s="7" t="s">
        <v>31</v>
      </c>
      <c r="B17" s="8"/>
      <c r="C17" s="8"/>
      <c r="D17" s="8"/>
      <c r="E17" s="8">
        <f t="shared" si="0"/>
        <v>0</v>
      </c>
      <c r="F17" s="8"/>
      <c r="G17" s="8"/>
      <c r="H17" s="8"/>
      <c r="I17" s="8"/>
      <c r="J17" s="8">
        <f t="shared" si="1"/>
        <v>0</v>
      </c>
      <c r="K17" s="8">
        <f t="shared" si="2"/>
        <v>0</v>
      </c>
      <c r="L17" s="8">
        <f>VLOOKUP(A17,'12月份工资表'!A17:M192,13)</f>
        <v>0</v>
      </c>
      <c r="M17" s="8">
        <f t="shared" si="3"/>
        <v>0</v>
      </c>
    </row>
    <row r="18" s="1" customFormat="1" ht="18" customHeight="1" spans="1:13">
      <c r="A18" s="7" t="s">
        <v>32</v>
      </c>
      <c r="B18" s="8"/>
      <c r="C18" s="8"/>
      <c r="D18" s="8"/>
      <c r="E18" s="8">
        <f t="shared" si="0"/>
        <v>0</v>
      </c>
      <c r="F18" s="8"/>
      <c r="G18" s="8"/>
      <c r="H18" s="8"/>
      <c r="I18" s="8"/>
      <c r="J18" s="8">
        <f t="shared" si="1"/>
        <v>0</v>
      </c>
      <c r="K18" s="8">
        <f t="shared" si="2"/>
        <v>0</v>
      </c>
      <c r="L18" s="8">
        <f>VLOOKUP(A18,'12月份工资表'!A18:M193,13)</f>
        <v>0</v>
      </c>
      <c r="M18" s="8">
        <f t="shared" si="3"/>
        <v>0</v>
      </c>
    </row>
    <row r="19" s="1" customFormat="1" ht="18" customHeight="1" spans="1:13">
      <c r="A19" s="7" t="s">
        <v>33</v>
      </c>
      <c r="B19" s="8"/>
      <c r="C19" s="8"/>
      <c r="D19" s="8"/>
      <c r="E19" s="8">
        <f t="shared" si="0"/>
        <v>0</v>
      </c>
      <c r="F19" s="8"/>
      <c r="G19" s="8"/>
      <c r="H19" s="8"/>
      <c r="I19" s="8"/>
      <c r="J19" s="8">
        <f t="shared" si="1"/>
        <v>0</v>
      </c>
      <c r="K19" s="8">
        <f t="shared" si="2"/>
        <v>0</v>
      </c>
      <c r="L19" s="8">
        <f>VLOOKUP(A19,'12月份工资表'!A19:M194,13)</f>
        <v>0</v>
      </c>
      <c r="M19" s="8">
        <f t="shared" si="3"/>
        <v>0</v>
      </c>
    </row>
    <row r="20" s="1" customFormat="1" ht="18" customHeight="1" spans="1:13">
      <c r="A20" s="7" t="s">
        <v>34</v>
      </c>
      <c r="B20" s="8"/>
      <c r="C20" s="8"/>
      <c r="D20" s="8"/>
      <c r="E20" s="8">
        <f t="shared" si="0"/>
        <v>0</v>
      </c>
      <c r="F20" s="8"/>
      <c r="G20" s="8"/>
      <c r="H20" s="8"/>
      <c r="I20" s="8"/>
      <c r="J20" s="8">
        <f t="shared" si="1"/>
        <v>0</v>
      </c>
      <c r="K20" s="8">
        <f t="shared" si="2"/>
        <v>0</v>
      </c>
      <c r="L20" s="8">
        <f>VLOOKUP(A20,'12月份工资表'!A20:M195,13)</f>
        <v>0</v>
      </c>
      <c r="M20" s="8">
        <f t="shared" si="3"/>
        <v>0</v>
      </c>
    </row>
    <row r="21" ht="16.5" spans="1:13">
      <c r="A21" s="7" t="s">
        <v>35</v>
      </c>
      <c r="B21" s="8"/>
      <c r="C21" s="8"/>
      <c r="D21" s="8"/>
      <c r="E21" s="8">
        <f t="shared" si="0"/>
        <v>0</v>
      </c>
      <c r="F21" s="8"/>
      <c r="G21" s="8"/>
      <c r="H21" s="8"/>
      <c r="I21" s="8"/>
      <c r="J21" s="8">
        <f t="shared" si="1"/>
        <v>0</v>
      </c>
      <c r="K21" s="8">
        <f t="shared" si="2"/>
        <v>0</v>
      </c>
      <c r="L21" s="8">
        <f>VLOOKUP(A21,'12月份工资表'!A21:M196,13)</f>
        <v>0</v>
      </c>
      <c r="M21" s="8">
        <f t="shared" si="3"/>
        <v>0</v>
      </c>
    </row>
    <row r="22" ht="16.5" spans="1:13">
      <c r="A22" s="7" t="s">
        <v>36</v>
      </c>
      <c r="B22" s="8"/>
      <c r="C22" s="8"/>
      <c r="D22" s="8"/>
      <c r="E22" s="8">
        <f t="shared" si="0"/>
        <v>0</v>
      </c>
      <c r="F22" s="8"/>
      <c r="G22" s="8"/>
      <c r="H22" s="8"/>
      <c r="I22" s="8"/>
      <c r="J22" s="8">
        <f t="shared" si="1"/>
        <v>0</v>
      </c>
      <c r="K22" s="8">
        <f t="shared" si="2"/>
        <v>0</v>
      </c>
      <c r="L22" s="8">
        <f>VLOOKUP(A22,'12月份工资表'!A22:M197,13)</f>
        <v>0</v>
      </c>
      <c r="M22" s="8">
        <f t="shared" si="3"/>
        <v>0</v>
      </c>
    </row>
    <row r="23" ht="16.5" spans="1:13">
      <c r="A23" s="7" t="s">
        <v>37</v>
      </c>
      <c r="B23" s="8"/>
      <c r="C23" s="8"/>
      <c r="D23" s="8"/>
      <c r="E23" s="8">
        <f t="shared" si="0"/>
        <v>0</v>
      </c>
      <c r="F23" s="8"/>
      <c r="G23" s="8"/>
      <c r="H23" s="8"/>
      <c r="I23" s="8"/>
      <c r="J23" s="8">
        <f t="shared" si="1"/>
        <v>0</v>
      </c>
      <c r="K23" s="8">
        <f t="shared" si="2"/>
        <v>0</v>
      </c>
      <c r="L23" s="8">
        <f>VLOOKUP(A23,'12月份工资表'!A23:M198,13)</f>
        <v>0</v>
      </c>
      <c r="M23" s="8">
        <f t="shared" si="3"/>
        <v>0</v>
      </c>
    </row>
    <row r="24" ht="16.5" spans="1:13">
      <c r="A24" s="7" t="s">
        <v>38</v>
      </c>
      <c r="B24" s="8"/>
      <c r="C24" s="8"/>
      <c r="D24" s="8"/>
      <c r="E24" s="8">
        <f t="shared" si="0"/>
        <v>0</v>
      </c>
      <c r="F24" s="8"/>
      <c r="G24" s="8"/>
      <c r="H24" s="8"/>
      <c r="I24" s="8"/>
      <c r="J24" s="8">
        <f t="shared" si="1"/>
        <v>0</v>
      </c>
      <c r="K24" s="8">
        <f t="shared" si="2"/>
        <v>0</v>
      </c>
      <c r="L24" s="8">
        <f>VLOOKUP(A24,'12月份工资表'!A24:M199,13)</f>
        <v>0</v>
      </c>
      <c r="M24" s="8">
        <f t="shared" si="3"/>
        <v>0</v>
      </c>
    </row>
    <row r="25" ht="16.5" spans="1:13">
      <c r="A25" s="7" t="s">
        <v>39</v>
      </c>
      <c r="B25" s="8"/>
      <c r="C25" s="8"/>
      <c r="D25" s="8"/>
      <c r="E25" s="8">
        <f t="shared" si="0"/>
        <v>0</v>
      </c>
      <c r="F25" s="8"/>
      <c r="G25" s="8"/>
      <c r="H25" s="8"/>
      <c r="I25" s="8"/>
      <c r="J25" s="8">
        <f t="shared" si="1"/>
        <v>0</v>
      </c>
      <c r="K25" s="8">
        <f t="shared" si="2"/>
        <v>0</v>
      </c>
      <c r="L25" s="8">
        <f>VLOOKUP(A25,'12月份工资表'!A25:M200,13)</f>
        <v>0</v>
      </c>
      <c r="M25" s="8">
        <f t="shared" si="3"/>
        <v>0</v>
      </c>
    </row>
    <row r="26" ht="16.5" spans="1:13">
      <c r="A26" s="7" t="s">
        <v>40</v>
      </c>
      <c r="B26" s="8"/>
      <c r="C26" s="8"/>
      <c r="D26" s="8"/>
      <c r="E26" s="8">
        <f t="shared" si="0"/>
        <v>0</v>
      </c>
      <c r="F26" s="8"/>
      <c r="G26" s="8"/>
      <c r="H26" s="8"/>
      <c r="I26" s="8"/>
      <c r="J26" s="8">
        <f t="shared" si="1"/>
        <v>0</v>
      </c>
      <c r="K26" s="8">
        <f t="shared" si="2"/>
        <v>0</v>
      </c>
      <c r="L26" s="8">
        <f>VLOOKUP(A26,'12月份工资表'!A26:M201,13)</f>
        <v>0</v>
      </c>
      <c r="M26" s="8">
        <f t="shared" si="3"/>
        <v>0</v>
      </c>
    </row>
    <row r="27" ht="16.5" spans="1:13">
      <c r="A27" s="7" t="s">
        <v>41</v>
      </c>
      <c r="B27" s="8"/>
      <c r="C27" s="8"/>
      <c r="D27" s="8"/>
      <c r="E27" s="8">
        <f t="shared" si="0"/>
        <v>0</v>
      </c>
      <c r="F27" s="8"/>
      <c r="G27" s="8"/>
      <c r="H27" s="8"/>
      <c r="I27" s="8"/>
      <c r="J27" s="8">
        <f t="shared" si="1"/>
        <v>0</v>
      </c>
      <c r="K27" s="8">
        <f t="shared" si="2"/>
        <v>0</v>
      </c>
      <c r="L27" s="8">
        <f>VLOOKUP(A27,'12月份工资表'!A27:M202,13)</f>
        <v>0</v>
      </c>
      <c r="M27" s="8">
        <f t="shared" si="3"/>
        <v>0</v>
      </c>
    </row>
    <row r="28" ht="16.5" spans="1:13">
      <c r="A28" s="7" t="s">
        <v>42</v>
      </c>
      <c r="B28" s="8"/>
      <c r="C28" s="8"/>
      <c r="D28" s="8"/>
      <c r="E28" s="8">
        <f t="shared" si="0"/>
        <v>0</v>
      </c>
      <c r="F28" s="8"/>
      <c r="G28" s="8"/>
      <c r="H28" s="8"/>
      <c r="I28" s="8"/>
      <c r="J28" s="8">
        <f t="shared" si="1"/>
        <v>0</v>
      </c>
      <c r="K28" s="8">
        <f t="shared" si="2"/>
        <v>0</v>
      </c>
      <c r="L28" s="8">
        <f>VLOOKUP(A28,'12月份工资表'!A28:M203,13)</f>
        <v>0</v>
      </c>
      <c r="M28" s="8">
        <f t="shared" si="3"/>
        <v>0</v>
      </c>
    </row>
    <row r="29" ht="16.5" spans="1:13">
      <c r="A29" s="7" t="s">
        <v>43</v>
      </c>
      <c r="B29" s="8"/>
      <c r="C29" s="8"/>
      <c r="D29" s="8"/>
      <c r="E29" s="8">
        <f t="shared" si="0"/>
        <v>0</v>
      </c>
      <c r="F29" s="8"/>
      <c r="G29" s="8"/>
      <c r="H29" s="8"/>
      <c r="I29" s="8"/>
      <c r="J29" s="8">
        <f t="shared" si="1"/>
        <v>0</v>
      </c>
      <c r="K29" s="8">
        <f t="shared" si="2"/>
        <v>0</v>
      </c>
      <c r="L29" s="8">
        <f>VLOOKUP(A29,'12月份工资表'!A29:M204,13)</f>
        <v>0</v>
      </c>
      <c r="M29" s="8">
        <f t="shared" si="3"/>
        <v>0</v>
      </c>
    </row>
    <row r="30" ht="16.5" spans="1:13">
      <c r="A30" s="7" t="s">
        <v>44</v>
      </c>
      <c r="B30" s="8"/>
      <c r="C30" s="8"/>
      <c r="D30" s="8"/>
      <c r="E30" s="8">
        <f t="shared" si="0"/>
        <v>0</v>
      </c>
      <c r="F30" s="8"/>
      <c r="G30" s="8"/>
      <c r="H30" s="8"/>
      <c r="I30" s="8"/>
      <c r="J30" s="8">
        <f t="shared" si="1"/>
        <v>0</v>
      </c>
      <c r="K30" s="8">
        <f t="shared" si="2"/>
        <v>0</v>
      </c>
      <c r="L30" s="8">
        <f>VLOOKUP(A30,'12月份工资表'!A30:M205,13)</f>
        <v>0</v>
      </c>
      <c r="M30" s="8">
        <f t="shared" si="3"/>
        <v>0</v>
      </c>
    </row>
    <row r="31" ht="16.5" spans="1:13">
      <c r="A31" s="7" t="s">
        <v>45</v>
      </c>
      <c r="B31" s="8"/>
      <c r="C31" s="8"/>
      <c r="D31" s="8"/>
      <c r="E31" s="8">
        <f t="shared" si="0"/>
        <v>0</v>
      </c>
      <c r="F31" s="8"/>
      <c r="G31" s="8"/>
      <c r="H31" s="8"/>
      <c r="I31" s="8"/>
      <c r="J31" s="8">
        <f t="shared" si="1"/>
        <v>0</v>
      </c>
      <c r="K31" s="8">
        <f t="shared" si="2"/>
        <v>0</v>
      </c>
      <c r="L31" s="8">
        <f>VLOOKUP(A31,'12月份工资表'!A31:M206,13)</f>
        <v>0</v>
      </c>
      <c r="M31" s="8">
        <f t="shared" si="3"/>
        <v>0</v>
      </c>
    </row>
    <row r="32" ht="16.5" spans="1:13">
      <c r="A32" s="7" t="s">
        <v>46</v>
      </c>
      <c r="B32" s="8"/>
      <c r="C32" s="8"/>
      <c r="D32" s="8"/>
      <c r="E32" s="8">
        <f t="shared" si="0"/>
        <v>0</v>
      </c>
      <c r="F32" s="8"/>
      <c r="G32" s="8"/>
      <c r="H32" s="8"/>
      <c r="I32" s="8"/>
      <c r="J32" s="8">
        <f t="shared" si="1"/>
        <v>0</v>
      </c>
      <c r="K32" s="8">
        <f t="shared" si="2"/>
        <v>0</v>
      </c>
      <c r="L32" s="8">
        <f>VLOOKUP(A32,'12月份工资表'!A32:M207,13)</f>
        <v>0</v>
      </c>
      <c r="M32" s="8">
        <f t="shared" si="3"/>
        <v>0</v>
      </c>
    </row>
    <row r="33" ht="16.5" spans="1:13">
      <c r="A33" s="7" t="s">
        <v>47</v>
      </c>
      <c r="B33" s="8"/>
      <c r="C33" s="8"/>
      <c r="D33" s="8"/>
      <c r="E33" s="8">
        <f t="shared" si="0"/>
        <v>0</v>
      </c>
      <c r="F33" s="8"/>
      <c r="G33" s="8"/>
      <c r="H33" s="8"/>
      <c r="I33" s="8"/>
      <c r="J33" s="8">
        <f t="shared" si="1"/>
        <v>0</v>
      </c>
      <c r="K33" s="8">
        <f t="shared" si="2"/>
        <v>0</v>
      </c>
      <c r="L33" s="8">
        <f>VLOOKUP(A33,'12月份工资表'!A33:M208,13)</f>
        <v>0</v>
      </c>
      <c r="M33" s="8">
        <f t="shared" si="3"/>
        <v>0</v>
      </c>
    </row>
    <row r="34" ht="16.5" spans="1:13">
      <c r="A34" s="7" t="s">
        <v>48</v>
      </c>
      <c r="B34" s="8"/>
      <c r="C34" s="8"/>
      <c r="D34" s="8"/>
      <c r="E34" s="8">
        <f t="shared" si="0"/>
        <v>0</v>
      </c>
      <c r="F34" s="8"/>
      <c r="G34" s="8"/>
      <c r="H34" s="8"/>
      <c r="I34" s="8"/>
      <c r="J34" s="8">
        <f t="shared" si="1"/>
        <v>0</v>
      </c>
      <c r="K34" s="8">
        <f t="shared" si="2"/>
        <v>0</v>
      </c>
      <c r="L34" s="8">
        <f>VLOOKUP(A34,'12月份工资表'!A34:M209,13)</f>
        <v>0</v>
      </c>
      <c r="M34" s="8">
        <f t="shared" si="3"/>
        <v>0</v>
      </c>
    </row>
    <row r="35" ht="16.5" spans="1:13">
      <c r="A35" s="7" t="s">
        <v>49</v>
      </c>
      <c r="B35" s="8"/>
      <c r="C35" s="8"/>
      <c r="D35" s="8"/>
      <c r="E35" s="8">
        <f t="shared" si="0"/>
        <v>0</v>
      </c>
      <c r="F35" s="8"/>
      <c r="G35" s="8"/>
      <c r="H35" s="8"/>
      <c r="I35" s="8"/>
      <c r="J35" s="8">
        <f t="shared" si="1"/>
        <v>0</v>
      </c>
      <c r="K35" s="8">
        <f t="shared" si="2"/>
        <v>0</v>
      </c>
      <c r="L35" s="8">
        <f>VLOOKUP(A35,'12月份工资表'!A35:M210,13)</f>
        <v>0</v>
      </c>
      <c r="M35" s="8">
        <f t="shared" si="3"/>
        <v>0</v>
      </c>
    </row>
    <row r="36" ht="16.5" spans="1:13">
      <c r="A36" s="7" t="s">
        <v>50</v>
      </c>
      <c r="B36" s="8"/>
      <c r="C36" s="8"/>
      <c r="D36" s="8"/>
      <c r="E36" s="8">
        <f t="shared" si="0"/>
        <v>0</v>
      </c>
      <c r="F36" s="8"/>
      <c r="G36" s="8"/>
      <c r="H36" s="8"/>
      <c r="I36" s="8"/>
      <c r="J36" s="8">
        <f t="shared" si="1"/>
        <v>0</v>
      </c>
      <c r="K36" s="8">
        <f t="shared" si="2"/>
        <v>0</v>
      </c>
      <c r="L36" s="8">
        <f>VLOOKUP(A36,'12月份工资表'!A36:M211,13)</f>
        <v>0</v>
      </c>
      <c r="M36" s="8">
        <f t="shared" si="3"/>
        <v>0</v>
      </c>
    </row>
    <row r="37" ht="16.5" spans="1:13">
      <c r="A37" s="7" t="s">
        <v>51</v>
      </c>
      <c r="B37" s="8"/>
      <c r="C37" s="8"/>
      <c r="D37" s="8"/>
      <c r="E37" s="8">
        <f t="shared" si="0"/>
        <v>0</v>
      </c>
      <c r="F37" s="8"/>
      <c r="G37" s="8"/>
      <c r="H37" s="8"/>
      <c r="I37" s="8"/>
      <c r="J37" s="8">
        <f t="shared" si="1"/>
        <v>0</v>
      </c>
      <c r="K37" s="8">
        <f t="shared" si="2"/>
        <v>0</v>
      </c>
      <c r="L37" s="8">
        <f>VLOOKUP(A37,'12月份工资表'!A37:M212,13)</f>
        <v>0</v>
      </c>
      <c r="M37" s="8">
        <f t="shared" si="3"/>
        <v>0</v>
      </c>
    </row>
    <row r="38" ht="16.5" spans="1:13">
      <c r="A38" s="7" t="s">
        <v>52</v>
      </c>
      <c r="B38" s="8"/>
      <c r="C38" s="8"/>
      <c r="D38" s="8"/>
      <c r="E38" s="8">
        <f t="shared" si="0"/>
        <v>0</v>
      </c>
      <c r="F38" s="8"/>
      <c r="G38" s="8"/>
      <c r="H38" s="8"/>
      <c r="I38" s="8"/>
      <c r="J38" s="8">
        <f t="shared" si="1"/>
        <v>0</v>
      </c>
      <c r="K38" s="8">
        <f t="shared" si="2"/>
        <v>0</v>
      </c>
      <c r="L38" s="8">
        <f>VLOOKUP(A38,'12月份工资表'!A38:M213,13)</f>
        <v>0</v>
      </c>
      <c r="M38" s="8">
        <f t="shared" si="3"/>
        <v>0</v>
      </c>
    </row>
    <row r="39" ht="16.5" spans="1:13">
      <c r="A39" s="7" t="s">
        <v>53</v>
      </c>
      <c r="B39" s="8"/>
      <c r="C39" s="8"/>
      <c r="D39" s="8"/>
      <c r="E39" s="8">
        <f t="shared" si="0"/>
        <v>0</v>
      </c>
      <c r="F39" s="8"/>
      <c r="G39" s="8"/>
      <c r="H39" s="8"/>
      <c r="I39" s="8"/>
      <c r="J39" s="8">
        <f t="shared" si="1"/>
        <v>0</v>
      </c>
      <c r="K39" s="8">
        <f t="shared" si="2"/>
        <v>0</v>
      </c>
      <c r="L39" s="8">
        <f>VLOOKUP(A39,'12月份工资表'!A39:M214,13)</f>
        <v>0</v>
      </c>
      <c r="M39" s="8">
        <f t="shared" si="3"/>
        <v>0</v>
      </c>
    </row>
    <row r="40" ht="16.5" spans="1:13">
      <c r="A40" s="7" t="s">
        <v>54</v>
      </c>
      <c r="B40" s="8"/>
      <c r="C40" s="8"/>
      <c r="D40" s="8"/>
      <c r="E40" s="8">
        <f t="shared" si="0"/>
        <v>0</v>
      </c>
      <c r="F40" s="8"/>
      <c r="G40" s="8"/>
      <c r="H40" s="8"/>
      <c r="I40" s="8"/>
      <c r="J40" s="8">
        <f t="shared" si="1"/>
        <v>0</v>
      </c>
      <c r="K40" s="8">
        <f t="shared" si="2"/>
        <v>0</v>
      </c>
      <c r="L40" s="8">
        <f>VLOOKUP(A40,'12月份工资表'!A40:M215,13)</f>
        <v>0</v>
      </c>
      <c r="M40" s="8">
        <f t="shared" si="3"/>
        <v>0</v>
      </c>
    </row>
    <row r="41" ht="16.5" spans="1:13">
      <c r="A41" s="7" t="s">
        <v>55</v>
      </c>
      <c r="B41" s="8"/>
      <c r="C41" s="8"/>
      <c r="D41" s="8"/>
      <c r="E41" s="8">
        <f t="shared" si="0"/>
        <v>0</v>
      </c>
      <c r="F41" s="8"/>
      <c r="G41" s="8"/>
      <c r="H41" s="8"/>
      <c r="I41" s="8"/>
      <c r="J41" s="8">
        <f t="shared" si="1"/>
        <v>0</v>
      </c>
      <c r="K41" s="8">
        <f t="shared" si="2"/>
        <v>0</v>
      </c>
      <c r="L41" s="8">
        <f>VLOOKUP(A41,'12月份工资表'!A41:M216,13)</f>
        <v>0</v>
      </c>
      <c r="M41" s="8">
        <f t="shared" si="3"/>
        <v>0</v>
      </c>
    </row>
    <row r="42" ht="16.5" spans="1:13">
      <c r="A42" s="7" t="s">
        <v>56</v>
      </c>
      <c r="B42" s="8"/>
      <c r="C42" s="8"/>
      <c r="D42" s="8"/>
      <c r="E42" s="8">
        <f t="shared" si="0"/>
        <v>0</v>
      </c>
      <c r="F42" s="8"/>
      <c r="G42" s="8"/>
      <c r="H42" s="8"/>
      <c r="I42" s="8"/>
      <c r="J42" s="8">
        <f t="shared" si="1"/>
        <v>0</v>
      </c>
      <c r="K42" s="8">
        <f t="shared" si="2"/>
        <v>0</v>
      </c>
      <c r="L42" s="8">
        <f>VLOOKUP(A42,'12月份工资表'!A42:M217,13)</f>
        <v>0</v>
      </c>
      <c r="M42" s="8">
        <f t="shared" si="3"/>
        <v>0</v>
      </c>
    </row>
    <row r="43" ht="16.5" spans="1:13">
      <c r="A43" s="7" t="s">
        <v>57</v>
      </c>
      <c r="B43" s="8"/>
      <c r="C43" s="8"/>
      <c r="D43" s="8"/>
      <c r="E43" s="8">
        <f t="shared" si="0"/>
        <v>0</v>
      </c>
      <c r="F43" s="8"/>
      <c r="G43" s="8"/>
      <c r="H43" s="8"/>
      <c r="I43" s="8"/>
      <c r="J43" s="8">
        <f t="shared" si="1"/>
        <v>0</v>
      </c>
      <c r="K43" s="8">
        <f t="shared" si="2"/>
        <v>0</v>
      </c>
      <c r="L43" s="8">
        <f>VLOOKUP(A43,'12月份工资表'!A43:M218,13)</f>
        <v>0</v>
      </c>
      <c r="M43" s="8">
        <f t="shared" si="3"/>
        <v>0</v>
      </c>
    </row>
    <row r="44" ht="16.5" spans="1:13">
      <c r="A44" s="7" t="s">
        <v>58</v>
      </c>
      <c r="B44" s="8"/>
      <c r="C44" s="8"/>
      <c r="D44" s="8"/>
      <c r="E44" s="8">
        <f t="shared" si="0"/>
        <v>0</v>
      </c>
      <c r="F44" s="8"/>
      <c r="G44" s="8"/>
      <c r="H44" s="8"/>
      <c r="I44" s="8"/>
      <c r="J44" s="8">
        <f t="shared" si="1"/>
        <v>0</v>
      </c>
      <c r="K44" s="8">
        <f t="shared" si="2"/>
        <v>0</v>
      </c>
      <c r="L44" s="8">
        <f>VLOOKUP(A44,'12月份工资表'!A44:M219,13)</f>
        <v>0</v>
      </c>
      <c r="M44" s="8">
        <f t="shared" si="3"/>
        <v>0</v>
      </c>
    </row>
    <row r="45" ht="16.5" spans="1:13">
      <c r="A45" s="7" t="s">
        <v>59</v>
      </c>
      <c r="B45" s="8"/>
      <c r="C45" s="8"/>
      <c r="D45" s="8"/>
      <c r="E45" s="8">
        <f t="shared" si="0"/>
        <v>0</v>
      </c>
      <c r="F45" s="8"/>
      <c r="G45" s="8"/>
      <c r="H45" s="8"/>
      <c r="I45" s="8"/>
      <c r="J45" s="8">
        <f t="shared" si="1"/>
        <v>0</v>
      </c>
      <c r="K45" s="8">
        <f t="shared" si="2"/>
        <v>0</v>
      </c>
      <c r="L45" s="8">
        <f>VLOOKUP(A45,'12月份工资表'!A45:M220,13)</f>
        <v>0</v>
      </c>
      <c r="M45" s="8">
        <f t="shared" si="3"/>
        <v>0</v>
      </c>
    </row>
    <row r="46" ht="16.5" spans="1:13">
      <c r="A46" s="7" t="s">
        <v>60</v>
      </c>
      <c r="B46" s="8"/>
      <c r="C46" s="8"/>
      <c r="D46" s="8"/>
      <c r="E46" s="8">
        <f t="shared" si="0"/>
        <v>0</v>
      </c>
      <c r="F46" s="8"/>
      <c r="G46" s="8"/>
      <c r="H46" s="8"/>
      <c r="I46" s="8"/>
      <c r="J46" s="8">
        <f t="shared" si="1"/>
        <v>0</v>
      </c>
      <c r="K46" s="8">
        <f t="shared" si="2"/>
        <v>0</v>
      </c>
      <c r="L46" s="8">
        <f>VLOOKUP(A46,'12月份工资表'!A46:M221,13)</f>
        <v>0</v>
      </c>
      <c r="M46" s="8">
        <f t="shared" si="3"/>
        <v>0</v>
      </c>
    </row>
    <row r="47" ht="16.5" spans="1:13">
      <c r="A47" s="7" t="s">
        <v>61</v>
      </c>
      <c r="B47" s="8"/>
      <c r="C47" s="8"/>
      <c r="D47" s="8"/>
      <c r="E47" s="8">
        <f t="shared" si="0"/>
        <v>0</v>
      </c>
      <c r="F47" s="8"/>
      <c r="G47" s="8"/>
      <c r="H47" s="8"/>
      <c r="I47" s="8"/>
      <c r="J47" s="8">
        <f t="shared" si="1"/>
        <v>0</v>
      </c>
      <c r="K47" s="8">
        <f t="shared" si="2"/>
        <v>0</v>
      </c>
      <c r="L47" s="8">
        <f>VLOOKUP(A47,'12月份工资表'!A47:M222,13)</f>
        <v>0</v>
      </c>
      <c r="M47" s="8">
        <f t="shared" si="3"/>
        <v>0</v>
      </c>
    </row>
    <row r="48" ht="16.5" spans="1:13">
      <c r="A48" s="7" t="s">
        <v>62</v>
      </c>
      <c r="B48" s="8"/>
      <c r="C48" s="8"/>
      <c r="D48" s="8"/>
      <c r="E48" s="8">
        <f t="shared" si="0"/>
        <v>0</v>
      </c>
      <c r="F48" s="8"/>
      <c r="G48" s="8"/>
      <c r="H48" s="8"/>
      <c r="I48" s="8"/>
      <c r="J48" s="8">
        <f t="shared" si="1"/>
        <v>0</v>
      </c>
      <c r="K48" s="8">
        <f t="shared" si="2"/>
        <v>0</v>
      </c>
      <c r="L48" s="8">
        <f>VLOOKUP(A48,'12月份工资表'!A48:M223,13)</f>
        <v>0</v>
      </c>
      <c r="M48" s="8">
        <f t="shared" si="3"/>
        <v>0</v>
      </c>
    </row>
    <row r="49" ht="16.5" spans="1:13">
      <c r="A49" s="7" t="s">
        <v>63</v>
      </c>
      <c r="B49" s="8"/>
      <c r="C49" s="8"/>
      <c r="D49" s="8"/>
      <c r="E49" s="8">
        <f t="shared" si="0"/>
        <v>0</v>
      </c>
      <c r="F49" s="8"/>
      <c r="G49" s="8"/>
      <c r="H49" s="8"/>
      <c r="I49" s="8"/>
      <c r="J49" s="8">
        <f t="shared" si="1"/>
        <v>0</v>
      </c>
      <c r="K49" s="8">
        <f t="shared" si="2"/>
        <v>0</v>
      </c>
      <c r="L49" s="8">
        <f>VLOOKUP(A49,'12月份工资表'!A49:M224,13)</f>
        <v>0</v>
      </c>
      <c r="M49" s="8">
        <f t="shared" si="3"/>
        <v>0</v>
      </c>
    </row>
    <row r="50" ht="16.5" spans="1:13">
      <c r="A50" s="7" t="s">
        <v>64</v>
      </c>
      <c r="B50" s="8"/>
      <c r="C50" s="8"/>
      <c r="D50" s="8"/>
      <c r="E50" s="8">
        <f t="shared" si="0"/>
        <v>0</v>
      </c>
      <c r="F50" s="8"/>
      <c r="G50" s="8"/>
      <c r="H50" s="8"/>
      <c r="I50" s="8"/>
      <c r="J50" s="8">
        <f t="shared" si="1"/>
        <v>0</v>
      </c>
      <c r="K50" s="8">
        <f t="shared" si="2"/>
        <v>0</v>
      </c>
      <c r="L50" s="8">
        <f>VLOOKUP(A50,'12月份工资表'!A50:M225,13)</f>
        <v>0</v>
      </c>
      <c r="M50" s="8">
        <f t="shared" si="3"/>
        <v>0</v>
      </c>
    </row>
  </sheetData>
  <mergeCells count="12">
    <mergeCell ref="A1:M1"/>
    <mergeCell ref="B2:G2"/>
    <mergeCell ref="K2:M2"/>
    <mergeCell ref="F3:J3"/>
    <mergeCell ref="A3:A4"/>
    <mergeCell ref="B3:B4"/>
    <mergeCell ref="C3:C4"/>
    <mergeCell ref="D3:D4"/>
    <mergeCell ref="E3:E4"/>
    <mergeCell ref="K3:K4"/>
    <mergeCell ref="L3:L4"/>
    <mergeCell ref="M3:M4"/>
  </mergeCells>
  <pageMargins left="0.699305555555556" right="0.699305555555556" top="0.75" bottom="0.75" header="0.3" footer="0.3"/>
  <pageSetup paperSize="9" orientation="landscape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showGridLines="0" zoomScale="130" zoomScaleNormal="130" workbookViewId="0">
      <selection activeCell="G10" sqref="G10"/>
    </sheetView>
  </sheetViews>
  <sheetFormatPr defaultColWidth="9" defaultRowHeight="14.25"/>
  <cols>
    <col min="2" max="2" width="10" customWidth="1"/>
    <col min="3" max="3" width="11.1083333333333" customWidth="1"/>
    <col min="4" max="5" width="8.775" customWidth="1"/>
    <col min="6" max="10" width="9.775" customWidth="1"/>
    <col min="11" max="11" width="9.33333333333333" customWidth="1"/>
    <col min="12" max="12" width="10.775" customWidth="1"/>
    <col min="13" max="13" width="9.66666666666667" customWidth="1"/>
  </cols>
  <sheetData>
    <row r="1" s="1" customFormat="1" ht="37.2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18" customHeight="1" spans="2:13">
      <c r="B2" s="3" t="s">
        <v>1</v>
      </c>
      <c r="C2" s="3"/>
      <c r="D2" s="3"/>
      <c r="E2" s="3"/>
      <c r="F2" s="3"/>
      <c r="G2" s="3"/>
      <c r="H2" s="4"/>
      <c r="I2" s="4"/>
      <c r="J2" s="4"/>
      <c r="K2" s="4" t="s">
        <v>76</v>
      </c>
      <c r="L2" s="4"/>
      <c r="M2" s="4"/>
    </row>
    <row r="3" s="1" customFormat="1" ht="18" customHeight="1" spans="1:1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/>
      <c r="H3" s="6"/>
      <c r="I3" s="6"/>
      <c r="J3" s="6"/>
      <c r="K3" s="5" t="s">
        <v>9</v>
      </c>
      <c r="L3" s="9" t="s">
        <v>66</v>
      </c>
      <c r="M3" s="5" t="s">
        <v>67</v>
      </c>
    </row>
    <row r="4" s="1" customFormat="1" ht="18" customHeight="1" spans="1:13">
      <c r="A4" s="5"/>
      <c r="B4" s="5"/>
      <c r="C4" s="5"/>
      <c r="D4" s="5"/>
      <c r="E4" s="5"/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/>
      <c r="L4" s="10"/>
      <c r="M4" s="5"/>
    </row>
    <row r="5" s="1" customFormat="1" ht="18" customHeight="1" spans="1:13">
      <c r="A5" s="7" t="s">
        <v>16</v>
      </c>
      <c r="B5" s="8" t="s">
        <v>17</v>
      </c>
      <c r="C5" s="8">
        <v>400</v>
      </c>
      <c r="D5" s="8">
        <v>22</v>
      </c>
      <c r="E5" s="8">
        <f>C5*D5</f>
        <v>8800</v>
      </c>
      <c r="F5" s="8">
        <v>1000</v>
      </c>
      <c r="G5" s="8">
        <v>400</v>
      </c>
      <c r="H5" s="8">
        <v>200</v>
      </c>
      <c r="I5" s="8">
        <v>200</v>
      </c>
      <c r="J5" s="8">
        <f>SUM(F5:I5)</f>
        <v>1800</v>
      </c>
      <c r="K5" s="8">
        <f>E5-J5</f>
        <v>7000</v>
      </c>
      <c r="L5" s="8">
        <f>VLOOKUP(A5,'2019年1月'!A5:M180,13)</f>
        <v>76100</v>
      </c>
      <c r="M5" s="8">
        <f>K5+L5</f>
        <v>83100</v>
      </c>
    </row>
    <row r="6" s="1" customFormat="1" ht="18" customHeight="1" spans="1:13">
      <c r="A6" s="7" t="s">
        <v>18</v>
      </c>
      <c r="B6" s="8" t="s">
        <v>19</v>
      </c>
      <c r="C6" s="8"/>
      <c r="D6" s="8"/>
      <c r="E6" s="8">
        <f t="shared" ref="E6:E50" si="0">C6*D6</f>
        <v>0</v>
      </c>
      <c r="F6" s="8"/>
      <c r="G6" s="8"/>
      <c r="H6" s="8"/>
      <c r="I6" s="8"/>
      <c r="J6" s="8">
        <f t="shared" ref="J6:J50" si="1">SUM(F6:I6)</f>
        <v>0</v>
      </c>
      <c r="K6" s="8">
        <f t="shared" ref="K6:K50" si="2">E6-J6</f>
        <v>0</v>
      </c>
      <c r="L6" s="8">
        <f>VLOOKUP(A6,'2019年1月'!A6:M181,13)</f>
        <v>0</v>
      </c>
      <c r="M6" s="8">
        <f t="shared" ref="M6:M50" si="3">K6+L6</f>
        <v>0</v>
      </c>
    </row>
    <row r="7" s="1" customFormat="1" ht="18" customHeight="1" spans="1:13">
      <c r="A7" s="7" t="s">
        <v>20</v>
      </c>
      <c r="B7" s="8" t="s">
        <v>21</v>
      </c>
      <c r="C7" s="8"/>
      <c r="D7" s="8"/>
      <c r="E7" s="8">
        <f t="shared" si="0"/>
        <v>0</v>
      </c>
      <c r="F7" s="8"/>
      <c r="G7" s="8"/>
      <c r="H7" s="8"/>
      <c r="I7" s="8"/>
      <c r="J7" s="8">
        <f t="shared" si="1"/>
        <v>0</v>
      </c>
      <c r="K7" s="8">
        <f t="shared" si="2"/>
        <v>0</v>
      </c>
      <c r="L7" s="8">
        <f>VLOOKUP(A7,'2019年1月'!A7:M182,13)</f>
        <v>0</v>
      </c>
      <c r="M7" s="8">
        <f t="shared" si="3"/>
        <v>0</v>
      </c>
    </row>
    <row r="8" s="1" customFormat="1" ht="18" customHeight="1" spans="1:13">
      <c r="A8" s="7" t="s">
        <v>22</v>
      </c>
      <c r="B8" s="8"/>
      <c r="C8" s="8"/>
      <c r="D8" s="8"/>
      <c r="E8" s="8">
        <f t="shared" si="0"/>
        <v>0</v>
      </c>
      <c r="F8" s="8"/>
      <c r="G8" s="8"/>
      <c r="H8" s="8"/>
      <c r="I8" s="8"/>
      <c r="J8" s="8">
        <f t="shared" si="1"/>
        <v>0</v>
      </c>
      <c r="K8" s="8">
        <f t="shared" si="2"/>
        <v>0</v>
      </c>
      <c r="L8" s="8">
        <f>VLOOKUP(A8,'2019年1月'!A8:M183,13)</f>
        <v>0</v>
      </c>
      <c r="M8" s="8">
        <f t="shared" si="3"/>
        <v>0</v>
      </c>
    </row>
    <row r="9" s="1" customFormat="1" ht="18" customHeight="1" spans="1:13">
      <c r="A9" s="7" t="s">
        <v>23</v>
      </c>
      <c r="B9" s="8"/>
      <c r="C9" s="8"/>
      <c r="D9" s="8"/>
      <c r="E9" s="8">
        <f t="shared" si="0"/>
        <v>0</v>
      </c>
      <c r="F9" s="8"/>
      <c r="G9" s="8"/>
      <c r="H9" s="8"/>
      <c r="I9" s="8"/>
      <c r="J9" s="8">
        <f t="shared" si="1"/>
        <v>0</v>
      </c>
      <c r="K9" s="8">
        <f t="shared" si="2"/>
        <v>0</v>
      </c>
      <c r="L9" s="8">
        <f>VLOOKUP(A9,'2019年1月'!A9:M184,13)</f>
        <v>0</v>
      </c>
      <c r="M9" s="8">
        <f t="shared" si="3"/>
        <v>0</v>
      </c>
    </row>
    <row r="10" s="1" customFormat="1" ht="18" customHeight="1" spans="1:13">
      <c r="A10" s="7" t="s">
        <v>24</v>
      </c>
      <c r="B10" s="8"/>
      <c r="C10" s="8"/>
      <c r="D10" s="8"/>
      <c r="E10" s="8">
        <f t="shared" si="0"/>
        <v>0</v>
      </c>
      <c r="F10" s="8"/>
      <c r="G10" s="8"/>
      <c r="H10" s="8"/>
      <c r="I10" s="8"/>
      <c r="J10" s="8">
        <f t="shared" si="1"/>
        <v>0</v>
      </c>
      <c r="K10" s="8">
        <f t="shared" si="2"/>
        <v>0</v>
      </c>
      <c r="L10" s="8">
        <f>VLOOKUP(A10,'2019年1月'!A10:M185,13)</f>
        <v>0</v>
      </c>
      <c r="M10" s="8">
        <f t="shared" si="3"/>
        <v>0</v>
      </c>
    </row>
    <row r="11" s="1" customFormat="1" ht="18" customHeight="1" spans="1:13">
      <c r="A11" s="7" t="s">
        <v>25</v>
      </c>
      <c r="B11" s="8"/>
      <c r="C11" s="8"/>
      <c r="D11" s="8"/>
      <c r="E11" s="8">
        <f t="shared" si="0"/>
        <v>0</v>
      </c>
      <c r="F11" s="8"/>
      <c r="G11" s="8"/>
      <c r="H11" s="8"/>
      <c r="I11" s="8"/>
      <c r="J11" s="8">
        <f t="shared" si="1"/>
        <v>0</v>
      </c>
      <c r="K11" s="8">
        <f t="shared" si="2"/>
        <v>0</v>
      </c>
      <c r="L11" s="8">
        <f>VLOOKUP(A11,'2019年1月'!A11:M186,13)</f>
        <v>0</v>
      </c>
      <c r="M11" s="8">
        <f t="shared" si="3"/>
        <v>0</v>
      </c>
    </row>
    <row r="12" s="1" customFormat="1" ht="18" customHeight="1" spans="1:13">
      <c r="A12" s="7" t="s">
        <v>26</v>
      </c>
      <c r="B12" s="8"/>
      <c r="C12" s="8"/>
      <c r="D12" s="8"/>
      <c r="E12" s="8">
        <f t="shared" si="0"/>
        <v>0</v>
      </c>
      <c r="F12" s="8"/>
      <c r="G12" s="8"/>
      <c r="H12" s="8"/>
      <c r="I12" s="8"/>
      <c r="J12" s="8">
        <f t="shared" si="1"/>
        <v>0</v>
      </c>
      <c r="K12" s="8">
        <f t="shared" si="2"/>
        <v>0</v>
      </c>
      <c r="L12" s="8">
        <f>VLOOKUP(A12,'2019年1月'!A12:M187,13)</f>
        <v>0</v>
      </c>
      <c r="M12" s="8">
        <f t="shared" si="3"/>
        <v>0</v>
      </c>
    </row>
    <row r="13" s="1" customFormat="1" ht="18" customHeight="1" spans="1:13">
      <c r="A13" s="7" t="s">
        <v>27</v>
      </c>
      <c r="B13" s="8"/>
      <c r="C13" s="8"/>
      <c r="D13" s="8"/>
      <c r="E13" s="8">
        <f t="shared" si="0"/>
        <v>0</v>
      </c>
      <c r="F13" s="8"/>
      <c r="G13" s="8"/>
      <c r="H13" s="8"/>
      <c r="I13" s="8"/>
      <c r="J13" s="8">
        <f t="shared" si="1"/>
        <v>0</v>
      </c>
      <c r="K13" s="8">
        <f t="shared" si="2"/>
        <v>0</v>
      </c>
      <c r="L13" s="8">
        <f>VLOOKUP(A13,'2019年1月'!A13:M188,13)</f>
        <v>0</v>
      </c>
      <c r="M13" s="8">
        <f t="shared" si="3"/>
        <v>0</v>
      </c>
    </row>
    <row r="14" s="1" customFormat="1" ht="18" customHeight="1" spans="1:13">
      <c r="A14" s="7" t="s">
        <v>28</v>
      </c>
      <c r="B14" s="8"/>
      <c r="C14" s="8"/>
      <c r="D14" s="8"/>
      <c r="E14" s="8">
        <f t="shared" si="0"/>
        <v>0</v>
      </c>
      <c r="F14" s="8"/>
      <c r="G14" s="8"/>
      <c r="H14" s="8"/>
      <c r="I14" s="8"/>
      <c r="J14" s="8">
        <f t="shared" si="1"/>
        <v>0</v>
      </c>
      <c r="K14" s="8">
        <f t="shared" si="2"/>
        <v>0</v>
      </c>
      <c r="L14" s="8">
        <f>VLOOKUP(A14,'2019年1月'!A14:M189,13)</f>
        <v>0</v>
      </c>
      <c r="M14" s="8">
        <f t="shared" si="3"/>
        <v>0</v>
      </c>
    </row>
    <row r="15" s="1" customFormat="1" ht="18" customHeight="1" spans="1:13">
      <c r="A15" s="7" t="s">
        <v>29</v>
      </c>
      <c r="B15" s="8"/>
      <c r="C15" s="8"/>
      <c r="D15" s="8"/>
      <c r="E15" s="8">
        <f t="shared" si="0"/>
        <v>0</v>
      </c>
      <c r="F15" s="8"/>
      <c r="G15" s="8"/>
      <c r="H15" s="8"/>
      <c r="I15" s="8"/>
      <c r="J15" s="8">
        <f t="shared" si="1"/>
        <v>0</v>
      </c>
      <c r="K15" s="8">
        <f t="shared" si="2"/>
        <v>0</v>
      </c>
      <c r="L15" s="8">
        <f>VLOOKUP(A15,'2019年1月'!A15:M190,13)</f>
        <v>0</v>
      </c>
      <c r="M15" s="8">
        <f t="shared" si="3"/>
        <v>0</v>
      </c>
    </row>
    <row r="16" s="1" customFormat="1" ht="18" customHeight="1" spans="1:13">
      <c r="A16" s="7" t="s">
        <v>30</v>
      </c>
      <c r="B16" s="8"/>
      <c r="C16" s="8"/>
      <c r="D16" s="8"/>
      <c r="E16" s="8">
        <f t="shared" si="0"/>
        <v>0</v>
      </c>
      <c r="F16" s="8"/>
      <c r="G16" s="8"/>
      <c r="H16" s="8"/>
      <c r="I16" s="8"/>
      <c r="J16" s="8">
        <f t="shared" si="1"/>
        <v>0</v>
      </c>
      <c r="K16" s="8">
        <f t="shared" si="2"/>
        <v>0</v>
      </c>
      <c r="L16" s="8">
        <f>VLOOKUP(A16,'2019年1月'!A16:M191,13)</f>
        <v>0</v>
      </c>
      <c r="M16" s="8">
        <f t="shared" si="3"/>
        <v>0</v>
      </c>
    </row>
    <row r="17" s="1" customFormat="1" ht="18" customHeight="1" spans="1:13">
      <c r="A17" s="7" t="s">
        <v>31</v>
      </c>
      <c r="B17" s="8"/>
      <c r="C17" s="8"/>
      <c r="D17" s="8"/>
      <c r="E17" s="8">
        <f t="shared" si="0"/>
        <v>0</v>
      </c>
      <c r="F17" s="8"/>
      <c r="G17" s="8"/>
      <c r="H17" s="8"/>
      <c r="I17" s="8"/>
      <c r="J17" s="8">
        <f t="shared" si="1"/>
        <v>0</v>
      </c>
      <c r="K17" s="8">
        <f t="shared" si="2"/>
        <v>0</v>
      </c>
      <c r="L17" s="8">
        <f>VLOOKUP(A17,'2019年1月'!A17:M192,13)</f>
        <v>0</v>
      </c>
      <c r="M17" s="8">
        <f t="shared" si="3"/>
        <v>0</v>
      </c>
    </row>
    <row r="18" s="1" customFormat="1" ht="18" customHeight="1" spans="1:13">
      <c r="A18" s="7" t="s">
        <v>32</v>
      </c>
      <c r="B18" s="8"/>
      <c r="C18" s="8"/>
      <c r="D18" s="8"/>
      <c r="E18" s="8">
        <f t="shared" si="0"/>
        <v>0</v>
      </c>
      <c r="F18" s="8"/>
      <c r="G18" s="8"/>
      <c r="H18" s="8"/>
      <c r="I18" s="8"/>
      <c r="J18" s="8">
        <f t="shared" si="1"/>
        <v>0</v>
      </c>
      <c r="K18" s="8">
        <f t="shared" si="2"/>
        <v>0</v>
      </c>
      <c r="L18" s="8">
        <f>VLOOKUP(A18,'2019年1月'!A18:M193,13)</f>
        <v>0</v>
      </c>
      <c r="M18" s="8">
        <f t="shared" si="3"/>
        <v>0</v>
      </c>
    </row>
    <row r="19" s="1" customFormat="1" ht="18" customHeight="1" spans="1:13">
      <c r="A19" s="7" t="s">
        <v>33</v>
      </c>
      <c r="B19" s="8"/>
      <c r="C19" s="8"/>
      <c r="D19" s="8"/>
      <c r="E19" s="8">
        <f t="shared" si="0"/>
        <v>0</v>
      </c>
      <c r="F19" s="8"/>
      <c r="G19" s="8"/>
      <c r="H19" s="8"/>
      <c r="I19" s="8"/>
      <c r="J19" s="8">
        <f t="shared" si="1"/>
        <v>0</v>
      </c>
      <c r="K19" s="8">
        <f t="shared" si="2"/>
        <v>0</v>
      </c>
      <c r="L19" s="8">
        <f>VLOOKUP(A19,'2019年1月'!A19:M194,13)</f>
        <v>0</v>
      </c>
      <c r="M19" s="8">
        <f t="shared" si="3"/>
        <v>0</v>
      </c>
    </row>
    <row r="20" s="1" customFormat="1" ht="18" customHeight="1" spans="1:13">
      <c r="A20" s="7" t="s">
        <v>34</v>
      </c>
      <c r="B20" s="8"/>
      <c r="C20" s="8"/>
      <c r="D20" s="8"/>
      <c r="E20" s="8">
        <f t="shared" si="0"/>
        <v>0</v>
      </c>
      <c r="F20" s="8"/>
      <c r="G20" s="8"/>
      <c r="H20" s="8"/>
      <c r="I20" s="8"/>
      <c r="J20" s="8">
        <f t="shared" si="1"/>
        <v>0</v>
      </c>
      <c r="K20" s="8">
        <f t="shared" si="2"/>
        <v>0</v>
      </c>
      <c r="L20" s="8">
        <f>VLOOKUP(A20,'2019年1月'!A20:M195,13)</f>
        <v>0</v>
      </c>
      <c r="M20" s="8">
        <f t="shared" si="3"/>
        <v>0</v>
      </c>
    </row>
    <row r="21" ht="16.5" spans="1:13">
      <c r="A21" s="7" t="s">
        <v>35</v>
      </c>
      <c r="B21" s="8"/>
      <c r="C21" s="8"/>
      <c r="D21" s="8"/>
      <c r="E21" s="8">
        <f t="shared" si="0"/>
        <v>0</v>
      </c>
      <c r="F21" s="8"/>
      <c r="G21" s="8"/>
      <c r="H21" s="8"/>
      <c r="I21" s="8"/>
      <c r="J21" s="8">
        <f t="shared" si="1"/>
        <v>0</v>
      </c>
      <c r="K21" s="8">
        <f t="shared" si="2"/>
        <v>0</v>
      </c>
      <c r="L21" s="8">
        <f>VLOOKUP(A21,'2019年1月'!A21:M196,13)</f>
        <v>0</v>
      </c>
      <c r="M21" s="8">
        <f t="shared" si="3"/>
        <v>0</v>
      </c>
    </row>
    <row r="22" ht="16.5" spans="1:13">
      <c r="A22" s="7" t="s">
        <v>36</v>
      </c>
      <c r="B22" s="8"/>
      <c r="C22" s="8"/>
      <c r="D22" s="8"/>
      <c r="E22" s="8">
        <f t="shared" si="0"/>
        <v>0</v>
      </c>
      <c r="F22" s="8"/>
      <c r="G22" s="8"/>
      <c r="H22" s="8"/>
      <c r="I22" s="8"/>
      <c r="J22" s="8">
        <f t="shared" si="1"/>
        <v>0</v>
      </c>
      <c r="K22" s="8">
        <f t="shared" si="2"/>
        <v>0</v>
      </c>
      <c r="L22" s="8">
        <f>VLOOKUP(A22,'2019年1月'!A22:M197,13)</f>
        <v>0</v>
      </c>
      <c r="M22" s="8">
        <f t="shared" si="3"/>
        <v>0</v>
      </c>
    </row>
    <row r="23" ht="16.5" spans="1:13">
      <c r="A23" s="7" t="s">
        <v>37</v>
      </c>
      <c r="B23" s="8"/>
      <c r="C23" s="8"/>
      <c r="D23" s="8"/>
      <c r="E23" s="8">
        <f t="shared" si="0"/>
        <v>0</v>
      </c>
      <c r="F23" s="8"/>
      <c r="G23" s="8"/>
      <c r="H23" s="8"/>
      <c r="I23" s="8"/>
      <c r="J23" s="8">
        <f t="shared" si="1"/>
        <v>0</v>
      </c>
      <c r="K23" s="8">
        <f t="shared" si="2"/>
        <v>0</v>
      </c>
      <c r="L23" s="8">
        <f>VLOOKUP(A23,'2019年1月'!A23:M198,13)</f>
        <v>0</v>
      </c>
      <c r="M23" s="8">
        <f t="shared" si="3"/>
        <v>0</v>
      </c>
    </row>
    <row r="24" ht="16.5" spans="1:13">
      <c r="A24" s="7" t="s">
        <v>38</v>
      </c>
      <c r="B24" s="8"/>
      <c r="C24" s="8"/>
      <c r="D24" s="8"/>
      <c r="E24" s="8">
        <f t="shared" si="0"/>
        <v>0</v>
      </c>
      <c r="F24" s="8"/>
      <c r="G24" s="8"/>
      <c r="H24" s="8"/>
      <c r="I24" s="8"/>
      <c r="J24" s="8">
        <f t="shared" si="1"/>
        <v>0</v>
      </c>
      <c r="K24" s="8">
        <f t="shared" si="2"/>
        <v>0</v>
      </c>
      <c r="L24" s="8">
        <f>VLOOKUP(A24,'2019年1月'!A24:M199,13)</f>
        <v>0</v>
      </c>
      <c r="M24" s="8">
        <f t="shared" si="3"/>
        <v>0</v>
      </c>
    </row>
    <row r="25" ht="16.5" spans="1:13">
      <c r="A25" s="7" t="s">
        <v>39</v>
      </c>
      <c r="B25" s="8"/>
      <c r="C25" s="8"/>
      <c r="D25" s="8"/>
      <c r="E25" s="8">
        <f t="shared" si="0"/>
        <v>0</v>
      </c>
      <c r="F25" s="8"/>
      <c r="G25" s="8"/>
      <c r="H25" s="8"/>
      <c r="I25" s="8"/>
      <c r="J25" s="8">
        <f t="shared" si="1"/>
        <v>0</v>
      </c>
      <c r="K25" s="8">
        <f t="shared" si="2"/>
        <v>0</v>
      </c>
      <c r="L25" s="8">
        <f>VLOOKUP(A25,'2019年1月'!A25:M200,13)</f>
        <v>0</v>
      </c>
      <c r="M25" s="8">
        <f t="shared" si="3"/>
        <v>0</v>
      </c>
    </row>
    <row r="26" ht="16.5" spans="1:13">
      <c r="A26" s="7" t="s">
        <v>40</v>
      </c>
      <c r="B26" s="8"/>
      <c r="C26" s="8"/>
      <c r="D26" s="8"/>
      <c r="E26" s="8">
        <f t="shared" si="0"/>
        <v>0</v>
      </c>
      <c r="F26" s="8"/>
      <c r="G26" s="8"/>
      <c r="H26" s="8"/>
      <c r="I26" s="8"/>
      <c r="J26" s="8">
        <f t="shared" si="1"/>
        <v>0</v>
      </c>
      <c r="K26" s="8">
        <f t="shared" si="2"/>
        <v>0</v>
      </c>
      <c r="L26" s="8">
        <f>VLOOKUP(A26,'2019年1月'!A26:M201,13)</f>
        <v>0</v>
      </c>
      <c r="M26" s="8">
        <f t="shared" si="3"/>
        <v>0</v>
      </c>
    </row>
    <row r="27" ht="16.5" spans="1:13">
      <c r="A27" s="7" t="s">
        <v>41</v>
      </c>
      <c r="B27" s="8"/>
      <c r="C27" s="8"/>
      <c r="D27" s="8"/>
      <c r="E27" s="8">
        <f t="shared" si="0"/>
        <v>0</v>
      </c>
      <c r="F27" s="8"/>
      <c r="G27" s="8"/>
      <c r="H27" s="8"/>
      <c r="I27" s="8"/>
      <c r="J27" s="8">
        <f t="shared" si="1"/>
        <v>0</v>
      </c>
      <c r="K27" s="8">
        <f t="shared" si="2"/>
        <v>0</v>
      </c>
      <c r="L27" s="8">
        <f>VLOOKUP(A27,'2019年1月'!A27:M202,13)</f>
        <v>0</v>
      </c>
      <c r="M27" s="8">
        <f t="shared" si="3"/>
        <v>0</v>
      </c>
    </row>
    <row r="28" ht="16.5" spans="1:13">
      <c r="A28" s="7" t="s">
        <v>42</v>
      </c>
      <c r="B28" s="8"/>
      <c r="C28" s="8"/>
      <c r="D28" s="8"/>
      <c r="E28" s="8">
        <f t="shared" si="0"/>
        <v>0</v>
      </c>
      <c r="F28" s="8"/>
      <c r="G28" s="8"/>
      <c r="H28" s="8"/>
      <c r="I28" s="8"/>
      <c r="J28" s="8">
        <f t="shared" si="1"/>
        <v>0</v>
      </c>
      <c r="K28" s="8">
        <f t="shared" si="2"/>
        <v>0</v>
      </c>
      <c r="L28" s="8">
        <f>VLOOKUP(A28,'2019年1月'!A28:M203,13)</f>
        <v>0</v>
      </c>
      <c r="M28" s="8">
        <f t="shared" si="3"/>
        <v>0</v>
      </c>
    </row>
    <row r="29" ht="16.5" spans="1:13">
      <c r="A29" s="7" t="s">
        <v>43</v>
      </c>
      <c r="B29" s="8"/>
      <c r="C29" s="8"/>
      <c r="D29" s="8"/>
      <c r="E29" s="8">
        <f t="shared" si="0"/>
        <v>0</v>
      </c>
      <c r="F29" s="8"/>
      <c r="G29" s="8"/>
      <c r="H29" s="8"/>
      <c r="I29" s="8"/>
      <c r="J29" s="8">
        <f t="shared" si="1"/>
        <v>0</v>
      </c>
      <c r="K29" s="8">
        <f t="shared" si="2"/>
        <v>0</v>
      </c>
      <c r="L29" s="8">
        <f>VLOOKUP(A29,'2019年1月'!A29:M204,13)</f>
        <v>0</v>
      </c>
      <c r="M29" s="8">
        <f t="shared" si="3"/>
        <v>0</v>
      </c>
    </row>
    <row r="30" ht="16.5" spans="1:13">
      <c r="A30" s="7" t="s">
        <v>44</v>
      </c>
      <c r="B30" s="8"/>
      <c r="C30" s="8"/>
      <c r="D30" s="8"/>
      <c r="E30" s="8">
        <f t="shared" si="0"/>
        <v>0</v>
      </c>
      <c r="F30" s="8"/>
      <c r="G30" s="8"/>
      <c r="H30" s="8"/>
      <c r="I30" s="8"/>
      <c r="J30" s="8">
        <f t="shared" si="1"/>
        <v>0</v>
      </c>
      <c r="K30" s="8">
        <f t="shared" si="2"/>
        <v>0</v>
      </c>
      <c r="L30" s="8">
        <f>VLOOKUP(A30,'2019年1月'!A30:M205,13)</f>
        <v>0</v>
      </c>
      <c r="M30" s="8">
        <f t="shared" si="3"/>
        <v>0</v>
      </c>
    </row>
    <row r="31" ht="16.5" spans="1:13">
      <c r="A31" s="7" t="s">
        <v>45</v>
      </c>
      <c r="B31" s="8"/>
      <c r="C31" s="8"/>
      <c r="D31" s="8"/>
      <c r="E31" s="8">
        <f t="shared" si="0"/>
        <v>0</v>
      </c>
      <c r="F31" s="8"/>
      <c r="G31" s="8"/>
      <c r="H31" s="8"/>
      <c r="I31" s="8"/>
      <c r="J31" s="8">
        <f t="shared" si="1"/>
        <v>0</v>
      </c>
      <c r="K31" s="8">
        <f t="shared" si="2"/>
        <v>0</v>
      </c>
      <c r="L31" s="8">
        <f>VLOOKUP(A31,'2019年1月'!A31:M206,13)</f>
        <v>0</v>
      </c>
      <c r="M31" s="8">
        <f t="shared" si="3"/>
        <v>0</v>
      </c>
    </row>
    <row r="32" ht="16.5" spans="1:13">
      <c r="A32" s="7" t="s">
        <v>46</v>
      </c>
      <c r="B32" s="8"/>
      <c r="C32" s="8"/>
      <c r="D32" s="8"/>
      <c r="E32" s="8">
        <f t="shared" si="0"/>
        <v>0</v>
      </c>
      <c r="F32" s="8"/>
      <c r="G32" s="8"/>
      <c r="H32" s="8"/>
      <c r="I32" s="8"/>
      <c r="J32" s="8">
        <f t="shared" si="1"/>
        <v>0</v>
      </c>
      <c r="K32" s="8">
        <f t="shared" si="2"/>
        <v>0</v>
      </c>
      <c r="L32" s="8">
        <f>VLOOKUP(A32,'2019年1月'!A32:M207,13)</f>
        <v>0</v>
      </c>
      <c r="M32" s="8">
        <f t="shared" si="3"/>
        <v>0</v>
      </c>
    </row>
    <row r="33" ht="16.5" spans="1:13">
      <c r="A33" s="7" t="s">
        <v>47</v>
      </c>
      <c r="B33" s="8"/>
      <c r="C33" s="8"/>
      <c r="D33" s="8"/>
      <c r="E33" s="8">
        <f t="shared" si="0"/>
        <v>0</v>
      </c>
      <c r="F33" s="8"/>
      <c r="G33" s="8"/>
      <c r="H33" s="8"/>
      <c r="I33" s="8"/>
      <c r="J33" s="8">
        <f t="shared" si="1"/>
        <v>0</v>
      </c>
      <c r="K33" s="8">
        <f t="shared" si="2"/>
        <v>0</v>
      </c>
      <c r="L33" s="8">
        <f>VLOOKUP(A33,'2019年1月'!A33:M208,13)</f>
        <v>0</v>
      </c>
      <c r="M33" s="8">
        <f t="shared" si="3"/>
        <v>0</v>
      </c>
    </row>
    <row r="34" ht="16.5" spans="1:13">
      <c r="A34" s="7" t="s">
        <v>48</v>
      </c>
      <c r="B34" s="8"/>
      <c r="C34" s="8"/>
      <c r="D34" s="8"/>
      <c r="E34" s="8">
        <f t="shared" si="0"/>
        <v>0</v>
      </c>
      <c r="F34" s="8"/>
      <c r="G34" s="8"/>
      <c r="H34" s="8"/>
      <c r="I34" s="8"/>
      <c r="J34" s="8">
        <f t="shared" si="1"/>
        <v>0</v>
      </c>
      <c r="K34" s="8">
        <f t="shared" si="2"/>
        <v>0</v>
      </c>
      <c r="L34" s="8">
        <f>VLOOKUP(A34,'2019年1月'!A34:M209,13)</f>
        <v>0</v>
      </c>
      <c r="M34" s="8">
        <f t="shared" si="3"/>
        <v>0</v>
      </c>
    </row>
    <row r="35" ht="16.5" spans="1:13">
      <c r="A35" s="7" t="s">
        <v>49</v>
      </c>
      <c r="B35" s="8"/>
      <c r="C35" s="8"/>
      <c r="D35" s="8"/>
      <c r="E35" s="8">
        <f t="shared" si="0"/>
        <v>0</v>
      </c>
      <c r="F35" s="8"/>
      <c r="G35" s="8"/>
      <c r="H35" s="8"/>
      <c r="I35" s="8"/>
      <c r="J35" s="8">
        <f t="shared" si="1"/>
        <v>0</v>
      </c>
      <c r="K35" s="8">
        <f t="shared" si="2"/>
        <v>0</v>
      </c>
      <c r="L35" s="8">
        <f>VLOOKUP(A35,'2019年1月'!A35:M210,13)</f>
        <v>0</v>
      </c>
      <c r="M35" s="8">
        <f t="shared" si="3"/>
        <v>0</v>
      </c>
    </row>
    <row r="36" ht="16.5" spans="1:13">
      <c r="A36" s="7" t="s">
        <v>50</v>
      </c>
      <c r="B36" s="8"/>
      <c r="C36" s="8"/>
      <c r="D36" s="8"/>
      <c r="E36" s="8">
        <f t="shared" si="0"/>
        <v>0</v>
      </c>
      <c r="F36" s="8"/>
      <c r="G36" s="8"/>
      <c r="H36" s="8"/>
      <c r="I36" s="8"/>
      <c r="J36" s="8">
        <f t="shared" si="1"/>
        <v>0</v>
      </c>
      <c r="K36" s="8">
        <f t="shared" si="2"/>
        <v>0</v>
      </c>
      <c r="L36" s="8">
        <f>VLOOKUP(A36,'2019年1月'!A36:M211,13)</f>
        <v>0</v>
      </c>
      <c r="M36" s="8">
        <f t="shared" si="3"/>
        <v>0</v>
      </c>
    </row>
    <row r="37" ht="16.5" spans="1:13">
      <c r="A37" s="7" t="s">
        <v>51</v>
      </c>
      <c r="B37" s="8"/>
      <c r="C37" s="8"/>
      <c r="D37" s="8"/>
      <c r="E37" s="8">
        <f t="shared" si="0"/>
        <v>0</v>
      </c>
      <c r="F37" s="8"/>
      <c r="G37" s="8"/>
      <c r="H37" s="8"/>
      <c r="I37" s="8"/>
      <c r="J37" s="8">
        <f t="shared" si="1"/>
        <v>0</v>
      </c>
      <c r="K37" s="8">
        <f t="shared" si="2"/>
        <v>0</v>
      </c>
      <c r="L37" s="8">
        <f>VLOOKUP(A37,'2019年1月'!A37:M212,13)</f>
        <v>0</v>
      </c>
      <c r="M37" s="8">
        <f t="shared" si="3"/>
        <v>0</v>
      </c>
    </row>
    <row r="38" ht="16.5" spans="1:13">
      <c r="A38" s="7" t="s">
        <v>52</v>
      </c>
      <c r="B38" s="8"/>
      <c r="C38" s="8"/>
      <c r="D38" s="8"/>
      <c r="E38" s="8">
        <f t="shared" si="0"/>
        <v>0</v>
      </c>
      <c r="F38" s="8"/>
      <c r="G38" s="8"/>
      <c r="H38" s="8"/>
      <c r="I38" s="8"/>
      <c r="J38" s="8">
        <f t="shared" si="1"/>
        <v>0</v>
      </c>
      <c r="K38" s="8">
        <f t="shared" si="2"/>
        <v>0</v>
      </c>
      <c r="L38" s="8">
        <f>VLOOKUP(A38,'2019年1月'!A38:M213,13)</f>
        <v>0</v>
      </c>
      <c r="M38" s="8">
        <f t="shared" si="3"/>
        <v>0</v>
      </c>
    </row>
    <row r="39" ht="16.5" spans="1:13">
      <c r="A39" s="7" t="s">
        <v>53</v>
      </c>
      <c r="B39" s="8"/>
      <c r="C39" s="8"/>
      <c r="D39" s="8"/>
      <c r="E39" s="8">
        <f t="shared" si="0"/>
        <v>0</v>
      </c>
      <c r="F39" s="8"/>
      <c r="G39" s="8"/>
      <c r="H39" s="8"/>
      <c r="I39" s="8"/>
      <c r="J39" s="8">
        <f t="shared" si="1"/>
        <v>0</v>
      </c>
      <c r="K39" s="8">
        <f t="shared" si="2"/>
        <v>0</v>
      </c>
      <c r="L39" s="8">
        <f>VLOOKUP(A39,'2019年1月'!A39:M214,13)</f>
        <v>0</v>
      </c>
      <c r="M39" s="8">
        <f t="shared" si="3"/>
        <v>0</v>
      </c>
    </row>
    <row r="40" ht="16.5" spans="1:13">
      <c r="A40" s="7" t="s">
        <v>54</v>
      </c>
      <c r="B40" s="8"/>
      <c r="C40" s="8"/>
      <c r="D40" s="8"/>
      <c r="E40" s="8">
        <f t="shared" si="0"/>
        <v>0</v>
      </c>
      <c r="F40" s="8"/>
      <c r="G40" s="8"/>
      <c r="H40" s="8"/>
      <c r="I40" s="8"/>
      <c r="J40" s="8">
        <f t="shared" si="1"/>
        <v>0</v>
      </c>
      <c r="K40" s="8">
        <f t="shared" si="2"/>
        <v>0</v>
      </c>
      <c r="L40" s="8">
        <f>VLOOKUP(A40,'2019年1月'!A40:M215,13)</f>
        <v>0</v>
      </c>
      <c r="M40" s="8">
        <f t="shared" si="3"/>
        <v>0</v>
      </c>
    </row>
    <row r="41" ht="16.5" spans="1:13">
      <c r="A41" s="7" t="s">
        <v>55</v>
      </c>
      <c r="B41" s="8"/>
      <c r="C41" s="8"/>
      <c r="D41" s="8"/>
      <c r="E41" s="8">
        <f t="shared" si="0"/>
        <v>0</v>
      </c>
      <c r="F41" s="8"/>
      <c r="G41" s="8"/>
      <c r="H41" s="8"/>
      <c r="I41" s="8"/>
      <c r="J41" s="8">
        <f t="shared" si="1"/>
        <v>0</v>
      </c>
      <c r="K41" s="8">
        <f t="shared" si="2"/>
        <v>0</v>
      </c>
      <c r="L41" s="8">
        <f>VLOOKUP(A41,'2019年1月'!A41:M216,13)</f>
        <v>0</v>
      </c>
      <c r="M41" s="8">
        <f t="shared" si="3"/>
        <v>0</v>
      </c>
    </row>
    <row r="42" ht="16.5" spans="1:13">
      <c r="A42" s="7" t="s">
        <v>56</v>
      </c>
      <c r="B42" s="8"/>
      <c r="C42" s="8"/>
      <c r="D42" s="8"/>
      <c r="E42" s="8">
        <f t="shared" si="0"/>
        <v>0</v>
      </c>
      <c r="F42" s="8"/>
      <c r="G42" s="8"/>
      <c r="H42" s="8"/>
      <c r="I42" s="8"/>
      <c r="J42" s="8">
        <f t="shared" si="1"/>
        <v>0</v>
      </c>
      <c r="K42" s="8">
        <f t="shared" si="2"/>
        <v>0</v>
      </c>
      <c r="L42" s="8">
        <f>VLOOKUP(A42,'2019年1月'!A42:M217,13)</f>
        <v>0</v>
      </c>
      <c r="M42" s="8">
        <f t="shared" si="3"/>
        <v>0</v>
      </c>
    </row>
    <row r="43" ht="16.5" spans="1:13">
      <c r="A43" s="7" t="s">
        <v>57</v>
      </c>
      <c r="B43" s="8"/>
      <c r="C43" s="8"/>
      <c r="D43" s="8"/>
      <c r="E43" s="8">
        <f t="shared" si="0"/>
        <v>0</v>
      </c>
      <c r="F43" s="8"/>
      <c r="G43" s="8"/>
      <c r="H43" s="8"/>
      <c r="I43" s="8"/>
      <c r="J43" s="8">
        <f t="shared" si="1"/>
        <v>0</v>
      </c>
      <c r="K43" s="8">
        <f t="shared" si="2"/>
        <v>0</v>
      </c>
      <c r="L43" s="8">
        <f>VLOOKUP(A43,'2019年1月'!A43:M218,13)</f>
        <v>0</v>
      </c>
      <c r="M43" s="8">
        <f t="shared" si="3"/>
        <v>0</v>
      </c>
    </row>
    <row r="44" ht="16.5" spans="1:13">
      <c r="A44" s="7" t="s">
        <v>58</v>
      </c>
      <c r="B44" s="8"/>
      <c r="C44" s="8"/>
      <c r="D44" s="8"/>
      <c r="E44" s="8">
        <f t="shared" si="0"/>
        <v>0</v>
      </c>
      <c r="F44" s="8"/>
      <c r="G44" s="8"/>
      <c r="H44" s="8"/>
      <c r="I44" s="8"/>
      <c r="J44" s="8">
        <f t="shared" si="1"/>
        <v>0</v>
      </c>
      <c r="K44" s="8">
        <f t="shared" si="2"/>
        <v>0</v>
      </c>
      <c r="L44" s="8">
        <f>VLOOKUP(A44,'2019年1月'!A44:M219,13)</f>
        <v>0</v>
      </c>
      <c r="M44" s="8">
        <f t="shared" si="3"/>
        <v>0</v>
      </c>
    </row>
    <row r="45" ht="16.5" spans="1:13">
      <c r="A45" s="7" t="s">
        <v>59</v>
      </c>
      <c r="B45" s="8"/>
      <c r="C45" s="8"/>
      <c r="D45" s="8"/>
      <c r="E45" s="8">
        <f t="shared" si="0"/>
        <v>0</v>
      </c>
      <c r="F45" s="8"/>
      <c r="G45" s="8"/>
      <c r="H45" s="8"/>
      <c r="I45" s="8"/>
      <c r="J45" s="8">
        <f t="shared" si="1"/>
        <v>0</v>
      </c>
      <c r="K45" s="8">
        <f t="shared" si="2"/>
        <v>0</v>
      </c>
      <c r="L45" s="8">
        <f>VLOOKUP(A45,'2019年1月'!A45:M220,13)</f>
        <v>0</v>
      </c>
      <c r="M45" s="8">
        <f t="shared" si="3"/>
        <v>0</v>
      </c>
    </row>
    <row r="46" ht="16.5" spans="1:13">
      <c r="A46" s="7" t="s">
        <v>60</v>
      </c>
      <c r="B46" s="8"/>
      <c r="C46" s="8"/>
      <c r="D46" s="8"/>
      <c r="E46" s="8">
        <f t="shared" si="0"/>
        <v>0</v>
      </c>
      <c r="F46" s="8"/>
      <c r="G46" s="8"/>
      <c r="H46" s="8"/>
      <c r="I46" s="8"/>
      <c r="J46" s="8">
        <f t="shared" si="1"/>
        <v>0</v>
      </c>
      <c r="K46" s="8">
        <f t="shared" si="2"/>
        <v>0</v>
      </c>
      <c r="L46" s="8">
        <f>VLOOKUP(A46,'2019年1月'!A46:M221,13)</f>
        <v>0</v>
      </c>
      <c r="M46" s="8">
        <f t="shared" si="3"/>
        <v>0</v>
      </c>
    </row>
    <row r="47" ht="16.5" spans="1:13">
      <c r="A47" s="7" t="s">
        <v>61</v>
      </c>
      <c r="B47" s="8"/>
      <c r="C47" s="8"/>
      <c r="D47" s="8"/>
      <c r="E47" s="8">
        <f t="shared" si="0"/>
        <v>0</v>
      </c>
      <c r="F47" s="8"/>
      <c r="G47" s="8"/>
      <c r="H47" s="8"/>
      <c r="I47" s="8"/>
      <c r="J47" s="8">
        <f t="shared" si="1"/>
        <v>0</v>
      </c>
      <c r="K47" s="8">
        <f t="shared" si="2"/>
        <v>0</v>
      </c>
      <c r="L47" s="8">
        <f>VLOOKUP(A47,'2019年1月'!A47:M222,13)</f>
        <v>0</v>
      </c>
      <c r="M47" s="8">
        <f t="shared" si="3"/>
        <v>0</v>
      </c>
    </row>
    <row r="48" ht="16.5" spans="1:13">
      <c r="A48" s="7" t="s">
        <v>62</v>
      </c>
      <c r="B48" s="8"/>
      <c r="C48" s="8"/>
      <c r="D48" s="8"/>
      <c r="E48" s="8">
        <f t="shared" si="0"/>
        <v>0</v>
      </c>
      <c r="F48" s="8"/>
      <c r="G48" s="8"/>
      <c r="H48" s="8"/>
      <c r="I48" s="8"/>
      <c r="J48" s="8">
        <f t="shared" si="1"/>
        <v>0</v>
      </c>
      <c r="K48" s="8">
        <f t="shared" si="2"/>
        <v>0</v>
      </c>
      <c r="L48" s="8">
        <f>VLOOKUP(A48,'2019年1月'!A48:M223,13)</f>
        <v>0</v>
      </c>
      <c r="M48" s="8">
        <f t="shared" si="3"/>
        <v>0</v>
      </c>
    </row>
    <row r="49" ht="16.5" spans="1:13">
      <c r="A49" s="7" t="s">
        <v>63</v>
      </c>
      <c r="B49" s="8"/>
      <c r="C49" s="8"/>
      <c r="D49" s="8"/>
      <c r="E49" s="8">
        <f t="shared" si="0"/>
        <v>0</v>
      </c>
      <c r="F49" s="8"/>
      <c r="G49" s="8"/>
      <c r="H49" s="8"/>
      <c r="I49" s="8"/>
      <c r="J49" s="8">
        <f t="shared" si="1"/>
        <v>0</v>
      </c>
      <c r="K49" s="8">
        <f t="shared" si="2"/>
        <v>0</v>
      </c>
      <c r="L49" s="8">
        <f>VLOOKUP(A49,'2019年1月'!A49:M224,13)</f>
        <v>0</v>
      </c>
      <c r="M49" s="8">
        <f t="shared" si="3"/>
        <v>0</v>
      </c>
    </row>
    <row r="50" ht="16.5" spans="1:13">
      <c r="A50" s="7" t="s">
        <v>64</v>
      </c>
      <c r="B50" s="8"/>
      <c r="C50" s="8"/>
      <c r="D50" s="8"/>
      <c r="E50" s="8">
        <f t="shared" si="0"/>
        <v>0</v>
      </c>
      <c r="F50" s="8"/>
      <c r="G50" s="8"/>
      <c r="H50" s="8"/>
      <c r="I50" s="8"/>
      <c r="J50" s="8">
        <f t="shared" si="1"/>
        <v>0</v>
      </c>
      <c r="K50" s="8">
        <f t="shared" si="2"/>
        <v>0</v>
      </c>
      <c r="L50" s="8">
        <f>VLOOKUP(A50,'2019年1月'!A50:M225,13)</f>
        <v>0</v>
      </c>
      <c r="M50" s="8">
        <f t="shared" si="3"/>
        <v>0</v>
      </c>
    </row>
  </sheetData>
  <mergeCells count="12">
    <mergeCell ref="A1:M1"/>
    <mergeCell ref="B2:G2"/>
    <mergeCell ref="K2:M2"/>
    <mergeCell ref="F3:J3"/>
    <mergeCell ref="A3:A4"/>
    <mergeCell ref="B3:B4"/>
    <mergeCell ref="C3:C4"/>
    <mergeCell ref="D3:D4"/>
    <mergeCell ref="E3:E4"/>
    <mergeCell ref="K3:K4"/>
    <mergeCell ref="L3:L4"/>
    <mergeCell ref="M3:M4"/>
  </mergeCells>
  <pageMargins left="0.699305555555556" right="0.699305555555556" top="0.75" bottom="0.75" header="0.3" footer="0.3"/>
  <pageSetup paperSize="9" fitToHeight="0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"/>
  <sheetViews>
    <sheetView showGridLines="0" zoomScale="160" zoomScaleNormal="160" workbookViewId="0">
      <selection activeCell="A1" sqref="A1:L1"/>
    </sheetView>
  </sheetViews>
  <sheetFormatPr defaultColWidth="9" defaultRowHeight="14.25"/>
  <cols>
    <col min="2" max="2" width="10" customWidth="1"/>
    <col min="3" max="3" width="11.1083333333333" customWidth="1"/>
    <col min="4" max="5" width="8.775" customWidth="1"/>
    <col min="6" max="10" width="9.775" customWidth="1"/>
    <col min="11" max="11" width="20.6666666666667" customWidth="1"/>
    <col min="12" max="12" width="9.66666666666667" customWidth="1"/>
  </cols>
  <sheetData>
    <row r="1" s="1" customFormat="1" ht="37.2" customHeight="1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="1" customFormat="1" ht="18" customHeight="1" spans="2:12">
      <c r="B2" s="3" t="s">
        <v>1</v>
      </c>
      <c r="C2" s="3"/>
      <c r="D2" s="3"/>
      <c r="E2" s="3"/>
      <c r="F2" s="3"/>
      <c r="G2" s="3"/>
      <c r="H2" s="4"/>
      <c r="I2" s="4"/>
      <c r="J2" s="4"/>
      <c r="K2" s="4" t="s">
        <v>2</v>
      </c>
      <c r="L2" s="4"/>
    </row>
    <row r="3" s="1" customFormat="1" ht="18" customHeight="1" spans="1:12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/>
      <c r="H3" s="6"/>
      <c r="I3" s="6"/>
      <c r="J3" s="6"/>
      <c r="K3" s="5" t="s">
        <v>9</v>
      </c>
      <c r="L3" s="5" t="s">
        <v>10</v>
      </c>
    </row>
    <row r="4" s="1" customFormat="1" ht="18" customHeight="1" spans="1:12">
      <c r="A4" s="5"/>
      <c r="B4" s="5"/>
      <c r="C4" s="5"/>
      <c r="D4" s="5"/>
      <c r="E4" s="5"/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/>
      <c r="L4" s="5"/>
    </row>
    <row r="5" s="1" customFormat="1" ht="18" customHeight="1" spans="1:12">
      <c r="A5" s="7" t="s">
        <v>16</v>
      </c>
      <c r="B5" s="8" t="s">
        <v>17</v>
      </c>
      <c r="C5" s="8">
        <v>400</v>
      </c>
      <c r="D5" s="8">
        <v>20</v>
      </c>
      <c r="E5" s="8">
        <f>C5*D5</f>
        <v>8000</v>
      </c>
      <c r="F5" s="8">
        <v>1000</v>
      </c>
      <c r="G5" s="8">
        <v>500</v>
      </c>
      <c r="H5" s="8">
        <v>200</v>
      </c>
      <c r="I5" s="8">
        <v>200</v>
      </c>
      <c r="J5" s="8">
        <f>SUM(F5:I5)</f>
        <v>1900</v>
      </c>
      <c r="K5" s="8">
        <f>E5-J5</f>
        <v>6100</v>
      </c>
      <c r="L5" s="8"/>
    </row>
    <row r="6" s="1" customFormat="1" ht="18" customHeight="1" spans="1:12">
      <c r="A6" s="7" t="s">
        <v>18</v>
      </c>
      <c r="B6" s="8" t="s">
        <v>19</v>
      </c>
      <c r="C6" s="8"/>
      <c r="D6" s="8"/>
      <c r="E6" s="8">
        <f t="shared" ref="E6:E50" si="0">C6*D6</f>
        <v>0</v>
      </c>
      <c r="F6" s="8"/>
      <c r="G6" s="8"/>
      <c r="H6" s="8"/>
      <c r="I6" s="8"/>
      <c r="J6" s="8">
        <f t="shared" ref="J6:J50" si="1">SUM(F6:I6)</f>
        <v>0</v>
      </c>
      <c r="K6" s="8">
        <f t="shared" ref="K6:K50" si="2">E6-J6</f>
        <v>0</v>
      </c>
      <c r="L6" s="8"/>
    </row>
    <row r="7" s="1" customFormat="1" ht="18" customHeight="1" spans="1:12">
      <c r="A7" s="7" t="s">
        <v>20</v>
      </c>
      <c r="B7" s="8" t="s">
        <v>21</v>
      </c>
      <c r="C7" s="8"/>
      <c r="D7" s="8"/>
      <c r="E7" s="8">
        <f t="shared" si="0"/>
        <v>0</v>
      </c>
      <c r="F7" s="8"/>
      <c r="G7" s="8"/>
      <c r="H7" s="8"/>
      <c r="I7" s="8"/>
      <c r="J7" s="8">
        <f t="shared" si="1"/>
        <v>0</v>
      </c>
      <c r="K7" s="8">
        <f t="shared" si="2"/>
        <v>0</v>
      </c>
      <c r="L7" s="8"/>
    </row>
    <row r="8" s="1" customFormat="1" ht="18" customHeight="1" spans="1:12">
      <c r="A8" s="7" t="s">
        <v>22</v>
      </c>
      <c r="B8" s="8"/>
      <c r="C8" s="8"/>
      <c r="D8" s="8"/>
      <c r="E8" s="8">
        <f t="shared" si="0"/>
        <v>0</v>
      </c>
      <c r="F8" s="8"/>
      <c r="G8" s="8"/>
      <c r="H8" s="8"/>
      <c r="I8" s="8"/>
      <c r="J8" s="8">
        <f t="shared" si="1"/>
        <v>0</v>
      </c>
      <c r="K8" s="8">
        <f t="shared" si="2"/>
        <v>0</v>
      </c>
      <c r="L8" s="8"/>
    </row>
    <row r="9" s="1" customFormat="1" ht="18" customHeight="1" spans="1:12">
      <c r="A9" s="7" t="s">
        <v>23</v>
      </c>
      <c r="B9" s="8"/>
      <c r="C9" s="8"/>
      <c r="D9" s="8"/>
      <c r="E9" s="8">
        <f t="shared" si="0"/>
        <v>0</v>
      </c>
      <c r="F9" s="8"/>
      <c r="G9" s="8"/>
      <c r="H9" s="8"/>
      <c r="I9" s="8"/>
      <c r="J9" s="8">
        <f t="shared" si="1"/>
        <v>0</v>
      </c>
      <c r="K9" s="8">
        <f t="shared" si="2"/>
        <v>0</v>
      </c>
      <c r="L9" s="8"/>
    </row>
    <row r="10" s="1" customFormat="1" ht="18" customHeight="1" spans="1:12">
      <c r="A10" s="7" t="s">
        <v>24</v>
      </c>
      <c r="B10" s="8"/>
      <c r="C10" s="8"/>
      <c r="D10" s="8"/>
      <c r="E10" s="8">
        <f t="shared" si="0"/>
        <v>0</v>
      </c>
      <c r="F10" s="8"/>
      <c r="G10" s="8"/>
      <c r="H10" s="8"/>
      <c r="I10" s="8"/>
      <c r="J10" s="8">
        <f t="shared" si="1"/>
        <v>0</v>
      </c>
      <c r="K10" s="8">
        <f t="shared" si="2"/>
        <v>0</v>
      </c>
      <c r="L10" s="8"/>
    </row>
    <row r="11" s="1" customFormat="1" ht="18" customHeight="1" spans="1:12">
      <c r="A11" s="7" t="s">
        <v>25</v>
      </c>
      <c r="B11" s="8"/>
      <c r="C11" s="8"/>
      <c r="D11" s="8"/>
      <c r="E11" s="8">
        <f t="shared" si="0"/>
        <v>0</v>
      </c>
      <c r="F11" s="8"/>
      <c r="G11" s="8"/>
      <c r="H11" s="8"/>
      <c r="I11" s="8"/>
      <c r="J11" s="8">
        <f t="shared" si="1"/>
        <v>0</v>
      </c>
      <c r="K11" s="8">
        <f t="shared" si="2"/>
        <v>0</v>
      </c>
      <c r="L11" s="8"/>
    </row>
    <row r="12" s="1" customFormat="1" ht="18" customHeight="1" spans="1:12">
      <c r="A12" s="7" t="s">
        <v>26</v>
      </c>
      <c r="B12" s="8"/>
      <c r="C12" s="8"/>
      <c r="D12" s="8"/>
      <c r="E12" s="8">
        <f t="shared" si="0"/>
        <v>0</v>
      </c>
      <c r="F12" s="8"/>
      <c r="G12" s="8"/>
      <c r="H12" s="8"/>
      <c r="I12" s="8"/>
      <c r="J12" s="8">
        <f t="shared" si="1"/>
        <v>0</v>
      </c>
      <c r="K12" s="8">
        <f t="shared" si="2"/>
        <v>0</v>
      </c>
      <c r="L12" s="8"/>
    </row>
    <row r="13" s="1" customFormat="1" ht="18" customHeight="1" spans="1:12">
      <c r="A13" s="7" t="s">
        <v>27</v>
      </c>
      <c r="B13" s="8"/>
      <c r="C13" s="8"/>
      <c r="D13" s="8"/>
      <c r="E13" s="8">
        <f t="shared" si="0"/>
        <v>0</v>
      </c>
      <c r="F13" s="8"/>
      <c r="G13" s="8"/>
      <c r="H13" s="8"/>
      <c r="I13" s="8"/>
      <c r="J13" s="8">
        <f t="shared" si="1"/>
        <v>0</v>
      </c>
      <c r="K13" s="8">
        <f t="shared" si="2"/>
        <v>0</v>
      </c>
      <c r="L13" s="8"/>
    </row>
    <row r="14" s="1" customFormat="1" ht="18" customHeight="1" spans="1:12">
      <c r="A14" s="7" t="s">
        <v>28</v>
      </c>
      <c r="B14" s="8"/>
      <c r="C14" s="8"/>
      <c r="D14" s="8"/>
      <c r="E14" s="8">
        <f t="shared" si="0"/>
        <v>0</v>
      </c>
      <c r="F14" s="8"/>
      <c r="G14" s="8"/>
      <c r="H14" s="8"/>
      <c r="I14" s="8"/>
      <c r="J14" s="8">
        <f t="shared" si="1"/>
        <v>0</v>
      </c>
      <c r="K14" s="8">
        <f t="shared" si="2"/>
        <v>0</v>
      </c>
      <c r="L14" s="8"/>
    </row>
    <row r="15" s="1" customFormat="1" ht="18" customHeight="1" spans="1:12">
      <c r="A15" s="7" t="s">
        <v>29</v>
      </c>
      <c r="B15" s="8"/>
      <c r="C15" s="8"/>
      <c r="D15" s="8"/>
      <c r="E15" s="8">
        <f t="shared" si="0"/>
        <v>0</v>
      </c>
      <c r="F15" s="8"/>
      <c r="G15" s="8"/>
      <c r="H15" s="8"/>
      <c r="I15" s="8"/>
      <c r="J15" s="8">
        <f t="shared" si="1"/>
        <v>0</v>
      </c>
      <c r="K15" s="8">
        <f t="shared" si="2"/>
        <v>0</v>
      </c>
      <c r="L15" s="8"/>
    </row>
    <row r="16" s="1" customFormat="1" ht="18" customHeight="1" spans="1:12">
      <c r="A16" s="7" t="s">
        <v>30</v>
      </c>
      <c r="B16" s="8"/>
      <c r="C16" s="8"/>
      <c r="D16" s="8"/>
      <c r="E16" s="8">
        <f t="shared" si="0"/>
        <v>0</v>
      </c>
      <c r="F16" s="8"/>
      <c r="G16" s="8"/>
      <c r="H16" s="8"/>
      <c r="I16" s="8"/>
      <c r="J16" s="8">
        <f t="shared" si="1"/>
        <v>0</v>
      </c>
      <c r="K16" s="8">
        <f t="shared" si="2"/>
        <v>0</v>
      </c>
      <c r="L16" s="8"/>
    </row>
    <row r="17" s="1" customFormat="1" ht="18" customHeight="1" spans="1:12">
      <c r="A17" s="7" t="s">
        <v>31</v>
      </c>
      <c r="B17" s="8"/>
      <c r="C17" s="8"/>
      <c r="D17" s="8"/>
      <c r="E17" s="8">
        <f t="shared" si="0"/>
        <v>0</v>
      </c>
      <c r="F17" s="8"/>
      <c r="G17" s="8"/>
      <c r="H17" s="8"/>
      <c r="I17" s="8"/>
      <c r="J17" s="8">
        <f t="shared" si="1"/>
        <v>0</v>
      </c>
      <c r="K17" s="8">
        <f t="shared" si="2"/>
        <v>0</v>
      </c>
      <c r="L17" s="8"/>
    </row>
    <row r="18" s="1" customFormat="1" ht="18" customHeight="1" spans="1:12">
      <c r="A18" s="7" t="s">
        <v>32</v>
      </c>
      <c r="B18" s="8"/>
      <c r="C18" s="8"/>
      <c r="D18" s="8"/>
      <c r="E18" s="8">
        <f t="shared" si="0"/>
        <v>0</v>
      </c>
      <c r="F18" s="8"/>
      <c r="G18" s="8"/>
      <c r="H18" s="8"/>
      <c r="I18" s="8"/>
      <c r="J18" s="8">
        <f t="shared" si="1"/>
        <v>0</v>
      </c>
      <c r="K18" s="8">
        <f t="shared" si="2"/>
        <v>0</v>
      </c>
      <c r="L18" s="8"/>
    </row>
    <row r="19" s="1" customFormat="1" ht="18" customHeight="1" spans="1:12">
      <c r="A19" s="7" t="s">
        <v>33</v>
      </c>
      <c r="B19" s="8"/>
      <c r="C19" s="8"/>
      <c r="D19" s="8"/>
      <c r="E19" s="8">
        <f t="shared" si="0"/>
        <v>0</v>
      </c>
      <c r="F19" s="8"/>
      <c r="G19" s="8"/>
      <c r="H19" s="8"/>
      <c r="I19" s="8"/>
      <c r="J19" s="8">
        <f t="shared" si="1"/>
        <v>0</v>
      </c>
      <c r="K19" s="8">
        <f t="shared" si="2"/>
        <v>0</v>
      </c>
      <c r="L19" s="8"/>
    </row>
    <row r="20" s="1" customFormat="1" ht="18" customHeight="1" spans="1:12">
      <c r="A20" s="7" t="s">
        <v>34</v>
      </c>
      <c r="B20" s="8"/>
      <c r="C20" s="8"/>
      <c r="D20" s="8"/>
      <c r="E20" s="8">
        <f t="shared" si="0"/>
        <v>0</v>
      </c>
      <c r="F20" s="8"/>
      <c r="G20" s="8"/>
      <c r="H20" s="8"/>
      <c r="I20" s="8"/>
      <c r="J20" s="8">
        <f t="shared" si="1"/>
        <v>0</v>
      </c>
      <c r="K20" s="8">
        <f t="shared" si="2"/>
        <v>0</v>
      </c>
      <c r="L20" s="8"/>
    </row>
    <row r="21" ht="16.5" spans="1:12">
      <c r="A21" s="7" t="s">
        <v>35</v>
      </c>
      <c r="B21" s="8"/>
      <c r="C21" s="8"/>
      <c r="D21" s="8"/>
      <c r="E21" s="8">
        <f t="shared" si="0"/>
        <v>0</v>
      </c>
      <c r="F21" s="8"/>
      <c r="G21" s="8"/>
      <c r="H21" s="8"/>
      <c r="I21" s="8"/>
      <c r="J21" s="8">
        <f t="shared" si="1"/>
        <v>0</v>
      </c>
      <c r="K21" s="8">
        <f t="shared" si="2"/>
        <v>0</v>
      </c>
      <c r="L21" s="8"/>
    </row>
    <row r="22" ht="16.5" spans="1:12">
      <c r="A22" s="7" t="s">
        <v>36</v>
      </c>
      <c r="B22" s="8"/>
      <c r="C22" s="8"/>
      <c r="D22" s="8"/>
      <c r="E22" s="8">
        <f t="shared" si="0"/>
        <v>0</v>
      </c>
      <c r="F22" s="8"/>
      <c r="G22" s="8"/>
      <c r="H22" s="8"/>
      <c r="I22" s="8"/>
      <c r="J22" s="8">
        <f t="shared" si="1"/>
        <v>0</v>
      </c>
      <c r="K22" s="8">
        <f t="shared" si="2"/>
        <v>0</v>
      </c>
      <c r="L22" s="8"/>
    </row>
    <row r="23" ht="16.5" spans="1:12">
      <c r="A23" s="7" t="s">
        <v>37</v>
      </c>
      <c r="B23" s="8"/>
      <c r="C23" s="8"/>
      <c r="D23" s="8"/>
      <c r="E23" s="8">
        <f t="shared" si="0"/>
        <v>0</v>
      </c>
      <c r="F23" s="8"/>
      <c r="G23" s="8"/>
      <c r="H23" s="8"/>
      <c r="I23" s="8"/>
      <c r="J23" s="8">
        <f t="shared" si="1"/>
        <v>0</v>
      </c>
      <c r="K23" s="8">
        <f t="shared" si="2"/>
        <v>0</v>
      </c>
      <c r="L23" s="8"/>
    </row>
    <row r="24" ht="16.5" spans="1:12">
      <c r="A24" s="7" t="s">
        <v>38</v>
      </c>
      <c r="B24" s="8"/>
      <c r="C24" s="8"/>
      <c r="D24" s="8"/>
      <c r="E24" s="8">
        <f t="shared" si="0"/>
        <v>0</v>
      </c>
      <c r="F24" s="8"/>
      <c r="G24" s="8"/>
      <c r="H24" s="8"/>
      <c r="I24" s="8"/>
      <c r="J24" s="8">
        <f t="shared" si="1"/>
        <v>0</v>
      </c>
      <c r="K24" s="8">
        <f t="shared" si="2"/>
        <v>0</v>
      </c>
      <c r="L24" s="8"/>
    </row>
    <row r="25" ht="16.5" spans="1:12">
      <c r="A25" s="7" t="s">
        <v>39</v>
      </c>
      <c r="B25" s="8"/>
      <c r="C25" s="8"/>
      <c r="D25" s="8"/>
      <c r="E25" s="8">
        <f t="shared" si="0"/>
        <v>0</v>
      </c>
      <c r="F25" s="8"/>
      <c r="G25" s="8"/>
      <c r="H25" s="8"/>
      <c r="I25" s="8"/>
      <c r="J25" s="8">
        <f t="shared" si="1"/>
        <v>0</v>
      </c>
      <c r="K25" s="8">
        <f t="shared" si="2"/>
        <v>0</v>
      </c>
      <c r="L25" s="8"/>
    </row>
    <row r="26" ht="16.5" spans="1:12">
      <c r="A26" s="7" t="s">
        <v>40</v>
      </c>
      <c r="B26" s="8"/>
      <c r="C26" s="8"/>
      <c r="D26" s="8"/>
      <c r="E26" s="8">
        <f t="shared" si="0"/>
        <v>0</v>
      </c>
      <c r="F26" s="8"/>
      <c r="G26" s="8"/>
      <c r="H26" s="8"/>
      <c r="I26" s="8"/>
      <c r="J26" s="8">
        <f t="shared" si="1"/>
        <v>0</v>
      </c>
      <c r="K26" s="8">
        <f t="shared" si="2"/>
        <v>0</v>
      </c>
      <c r="L26" s="8"/>
    </row>
    <row r="27" ht="16.5" spans="1:12">
      <c r="A27" s="7" t="s">
        <v>41</v>
      </c>
      <c r="B27" s="8"/>
      <c r="C27" s="8"/>
      <c r="D27" s="8"/>
      <c r="E27" s="8">
        <f t="shared" si="0"/>
        <v>0</v>
      </c>
      <c r="F27" s="8"/>
      <c r="G27" s="8"/>
      <c r="H27" s="8"/>
      <c r="I27" s="8"/>
      <c r="J27" s="8">
        <f t="shared" si="1"/>
        <v>0</v>
      </c>
      <c r="K27" s="8">
        <f t="shared" si="2"/>
        <v>0</v>
      </c>
      <c r="L27" s="8"/>
    </row>
    <row r="28" ht="16.5" spans="1:12">
      <c r="A28" s="7" t="s">
        <v>42</v>
      </c>
      <c r="B28" s="8"/>
      <c r="C28" s="8"/>
      <c r="D28" s="8"/>
      <c r="E28" s="8">
        <f t="shared" si="0"/>
        <v>0</v>
      </c>
      <c r="F28" s="8"/>
      <c r="G28" s="8"/>
      <c r="H28" s="8"/>
      <c r="I28" s="8"/>
      <c r="J28" s="8">
        <f t="shared" si="1"/>
        <v>0</v>
      </c>
      <c r="K28" s="8">
        <f t="shared" si="2"/>
        <v>0</v>
      </c>
      <c r="L28" s="8"/>
    </row>
    <row r="29" ht="16.5" spans="1:12">
      <c r="A29" s="7" t="s">
        <v>43</v>
      </c>
      <c r="B29" s="8"/>
      <c r="C29" s="8"/>
      <c r="D29" s="8"/>
      <c r="E29" s="8">
        <f t="shared" si="0"/>
        <v>0</v>
      </c>
      <c r="F29" s="8"/>
      <c r="G29" s="8"/>
      <c r="H29" s="8"/>
      <c r="I29" s="8"/>
      <c r="J29" s="8">
        <f t="shared" si="1"/>
        <v>0</v>
      </c>
      <c r="K29" s="8">
        <f t="shared" si="2"/>
        <v>0</v>
      </c>
      <c r="L29" s="8"/>
    </row>
    <row r="30" ht="16.5" spans="1:12">
      <c r="A30" s="7" t="s">
        <v>44</v>
      </c>
      <c r="B30" s="8"/>
      <c r="C30" s="8"/>
      <c r="D30" s="8"/>
      <c r="E30" s="8">
        <f t="shared" si="0"/>
        <v>0</v>
      </c>
      <c r="F30" s="8"/>
      <c r="G30" s="8"/>
      <c r="H30" s="8"/>
      <c r="I30" s="8"/>
      <c r="J30" s="8">
        <f t="shared" si="1"/>
        <v>0</v>
      </c>
      <c r="K30" s="8">
        <f t="shared" si="2"/>
        <v>0</v>
      </c>
      <c r="L30" s="8"/>
    </row>
    <row r="31" ht="16.5" spans="1:12">
      <c r="A31" s="7" t="s">
        <v>45</v>
      </c>
      <c r="B31" s="8"/>
      <c r="C31" s="8"/>
      <c r="D31" s="8"/>
      <c r="E31" s="8">
        <f t="shared" si="0"/>
        <v>0</v>
      </c>
      <c r="F31" s="8"/>
      <c r="G31" s="8"/>
      <c r="H31" s="8"/>
      <c r="I31" s="8"/>
      <c r="J31" s="8">
        <f t="shared" si="1"/>
        <v>0</v>
      </c>
      <c r="K31" s="8">
        <f t="shared" si="2"/>
        <v>0</v>
      </c>
      <c r="L31" s="8"/>
    </row>
    <row r="32" ht="16.5" spans="1:12">
      <c r="A32" s="7" t="s">
        <v>46</v>
      </c>
      <c r="B32" s="8"/>
      <c r="C32" s="8"/>
      <c r="D32" s="8"/>
      <c r="E32" s="8">
        <f t="shared" si="0"/>
        <v>0</v>
      </c>
      <c r="F32" s="8"/>
      <c r="G32" s="8"/>
      <c r="H32" s="8"/>
      <c r="I32" s="8"/>
      <c r="J32" s="8">
        <f t="shared" si="1"/>
        <v>0</v>
      </c>
      <c r="K32" s="8">
        <f t="shared" si="2"/>
        <v>0</v>
      </c>
      <c r="L32" s="8"/>
    </row>
    <row r="33" ht="16.5" spans="1:12">
      <c r="A33" s="7" t="s">
        <v>47</v>
      </c>
      <c r="B33" s="8"/>
      <c r="C33" s="8"/>
      <c r="D33" s="8"/>
      <c r="E33" s="8">
        <f t="shared" si="0"/>
        <v>0</v>
      </c>
      <c r="F33" s="8"/>
      <c r="G33" s="8"/>
      <c r="H33" s="8"/>
      <c r="I33" s="8"/>
      <c r="J33" s="8">
        <f t="shared" si="1"/>
        <v>0</v>
      </c>
      <c r="K33" s="8">
        <f t="shared" si="2"/>
        <v>0</v>
      </c>
      <c r="L33" s="8"/>
    </row>
    <row r="34" ht="16.5" spans="1:12">
      <c r="A34" s="7" t="s">
        <v>48</v>
      </c>
      <c r="B34" s="8"/>
      <c r="C34" s="8"/>
      <c r="D34" s="8"/>
      <c r="E34" s="8">
        <f t="shared" si="0"/>
        <v>0</v>
      </c>
      <c r="F34" s="8"/>
      <c r="G34" s="8"/>
      <c r="H34" s="8"/>
      <c r="I34" s="8"/>
      <c r="J34" s="8">
        <f t="shared" si="1"/>
        <v>0</v>
      </c>
      <c r="K34" s="8">
        <f t="shared" si="2"/>
        <v>0</v>
      </c>
      <c r="L34" s="8"/>
    </row>
    <row r="35" ht="16.5" spans="1:12">
      <c r="A35" s="7" t="s">
        <v>49</v>
      </c>
      <c r="B35" s="8"/>
      <c r="C35" s="8"/>
      <c r="D35" s="8"/>
      <c r="E35" s="8">
        <f t="shared" si="0"/>
        <v>0</v>
      </c>
      <c r="F35" s="8"/>
      <c r="G35" s="8"/>
      <c r="H35" s="8"/>
      <c r="I35" s="8"/>
      <c r="J35" s="8">
        <f t="shared" si="1"/>
        <v>0</v>
      </c>
      <c r="K35" s="8">
        <f t="shared" si="2"/>
        <v>0</v>
      </c>
      <c r="L35" s="8"/>
    </row>
    <row r="36" ht="16.5" spans="1:12">
      <c r="A36" s="7" t="s">
        <v>50</v>
      </c>
      <c r="B36" s="8"/>
      <c r="C36" s="8"/>
      <c r="D36" s="8"/>
      <c r="E36" s="8">
        <f t="shared" si="0"/>
        <v>0</v>
      </c>
      <c r="F36" s="8"/>
      <c r="G36" s="8"/>
      <c r="H36" s="8"/>
      <c r="I36" s="8"/>
      <c r="J36" s="8">
        <f t="shared" si="1"/>
        <v>0</v>
      </c>
      <c r="K36" s="8">
        <f t="shared" si="2"/>
        <v>0</v>
      </c>
      <c r="L36" s="8"/>
    </row>
    <row r="37" ht="16.5" spans="1:12">
      <c r="A37" s="7" t="s">
        <v>51</v>
      </c>
      <c r="B37" s="8"/>
      <c r="C37" s="8"/>
      <c r="D37" s="8"/>
      <c r="E37" s="8">
        <f t="shared" si="0"/>
        <v>0</v>
      </c>
      <c r="F37" s="8"/>
      <c r="G37" s="8"/>
      <c r="H37" s="8"/>
      <c r="I37" s="8"/>
      <c r="J37" s="8">
        <f t="shared" si="1"/>
        <v>0</v>
      </c>
      <c r="K37" s="8">
        <f t="shared" si="2"/>
        <v>0</v>
      </c>
      <c r="L37" s="8"/>
    </row>
    <row r="38" ht="16.5" spans="1:12">
      <c r="A38" s="7" t="s">
        <v>52</v>
      </c>
      <c r="B38" s="8"/>
      <c r="C38" s="8"/>
      <c r="D38" s="8"/>
      <c r="E38" s="8">
        <f t="shared" si="0"/>
        <v>0</v>
      </c>
      <c r="F38" s="8"/>
      <c r="G38" s="8"/>
      <c r="H38" s="8"/>
      <c r="I38" s="8"/>
      <c r="J38" s="8">
        <f t="shared" si="1"/>
        <v>0</v>
      </c>
      <c r="K38" s="8">
        <f t="shared" si="2"/>
        <v>0</v>
      </c>
      <c r="L38" s="8"/>
    </row>
    <row r="39" ht="16.5" spans="1:12">
      <c r="A39" s="7" t="s">
        <v>53</v>
      </c>
      <c r="B39" s="8"/>
      <c r="C39" s="8"/>
      <c r="D39" s="8"/>
      <c r="E39" s="8">
        <f t="shared" si="0"/>
        <v>0</v>
      </c>
      <c r="F39" s="8"/>
      <c r="G39" s="8"/>
      <c r="H39" s="8"/>
      <c r="I39" s="8"/>
      <c r="J39" s="8">
        <f t="shared" si="1"/>
        <v>0</v>
      </c>
      <c r="K39" s="8">
        <f t="shared" si="2"/>
        <v>0</v>
      </c>
      <c r="L39" s="8"/>
    </row>
    <row r="40" ht="16.5" spans="1:12">
      <c r="A40" s="7" t="s">
        <v>54</v>
      </c>
      <c r="B40" s="8"/>
      <c r="C40" s="8"/>
      <c r="D40" s="8"/>
      <c r="E40" s="8">
        <f t="shared" si="0"/>
        <v>0</v>
      </c>
      <c r="F40" s="8"/>
      <c r="G40" s="8"/>
      <c r="H40" s="8"/>
      <c r="I40" s="8"/>
      <c r="J40" s="8">
        <f t="shared" si="1"/>
        <v>0</v>
      </c>
      <c r="K40" s="8">
        <f t="shared" si="2"/>
        <v>0</v>
      </c>
      <c r="L40" s="8"/>
    </row>
    <row r="41" ht="16.5" spans="1:12">
      <c r="A41" s="7" t="s">
        <v>55</v>
      </c>
      <c r="B41" s="8"/>
      <c r="C41" s="8"/>
      <c r="D41" s="8"/>
      <c r="E41" s="8">
        <f t="shared" si="0"/>
        <v>0</v>
      </c>
      <c r="F41" s="8"/>
      <c r="G41" s="8"/>
      <c r="H41" s="8"/>
      <c r="I41" s="8"/>
      <c r="J41" s="8">
        <f t="shared" si="1"/>
        <v>0</v>
      </c>
      <c r="K41" s="8">
        <f t="shared" si="2"/>
        <v>0</v>
      </c>
      <c r="L41" s="8"/>
    </row>
    <row r="42" ht="16.5" spans="1:12">
      <c r="A42" s="7" t="s">
        <v>56</v>
      </c>
      <c r="B42" s="8"/>
      <c r="C42" s="8"/>
      <c r="D42" s="8"/>
      <c r="E42" s="8">
        <f t="shared" si="0"/>
        <v>0</v>
      </c>
      <c r="F42" s="8"/>
      <c r="G42" s="8"/>
      <c r="H42" s="8"/>
      <c r="I42" s="8"/>
      <c r="J42" s="8">
        <f t="shared" si="1"/>
        <v>0</v>
      </c>
      <c r="K42" s="8">
        <f t="shared" si="2"/>
        <v>0</v>
      </c>
      <c r="L42" s="8"/>
    </row>
    <row r="43" ht="16.5" spans="1:12">
      <c r="A43" s="7" t="s">
        <v>57</v>
      </c>
      <c r="B43" s="8"/>
      <c r="C43" s="8"/>
      <c r="D43" s="8"/>
      <c r="E43" s="8">
        <f t="shared" si="0"/>
        <v>0</v>
      </c>
      <c r="F43" s="8"/>
      <c r="G43" s="8"/>
      <c r="H43" s="8"/>
      <c r="I43" s="8"/>
      <c r="J43" s="8">
        <f t="shared" si="1"/>
        <v>0</v>
      </c>
      <c r="K43" s="8">
        <f t="shared" si="2"/>
        <v>0</v>
      </c>
      <c r="L43" s="8"/>
    </row>
    <row r="44" ht="16.5" spans="1:12">
      <c r="A44" s="7" t="s">
        <v>58</v>
      </c>
      <c r="B44" s="8"/>
      <c r="C44" s="8"/>
      <c r="D44" s="8"/>
      <c r="E44" s="8">
        <f t="shared" si="0"/>
        <v>0</v>
      </c>
      <c r="F44" s="8"/>
      <c r="G44" s="8"/>
      <c r="H44" s="8"/>
      <c r="I44" s="8"/>
      <c r="J44" s="8">
        <f t="shared" si="1"/>
        <v>0</v>
      </c>
      <c r="K44" s="8">
        <f t="shared" si="2"/>
        <v>0</v>
      </c>
      <c r="L44" s="8"/>
    </row>
    <row r="45" ht="16.5" spans="1:12">
      <c r="A45" s="7" t="s">
        <v>59</v>
      </c>
      <c r="B45" s="8"/>
      <c r="C45" s="8"/>
      <c r="D45" s="8"/>
      <c r="E45" s="8">
        <f t="shared" si="0"/>
        <v>0</v>
      </c>
      <c r="F45" s="8"/>
      <c r="G45" s="8"/>
      <c r="H45" s="8"/>
      <c r="I45" s="8"/>
      <c r="J45" s="8">
        <f t="shared" si="1"/>
        <v>0</v>
      </c>
      <c r="K45" s="8">
        <f t="shared" si="2"/>
        <v>0</v>
      </c>
      <c r="L45" s="8"/>
    </row>
    <row r="46" ht="16.5" spans="1:12">
      <c r="A46" s="7" t="s">
        <v>60</v>
      </c>
      <c r="B46" s="8"/>
      <c r="C46" s="8"/>
      <c r="D46" s="8"/>
      <c r="E46" s="8">
        <f t="shared" si="0"/>
        <v>0</v>
      </c>
      <c r="F46" s="8"/>
      <c r="G46" s="8"/>
      <c r="H46" s="8"/>
      <c r="I46" s="8"/>
      <c r="J46" s="8">
        <f t="shared" si="1"/>
        <v>0</v>
      </c>
      <c r="K46" s="8">
        <f t="shared" si="2"/>
        <v>0</v>
      </c>
      <c r="L46" s="8"/>
    </row>
    <row r="47" ht="16.5" spans="1:12">
      <c r="A47" s="7" t="s">
        <v>61</v>
      </c>
      <c r="B47" s="8"/>
      <c r="C47" s="8"/>
      <c r="D47" s="8"/>
      <c r="E47" s="8">
        <f t="shared" si="0"/>
        <v>0</v>
      </c>
      <c r="F47" s="8"/>
      <c r="G47" s="8"/>
      <c r="H47" s="8"/>
      <c r="I47" s="8"/>
      <c r="J47" s="8">
        <f t="shared" si="1"/>
        <v>0</v>
      </c>
      <c r="K47" s="8">
        <f t="shared" si="2"/>
        <v>0</v>
      </c>
      <c r="L47" s="8"/>
    </row>
    <row r="48" ht="16.5" spans="1:12">
      <c r="A48" s="7" t="s">
        <v>62</v>
      </c>
      <c r="B48" s="8"/>
      <c r="C48" s="8"/>
      <c r="D48" s="8"/>
      <c r="E48" s="8">
        <f t="shared" si="0"/>
        <v>0</v>
      </c>
      <c r="F48" s="8"/>
      <c r="G48" s="8"/>
      <c r="H48" s="8"/>
      <c r="I48" s="8"/>
      <c r="J48" s="8">
        <f t="shared" si="1"/>
        <v>0</v>
      </c>
      <c r="K48" s="8">
        <f t="shared" si="2"/>
        <v>0</v>
      </c>
      <c r="L48" s="8"/>
    </row>
    <row r="49" ht="16.5" spans="1:12">
      <c r="A49" s="7" t="s">
        <v>63</v>
      </c>
      <c r="B49" s="8"/>
      <c r="C49" s="8"/>
      <c r="D49" s="8"/>
      <c r="E49" s="8">
        <f t="shared" si="0"/>
        <v>0</v>
      </c>
      <c r="F49" s="8"/>
      <c r="G49" s="8"/>
      <c r="H49" s="8"/>
      <c r="I49" s="8"/>
      <c r="J49" s="8">
        <f t="shared" si="1"/>
        <v>0</v>
      </c>
      <c r="K49" s="8">
        <f t="shared" si="2"/>
        <v>0</v>
      </c>
      <c r="L49" s="8"/>
    </row>
    <row r="50" ht="16.5" spans="1:12">
      <c r="A50" s="7" t="s">
        <v>64</v>
      </c>
      <c r="B50" s="8"/>
      <c r="C50" s="8"/>
      <c r="D50" s="8"/>
      <c r="E50" s="8">
        <f t="shared" si="0"/>
        <v>0</v>
      </c>
      <c r="F50" s="8"/>
      <c r="G50" s="8"/>
      <c r="H50" s="8"/>
      <c r="I50" s="8"/>
      <c r="J50" s="8">
        <f t="shared" si="1"/>
        <v>0</v>
      </c>
      <c r="K50" s="8">
        <f t="shared" si="2"/>
        <v>0</v>
      </c>
      <c r="L50" s="8"/>
    </row>
  </sheetData>
  <mergeCells count="11">
    <mergeCell ref="A1:L1"/>
    <mergeCell ref="B2:G2"/>
    <mergeCell ref="K2:L2"/>
    <mergeCell ref="F3:J3"/>
    <mergeCell ref="A3:A4"/>
    <mergeCell ref="B3:B4"/>
    <mergeCell ref="C3:C4"/>
    <mergeCell ref="D3:D4"/>
    <mergeCell ref="E3:E4"/>
    <mergeCell ref="K3:K4"/>
    <mergeCell ref="L3:L4"/>
  </mergeCells>
  <pageMargins left="0.699305555555556" right="0.699305555555556" top="0.75" bottom="0.75" header="0.3" footer="0.3"/>
  <pageSetup paperSize="9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showGridLines="0" zoomScale="160" zoomScaleNormal="160" workbookViewId="0">
      <selection activeCell="A1" sqref="A1:M1"/>
    </sheetView>
  </sheetViews>
  <sheetFormatPr defaultColWidth="9" defaultRowHeight="14.25"/>
  <cols>
    <col min="2" max="2" width="10" customWidth="1"/>
    <col min="3" max="3" width="11.1083333333333" customWidth="1"/>
    <col min="4" max="5" width="8.775" customWidth="1"/>
    <col min="6" max="10" width="9.775" customWidth="1"/>
    <col min="11" max="12" width="10.775" customWidth="1"/>
    <col min="13" max="13" width="9.66666666666667" customWidth="1"/>
  </cols>
  <sheetData>
    <row r="1" s="1" customFormat="1" ht="37.2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18" customHeight="1" spans="2:13">
      <c r="B2" s="3" t="s">
        <v>1</v>
      </c>
      <c r="C2" s="3"/>
      <c r="D2" s="3"/>
      <c r="E2" s="3"/>
      <c r="F2" s="3"/>
      <c r="G2" s="3"/>
      <c r="H2" s="4"/>
      <c r="I2" s="4"/>
      <c r="J2" s="4"/>
      <c r="K2" s="4" t="s">
        <v>65</v>
      </c>
      <c r="L2" s="4"/>
      <c r="M2" s="4"/>
    </row>
    <row r="3" s="1" customFormat="1" ht="18" customHeight="1" spans="1:1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/>
      <c r="H3" s="6"/>
      <c r="I3" s="6"/>
      <c r="J3" s="6"/>
      <c r="K3" s="5" t="s">
        <v>9</v>
      </c>
      <c r="L3" s="9" t="s">
        <v>66</v>
      </c>
      <c r="M3" s="11" t="s">
        <v>67</v>
      </c>
    </row>
    <row r="4" s="1" customFormat="1" ht="18" customHeight="1" spans="1:13">
      <c r="A4" s="5"/>
      <c r="B4" s="5"/>
      <c r="C4" s="5"/>
      <c r="D4" s="5"/>
      <c r="E4" s="5"/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/>
      <c r="L4" s="10"/>
      <c r="M4" s="5"/>
    </row>
    <row r="5" s="1" customFormat="1" ht="18" customHeight="1" spans="1:13">
      <c r="A5" s="7" t="s">
        <v>16</v>
      </c>
      <c r="B5" s="8" t="s">
        <v>17</v>
      </c>
      <c r="C5" s="8">
        <v>400</v>
      </c>
      <c r="D5" s="8">
        <v>22</v>
      </c>
      <c r="E5" s="8">
        <f>C5*D5</f>
        <v>8800</v>
      </c>
      <c r="F5" s="8">
        <v>1000</v>
      </c>
      <c r="G5" s="8">
        <v>400</v>
      </c>
      <c r="H5" s="8">
        <v>200</v>
      </c>
      <c r="I5" s="8">
        <v>200</v>
      </c>
      <c r="J5" s="8">
        <f>SUM(F5:I5)</f>
        <v>1800</v>
      </c>
      <c r="K5" s="8">
        <f>E5-J5</f>
        <v>7000</v>
      </c>
      <c r="L5" s="8">
        <f>VLOOKUP(A5,'3月份工资'!A5:K717,11)</f>
        <v>6100</v>
      </c>
      <c r="M5" s="8">
        <f>K5+L5</f>
        <v>13100</v>
      </c>
    </row>
    <row r="6" s="1" customFormat="1" ht="18" customHeight="1" spans="1:13">
      <c r="A6" s="7" t="s">
        <v>18</v>
      </c>
      <c r="B6" s="8" t="s">
        <v>19</v>
      </c>
      <c r="C6" s="8"/>
      <c r="D6" s="8"/>
      <c r="E6" s="8">
        <f t="shared" ref="E6:E50" si="0">C6*D6</f>
        <v>0</v>
      </c>
      <c r="F6" s="8"/>
      <c r="G6" s="8"/>
      <c r="H6" s="8"/>
      <c r="I6" s="8"/>
      <c r="J6" s="8">
        <f t="shared" ref="J6:J50" si="1">SUM(F6:I6)</f>
        <v>0</v>
      </c>
      <c r="K6" s="8">
        <f t="shared" ref="K6:K50" si="2">E6-J6</f>
        <v>0</v>
      </c>
      <c r="L6" s="8">
        <f>VLOOKUP(A6,'3月份工资'!A6:K718,11)</f>
        <v>0</v>
      </c>
      <c r="M6" s="8">
        <f t="shared" ref="M6:M50" si="3">K6+L6</f>
        <v>0</v>
      </c>
    </row>
    <row r="7" s="1" customFormat="1" ht="18" customHeight="1" spans="1:13">
      <c r="A7" s="7" t="s">
        <v>20</v>
      </c>
      <c r="B7" s="8" t="s">
        <v>21</v>
      </c>
      <c r="C7" s="8"/>
      <c r="D7" s="8"/>
      <c r="E7" s="8">
        <f t="shared" si="0"/>
        <v>0</v>
      </c>
      <c r="F7" s="8"/>
      <c r="G7" s="8"/>
      <c r="H7" s="8"/>
      <c r="I7" s="8"/>
      <c r="J7" s="8">
        <f t="shared" si="1"/>
        <v>0</v>
      </c>
      <c r="K7" s="8">
        <f t="shared" si="2"/>
        <v>0</v>
      </c>
      <c r="L7" s="8">
        <f>VLOOKUP(A7,'3月份工资'!A7:K719,11)</f>
        <v>0</v>
      </c>
      <c r="M7" s="8">
        <f t="shared" si="3"/>
        <v>0</v>
      </c>
    </row>
    <row r="8" s="1" customFormat="1" ht="18" customHeight="1" spans="1:13">
      <c r="A8" s="7" t="s">
        <v>22</v>
      </c>
      <c r="B8" s="8"/>
      <c r="C8" s="8"/>
      <c r="D8" s="8"/>
      <c r="E8" s="8">
        <f t="shared" si="0"/>
        <v>0</v>
      </c>
      <c r="F8" s="8"/>
      <c r="G8" s="8"/>
      <c r="H8" s="8"/>
      <c r="I8" s="8"/>
      <c r="J8" s="8">
        <f t="shared" si="1"/>
        <v>0</v>
      </c>
      <c r="K8" s="8">
        <f t="shared" si="2"/>
        <v>0</v>
      </c>
      <c r="L8" s="8">
        <f>VLOOKUP(A8,'3月份工资'!A8:K720,11)</f>
        <v>0</v>
      </c>
      <c r="M8" s="8">
        <f t="shared" si="3"/>
        <v>0</v>
      </c>
    </row>
    <row r="9" s="1" customFormat="1" ht="18" customHeight="1" spans="1:13">
      <c r="A9" s="7" t="s">
        <v>23</v>
      </c>
      <c r="B9" s="8"/>
      <c r="C9" s="8"/>
      <c r="D9" s="8"/>
      <c r="E9" s="8">
        <f t="shared" si="0"/>
        <v>0</v>
      </c>
      <c r="F9" s="8"/>
      <c r="G9" s="8"/>
      <c r="H9" s="8"/>
      <c r="I9" s="8"/>
      <c r="J9" s="8">
        <f t="shared" si="1"/>
        <v>0</v>
      </c>
      <c r="K9" s="8">
        <f t="shared" si="2"/>
        <v>0</v>
      </c>
      <c r="L9" s="8">
        <f>VLOOKUP(A9,'3月份工资'!A9:K721,11)</f>
        <v>0</v>
      </c>
      <c r="M9" s="8">
        <f t="shared" si="3"/>
        <v>0</v>
      </c>
    </row>
    <row r="10" s="1" customFormat="1" ht="18" customHeight="1" spans="1:13">
      <c r="A10" s="7" t="s">
        <v>24</v>
      </c>
      <c r="B10" s="8"/>
      <c r="C10" s="8"/>
      <c r="D10" s="8"/>
      <c r="E10" s="8">
        <f t="shared" si="0"/>
        <v>0</v>
      </c>
      <c r="F10" s="8"/>
      <c r="G10" s="8"/>
      <c r="H10" s="8"/>
      <c r="I10" s="8"/>
      <c r="J10" s="8">
        <f t="shared" si="1"/>
        <v>0</v>
      </c>
      <c r="K10" s="8">
        <f t="shared" si="2"/>
        <v>0</v>
      </c>
      <c r="L10" s="8">
        <f>VLOOKUP(A10,'3月份工资'!A10:K722,11)</f>
        <v>0</v>
      </c>
      <c r="M10" s="8">
        <f t="shared" si="3"/>
        <v>0</v>
      </c>
    </row>
    <row r="11" s="1" customFormat="1" ht="18" customHeight="1" spans="1:13">
      <c r="A11" s="7" t="s">
        <v>25</v>
      </c>
      <c r="B11" s="8"/>
      <c r="C11" s="8"/>
      <c r="D11" s="8"/>
      <c r="E11" s="8">
        <f t="shared" si="0"/>
        <v>0</v>
      </c>
      <c r="F11" s="8"/>
      <c r="G11" s="8"/>
      <c r="H11" s="8"/>
      <c r="I11" s="8"/>
      <c r="J11" s="8">
        <f t="shared" si="1"/>
        <v>0</v>
      </c>
      <c r="K11" s="8">
        <f t="shared" si="2"/>
        <v>0</v>
      </c>
      <c r="L11" s="8">
        <f>VLOOKUP(A11,'3月份工资'!A11:K723,11)</f>
        <v>0</v>
      </c>
      <c r="M11" s="8">
        <f t="shared" si="3"/>
        <v>0</v>
      </c>
    </row>
    <row r="12" s="1" customFormat="1" ht="18" customHeight="1" spans="1:13">
      <c r="A12" s="7" t="s">
        <v>26</v>
      </c>
      <c r="B12" s="8"/>
      <c r="C12" s="8"/>
      <c r="D12" s="8"/>
      <c r="E12" s="8">
        <f t="shared" si="0"/>
        <v>0</v>
      </c>
      <c r="F12" s="8"/>
      <c r="G12" s="8"/>
      <c r="H12" s="8"/>
      <c r="I12" s="8"/>
      <c r="J12" s="8">
        <f t="shared" si="1"/>
        <v>0</v>
      </c>
      <c r="K12" s="8">
        <f t="shared" si="2"/>
        <v>0</v>
      </c>
      <c r="L12" s="8">
        <f>VLOOKUP(A12,'3月份工资'!A12:K724,11)</f>
        <v>0</v>
      </c>
      <c r="M12" s="8">
        <f t="shared" si="3"/>
        <v>0</v>
      </c>
    </row>
    <row r="13" s="1" customFormat="1" ht="18" customHeight="1" spans="1:13">
      <c r="A13" s="7" t="s">
        <v>27</v>
      </c>
      <c r="B13" s="8"/>
      <c r="C13" s="8"/>
      <c r="D13" s="8"/>
      <c r="E13" s="8">
        <f t="shared" si="0"/>
        <v>0</v>
      </c>
      <c r="F13" s="8"/>
      <c r="G13" s="8"/>
      <c r="H13" s="8"/>
      <c r="I13" s="8"/>
      <c r="J13" s="8">
        <f t="shared" si="1"/>
        <v>0</v>
      </c>
      <c r="K13" s="8">
        <f t="shared" si="2"/>
        <v>0</v>
      </c>
      <c r="L13" s="8">
        <f>VLOOKUP(A13,'3月份工资'!A13:K725,11)</f>
        <v>0</v>
      </c>
      <c r="M13" s="8">
        <f t="shared" si="3"/>
        <v>0</v>
      </c>
    </row>
    <row r="14" s="1" customFormat="1" ht="18" customHeight="1" spans="1:13">
      <c r="A14" s="7" t="s">
        <v>28</v>
      </c>
      <c r="B14" s="8"/>
      <c r="C14" s="8"/>
      <c r="D14" s="8"/>
      <c r="E14" s="8">
        <f t="shared" si="0"/>
        <v>0</v>
      </c>
      <c r="F14" s="8"/>
      <c r="G14" s="8"/>
      <c r="H14" s="8"/>
      <c r="I14" s="8"/>
      <c r="J14" s="8">
        <f t="shared" si="1"/>
        <v>0</v>
      </c>
      <c r="K14" s="8">
        <f t="shared" si="2"/>
        <v>0</v>
      </c>
      <c r="L14" s="8">
        <f>VLOOKUP(A14,'3月份工资'!A14:K726,11)</f>
        <v>0</v>
      </c>
      <c r="M14" s="8">
        <f t="shared" si="3"/>
        <v>0</v>
      </c>
    </row>
    <row r="15" s="1" customFormat="1" ht="18" customHeight="1" spans="1:13">
      <c r="A15" s="7" t="s">
        <v>29</v>
      </c>
      <c r="B15" s="8"/>
      <c r="C15" s="8"/>
      <c r="D15" s="8"/>
      <c r="E15" s="8">
        <f t="shared" si="0"/>
        <v>0</v>
      </c>
      <c r="F15" s="8"/>
      <c r="G15" s="8"/>
      <c r="H15" s="8"/>
      <c r="I15" s="8"/>
      <c r="J15" s="8">
        <f t="shared" si="1"/>
        <v>0</v>
      </c>
      <c r="K15" s="8">
        <f t="shared" si="2"/>
        <v>0</v>
      </c>
      <c r="L15" s="8">
        <f>VLOOKUP(A15,'3月份工资'!A15:K727,11)</f>
        <v>0</v>
      </c>
      <c r="M15" s="8">
        <f t="shared" si="3"/>
        <v>0</v>
      </c>
    </row>
    <row r="16" s="1" customFormat="1" ht="18" customHeight="1" spans="1:13">
      <c r="A16" s="7" t="s">
        <v>30</v>
      </c>
      <c r="B16" s="8"/>
      <c r="C16" s="8"/>
      <c r="D16" s="8"/>
      <c r="E16" s="8">
        <f t="shared" si="0"/>
        <v>0</v>
      </c>
      <c r="F16" s="8"/>
      <c r="G16" s="8"/>
      <c r="H16" s="8"/>
      <c r="I16" s="8"/>
      <c r="J16" s="8">
        <f t="shared" si="1"/>
        <v>0</v>
      </c>
      <c r="K16" s="8">
        <f t="shared" si="2"/>
        <v>0</v>
      </c>
      <c r="L16" s="8">
        <f>VLOOKUP(A16,'3月份工资'!A16:K728,11)</f>
        <v>0</v>
      </c>
      <c r="M16" s="8">
        <f t="shared" si="3"/>
        <v>0</v>
      </c>
    </row>
    <row r="17" s="1" customFormat="1" ht="18" customHeight="1" spans="1:13">
      <c r="A17" s="7" t="s">
        <v>31</v>
      </c>
      <c r="B17" s="8"/>
      <c r="C17" s="8"/>
      <c r="D17" s="8"/>
      <c r="E17" s="8">
        <f t="shared" si="0"/>
        <v>0</v>
      </c>
      <c r="F17" s="8"/>
      <c r="G17" s="8"/>
      <c r="H17" s="8"/>
      <c r="I17" s="8"/>
      <c r="J17" s="8">
        <f t="shared" si="1"/>
        <v>0</v>
      </c>
      <c r="K17" s="8">
        <f t="shared" si="2"/>
        <v>0</v>
      </c>
      <c r="L17" s="8">
        <f>VLOOKUP(A17,'3月份工资'!A17:K729,11)</f>
        <v>0</v>
      </c>
      <c r="M17" s="8">
        <f t="shared" si="3"/>
        <v>0</v>
      </c>
    </row>
    <row r="18" s="1" customFormat="1" ht="18" customHeight="1" spans="1:13">
      <c r="A18" s="7" t="s">
        <v>32</v>
      </c>
      <c r="B18" s="8"/>
      <c r="C18" s="8"/>
      <c r="D18" s="8"/>
      <c r="E18" s="8">
        <f t="shared" si="0"/>
        <v>0</v>
      </c>
      <c r="F18" s="8"/>
      <c r="G18" s="8"/>
      <c r="H18" s="8"/>
      <c r="I18" s="8"/>
      <c r="J18" s="8">
        <f t="shared" si="1"/>
        <v>0</v>
      </c>
      <c r="K18" s="8">
        <f t="shared" si="2"/>
        <v>0</v>
      </c>
      <c r="L18" s="8">
        <f>VLOOKUP(A18,'3月份工资'!A18:K730,11)</f>
        <v>0</v>
      </c>
      <c r="M18" s="8">
        <f t="shared" si="3"/>
        <v>0</v>
      </c>
    </row>
    <row r="19" s="1" customFormat="1" ht="18" customHeight="1" spans="1:13">
      <c r="A19" s="7" t="s">
        <v>33</v>
      </c>
      <c r="B19" s="8"/>
      <c r="C19" s="8"/>
      <c r="D19" s="8"/>
      <c r="E19" s="8">
        <f t="shared" si="0"/>
        <v>0</v>
      </c>
      <c r="F19" s="8"/>
      <c r="G19" s="8"/>
      <c r="H19" s="8"/>
      <c r="I19" s="8"/>
      <c r="J19" s="8">
        <f t="shared" si="1"/>
        <v>0</v>
      </c>
      <c r="K19" s="8">
        <f t="shared" si="2"/>
        <v>0</v>
      </c>
      <c r="L19" s="8">
        <f>VLOOKUP(A19,'3月份工资'!A19:K731,11)</f>
        <v>0</v>
      </c>
      <c r="M19" s="8">
        <f t="shared" si="3"/>
        <v>0</v>
      </c>
    </row>
    <row r="20" s="1" customFormat="1" ht="18" customHeight="1" spans="1:13">
      <c r="A20" s="7" t="s">
        <v>34</v>
      </c>
      <c r="B20" s="8"/>
      <c r="C20" s="8"/>
      <c r="D20" s="8"/>
      <c r="E20" s="8">
        <f t="shared" si="0"/>
        <v>0</v>
      </c>
      <c r="F20" s="8"/>
      <c r="G20" s="8"/>
      <c r="H20" s="8"/>
      <c r="I20" s="8"/>
      <c r="J20" s="8">
        <f t="shared" si="1"/>
        <v>0</v>
      </c>
      <c r="K20" s="8">
        <f t="shared" si="2"/>
        <v>0</v>
      </c>
      <c r="L20" s="8">
        <f>VLOOKUP(A20,'3月份工资'!A20:K732,11)</f>
        <v>0</v>
      </c>
      <c r="M20" s="8">
        <f t="shared" si="3"/>
        <v>0</v>
      </c>
    </row>
    <row r="21" ht="16.5" spans="1:13">
      <c r="A21" s="7" t="s">
        <v>35</v>
      </c>
      <c r="B21" s="8"/>
      <c r="C21" s="8"/>
      <c r="D21" s="8"/>
      <c r="E21" s="8">
        <f t="shared" si="0"/>
        <v>0</v>
      </c>
      <c r="F21" s="8"/>
      <c r="G21" s="8"/>
      <c r="H21" s="8"/>
      <c r="I21" s="8"/>
      <c r="J21" s="8">
        <f t="shared" si="1"/>
        <v>0</v>
      </c>
      <c r="K21" s="8">
        <f t="shared" si="2"/>
        <v>0</v>
      </c>
      <c r="L21" s="8">
        <f>VLOOKUP(A21,'3月份工资'!A21:K733,11)</f>
        <v>0</v>
      </c>
      <c r="M21" s="8">
        <f t="shared" si="3"/>
        <v>0</v>
      </c>
    </row>
    <row r="22" ht="16.5" spans="1:13">
      <c r="A22" s="7" t="s">
        <v>36</v>
      </c>
      <c r="B22" s="8"/>
      <c r="C22" s="8"/>
      <c r="D22" s="8"/>
      <c r="E22" s="8">
        <f t="shared" si="0"/>
        <v>0</v>
      </c>
      <c r="F22" s="8"/>
      <c r="G22" s="8"/>
      <c r="H22" s="8"/>
      <c r="I22" s="8"/>
      <c r="J22" s="8">
        <f t="shared" si="1"/>
        <v>0</v>
      </c>
      <c r="K22" s="8">
        <f t="shared" si="2"/>
        <v>0</v>
      </c>
      <c r="L22" s="8">
        <f>VLOOKUP(A22,'3月份工资'!A22:K734,11)</f>
        <v>0</v>
      </c>
      <c r="M22" s="8">
        <f t="shared" si="3"/>
        <v>0</v>
      </c>
    </row>
    <row r="23" ht="16.5" spans="1:13">
      <c r="A23" s="7" t="s">
        <v>37</v>
      </c>
      <c r="B23" s="8"/>
      <c r="C23" s="8"/>
      <c r="D23" s="8"/>
      <c r="E23" s="8">
        <f t="shared" si="0"/>
        <v>0</v>
      </c>
      <c r="F23" s="8"/>
      <c r="G23" s="8"/>
      <c r="H23" s="8"/>
      <c r="I23" s="8"/>
      <c r="J23" s="8">
        <f t="shared" si="1"/>
        <v>0</v>
      </c>
      <c r="K23" s="8">
        <f t="shared" si="2"/>
        <v>0</v>
      </c>
      <c r="L23" s="8">
        <f>VLOOKUP(A23,'3月份工资'!A23:K735,11)</f>
        <v>0</v>
      </c>
      <c r="M23" s="8">
        <f t="shared" si="3"/>
        <v>0</v>
      </c>
    </row>
    <row r="24" ht="16.5" spans="1:13">
      <c r="A24" s="7" t="s">
        <v>38</v>
      </c>
      <c r="B24" s="8"/>
      <c r="C24" s="8"/>
      <c r="D24" s="8"/>
      <c r="E24" s="8">
        <f t="shared" si="0"/>
        <v>0</v>
      </c>
      <c r="F24" s="8"/>
      <c r="G24" s="8"/>
      <c r="H24" s="8"/>
      <c r="I24" s="8"/>
      <c r="J24" s="8">
        <f t="shared" si="1"/>
        <v>0</v>
      </c>
      <c r="K24" s="8">
        <f t="shared" si="2"/>
        <v>0</v>
      </c>
      <c r="L24" s="8">
        <f>VLOOKUP(A24,'3月份工资'!A24:K736,11)</f>
        <v>0</v>
      </c>
      <c r="M24" s="8">
        <f t="shared" si="3"/>
        <v>0</v>
      </c>
    </row>
    <row r="25" ht="16.5" spans="1:13">
      <c r="A25" s="7" t="s">
        <v>39</v>
      </c>
      <c r="B25" s="8"/>
      <c r="C25" s="8"/>
      <c r="D25" s="8"/>
      <c r="E25" s="8">
        <f t="shared" si="0"/>
        <v>0</v>
      </c>
      <c r="F25" s="8"/>
      <c r="G25" s="8"/>
      <c r="H25" s="8"/>
      <c r="I25" s="8"/>
      <c r="J25" s="8">
        <f t="shared" si="1"/>
        <v>0</v>
      </c>
      <c r="K25" s="8">
        <f t="shared" si="2"/>
        <v>0</v>
      </c>
      <c r="L25" s="8">
        <f>VLOOKUP(A25,'3月份工资'!A25:K737,11)</f>
        <v>0</v>
      </c>
      <c r="M25" s="8">
        <f t="shared" si="3"/>
        <v>0</v>
      </c>
    </row>
    <row r="26" ht="16.5" spans="1:13">
      <c r="A26" s="7" t="s">
        <v>40</v>
      </c>
      <c r="B26" s="8"/>
      <c r="C26" s="8"/>
      <c r="D26" s="8"/>
      <c r="E26" s="8">
        <f t="shared" si="0"/>
        <v>0</v>
      </c>
      <c r="F26" s="8"/>
      <c r="G26" s="8"/>
      <c r="H26" s="8"/>
      <c r="I26" s="8"/>
      <c r="J26" s="8">
        <f t="shared" si="1"/>
        <v>0</v>
      </c>
      <c r="K26" s="8">
        <f t="shared" si="2"/>
        <v>0</v>
      </c>
      <c r="L26" s="8">
        <f>VLOOKUP(A26,'3月份工资'!A26:K738,11)</f>
        <v>0</v>
      </c>
      <c r="M26" s="8">
        <f t="shared" si="3"/>
        <v>0</v>
      </c>
    </row>
    <row r="27" ht="16.5" spans="1:13">
      <c r="A27" s="7" t="s">
        <v>41</v>
      </c>
      <c r="B27" s="8"/>
      <c r="C27" s="8"/>
      <c r="D27" s="8"/>
      <c r="E27" s="8">
        <f t="shared" si="0"/>
        <v>0</v>
      </c>
      <c r="F27" s="8"/>
      <c r="G27" s="8"/>
      <c r="H27" s="8"/>
      <c r="I27" s="8"/>
      <c r="J27" s="8">
        <f t="shared" si="1"/>
        <v>0</v>
      </c>
      <c r="K27" s="8">
        <f t="shared" si="2"/>
        <v>0</v>
      </c>
      <c r="L27" s="8">
        <f>VLOOKUP(A27,'3月份工资'!A27:K739,11)</f>
        <v>0</v>
      </c>
      <c r="M27" s="8">
        <f t="shared" si="3"/>
        <v>0</v>
      </c>
    </row>
    <row r="28" ht="16.5" spans="1:13">
      <c r="A28" s="7" t="s">
        <v>42</v>
      </c>
      <c r="B28" s="8"/>
      <c r="C28" s="8"/>
      <c r="D28" s="8"/>
      <c r="E28" s="8">
        <f t="shared" si="0"/>
        <v>0</v>
      </c>
      <c r="F28" s="8"/>
      <c r="G28" s="8"/>
      <c r="H28" s="8"/>
      <c r="I28" s="8"/>
      <c r="J28" s="8">
        <f t="shared" si="1"/>
        <v>0</v>
      </c>
      <c r="K28" s="8">
        <f t="shared" si="2"/>
        <v>0</v>
      </c>
      <c r="L28" s="8">
        <f>VLOOKUP(A28,'3月份工资'!A28:K740,11)</f>
        <v>0</v>
      </c>
      <c r="M28" s="8">
        <f t="shared" si="3"/>
        <v>0</v>
      </c>
    </row>
    <row r="29" ht="16.5" spans="1:13">
      <c r="A29" s="7" t="s">
        <v>43</v>
      </c>
      <c r="B29" s="8"/>
      <c r="C29" s="8"/>
      <c r="D29" s="8"/>
      <c r="E29" s="8">
        <f t="shared" si="0"/>
        <v>0</v>
      </c>
      <c r="F29" s="8"/>
      <c r="G29" s="8"/>
      <c r="H29" s="8"/>
      <c r="I29" s="8"/>
      <c r="J29" s="8">
        <f t="shared" si="1"/>
        <v>0</v>
      </c>
      <c r="K29" s="8">
        <f t="shared" si="2"/>
        <v>0</v>
      </c>
      <c r="L29" s="8">
        <f>VLOOKUP(A29,'3月份工资'!A29:K741,11)</f>
        <v>0</v>
      </c>
      <c r="M29" s="8">
        <f t="shared" si="3"/>
        <v>0</v>
      </c>
    </row>
    <row r="30" ht="16.5" spans="1:13">
      <c r="A30" s="7" t="s">
        <v>44</v>
      </c>
      <c r="B30" s="8"/>
      <c r="C30" s="8"/>
      <c r="D30" s="8"/>
      <c r="E30" s="8">
        <f t="shared" si="0"/>
        <v>0</v>
      </c>
      <c r="F30" s="8"/>
      <c r="G30" s="8"/>
      <c r="H30" s="8"/>
      <c r="I30" s="8"/>
      <c r="J30" s="8">
        <f t="shared" si="1"/>
        <v>0</v>
      </c>
      <c r="K30" s="8">
        <f t="shared" si="2"/>
        <v>0</v>
      </c>
      <c r="L30" s="8">
        <f>VLOOKUP(A30,'3月份工资'!A30:K742,11)</f>
        <v>0</v>
      </c>
      <c r="M30" s="8">
        <f t="shared" si="3"/>
        <v>0</v>
      </c>
    </row>
    <row r="31" ht="16.5" spans="1:13">
      <c r="A31" s="7" t="s">
        <v>45</v>
      </c>
      <c r="B31" s="8"/>
      <c r="C31" s="8"/>
      <c r="D31" s="8"/>
      <c r="E31" s="8">
        <f t="shared" si="0"/>
        <v>0</v>
      </c>
      <c r="F31" s="8"/>
      <c r="G31" s="8"/>
      <c r="H31" s="8"/>
      <c r="I31" s="8"/>
      <c r="J31" s="8">
        <f t="shared" si="1"/>
        <v>0</v>
      </c>
      <c r="K31" s="8">
        <f t="shared" si="2"/>
        <v>0</v>
      </c>
      <c r="L31" s="8">
        <f>VLOOKUP(A31,'3月份工资'!A31:K743,11)</f>
        <v>0</v>
      </c>
      <c r="M31" s="8">
        <f t="shared" si="3"/>
        <v>0</v>
      </c>
    </row>
    <row r="32" ht="16.5" spans="1:13">
      <c r="A32" s="7" t="s">
        <v>46</v>
      </c>
      <c r="B32" s="8"/>
      <c r="C32" s="8"/>
      <c r="D32" s="8"/>
      <c r="E32" s="8">
        <f t="shared" si="0"/>
        <v>0</v>
      </c>
      <c r="F32" s="8"/>
      <c r="G32" s="8"/>
      <c r="H32" s="8"/>
      <c r="I32" s="8"/>
      <c r="J32" s="8">
        <f t="shared" si="1"/>
        <v>0</v>
      </c>
      <c r="K32" s="8">
        <f t="shared" si="2"/>
        <v>0</v>
      </c>
      <c r="L32" s="8">
        <f>VLOOKUP(A32,'3月份工资'!A32:K744,11)</f>
        <v>0</v>
      </c>
      <c r="M32" s="8">
        <f t="shared" si="3"/>
        <v>0</v>
      </c>
    </row>
    <row r="33" ht="16.5" spans="1:13">
      <c r="A33" s="7" t="s">
        <v>47</v>
      </c>
      <c r="B33" s="8"/>
      <c r="C33" s="8"/>
      <c r="D33" s="8"/>
      <c r="E33" s="8">
        <f t="shared" si="0"/>
        <v>0</v>
      </c>
      <c r="F33" s="8"/>
      <c r="G33" s="8"/>
      <c r="H33" s="8"/>
      <c r="I33" s="8"/>
      <c r="J33" s="8">
        <f t="shared" si="1"/>
        <v>0</v>
      </c>
      <c r="K33" s="8">
        <f t="shared" si="2"/>
        <v>0</v>
      </c>
      <c r="L33" s="8">
        <f>VLOOKUP(A33,'3月份工资'!A33:K745,11)</f>
        <v>0</v>
      </c>
      <c r="M33" s="8">
        <f t="shared" si="3"/>
        <v>0</v>
      </c>
    </row>
    <row r="34" ht="16.5" spans="1:13">
      <c r="A34" s="7" t="s">
        <v>48</v>
      </c>
      <c r="B34" s="8"/>
      <c r="C34" s="8"/>
      <c r="D34" s="8"/>
      <c r="E34" s="8">
        <f t="shared" si="0"/>
        <v>0</v>
      </c>
      <c r="F34" s="8"/>
      <c r="G34" s="8"/>
      <c r="H34" s="8"/>
      <c r="I34" s="8"/>
      <c r="J34" s="8">
        <f t="shared" si="1"/>
        <v>0</v>
      </c>
      <c r="K34" s="8">
        <f t="shared" si="2"/>
        <v>0</v>
      </c>
      <c r="L34" s="8">
        <f>VLOOKUP(A34,'3月份工资'!A34:K746,11)</f>
        <v>0</v>
      </c>
      <c r="M34" s="8">
        <f t="shared" si="3"/>
        <v>0</v>
      </c>
    </row>
    <row r="35" ht="16.5" spans="1:13">
      <c r="A35" s="7" t="s">
        <v>49</v>
      </c>
      <c r="B35" s="8"/>
      <c r="C35" s="8"/>
      <c r="D35" s="8"/>
      <c r="E35" s="8">
        <f t="shared" si="0"/>
        <v>0</v>
      </c>
      <c r="F35" s="8"/>
      <c r="G35" s="8"/>
      <c r="H35" s="8"/>
      <c r="I35" s="8"/>
      <c r="J35" s="8">
        <f t="shared" si="1"/>
        <v>0</v>
      </c>
      <c r="K35" s="8">
        <f t="shared" si="2"/>
        <v>0</v>
      </c>
      <c r="L35" s="8">
        <f>VLOOKUP(A35,'3月份工资'!A35:K747,11)</f>
        <v>0</v>
      </c>
      <c r="M35" s="8">
        <f t="shared" si="3"/>
        <v>0</v>
      </c>
    </row>
    <row r="36" ht="16.5" spans="1:13">
      <c r="A36" s="7" t="s">
        <v>50</v>
      </c>
      <c r="B36" s="8"/>
      <c r="C36" s="8"/>
      <c r="D36" s="8"/>
      <c r="E36" s="8">
        <f t="shared" si="0"/>
        <v>0</v>
      </c>
      <c r="F36" s="8"/>
      <c r="G36" s="8"/>
      <c r="H36" s="8"/>
      <c r="I36" s="8"/>
      <c r="J36" s="8">
        <f t="shared" si="1"/>
        <v>0</v>
      </c>
      <c r="K36" s="8">
        <f t="shared" si="2"/>
        <v>0</v>
      </c>
      <c r="L36" s="8">
        <f>VLOOKUP(A36,'3月份工资'!A36:K748,11)</f>
        <v>0</v>
      </c>
      <c r="M36" s="8">
        <f t="shared" si="3"/>
        <v>0</v>
      </c>
    </row>
    <row r="37" ht="16.5" spans="1:13">
      <c r="A37" s="7" t="s">
        <v>51</v>
      </c>
      <c r="B37" s="8"/>
      <c r="C37" s="8"/>
      <c r="D37" s="8"/>
      <c r="E37" s="8">
        <f t="shared" si="0"/>
        <v>0</v>
      </c>
      <c r="F37" s="8"/>
      <c r="G37" s="8"/>
      <c r="H37" s="8"/>
      <c r="I37" s="8"/>
      <c r="J37" s="8">
        <f t="shared" si="1"/>
        <v>0</v>
      </c>
      <c r="K37" s="8">
        <f t="shared" si="2"/>
        <v>0</v>
      </c>
      <c r="L37" s="8">
        <f>VLOOKUP(A37,'3月份工资'!A37:K749,11)</f>
        <v>0</v>
      </c>
      <c r="M37" s="8">
        <f t="shared" si="3"/>
        <v>0</v>
      </c>
    </row>
    <row r="38" ht="16.5" spans="1:13">
      <c r="A38" s="7" t="s">
        <v>52</v>
      </c>
      <c r="B38" s="8"/>
      <c r="C38" s="8"/>
      <c r="D38" s="8"/>
      <c r="E38" s="8">
        <f t="shared" si="0"/>
        <v>0</v>
      </c>
      <c r="F38" s="8"/>
      <c r="G38" s="8"/>
      <c r="H38" s="8"/>
      <c r="I38" s="8"/>
      <c r="J38" s="8">
        <f t="shared" si="1"/>
        <v>0</v>
      </c>
      <c r="K38" s="8">
        <f t="shared" si="2"/>
        <v>0</v>
      </c>
      <c r="L38" s="8">
        <f>VLOOKUP(A38,'3月份工资'!A38:K750,11)</f>
        <v>0</v>
      </c>
      <c r="M38" s="8">
        <f t="shared" si="3"/>
        <v>0</v>
      </c>
    </row>
    <row r="39" ht="16.5" spans="1:13">
      <c r="A39" s="7" t="s">
        <v>53</v>
      </c>
      <c r="B39" s="8"/>
      <c r="C39" s="8"/>
      <c r="D39" s="8"/>
      <c r="E39" s="8">
        <f t="shared" si="0"/>
        <v>0</v>
      </c>
      <c r="F39" s="8"/>
      <c r="G39" s="8"/>
      <c r="H39" s="8"/>
      <c r="I39" s="8"/>
      <c r="J39" s="8">
        <f t="shared" si="1"/>
        <v>0</v>
      </c>
      <c r="K39" s="8">
        <f t="shared" si="2"/>
        <v>0</v>
      </c>
      <c r="L39" s="8">
        <f>VLOOKUP(A39,'3月份工资'!A39:K751,11)</f>
        <v>0</v>
      </c>
      <c r="M39" s="8">
        <f t="shared" si="3"/>
        <v>0</v>
      </c>
    </row>
    <row r="40" ht="16.5" spans="1:13">
      <c r="A40" s="7" t="s">
        <v>54</v>
      </c>
      <c r="B40" s="8"/>
      <c r="C40" s="8"/>
      <c r="D40" s="8"/>
      <c r="E40" s="8">
        <f t="shared" si="0"/>
        <v>0</v>
      </c>
      <c r="F40" s="8"/>
      <c r="G40" s="8"/>
      <c r="H40" s="8"/>
      <c r="I40" s="8"/>
      <c r="J40" s="8">
        <f t="shared" si="1"/>
        <v>0</v>
      </c>
      <c r="K40" s="8">
        <f t="shared" si="2"/>
        <v>0</v>
      </c>
      <c r="L40" s="8">
        <f>VLOOKUP(A40,'3月份工资'!A40:K752,11)</f>
        <v>0</v>
      </c>
      <c r="M40" s="8">
        <f t="shared" si="3"/>
        <v>0</v>
      </c>
    </row>
    <row r="41" ht="16.5" spans="1:13">
      <c r="A41" s="7" t="s">
        <v>55</v>
      </c>
      <c r="B41" s="8"/>
      <c r="C41" s="8"/>
      <c r="D41" s="8"/>
      <c r="E41" s="8">
        <f t="shared" si="0"/>
        <v>0</v>
      </c>
      <c r="F41" s="8"/>
      <c r="G41" s="8"/>
      <c r="H41" s="8"/>
      <c r="I41" s="8"/>
      <c r="J41" s="8">
        <f t="shared" si="1"/>
        <v>0</v>
      </c>
      <c r="K41" s="8">
        <f t="shared" si="2"/>
        <v>0</v>
      </c>
      <c r="L41" s="8">
        <f>VLOOKUP(A41,'3月份工资'!A41:K753,11)</f>
        <v>0</v>
      </c>
      <c r="M41" s="8">
        <f t="shared" si="3"/>
        <v>0</v>
      </c>
    </row>
    <row r="42" ht="16.5" spans="1:13">
      <c r="A42" s="7" t="s">
        <v>56</v>
      </c>
      <c r="B42" s="8"/>
      <c r="C42" s="8"/>
      <c r="D42" s="8"/>
      <c r="E42" s="8">
        <f t="shared" si="0"/>
        <v>0</v>
      </c>
      <c r="F42" s="8"/>
      <c r="G42" s="8"/>
      <c r="H42" s="8"/>
      <c r="I42" s="8"/>
      <c r="J42" s="8">
        <f t="shared" si="1"/>
        <v>0</v>
      </c>
      <c r="K42" s="8">
        <f t="shared" si="2"/>
        <v>0</v>
      </c>
      <c r="L42" s="8">
        <f>VLOOKUP(A42,'3月份工资'!A42:K754,11)</f>
        <v>0</v>
      </c>
      <c r="M42" s="8">
        <f t="shared" si="3"/>
        <v>0</v>
      </c>
    </row>
    <row r="43" ht="16.5" spans="1:13">
      <c r="A43" s="7" t="s">
        <v>57</v>
      </c>
      <c r="B43" s="8"/>
      <c r="C43" s="8"/>
      <c r="D43" s="8"/>
      <c r="E43" s="8">
        <f t="shared" si="0"/>
        <v>0</v>
      </c>
      <c r="F43" s="8"/>
      <c r="G43" s="8"/>
      <c r="H43" s="8"/>
      <c r="I43" s="8"/>
      <c r="J43" s="8">
        <f t="shared" si="1"/>
        <v>0</v>
      </c>
      <c r="K43" s="8">
        <f t="shared" si="2"/>
        <v>0</v>
      </c>
      <c r="L43" s="8">
        <f>VLOOKUP(A43,'3月份工资'!A43:K755,11)</f>
        <v>0</v>
      </c>
      <c r="M43" s="8">
        <f t="shared" si="3"/>
        <v>0</v>
      </c>
    </row>
    <row r="44" ht="16.5" spans="1:13">
      <c r="A44" s="7" t="s">
        <v>58</v>
      </c>
      <c r="B44" s="8"/>
      <c r="C44" s="8"/>
      <c r="D44" s="8"/>
      <c r="E44" s="8">
        <f t="shared" si="0"/>
        <v>0</v>
      </c>
      <c r="F44" s="8"/>
      <c r="G44" s="8"/>
      <c r="H44" s="8"/>
      <c r="I44" s="8"/>
      <c r="J44" s="8">
        <f t="shared" si="1"/>
        <v>0</v>
      </c>
      <c r="K44" s="8">
        <f t="shared" si="2"/>
        <v>0</v>
      </c>
      <c r="L44" s="8">
        <f>VLOOKUP(A44,'3月份工资'!A44:K756,11)</f>
        <v>0</v>
      </c>
      <c r="M44" s="8">
        <f t="shared" si="3"/>
        <v>0</v>
      </c>
    </row>
    <row r="45" ht="16.5" spans="1:13">
      <c r="A45" s="7" t="s">
        <v>59</v>
      </c>
      <c r="B45" s="8"/>
      <c r="C45" s="8"/>
      <c r="D45" s="8"/>
      <c r="E45" s="8">
        <f t="shared" si="0"/>
        <v>0</v>
      </c>
      <c r="F45" s="8"/>
      <c r="G45" s="8"/>
      <c r="H45" s="8"/>
      <c r="I45" s="8"/>
      <c r="J45" s="8">
        <f t="shared" si="1"/>
        <v>0</v>
      </c>
      <c r="K45" s="8">
        <f t="shared" si="2"/>
        <v>0</v>
      </c>
      <c r="L45" s="8">
        <f>VLOOKUP(A45,'3月份工资'!A45:K757,11)</f>
        <v>0</v>
      </c>
      <c r="M45" s="8">
        <f t="shared" si="3"/>
        <v>0</v>
      </c>
    </row>
    <row r="46" ht="16.5" spans="1:13">
      <c r="A46" s="7" t="s">
        <v>60</v>
      </c>
      <c r="B46" s="8"/>
      <c r="C46" s="8"/>
      <c r="D46" s="8"/>
      <c r="E46" s="8">
        <f t="shared" si="0"/>
        <v>0</v>
      </c>
      <c r="F46" s="8"/>
      <c r="G46" s="8"/>
      <c r="H46" s="8"/>
      <c r="I46" s="8"/>
      <c r="J46" s="8">
        <f t="shared" si="1"/>
        <v>0</v>
      </c>
      <c r="K46" s="8">
        <f t="shared" si="2"/>
        <v>0</v>
      </c>
      <c r="L46" s="8">
        <f>VLOOKUP(A46,'3月份工资'!A46:K758,11)</f>
        <v>0</v>
      </c>
      <c r="M46" s="8">
        <f t="shared" si="3"/>
        <v>0</v>
      </c>
    </row>
    <row r="47" ht="16.5" spans="1:13">
      <c r="A47" s="7" t="s">
        <v>61</v>
      </c>
      <c r="B47" s="8"/>
      <c r="C47" s="8"/>
      <c r="D47" s="8"/>
      <c r="E47" s="8">
        <f t="shared" si="0"/>
        <v>0</v>
      </c>
      <c r="F47" s="8"/>
      <c r="G47" s="8"/>
      <c r="H47" s="8"/>
      <c r="I47" s="8"/>
      <c r="J47" s="8">
        <f t="shared" si="1"/>
        <v>0</v>
      </c>
      <c r="K47" s="8">
        <f t="shared" si="2"/>
        <v>0</v>
      </c>
      <c r="L47" s="8">
        <f>VLOOKUP(A47,'3月份工资'!A47:K759,11)</f>
        <v>0</v>
      </c>
      <c r="M47" s="8">
        <f t="shared" si="3"/>
        <v>0</v>
      </c>
    </row>
    <row r="48" ht="16.5" spans="1:13">
      <c r="A48" s="7" t="s">
        <v>62</v>
      </c>
      <c r="B48" s="8"/>
      <c r="C48" s="8"/>
      <c r="D48" s="8"/>
      <c r="E48" s="8">
        <f t="shared" si="0"/>
        <v>0</v>
      </c>
      <c r="F48" s="8"/>
      <c r="G48" s="8"/>
      <c r="H48" s="8"/>
      <c r="I48" s="8"/>
      <c r="J48" s="8">
        <f t="shared" si="1"/>
        <v>0</v>
      </c>
      <c r="K48" s="8">
        <f t="shared" si="2"/>
        <v>0</v>
      </c>
      <c r="L48" s="8">
        <f>VLOOKUP(A48,'3月份工资'!A48:K760,11)</f>
        <v>0</v>
      </c>
      <c r="M48" s="8">
        <f t="shared" si="3"/>
        <v>0</v>
      </c>
    </row>
    <row r="49" ht="16.5" spans="1:13">
      <c r="A49" s="7" t="s">
        <v>63</v>
      </c>
      <c r="B49" s="8"/>
      <c r="C49" s="8"/>
      <c r="D49" s="8"/>
      <c r="E49" s="8">
        <f t="shared" si="0"/>
        <v>0</v>
      </c>
      <c r="F49" s="8"/>
      <c r="G49" s="8"/>
      <c r="H49" s="8"/>
      <c r="I49" s="8"/>
      <c r="J49" s="8">
        <f t="shared" si="1"/>
        <v>0</v>
      </c>
      <c r="K49" s="8">
        <f t="shared" si="2"/>
        <v>0</v>
      </c>
      <c r="L49" s="8">
        <f>VLOOKUP(A49,'3月份工资'!A49:K761,11)</f>
        <v>0</v>
      </c>
      <c r="M49" s="8">
        <f t="shared" si="3"/>
        <v>0</v>
      </c>
    </row>
    <row r="50" ht="16.5" spans="1:13">
      <c r="A50" s="7" t="s">
        <v>64</v>
      </c>
      <c r="B50" s="8"/>
      <c r="C50" s="8"/>
      <c r="D50" s="8"/>
      <c r="E50" s="8">
        <f t="shared" si="0"/>
        <v>0</v>
      </c>
      <c r="F50" s="8"/>
      <c r="G50" s="8"/>
      <c r="H50" s="8"/>
      <c r="I50" s="8"/>
      <c r="J50" s="8">
        <f t="shared" si="1"/>
        <v>0</v>
      </c>
      <c r="K50" s="8">
        <f t="shared" si="2"/>
        <v>0</v>
      </c>
      <c r="L50" s="8">
        <f>VLOOKUP(A50,'3月份工资'!A50:K762,11)</f>
        <v>0</v>
      </c>
      <c r="M50" s="8">
        <f t="shared" si="3"/>
        <v>0</v>
      </c>
    </row>
  </sheetData>
  <mergeCells count="12">
    <mergeCell ref="A1:M1"/>
    <mergeCell ref="B2:G2"/>
    <mergeCell ref="K2:M2"/>
    <mergeCell ref="F3:J3"/>
    <mergeCell ref="A3:A4"/>
    <mergeCell ref="B3:B4"/>
    <mergeCell ref="C3:C4"/>
    <mergeCell ref="D3:D4"/>
    <mergeCell ref="E3:E4"/>
    <mergeCell ref="K3:K4"/>
    <mergeCell ref="L3:L4"/>
    <mergeCell ref="M3:M4"/>
  </mergeCells>
  <pageMargins left="0.699305555555556" right="0.699305555555556" top="0.75" bottom="0.75" header="0.3" footer="0.3"/>
  <pageSetup paperSize="9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showGridLines="0" zoomScale="130" zoomScaleNormal="130" workbookViewId="0">
      <selection activeCell="O23" sqref="O23"/>
    </sheetView>
  </sheetViews>
  <sheetFormatPr defaultColWidth="9" defaultRowHeight="14.25"/>
  <cols>
    <col min="2" max="2" width="10" customWidth="1"/>
    <col min="3" max="3" width="11.1083333333333" customWidth="1"/>
    <col min="4" max="5" width="8.775" customWidth="1"/>
    <col min="6" max="10" width="9.775" customWidth="1"/>
    <col min="11" max="12" width="10.775" customWidth="1"/>
    <col min="13" max="13" width="9.66666666666667" customWidth="1"/>
  </cols>
  <sheetData>
    <row r="1" s="1" customFormat="1" ht="37.2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18" customHeight="1" spans="2:13">
      <c r="B2" s="3" t="s">
        <v>1</v>
      </c>
      <c r="C2" s="3"/>
      <c r="D2" s="3"/>
      <c r="E2" s="3"/>
      <c r="F2" s="3"/>
      <c r="G2" s="3"/>
      <c r="H2" s="4"/>
      <c r="I2" s="4"/>
      <c r="J2" s="4"/>
      <c r="K2" s="4" t="s">
        <v>68</v>
      </c>
      <c r="L2" s="4"/>
      <c r="M2" s="4"/>
    </row>
    <row r="3" s="1" customFormat="1" ht="18" customHeight="1" spans="1:1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/>
      <c r="H3" s="6"/>
      <c r="I3" s="6"/>
      <c r="J3" s="6"/>
      <c r="K3" s="5" t="s">
        <v>9</v>
      </c>
      <c r="L3" s="9" t="s">
        <v>66</v>
      </c>
      <c r="M3" s="11" t="s">
        <v>67</v>
      </c>
    </row>
    <row r="4" s="1" customFormat="1" ht="18" customHeight="1" spans="1:13">
      <c r="A4" s="5"/>
      <c r="B4" s="5"/>
      <c r="C4" s="5"/>
      <c r="D4" s="5"/>
      <c r="E4" s="5"/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/>
      <c r="L4" s="10"/>
      <c r="M4" s="5"/>
    </row>
    <row r="5" s="1" customFormat="1" ht="18" customHeight="1" spans="1:13">
      <c r="A5" s="7" t="s">
        <v>16</v>
      </c>
      <c r="B5" s="8" t="s">
        <v>17</v>
      </c>
      <c r="C5" s="8">
        <v>400</v>
      </c>
      <c r="D5" s="8">
        <v>22</v>
      </c>
      <c r="E5" s="8">
        <f>C5*D5</f>
        <v>8800</v>
      </c>
      <c r="F5" s="8">
        <v>1000</v>
      </c>
      <c r="G5" s="8">
        <v>400</v>
      </c>
      <c r="H5" s="8">
        <v>200</v>
      </c>
      <c r="I5" s="8">
        <v>200</v>
      </c>
      <c r="J5" s="8">
        <f>SUM(F5:I5)</f>
        <v>1800</v>
      </c>
      <c r="K5" s="8">
        <f>E5-J5</f>
        <v>7000</v>
      </c>
      <c r="L5" s="8">
        <f>VLOOKUP(A5,'4月份工资'!A5:M50,13)</f>
        <v>13100</v>
      </c>
      <c r="M5" s="8">
        <f>K5+L5</f>
        <v>20100</v>
      </c>
    </row>
    <row r="6" s="1" customFormat="1" ht="18" customHeight="1" spans="1:13">
      <c r="A6" s="7" t="s">
        <v>18</v>
      </c>
      <c r="B6" s="8" t="s">
        <v>19</v>
      </c>
      <c r="C6" s="8"/>
      <c r="D6" s="8"/>
      <c r="E6" s="8">
        <f t="shared" ref="E6:E50" si="0">C6*D6</f>
        <v>0</v>
      </c>
      <c r="F6" s="8"/>
      <c r="G6" s="8"/>
      <c r="H6" s="8"/>
      <c r="I6" s="8"/>
      <c r="J6" s="8">
        <f t="shared" ref="J6:J50" si="1">SUM(F6:I6)</f>
        <v>0</v>
      </c>
      <c r="K6" s="8">
        <f t="shared" ref="K6:K50" si="2">E6-J6</f>
        <v>0</v>
      </c>
      <c r="L6" s="8">
        <f>VLOOKUP(A6,'4月份工资'!A6:M51,13)</f>
        <v>0</v>
      </c>
      <c r="M6" s="8">
        <f t="shared" ref="M6:M50" si="3">K6+L6</f>
        <v>0</v>
      </c>
    </row>
    <row r="7" s="1" customFormat="1" ht="18" customHeight="1" spans="1:13">
      <c r="A7" s="7" t="s">
        <v>20</v>
      </c>
      <c r="B7" s="8" t="s">
        <v>21</v>
      </c>
      <c r="C7" s="8"/>
      <c r="D7" s="8"/>
      <c r="E7" s="8">
        <f t="shared" si="0"/>
        <v>0</v>
      </c>
      <c r="F7" s="8"/>
      <c r="G7" s="8"/>
      <c r="H7" s="8"/>
      <c r="I7" s="8"/>
      <c r="J7" s="8">
        <f t="shared" si="1"/>
        <v>0</v>
      </c>
      <c r="K7" s="8">
        <f t="shared" si="2"/>
        <v>0</v>
      </c>
      <c r="L7" s="8">
        <f>VLOOKUP(A7,'4月份工资'!A7:M52,13)</f>
        <v>0</v>
      </c>
      <c r="M7" s="8">
        <f t="shared" si="3"/>
        <v>0</v>
      </c>
    </row>
    <row r="8" s="1" customFormat="1" ht="18" customHeight="1" spans="1:13">
      <c r="A8" s="7" t="s">
        <v>22</v>
      </c>
      <c r="B8" s="8"/>
      <c r="C8" s="8"/>
      <c r="D8" s="8"/>
      <c r="E8" s="8">
        <f t="shared" si="0"/>
        <v>0</v>
      </c>
      <c r="F8" s="8"/>
      <c r="G8" s="8"/>
      <c r="H8" s="8"/>
      <c r="I8" s="8"/>
      <c r="J8" s="8">
        <f t="shared" si="1"/>
        <v>0</v>
      </c>
      <c r="K8" s="8">
        <f t="shared" si="2"/>
        <v>0</v>
      </c>
      <c r="L8" s="8">
        <f>VLOOKUP(A8,'4月份工资'!A8:M53,13)</f>
        <v>0</v>
      </c>
      <c r="M8" s="8">
        <f t="shared" si="3"/>
        <v>0</v>
      </c>
    </row>
    <row r="9" s="1" customFormat="1" ht="18" customHeight="1" spans="1:13">
      <c r="A9" s="7" t="s">
        <v>23</v>
      </c>
      <c r="B9" s="8"/>
      <c r="C9" s="8"/>
      <c r="D9" s="8"/>
      <c r="E9" s="8">
        <f t="shared" si="0"/>
        <v>0</v>
      </c>
      <c r="F9" s="8"/>
      <c r="G9" s="8"/>
      <c r="H9" s="8"/>
      <c r="I9" s="8"/>
      <c r="J9" s="8">
        <f t="shared" si="1"/>
        <v>0</v>
      </c>
      <c r="K9" s="8">
        <f t="shared" si="2"/>
        <v>0</v>
      </c>
      <c r="L9" s="8">
        <f>VLOOKUP(A9,'4月份工资'!A9:M54,13)</f>
        <v>0</v>
      </c>
      <c r="M9" s="8">
        <f t="shared" si="3"/>
        <v>0</v>
      </c>
    </row>
    <row r="10" s="1" customFormat="1" ht="18" customHeight="1" spans="1:13">
      <c r="A10" s="7" t="s">
        <v>24</v>
      </c>
      <c r="B10" s="8"/>
      <c r="C10" s="8"/>
      <c r="D10" s="8"/>
      <c r="E10" s="8">
        <f t="shared" si="0"/>
        <v>0</v>
      </c>
      <c r="F10" s="8"/>
      <c r="G10" s="8"/>
      <c r="H10" s="8"/>
      <c r="I10" s="8"/>
      <c r="J10" s="8">
        <f t="shared" si="1"/>
        <v>0</v>
      </c>
      <c r="K10" s="8">
        <f t="shared" si="2"/>
        <v>0</v>
      </c>
      <c r="L10" s="8">
        <f>VLOOKUP(A10,'4月份工资'!A10:M55,13)</f>
        <v>0</v>
      </c>
      <c r="M10" s="8">
        <f t="shared" si="3"/>
        <v>0</v>
      </c>
    </row>
    <row r="11" s="1" customFormat="1" ht="18" customHeight="1" spans="1:13">
      <c r="A11" s="7" t="s">
        <v>25</v>
      </c>
      <c r="B11" s="8"/>
      <c r="C11" s="8"/>
      <c r="D11" s="8"/>
      <c r="E11" s="8">
        <f t="shared" si="0"/>
        <v>0</v>
      </c>
      <c r="F11" s="8"/>
      <c r="G11" s="8"/>
      <c r="H11" s="8"/>
      <c r="I11" s="8"/>
      <c r="J11" s="8">
        <f t="shared" si="1"/>
        <v>0</v>
      </c>
      <c r="K11" s="8">
        <f t="shared" si="2"/>
        <v>0</v>
      </c>
      <c r="L11" s="8">
        <f>VLOOKUP(A11,'4月份工资'!A11:M56,13)</f>
        <v>0</v>
      </c>
      <c r="M11" s="8">
        <f t="shared" si="3"/>
        <v>0</v>
      </c>
    </row>
    <row r="12" s="1" customFormat="1" ht="18" customHeight="1" spans="1:13">
      <c r="A12" s="7" t="s">
        <v>26</v>
      </c>
      <c r="B12" s="8"/>
      <c r="C12" s="8"/>
      <c r="D12" s="8"/>
      <c r="E12" s="8">
        <f t="shared" si="0"/>
        <v>0</v>
      </c>
      <c r="F12" s="8"/>
      <c r="G12" s="8"/>
      <c r="H12" s="8"/>
      <c r="I12" s="8"/>
      <c r="J12" s="8">
        <f t="shared" si="1"/>
        <v>0</v>
      </c>
      <c r="K12" s="8">
        <f t="shared" si="2"/>
        <v>0</v>
      </c>
      <c r="L12" s="8">
        <f>VLOOKUP(A12,'4月份工资'!A12:M57,13)</f>
        <v>0</v>
      </c>
      <c r="M12" s="8">
        <f t="shared" si="3"/>
        <v>0</v>
      </c>
    </row>
    <row r="13" s="1" customFormat="1" ht="18" customHeight="1" spans="1:13">
      <c r="A13" s="7" t="s">
        <v>27</v>
      </c>
      <c r="B13" s="8"/>
      <c r="C13" s="8"/>
      <c r="D13" s="8"/>
      <c r="E13" s="8">
        <f t="shared" si="0"/>
        <v>0</v>
      </c>
      <c r="F13" s="8"/>
      <c r="G13" s="8"/>
      <c r="H13" s="8"/>
      <c r="I13" s="8"/>
      <c r="J13" s="8">
        <f t="shared" si="1"/>
        <v>0</v>
      </c>
      <c r="K13" s="8">
        <f t="shared" si="2"/>
        <v>0</v>
      </c>
      <c r="L13" s="8">
        <f>VLOOKUP(A13,'4月份工资'!A13:M58,13)</f>
        <v>0</v>
      </c>
      <c r="M13" s="8">
        <f t="shared" si="3"/>
        <v>0</v>
      </c>
    </row>
    <row r="14" s="1" customFormat="1" ht="18" customHeight="1" spans="1:13">
      <c r="A14" s="7" t="s">
        <v>28</v>
      </c>
      <c r="B14" s="8"/>
      <c r="C14" s="8"/>
      <c r="D14" s="8"/>
      <c r="E14" s="8">
        <f t="shared" si="0"/>
        <v>0</v>
      </c>
      <c r="F14" s="8"/>
      <c r="G14" s="8"/>
      <c r="H14" s="8"/>
      <c r="I14" s="8"/>
      <c r="J14" s="8">
        <f t="shared" si="1"/>
        <v>0</v>
      </c>
      <c r="K14" s="8">
        <f t="shared" si="2"/>
        <v>0</v>
      </c>
      <c r="L14" s="8">
        <f>VLOOKUP(A14,'4月份工资'!A14:M59,13)</f>
        <v>0</v>
      </c>
      <c r="M14" s="8">
        <f t="shared" si="3"/>
        <v>0</v>
      </c>
    </row>
    <row r="15" s="1" customFormat="1" ht="18" customHeight="1" spans="1:13">
      <c r="A15" s="7" t="s">
        <v>29</v>
      </c>
      <c r="B15" s="8"/>
      <c r="C15" s="8"/>
      <c r="D15" s="8"/>
      <c r="E15" s="8">
        <f t="shared" si="0"/>
        <v>0</v>
      </c>
      <c r="F15" s="8"/>
      <c r="G15" s="8"/>
      <c r="H15" s="8"/>
      <c r="I15" s="8"/>
      <c r="J15" s="8">
        <f t="shared" si="1"/>
        <v>0</v>
      </c>
      <c r="K15" s="8">
        <f t="shared" si="2"/>
        <v>0</v>
      </c>
      <c r="L15" s="8">
        <f>VLOOKUP(A15,'4月份工资'!A15:M60,13)</f>
        <v>0</v>
      </c>
      <c r="M15" s="8">
        <f t="shared" si="3"/>
        <v>0</v>
      </c>
    </row>
    <row r="16" s="1" customFormat="1" ht="18" customHeight="1" spans="1:13">
      <c r="A16" s="7" t="s">
        <v>30</v>
      </c>
      <c r="B16" s="8"/>
      <c r="C16" s="8"/>
      <c r="D16" s="8"/>
      <c r="E16" s="8">
        <f t="shared" si="0"/>
        <v>0</v>
      </c>
      <c r="F16" s="8"/>
      <c r="G16" s="8"/>
      <c r="H16" s="8"/>
      <c r="I16" s="8"/>
      <c r="J16" s="8">
        <f t="shared" si="1"/>
        <v>0</v>
      </c>
      <c r="K16" s="8">
        <f t="shared" si="2"/>
        <v>0</v>
      </c>
      <c r="L16" s="8">
        <f>VLOOKUP(A16,'4月份工资'!A16:M61,13)</f>
        <v>0</v>
      </c>
      <c r="M16" s="8">
        <f t="shared" si="3"/>
        <v>0</v>
      </c>
    </row>
    <row r="17" s="1" customFormat="1" ht="18" customHeight="1" spans="1:13">
      <c r="A17" s="7" t="s">
        <v>31</v>
      </c>
      <c r="B17" s="8"/>
      <c r="C17" s="8"/>
      <c r="D17" s="8"/>
      <c r="E17" s="8">
        <f t="shared" si="0"/>
        <v>0</v>
      </c>
      <c r="F17" s="8"/>
      <c r="G17" s="8"/>
      <c r="H17" s="8"/>
      <c r="I17" s="8"/>
      <c r="J17" s="8">
        <f t="shared" si="1"/>
        <v>0</v>
      </c>
      <c r="K17" s="8">
        <f t="shared" si="2"/>
        <v>0</v>
      </c>
      <c r="L17" s="8">
        <f>VLOOKUP(A17,'4月份工资'!A17:M62,13)</f>
        <v>0</v>
      </c>
      <c r="M17" s="8">
        <f t="shared" si="3"/>
        <v>0</v>
      </c>
    </row>
    <row r="18" s="1" customFormat="1" ht="18" customHeight="1" spans="1:13">
      <c r="A18" s="7" t="s">
        <v>32</v>
      </c>
      <c r="B18" s="8"/>
      <c r="C18" s="8"/>
      <c r="D18" s="8"/>
      <c r="E18" s="8">
        <f t="shared" si="0"/>
        <v>0</v>
      </c>
      <c r="F18" s="8"/>
      <c r="G18" s="8"/>
      <c r="H18" s="8"/>
      <c r="I18" s="8"/>
      <c r="J18" s="8">
        <f t="shared" si="1"/>
        <v>0</v>
      </c>
      <c r="K18" s="8">
        <f t="shared" si="2"/>
        <v>0</v>
      </c>
      <c r="L18" s="8">
        <f>VLOOKUP(A18,'4月份工资'!A18:M63,13)</f>
        <v>0</v>
      </c>
      <c r="M18" s="8">
        <f t="shared" si="3"/>
        <v>0</v>
      </c>
    </row>
    <row r="19" s="1" customFormat="1" ht="18" customHeight="1" spans="1:13">
      <c r="A19" s="7" t="s">
        <v>33</v>
      </c>
      <c r="B19" s="8"/>
      <c r="C19" s="8"/>
      <c r="D19" s="8"/>
      <c r="E19" s="8">
        <f t="shared" si="0"/>
        <v>0</v>
      </c>
      <c r="F19" s="8"/>
      <c r="G19" s="8"/>
      <c r="H19" s="8"/>
      <c r="I19" s="8"/>
      <c r="J19" s="8">
        <f t="shared" si="1"/>
        <v>0</v>
      </c>
      <c r="K19" s="8">
        <f t="shared" si="2"/>
        <v>0</v>
      </c>
      <c r="L19" s="8">
        <f>VLOOKUP(A19,'4月份工资'!A19:M64,13)</f>
        <v>0</v>
      </c>
      <c r="M19" s="8">
        <f t="shared" si="3"/>
        <v>0</v>
      </c>
    </row>
    <row r="20" s="1" customFormat="1" ht="18" customHeight="1" spans="1:13">
      <c r="A20" s="7" t="s">
        <v>34</v>
      </c>
      <c r="B20" s="8"/>
      <c r="C20" s="8"/>
      <c r="D20" s="8"/>
      <c r="E20" s="8">
        <f t="shared" si="0"/>
        <v>0</v>
      </c>
      <c r="F20" s="8"/>
      <c r="G20" s="8"/>
      <c r="H20" s="8"/>
      <c r="I20" s="8"/>
      <c r="J20" s="8">
        <f t="shared" si="1"/>
        <v>0</v>
      </c>
      <c r="K20" s="8">
        <f t="shared" si="2"/>
        <v>0</v>
      </c>
      <c r="L20" s="8">
        <f>VLOOKUP(A20,'4月份工资'!A20:M65,13)</f>
        <v>0</v>
      </c>
      <c r="M20" s="8">
        <f t="shared" si="3"/>
        <v>0</v>
      </c>
    </row>
    <row r="21" ht="16.5" spans="1:13">
      <c r="A21" s="7" t="s">
        <v>35</v>
      </c>
      <c r="B21" s="8"/>
      <c r="C21" s="8"/>
      <c r="D21" s="8"/>
      <c r="E21" s="8">
        <f t="shared" si="0"/>
        <v>0</v>
      </c>
      <c r="F21" s="8"/>
      <c r="G21" s="8"/>
      <c r="H21" s="8"/>
      <c r="I21" s="8"/>
      <c r="J21" s="8">
        <f t="shared" si="1"/>
        <v>0</v>
      </c>
      <c r="K21" s="8">
        <f t="shared" si="2"/>
        <v>0</v>
      </c>
      <c r="L21" s="8">
        <f>VLOOKUP(A21,'4月份工资'!A21:M66,13)</f>
        <v>0</v>
      </c>
      <c r="M21" s="8">
        <f t="shared" si="3"/>
        <v>0</v>
      </c>
    </row>
    <row r="22" ht="16.5" spans="1:13">
      <c r="A22" s="7" t="s">
        <v>36</v>
      </c>
      <c r="B22" s="8"/>
      <c r="C22" s="8"/>
      <c r="D22" s="8"/>
      <c r="E22" s="8">
        <f t="shared" si="0"/>
        <v>0</v>
      </c>
      <c r="F22" s="8"/>
      <c r="G22" s="8"/>
      <c r="H22" s="8"/>
      <c r="I22" s="8"/>
      <c r="J22" s="8">
        <f t="shared" si="1"/>
        <v>0</v>
      </c>
      <c r="K22" s="8">
        <f t="shared" si="2"/>
        <v>0</v>
      </c>
      <c r="L22" s="8">
        <f>VLOOKUP(A22,'4月份工资'!A22:M67,13)</f>
        <v>0</v>
      </c>
      <c r="M22" s="8">
        <f t="shared" si="3"/>
        <v>0</v>
      </c>
    </row>
    <row r="23" ht="16.5" spans="1:13">
      <c r="A23" s="7" t="s">
        <v>37</v>
      </c>
      <c r="B23" s="8"/>
      <c r="C23" s="8"/>
      <c r="D23" s="8"/>
      <c r="E23" s="8">
        <f t="shared" si="0"/>
        <v>0</v>
      </c>
      <c r="F23" s="8"/>
      <c r="G23" s="8"/>
      <c r="H23" s="8"/>
      <c r="I23" s="8"/>
      <c r="J23" s="8">
        <f t="shared" si="1"/>
        <v>0</v>
      </c>
      <c r="K23" s="8">
        <f t="shared" si="2"/>
        <v>0</v>
      </c>
      <c r="L23" s="8">
        <f>VLOOKUP(A23,'4月份工资'!A23:M68,13)</f>
        <v>0</v>
      </c>
      <c r="M23" s="8">
        <f t="shared" si="3"/>
        <v>0</v>
      </c>
    </row>
    <row r="24" ht="16.5" spans="1:13">
      <c r="A24" s="7" t="s">
        <v>38</v>
      </c>
      <c r="B24" s="8"/>
      <c r="C24" s="8"/>
      <c r="D24" s="8"/>
      <c r="E24" s="8">
        <f t="shared" si="0"/>
        <v>0</v>
      </c>
      <c r="F24" s="8"/>
      <c r="G24" s="8"/>
      <c r="H24" s="8"/>
      <c r="I24" s="8"/>
      <c r="J24" s="8">
        <f t="shared" si="1"/>
        <v>0</v>
      </c>
      <c r="K24" s="8">
        <f t="shared" si="2"/>
        <v>0</v>
      </c>
      <c r="L24" s="8">
        <f>VLOOKUP(A24,'4月份工资'!A24:M69,13)</f>
        <v>0</v>
      </c>
      <c r="M24" s="8">
        <f t="shared" si="3"/>
        <v>0</v>
      </c>
    </row>
    <row r="25" ht="16.5" spans="1:13">
      <c r="A25" s="7" t="s">
        <v>39</v>
      </c>
      <c r="B25" s="8"/>
      <c r="C25" s="8"/>
      <c r="D25" s="8"/>
      <c r="E25" s="8">
        <f t="shared" si="0"/>
        <v>0</v>
      </c>
      <c r="F25" s="8"/>
      <c r="G25" s="8"/>
      <c r="H25" s="8"/>
      <c r="I25" s="8"/>
      <c r="J25" s="8">
        <f t="shared" si="1"/>
        <v>0</v>
      </c>
      <c r="K25" s="8">
        <f t="shared" si="2"/>
        <v>0</v>
      </c>
      <c r="L25" s="8">
        <f>VLOOKUP(A25,'4月份工资'!A25:M70,13)</f>
        <v>0</v>
      </c>
      <c r="M25" s="8">
        <f t="shared" si="3"/>
        <v>0</v>
      </c>
    </row>
    <row r="26" ht="16.5" spans="1:13">
      <c r="A26" s="7" t="s">
        <v>40</v>
      </c>
      <c r="B26" s="8"/>
      <c r="C26" s="8"/>
      <c r="D26" s="8"/>
      <c r="E26" s="8">
        <f t="shared" si="0"/>
        <v>0</v>
      </c>
      <c r="F26" s="8"/>
      <c r="G26" s="8"/>
      <c r="H26" s="8"/>
      <c r="I26" s="8"/>
      <c r="J26" s="8">
        <f t="shared" si="1"/>
        <v>0</v>
      </c>
      <c r="K26" s="8">
        <f t="shared" si="2"/>
        <v>0</v>
      </c>
      <c r="L26" s="8">
        <f>VLOOKUP(A26,'4月份工资'!A26:M71,13)</f>
        <v>0</v>
      </c>
      <c r="M26" s="8">
        <f t="shared" si="3"/>
        <v>0</v>
      </c>
    </row>
    <row r="27" ht="16.5" spans="1:13">
      <c r="A27" s="7" t="s">
        <v>41</v>
      </c>
      <c r="B27" s="8"/>
      <c r="C27" s="8"/>
      <c r="D27" s="8"/>
      <c r="E27" s="8">
        <f t="shared" si="0"/>
        <v>0</v>
      </c>
      <c r="F27" s="8"/>
      <c r="G27" s="8"/>
      <c r="H27" s="8"/>
      <c r="I27" s="8"/>
      <c r="J27" s="8">
        <f t="shared" si="1"/>
        <v>0</v>
      </c>
      <c r="K27" s="8">
        <f t="shared" si="2"/>
        <v>0</v>
      </c>
      <c r="L27" s="8">
        <f>VLOOKUP(A27,'4月份工资'!A27:M72,13)</f>
        <v>0</v>
      </c>
      <c r="M27" s="8">
        <f t="shared" si="3"/>
        <v>0</v>
      </c>
    </row>
    <row r="28" ht="16.5" spans="1:13">
      <c r="A28" s="7" t="s">
        <v>42</v>
      </c>
      <c r="B28" s="8"/>
      <c r="C28" s="8"/>
      <c r="D28" s="8"/>
      <c r="E28" s="8">
        <f t="shared" si="0"/>
        <v>0</v>
      </c>
      <c r="F28" s="8"/>
      <c r="G28" s="8"/>
      <c r="H28" s="8"/>
      <c r="I28" s="8"/>
      <c r="J28" s="8">
        <f t="shared" si="1"/>
        <v>0</v>
      </c>
      <c r="K28" s="8">
        <f t="shared" si="2"/>
        <v>0</v>
      </c>
      <c r="L28" s="8">
        <f>VLOOKUP(A28,'4月份工资'!A28:M73,13)</f>
        <v>0</v>
      </c>
      <c r="M28" s="8">
        <f t="shared" si="3"/>
        <v>0</v>
      </c>
    </row>
    <row r="29" ht="16.5" spans="1:13">
      <c r="A29" s="7" t="s">
        <v>43</v>
      </c>
      <c r="B29" s="8"/>
      <c r="C29" s="8"/>
      <c r="D29" s="8"/>
      <c r="E29" s="8">
        <f t="shared" si="0"/>
        <v>0</v>
      </c>
      <c r="F29" s="8"/>
      <c r="G29" s="8"/>
      <c r="H29" s="8"/>
      <c r="I29" s="8"/>
      <c r="J29" s="8">
        <f t="shared" si="1"/>
        <v>0</v>
      </c>
      <c r="K29" s="8">
        <f t="shared" si="2"/>
        <v>0</v>
      </c>
      <c r="L29" s="8">
        <f>VLOOKUP(A29,'4月份工资'!A29:M74,13)</f>
        <v>0</v>
      </c>
      <c r="M29" s="8">
        <f t="shared" si="3"/>
        <v>0</v>
      </c>
    </row>
    <row r="30" ht="16.5" spans="1:13">
      <c r="A30" s="7" t="s">
        <v>44</v>
      </c>
      <c r="B30" s="8"/>
      <c r="C30" s="8"/>
      <c r="D30" s="8"/>
      <c r="E30" s="8">
        <f t="shared" si="0"/>
        <v>0</v>
      </c>
      <c r="F30" s="8"/>
      <c r="G30" s="8"/>
      <c r="H30" s="8"/>
      <c r="I30" s="8"/>
      <c r="J30" s="8">
        <f t="shared" si="1"/>
        <v>0</v>
      </c>
      <c r="K30" s="8">
        <f t="shared" si="2"/>
        <v>0</v>
      </c>
      <c r="L30" s="8">
        <f>VLOOKUP(A30,'4月份工资'!A30:M75,13)</f>
        <v>0</v>
      </c>
      <c r="M30" s="8">
        <f t="shared" si="3"/>
        <v>0</v>
      </c>
    </row>
    <row r="31" ht="16.5" spans="1:13">
      <c r="A31" s="7" t="s">
        <v>45</v>
      </c>
      <c r="B31" s="8"/>
      <c r="C31" s="8"/>
      <c r="D31" s="8"/>
      <c r="E31" s="8">
        <f t="shared" si="0"/>
        <v>0</v>
      </c>
      <c r="F31" s="8"/>
      <c r="G31" s="8"/>
      <c r="H31" s="8"/>
      <c r="I31" s="8"/>
      <c r="J31" s="8">
        <f t="shared" si="1"/>
        <v>0</v>
      </c>
      <c r="K31" s="8">
        <f t="shared" si="2"/>
        <v>0</v>
      </c>
      <c r="L31" s="8">
        <f>VLOOKUP(A31,'4月份工资'!A31:M76,13)</f>
        <v>0</v>
      </c>
      <c r="M31" s="8">
        <f t="shared" si="3"/>
        <v>0</v>
      </c>
    </row>
    <row r="32" ht="16.5" spans="1:13">
      <c r="A32" s="7" t="s">
        <v>46</v>
      </c>
      <c r="B32" s="8"/>
      <c r="C32" s="8"/>
      <c r="D32" s="8"/>
      <c r="E32" s="8">
        <f t="shared" si="0"/>
        <v>0</v>
      </c>
      <c r="F32" s="8"/>
      <c r="G32" s="8"/>
      <c r="H32" s="8"/>
      <c r="I32" s="8"/>
      <c r="J32" s="8">
        <f t="shared" si="1"/>
        <v>0</v>
      </c>
      <c r="K32" s="8">
        <f t="shared" si="2"/>
        <v>0</v>
      </c>
      <c r="L32" s="8">
        <f>VLOOKUP(A32,'4月份工资'!A32:M77,13)</f>
        <v>0</v>
      </c>
      <c r="M32" s="8">
        <f t="shared" si="3"/>
        <v>0</v>
      </c>
    </row>
    <row r="33" ht="16.5" spans="1:13">
      <c r="A33" s="7" t="s">
        <v>47</v>
      </c>
      <c r="B33" s="8"/>
      <c r="C33" s="8"/>
      <c r="D33" s="8"/>
      <c r="E33" s="8">
        <f t="shared" si="0"/>
        <v>0</v>
      </c>
      <c r="F33" s="8"/>
      <c r="G33" s="8"/>
      <c r="H33" s="8"/>
      <c r="I33" s="8"/>
      <c r="J33" s="8">
        <f t="shared" si="1"/>
        <v>0</v>
      </c>
      <c r="K33" s="8">
        <f t="shared" si="2"/>
        <v>0</v>
      </c>
      <c r="L33" s="8">
        <f>VLOOKUP(A33,'4月份工资'!A33:M78,13)</f>
        <v>0</v>
      </c>
      <c r="M33" s="8">
        <f t="shared" si="3"/>
        <v>0</v>
      </c>
    </row>
    <row r="34" ht="16.5" spans="1:13">
      <c r="A34" s="7" t="s">
        <v>48</v>
      </c>
      <c r="B34" s="8"/>
      <c r="C34" s="8"/>
      <c r="D34" s="8"/>
      <c r="E34" s="8">
        <f t="shared" si="0"/>
        <v>0</v>
      </c>
      <c r="F34" s="8"/>
      <c r="G34" s="8"/>
      <c r="H34" s="8"/>
      <c r="I34" s="8"/>
      <c r="J34" s="8">
        <f t="shared" si="1"/>
        <v>0</v>
      </c>
      <c r="K34" s="8">
        <f t="shared" si="2"/>
        <v>0</v>
      </c>
      <c r="L34" s="8">
        <f>VLOOKUP(A34,'4月份工资'!A34:M79,13)</f>
        <v>0</v>
      </c>
      <c r="M34" s="8">
        <f t="shared" si="3"/>
        <v>0</v>
      </c>
    </row>
    <row r="35" ht="16.5" spans="1:13">
      <c r="A35" s="7" t="s">
        <v>49</v>
      </c>
      <c r="B35" s="8"/>
      <c r="C35" s="8"/>
      <c r="D35" s="8"/>
      <c r="E35" s="8">
        <f t="shared" si="0"/>
        <v>0</v>
      </c>
      <c r="F35" s="8"/>
      <c r="G35" s="8"/>
      <c r="H35" s="8"/>
      <c r="I35" s="8"/>
      <c r="J35" s="8">
        <f t="shared" si="1"/>
        <v>0</v>
      </c>
      <c r="K35" s="8">
        <f t="shared" si="2"/>
        <v>0</v>
      </c>
      <c r="L35" s="8">
        <f>VLOOKUP(A35,'4月份工资'!A35:M80,13)</f>
        <v>0</v>
      </c>
      <c r="M35" s="8">
        <f t="shared" si="3"/>
        <v>0</v>
      </c>
    </row>
    <row r="36" ht="16.5" spans="1:13">
      <c r="A36" s="7" t="s">
        <v>50</v>
      </c>
      <c r="B36" s="8"/>
      <c r="C36" s="8"/>
      <c r="D36" s="8"/>
      <c r="E36" s="8">
        <f t="shared" si="0"/>
        <v>0</v>
      </c>
      <c r="F36" s="8"/>
      <c r="G36" s="8"/>
      <c r="H36" s="8"/>
      <c r="I36" s="8"/>
      <c r="J36" s="8">
        <f t="shared" si="1"/>
        <v>0</v>
      </c>
      <c r="K36" s="8">
        <f t="shared" si="2"/>
        <v>0</v>
      </c>
      <c r="L36" s="8">
        <f>VLOOKUP(A36,'4月份工资'!A36:M81,13)</f>
        <v>0</v>
      </c>
      <c r="M36" s="8">
        <f t="shared" si="3"/>
        <v>0</v>
      </c>
    </row>
    <row r="37" ht="16.5" spans="1:13">
      <c r="A37" s="7" t="s">
        <v>51</v>
      </c>
      <c r="B37" s="8"/>
      <c r="C37" s="8"/>
      <c r="D37" s="8"/>
      <c r="E37" s="8">
        <f t="shared" si="0"/>
        <v>0</v>
      </c>
      <c r="F37" s="8"/>
      <c r="G37" s="8"/>
      <c r="H37" s="8"/>
      <c r="I37" s="8"/>
      <c r="J37" s="8">
        <f t="shared" si="1"/>
        <v>0</v>
      </c>
      <c r="K37" s="8">
        <f t="shared" si="2"/>
        <v>0</v>
      </c>
      <c r="L37" s="8">
        <f>VLOOKUP(A37,'4月份工资'!A37:M82,13)</f>
        <v>0</v>
      </c>
      <c r="M37" s="8">
        <f t="shared" si="3"/>
        <v>0</v>
      </c>
    </row>
    <row r="38" ht="16.5" spans="1:13">
      <c r="A38" s="7" t="s">
        <v>52</v>
      </c>
      <c r="B38" s="8"/>
      <c r="C38" s="8"/>
      <c r="D38" s="8"/>
      <c r="E38" s="8">
        <f t="shared" si="0"/>
        <v>0</v>
      </c>
      <c r="F38" s="8"/>
      <c r="G38" s="8"/>
      <c r="H38" s="8"/>
      <c r="I38" s="8"/>
      <c r="J38" s="8">
        <f t="shared" si="1"/>
        <v>0</v>
      </c>
      <c r="K38" s="8">
        <f t="shared" si="2"/>
        <v>0</v>
      </c>
      <c r="L38" s="8">
        <f>VLOOKUP(A38,'4月份工资'!A38:M83,13)</f>
        <v>0</v>
      </c>
      <c r="M38" s="8">
        <f t="shared" si="3"/>
        <v>0</v>
      </c>
    </row>
    <row r="39" ht="16.5" spans="1:13">
      <c r="A39" s="7" t="s">
        <v>53</v>
      </c>
      <c r="B39" s="8"/>
      <c r="C39" s="8"/>
      <c r="D39" s="8"/>
      <c r="E39" s="8">
        <f t="shared" si="0"/>
        <v>0</v>
      </c>
      <c r="F39" s="8"/>
      <c r="G39" s="8"/>
      <c r="H39" s="8"/>
      <c r="I39" s="8"/>
      <c r="J39" s="8">
        <f t="shared" si="1"/>
        <v>0</v>
      </c>
      <c r="K39" s="8">
        <f t="shared" si="2"/>
        <v>0</v>
      </c>
      <c r="L39" s="8">
        <f>VLOOKUP(A39,'4月份工资'!A39:M84,13)</f>
        <v>0</v>
      </c>
      <c r="M39" s="8">
        <f t="shared" si="3"/>
        <v>0</v>
      </c>
    </row>
    <row r="40" ht="16.5" spans="1:13">
      <c r="A40" s="7" t="s">
        <v>54</v>
      </c>
      <c r="B40" s="8"/>
      <c r="C40" s="8"/>
      <c r="D40" s="8"/>
      <c r="E40" s="8">
        <f t="shared" si="0"/>
        <v>0</v>
      </c>
      <c r="F40" s="8"/>
      <c r="G40" s="8"/>
      <c r="H40" s="8"/>
      <c r="I40" s="8"/>
      <c r="J40" s="8">
        <f t="shared" si="1"/>
        <v>0</v>
      </c>
      <c r="K40" s="8">
        <f t="shared" si="2"/>
        <v>0</v>
      </c>
      <c r="L40" s="8">
        <f>VLOOKUP(A40,'4月份工资'!A40:M85,13)</f>
        <v>0</v>
      </c>
      <c r="M40" s="8">
        <f t="shared" si="3"/>
        <v>0</v>
      </c>
    </row>
    <row r="41" ht="16.5" spans="1:13">
      <c r="A41" s="7" t="s">
        <v>55</v>
      </c>
      <c r="B41" s="8"/>
      <c r="C41" s="8"/>
      <c r="D41" s="8"/>
      <c r="E41" s="8">
        <f t="shared" si="0"/>
        <v>0</v>
      </c>
      <c r="F41" s="8"/>
      <c r="G41" s="8"/>
      <c r="H41" s="8"/>
      <c r="I41" s="8"/>
      <c r="J41" s="8">
        <f t="shared" si="1"/>
        <v>0</v>
      </c>
      <c r="K41" s="8">
        <f t="shared" si="2"/>
        <v>0</v>
      </c>
      <c r="L41" s="8">
        <f>VLOOKUP(A41,'4月份工资'!A41:M86,13)</f>
        <v>0</v>
      </c>
      <c r="M41" s="8">
        <f t="shared" si="3"/>
        <v>0</v>
      </c>
    </row>
    <row r="42" ht="16.5" spans="1:13">
      <c r="A42" s="7" t="s">
        <v>56</v>
      </c>
      <c r="B42" s="8"/>
      <c r="C42" s="8"/>
      <c r="D42" s="8"/>
      <c r="E42" s="8">
        <f t="shared" si="0"/>
        <v>0</v>
      </c>
      <c r="F42" s="8"/>
      <c r="G42" s="8"/>
      <c r="H42" s="8"/>
      <c r="I42" s="8"/>
      <c r="J42" s="8">
        <f t="shared" si="1"/>
        <v>0</v>
      </c>
      <c r="K42" s="8">
        <f t="shared" si="2"/>
        <v>0</v>
      </c>
      <c r="L42" s="8">
        <f>VLOOKUP(A42,'4月份工资'!A42:M87,13)</f>
        <v>0</v>
      </c>
      <c r="M42" s="8">
        <f t="shared" si="3"/>
        <v>0</v>
      </c>
    </row>
    <row r="43" ht="16.5" spans="1:13">
      <c r="A43" s="7" t="s">
        <v>57</v>
      </c>
      <c r="B43" s="8"/>
      <c r="C43" s="8"/>
      <c r="D43" s="8"/>
      <c r="E43" s="8">
        <f t="shared" si="0"/>
        <v>0</v>
      </c>
      <c r="F43" s="8"/>
      <c r="G43" s="8"/>
      <c r="H43" s="8"/>
      <c r="I43" s="8"/>
      <c r="J43" s="8">
        <f t="shared" si="1"/>
        <v>0</v>
      </c>
      <c r="K43" s="8">
        <f t="shared" si="2"/>
        <v>0</v>
      </c>
      <c r="L43" s="8">
        <f>VLOOKUP(A43,'4月份工资'!A43:M88,13)</f>
        <v>0</v>
      </c>
      <c r="M43" s="8">
        <f t="shared" si="3"/>
        <v>0</v>
      </c>
    </row>
    <row r="44" ht="16.5" spans="1:13">
      <c r="A44" s="7" t="s">
        <v>58</v>
      </c>
      <c r="B44" s="8"/>
      <c r="C44" s="8"/>
      <c r="D44" s="8"/>
      <c r="E44" s="8">
        <f t="shared" si="0"/>
        <v>0</v>
      </c>
      <c r="F44" s="8"/>
      <c r="G44" s="8"/>
      <c r="H44" s="8"/>
      <c r="I44" s="8"/>
      <c r="J44" s="8">
        <f t="shared" si="1"/>
        <v>0</v>
      </c>
      <c r="K44" s="8">
        <f t="shared" si="2"/>
        <v>0</v>
      </c>
      <c r="L44" s="8">
        <f>VLOOKUP(A44,'4月份工资'!A44:M89,13)</f>
        <v>0</v>
      </c>
      <c r="M44" s="8">
        <f t="shared" si="3"/>
        <v>0</v>
      </c>
    </row>
    <row r="45" ht="16.5" spans="1:13">
      <c r="A45" s="7" t="s">
        <v>59</v>
      </c>
      <c r="B45" s="8"/>
      <c r="C45" s="8"/>
      <c r="D45" s="8"/>
      <c r="E45" s="8">
        <f t="shared" si="0"/>
        <v>0</v>
      </c>
      <c r="F45" s="8"/>
      <c r="G45" s="8"/>
      <c r="H45" s="8"/>
      <c r="I45" s="8"/>
      <c r="J45" s="8">
        <f t="shared" si="1"/>
        <v>0</v>
      </c>
      <c r="K45" s="8">
        <f t="shared" si="2"/>
        <v>0</v>
      </c>
      <c r="L45" s="8">
        <f>VLOOKUP(A45,'4月份工资'!A45:M90,13)</f>
        <v>0</v>
      </c>
      <c r="M45" s="8">
        <f t="shared" si="3"/>
        <v>0</v>
      </c>
    </row>
    <row r="46" ht="16.5" spans="1:13">
      <c r="A46" s="7" t="s">
        <v>60</v>
      </c>
      <c r="B46" s="8"/>
      <c r="C46" s="8"/>
      <c r="D46" s="8"/>
      <c r="E46" s="8">
        <f t="shared" si="0"/>
        <v>0</v>
      </c>
      <c r="F46" s="8"/>
      <c r="G46" s="8"/>
      <c r="H46" s="8"/>
      <c r="I46" s="8"/>
      <c r="J46" s="8">
        <f t="shared" si="1"/>
        <v>0</v>
      </c>
      <c r="K46" s="8">
        <f t="shared" si="2"/>
        <v>0</v>
      </c>
      <c r="L46" s="8">
        <f>VLOOKUP(A46,'4月份工资'!A46:M91,13)</f>
        <v>0</v>
      </c>
      <c r="M46" s="8">
        <f t="shared" si="3"/>
        <v>0</v>
      </c>
    </row>
    <row r="47" ht="16.5" spans="1:13">
      <c r="A47" s="7" t="s">
        <v>61</v>
      </c>
      <c r="B47" s="8"/>
      <c r="C47" s="8"/>
      <c r="D47" s="8"/>
      <c r="E47" s="8">
        <f t="shared" si="0"/>
        <v>0</v>
      </c>
      <c r="F47" s="8"/>
      <c r="G47" s="8"/>
      <c r="H47" s="8"/>
      <c r="I47" s="8"/>
      <c r="J47" s="8">
        <f t="shared" si="1"/>
        <v>0</v>
      </c>
      <c r="K47" s="8">
        <f t="shared" si="2"/>
        <v>0</v>
      </c>
      <c r="L47" s="8">
        <f>VLOOKUP(A47,'4月份工资'!A47:M92,13)</f>
        <v>0</v>
      </c>
      <c r="M47" s="8">
        <f t="shared" si="3"/>
        <v>0</v>
      </c>
    </row>
    <row r="48" ht="16.5" spans="1:13">
      <c r="A48" s="7" t="s">
        <v>62</v>
      </c>
      <c r="B48" s="8"/>
      <c r="C48" s="8"/>
      <c r="D48" s="8"/>
      <c r="E48" s="8">
        <f t="shared" si="0"/>
        <v>0</v>
      </c>
      <c r="F48" s="8"/>
      <c r="G48" s="8"/>
      <c r="H48" s="8"/>
      <c r="I48" s="8"/>
      <c r="J48" s="8">
        <f t="shared" si="1"/>
        <v>0</v>
      </c>
      <c r="K48" s="8">
        <f t="shared" si="2"/>
        <v>0</v>
      </c>
      <c r="L48" s="8">
        <f>VLOOKUP(A48,'4月份工资'!A48:M93,13)</f>
        <v>0</v>
      </c>
      <c r="M48" s="8">
        <f t="shared" si="3"/>
        <v>0</v>
      </c>
    </row>
    <row r="49" ht="16.5" spans="1:13">
      <c r="A49" s="7" t="s">
        <v>63</v>
      </c>
      <c r="B49" s="8"/>
      <c r="C49" s="8"/>
      <c r="D49" s="8"/>
      <c r="E49" s="8">
        <f t="shared" si="0"/>
        <v>0</v>
      </c>
      <c r="F49" s="8"/>
      <c r="G49" s="8"/>
      <c r="H49" s="8"/>
      <c r="I49" s="8"/>
      <c r="J49" s="8">
        <f t="shared" si="1"/>
        <v>0</v>
      </c>
      <c r="K49" s="8">
        <f t="shared" si="2"/>
        <v>0</v>
      </c>
      <c r="L49" s="8">
        <f>VLOOKUP(A49,'4月份工资'!A49:M94,13)</f>
        <v>0</v>
      </c>
      <c r="M49" s="8">
        <f t="shared" si="3"/>
        <v>0</v>
      </c>
    </row>
    <row r="50" ht="16.5" spans="1:13">
      <c r="A50" s="7" t="s">
        <v>64</v>
      </c>
      <c r="B50" s="8"/>
      <c r="C50" s="8"/>
      <c r="D50" s="8"/>
      <c r="E50" s="8">
        <f t="shared" si="0"/>
        <v>0</v>
      </c>
      <c r="F50" s="8"/>
      <c r="G50" s="8"/>
      <c r="H50" s="8"/>
      <c r="I50" s="8"/>
      <c r="J50" s="8">
        <f t="shared" si="1"/>
        <v>0</v>
      </c>
      <c r="K50" s="8">
        <f t="shared" si="2"/>
        <v>0</v>
      </c>
      <c r="L50" s="8">
        <f>VLOOKUP(A50,'4月份工资'!A50:M95,13)</f>
        <v>0</v>
      </c>
      <c r="M50" s="8">
        <f t="shared" si="3"/>
        <v>0</v>
      </c>
    </row>
  </sheetData>
  <mergeCells count="12">
    <mergeCell ref="A1:M1"/>
    <mergeCell ref="B2:G2"/>
    <mergeCell ref="K2:M2"/>
    <mergeCell ref="F3:J3"/>
    <mergeCell ref="A3:A4"/>
    <mergeCell ref="B3:B4"/>
    <mergeCell ref="C3:C4"/>
    <mergeCell ref="D3:D4"/>
    <mergeCell ref="E3:E4"/>
    <mergeCell ref="K3:K4"/>
    <mergeCell ref="L3:L4"/>
    <mergeCell ref="M3:M4"/>
  </mergeCells>
  <pageMargins left="0.699305555555556" right="0.699305555555556" top="0.75" bottom="0.75" header="0.3" footer="0.3"/>
  <pageSetup paperSize="9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showGridLines="0" zoomScale="130" zoomScaleNormal="130" workbookViewId="0">
      <selection activeCell="P35" sqref="P35"/>
    </sheetView>
  </sheetViews>
  <sheetFormatPr defaultColWidth="9" defaultRowHeight="14.25"/>
  <cols>
    <col min="2" max="2" width="10" customWidth="1"/>
    <col min="3" max="3" width="11.1083333333333" customWidth="1"/>
    <col min="4" max="5" width="8.775" customWidth="1"/>
    <col min="6" max="10" width="9.775" customWidth="1"/>
    <col min="11" max="12" width="10.775" customWidth="1"/>
    <col min="13" max="13" width="9.66666666666667" customWidth="1"/>
  </cols>
  <sheetData>
    <row r="1" s="1" customFormat="1" ht="37.2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18" customHeight="1" spans="2:13">
      <c r="B2" s="3" t="s">
        <v>1</v>
      </c>
      <c r="C2" s="3"/>
      <c r="D2" s="3"/>
      <c r="E2" s="3"/>
      <c r="F2" s="3"/>
      <c r="G2" s="3"/>
      <c r="H2" s="4"/>
      <c r="I2" s="4"/>
      <c r="J2" s="4"/>
      <c r="K2" s="4" t="s">
        <v>68</v>
      </c>
      <c r="L2" s="4"/>
      <c r="M2" s="4"/>
    </row>
    <row r="3" s="1" customFormat="1" ht="18" customHeight="1" spans="1:1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/>
      <c r="H3" s="6"/>
      <c r="I3" s="6"/>
      <c r="J3" s="6"/>
      <c r="K3" s="5" t="s">
        <v>9</v>
      </c>
      <c r="L3" s="9" t="s">
        <v>66</v>
      </c>
      <c r="M3" s="11" t="s">
        <v>67</v>
      </c>
    </row>
    <row r="4" s="1" customFormat="1" ht="18" customHeight="1" spans="1:13">
      <c r="A4" s="5"/>
      <c r="B4" s="5"/>
      <c r="C4" s="5"/>
      <c r="D4" s="5"/>
      <c r="E4" s="5"/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/>
      <c r="L4" s="10"/>
      <c r="M4" s="5"/>
    </row>
    <row r="5" s="1" customFormat="1" ht="18" customHeight="1" spans="1:13">
      <c r="A5" s="7" t="s">
        <v>16</v>
      </c>
      <c r="B5" s="8" t="s">
        <v>17</v>
      </c>
      <c r="C5" s="8">
        <v>400</v>
      </c>
      <c r="D5" s="8">
        <v>22</v>
      </c>
      <c r="E5" s="8">
        <f>C5*D5</f>
        <v>8800</v>
      </c>
      <c r="F5" s="8">
        <v>1000</v>
      </c>
      <c r="G5" s="8">
        <v>400</v>
      </c>
      <c r="H5" s="8">
        <v>200</v>
      </c>
      <c r="I5" s="8">
        <v>200</v>
      </c>
      <c r="J5" s="8">
        <f>SUM(F5:I5)</f>
        <v>1800</v>
      </c>
      <c r="K5" s="8">
        <f>E5-J5</f>
        <v>7000</v>
      </c>
      <c r="L5" s="8">
        <f>VLOOKUP(A5,'5月份工资'!A5:M717,13)</f>
        <v>20100</v>
      </c>
      <c r="M5" s="8">
        <f>K5+L5</f>
        <v>27100</v>
      </c>
    </row>
    <row r="6" s="1" customFormat="1" ht="18" customHeight="1" spans="1:13">
      <c r="A6" s="7" t="s">
        <v>18</v>
      </c>
      <c r="B6" s="8" t="s">
        <v>19</v>
      </c>
      <c r="C6" s="8"/>
      <c r="D6" s="8"/>
      <c r="E6" s="8">
        <f t="shared" ref="E6:E50" si="0">C6*D6</f>
        <v>0</v>
      </c>
      <c r="F6" s="8"/>
      <c r="G6" s="8"/>
      <c r="H6" s="8"/>
      <c r="I6" s="8"/>
      <c r="J6" s="8">
        <f t="shared" ref="J6:J50" si="1">SUM(F6:I6)</f>
        <v>0</v>
      </c>
      <c r="K6" s="8">
        <f t="shared" ref="K6:K50" si="2">E6-J6</f>
        <v>0</v>
      </c>
      <c r="L6" s="8">
        <f>VLOOKUP(A6,'5月份工资'!A6:M718,13)</f>
        <v>0</v>
      </c>
      <c r="M6" s="8">
        <f t="shared" ref="M6:M50" si="3">K6+L6</f>
        <v>0</v>
      </c>
    </row>
    <row r="7" s="1" customFormat="1" ht="18" customHeight="1" spans="1:13">
      <c r="A7" s="7" t="s">
        <v>20</v>
      </c>
      <c r="B7" s="8" t="s">
        <v>21</v>
      </c>
      <c r="C7" s="8"/>
      <c r="D7" s="8"/>
      <c r="E7" s="8">
        <f t="shared" si="0"/>
        <v>0</v>
      </c>
      <c r="F7" s="8"/>
      <c r="G7" s="8"/>
      <c r="H7" s="8"/>
      <c r="I7" s="8"/>
      <c r="J7" s="8">
        <f t="shared" si="1"/>
        <v>0</v>
      </c>
      <c r="K7" s="8">
        <f t="shared" si="2"/>
        <v>0</v>
      </c>
      <c r="L7" s="8">
        <f>VLOOKUP(A7,'5月份工资'!A7:M719,13)</f>
        <v>0</v>
      </c>
      <c r="M7" s="8">
        <f t="shared" si="3"/>
        <v>0</v>
      </c>
    </row>
    <row r="8" s="1" customFormat="1" ht="18" customHeight="1" spans="1:13">
      <c r="A8" s="7" t="s">
        <v>22</v>
      </c>
      <c r="B8" s="8"/>
      <c r="C8" s="8"/>
      <c r="D8" s="8"/>
      <c r="E8" s="8">
        <f t="shared" si="0"/>
        <v>0</v>
      </c>
      <c r="F8" s="8"/>
      <c r="G8" s="8"/>
      <c r="H8" s="8"/>
      <c r="I8" s="8"/>
      <c r="J8" s="8">
        <f t="shared" si="1"/>
        <v>0</v>
      </c>
      <c r="K8" s="8">
        <f t="shared" si="2"/>
        <v>0</v>
      </c>
      <c r="L8" s="8">
        <f>VLOOKUP(A8,'5月份工资'!A8:M720,13)</f>
        <v>0</v>
      </c>
      <c r="M8" s="8">
        <f t="shared" si="3"/>
        <v>0</v>
      </c>
    </row>
    <row r="9" s="1" customFormat="1" ht="18" customHeight="1" spans="1:13">
      <c r="A9" s="7" t="s">
        <v>23</v>
      </c>
      <c r="B9" s="8"/>
      <c r="C9" s="8"/>
      <c r="D9" s="8"/>
      <c r="E9" s="8">
        <f t="shared" si="0"/>
        <v>0</v>
      </c>
      <c r="F9" s="8"/>
      <c r="G9" s="8"/>
      <c r="H9" s="8"/>
      <c r="I9" s="8"/>
      <c r="J9" s="8">
        <f t="shared" si="1"/>
        <v>0</v>
      </c>
      <c r="K9" s="8">
        <f t="shared" si="2"/>
        <v>0</v>
      </c>
      <c r="L9" s="8">
        <f>VLOOKUP(A9,'5月份工资'!A9:M721,13)</f>
        <v>0</v>
      </c>
      <c r="M9" s="8">
        <f t="shared" si="3"/>
        <v>0</v>
      </c>
    </row>
    <row r="10" s="1" customFormat="1" ht="18" customHeight="1" spans="1:13">
      <c r="A10" s="7" t="s">
        <v>24</v>
      </c>
      <c r="B10" s="8"/>
      <c r="C10" s="8"/>
      <c r="D10" s="8"/>
      <c r="E10" s="8">
        <f t="shared" si="0"/>
        <v>0</v>
      </c>
      <c r="F10" s="8"/>
      <c r="G10" s="8"/>
      <c r="H10" s="8"/>
      <c r="I10" s="8"/>
      <c r="J10" s="8">
        <f t="shared" si="1"/>
        <v>0</v>
      </c>
      <c r="K10" s="8">
        <f t="shared" si="2"/>
        <v>0</v>
      </c>
      <c r="L10" s="8">
        <f>VLOOKUP(A10,'5月份工资'!A10:M722,13)</f>
        <v>0</v>
      </c>
      <c r="M10" s="8">
        <f t="shared" si="3"/>
        <v>0</v>
      </c>
    </row>
    <row r="11" s="1" customFormat="1" ht="18" customHeight="1" spans="1:13">
      <c r="A11" s="7" t="s">
        <v>25</v>
      </c>
      <c r="B11" s="8"/>
      <c r="C11" s="8"/>
      <c r="D11" s="8"/>
      <c r="E11" s="8">
        <f t="shared" si="0"/>
        <v>0</v>
      </c>
      <c r="F11" s="8"/>
      <c r="G11" s="8"/>
      <c r="H11" s="8"/>
      <c r="I11" s="8"/>
      <c r="J11" s="8">
        <f t="shared" si="1"/>
        <v>0</v>
      </c>
      <c r="K11" s="8">
        <f t="shared" si="2"/>
        <v>0</v>
      </c>
      <c r="L11" s="8">
        <f>VLOOKUP(A11,'5月份工资'!A11:M723,13)</f>
        <v>0</v>
      </c>
      <c r="M11" s="8">
        <f t="shared" si="3"/>
        <v>0</v>
      </c>
    </row>
    <row r="12" s="1" customFormat="1" ht="18" customHeight="1" spans="1:13">
      <c r="A12" s="7" t="s">
        <v>26</v>
      </c>
      <c r="B12" s="8"/>
      <c r="C12" s="8"/>
      <c r="D12" s="8"/>
      <c r="E12" s="8">
        <f t="shared" si="0"/>
        <v>0</v>
      </c>
      <c r="F12" s="8"/>
      <c r="G12" s="8"/>
      <c r="H12" s="8"/>
      <c r="I12" s="8"/>
      <c r="J12" s="8">
        <f t="shared" si="1"/>
        <v>0</v>
      </c>
      <c r="K12" s="8">
        <f t="shared" si="2"/>
        <v>0</v>
      </c>
      <c r="L12" s="8">
        <f>VLOOKUP(A12,'5月份工资'!A12:M724,13)</f>
        <v>0</v>
      </c>
      <c r="M12" s="8">
        <f t="shared" si="3"/>
        <v>0</v>
      </c>
    </row>
    <row r="13" s="1" customFormat="1" ht="18" customHeight="1" spans="1:13">
      <c r="A13" s="7" t="s">
        <v>27</v>
      </c>
      <c r="B13" s="8"/>
      <c r="C13" s="8"/>
      <c r="D13" s="8"/>
      <c r="E13" s="8">
        <f t="shared" si="0"/>
        <v>0</v>
      </c>
      <c r="F13" s="8"/>
      <c r="G13" s="8"/>
      <c r="H13" s="8"/>
      <c r="I13" s="8"/>
      <c r="J13" s="8">
        <f t="shared" si="1"/>
        <v>0</v>
      </c>
      <c r="K13" s="8">
        <f t="shared" si="2"/>
        <v>0</v>
      </c>
      <c r="L13" s="8">
        <f>VLOOKUP(A13,'5月份工资'!A13:M725,13)</f>
        <v>0</v>
      </c>
      <c r="M13" s="8">
        <f t="shared" si="3"/>
        <v>0</v>
      </c>
    </row>
    <row r="14" s="1" customFormat="1" ht="18" customHeight="1" spans="1:13">
      <c r="A14" s="7" t="s">
        <v>28</v>
      </c>
      <c r="B14" s="8"/>
      <c r="C14" s="8"/>
      <c r="D14" s="8"/>
      <c r="E14" s="8">
        <f t="shared" si="0"/>
        <v>0</v>
      </c>
      <c r="F14" s="8"/>
      <c r="G14" s="8"/>
      <c r="H14" s="8"/>
      <c r="I14" s="8"/>
      <c r="J14" s="8">
        <f t="shared" si="1"/>
        <v>0</v>
      </c>
      <c r="K14" s="8">
        <f t="shared" si="2"/>
        <v>0</v>
      </c>
      <c r="L14" s="8">
        <f>VLOOKUP(A14,'5月份工资'!A14:M726,13)</f>
        <v>0</v>
      </c>
      <c r="M14" s="8">
        <f t="shared" si="3"/>
        <v>0</v>
      </c>
    </row>
    <row r="15" s="1" customFormat="1" ht="18" customHeight="1" spans="1:13">
      <c r="A15" s="7" t="s">
        <v>29</v>
      </c>
      <c r="B15" s="8"/>
      <c r="C15" s="8"/>
      <c r="D15" s="8"/>
      <c r="E15" s="8">
        <f t="shared" si="0"/>
        <v>0</v>
      </c>
      <c r="F15" s="8"/>
      <c r="G15" s="8"/>
      <c r="H15" s="8"/>
      <c r="I15" s="8"/>
      <c r="J15" s="8">
        <f t="shared" si="1"/>
        <v>0</v>
      </c>
      <c r="K15" s="8">
        <f t="shared" si="2"/>
        <v>0</v>
      </c>
      <c r="L15" s="8">
        <f>VLOOKUP(A15,'5月份工资'!A15:M727,13)</f>
        <v>0</v>
      </c>
      <c r="M15" s="8">
        <f t="shared" si="3"/>
        <v>0</v>
      </c>
    </row>
    <row r="16" s="1" customFormat="1" ht="18" customHeight="1" spans="1:13">
      <c r="A16" s="7" t="s">
        <v>30</v>
      </c>
      <c r="B16" s="8"/>
      <c r="C16" s="8"/>
      <c r="D16" s="8"/>
      <c r="E16" s="8">
        <f t="shared" si="0"/>
        <v>0</v>
      </c>
      <c r="F16" s="8"/>
      <c r="G16" s="8"/>
      <c r="H16" s="8"/>
      <c r="I16" s="8"/>
      <c r="J16" s="8">
        <f t="shared" si="1"/>
        <v>0</v>
      </c>
      <c r="K16" s="8">
        <f t="shared" si="2"/>
        <v>0</v>
      </c>
      <c r="L16" s="8">
        <f>VLOOKUP(A16,'5月份工资'!A16:M728,13)</f>
        <v>0</v>
      </c>
      <c r="M16" s="8">
        <f t="shared" si="3"/>
        <v>0</v>
      </c>
    </row>
    <row r="17" s="1" customFormat="1" ht="18" customHeight="1" spans="1:13">
      <c r="A17" s="7" t="s">
        <v>31</v>
      </c>
      <c r="B17" s="8"/>
      <c r="C17" s="8"/>
      <c r="D17" s="8"/>
      <c r="E17" s="8">
        <f t="shared" si="0"/>
        <v>0</v>
      </c>
      <c r="F17" s="8"/>
      <c r="G17" s="8"/>
      <c r="H17" s="8"/>
      <c r="I17" s="8"/>
      <c r="J17" s="8">
        <f t="shared" si="1"/>
        <v>0</v>
      </c>
      <c r="K17" s="8">
        <f t="shared" si="2"/>
        <v>0</v>
      </c>
      <c r="L17" s="8">
        <f>VLOOKUP(A17,'5月份工资'!A17:M729,13)</f>
        <v>0</v>
      </c>
      <c r="M17" s="8">
        <f t="shared" si="3"/>
        <v>0</v>
      </c>
    </row>
    <row r="18" s="1" customFormat="1" ht="18" customHeight="1" spans="1:13">
      <c r="A18" s="7" t="s">
        <v>32</v>
      </c>
      <c r="B18" s="8"/>
      <c r="C18" s="8"/>
      <c r="D18" s="8"/>
      <c r="E18" s="8">
        <f t="shared" si="0"/>
        <v>0</v>
      </c>
      <c r="F18" s="8"/>
      <c r="G18" s="8"/>
      <c r="H18" s="8"/>
      <c r="I18" s="8"/>
      <c r="J18" s="8">
        <f t="shared" si="1"/>
        <v>0</v>
      </c>
      <c r="K18" s="8">
        <f t="shared" si="2"/>
        <v>0</v>
      </c>
      <c r="L18" s="8">
        <f>VLOOKUP(A18,'5月份工资'!A18:M730,13)</f>
        <v>0</v>
      </c>
      <c r="M18" s="8">
        <f t="shared" si="3"/>
        <v>0</v>
      </c>
    </row>
    <row r="19" s="1" customFormat="1" ht="18" customHeight="1" spans="1:13">
      <c r="A19" s="7" t="s">
        <v>33</v>
      </c>
      <c r="B19" s="8"/>
      <c r="C19" s="8"/>
      <c r="D19" s="8"/>
      <c r="E19" s="8">
        <f t="shared" si="0"/>
        <v>0</v>
      </c>
      <c r="F19" s="8"/>
      <c r="G19" s="8"/>
      <c r="H19" s="8"/>
      <c r="I19" s="8"/>
      <c r="J19" s="8">
        <f t="shared" si="1"/>
        <v>0</v>
      </c>
      <c r="K19" s="8">
        <f t="shared" si="2"/>
        <v>0</v>
      </c>
      <c r="L19" s="8">
        <f>VLOOKUP(A19,'5月份工资'!A19:M731,13)</f>
        <v>0</v>
      </c>
      <c r="M19" s="8">
        <f t="shared" si="3"/>
        <v>0</v>
      </c>
    </row>
    <row r="20" s="1" customFormat="1" ht="18" customHeight="1" spans="1:13">
      <c r="A20" s="7" t="s">
        <v>34</v>
      </c>
      <c r="B20" s="8"/>
      <c r="C20" s="8"/>
      <c r="D20" s="8"/>
      <c r="E20" s="8">
        <f t="shared" si="0"/>
        <v>0</v>
      </c>
      <c r="F20" s="8"/>
      <c r="G20" s="8"/>
      <c r="H20" s="8"/>
      <c r="I20" s="8"/>
      <c r="J20" s="8">
        <f t="shared" si="1"/>
        <v>0</v>
      </c>
      <c r="K20" s="8">
        <f t="shared" si="2"/>
        <v>0</v>
      </c>
      <c r="L20" s="8">
        <f>VLOOKUP(A20,'5月份工资'!A20:M732,13)</f>
        <v>0</v>
      </c>
      <c r="M20" s="8">
        <f t="shared" si="3"/>
        <v>0</v>
      </c>
    </row>
    <row r="21" ht="16.5" spans="1:13">
      <c r="A21" s="7" t="s">
        <v>35</v>
      </c>
      <c r="B21" s="8"/>
      <c r="C21" s="8"/>
      <c r="D21" s="8"/>
      <c r="E21" s="8">
        <f t="shared" si="0"/>
        <v>0</v>
      </c>
      <c r="F21" s="8"/>
      <c r="G21" s="8"/>
      <c r="H21" s="8"/>
      <c r="I21" s="8"/>
      <c r="J21" s="8">
        <f t="shared" si="1"/>
        <v>0</v>
      </c>
      <c r="K21" s="8">
        <f t="shared" si="2"/>
        <v>0</v>
      </c>
      <c r="L21" s="8">
        <f>VLOOKUP(A21,'5月份工资'!A21:M733,13)</f>
        <v>0</v>
      </c>
      <c r="M21" s="8">
        <f t="shared" si="3"/>
        <v>0</v>
      </c>
    </row>
    <row r="22" ht="16.5" spans="1:13">
      <c r="A22" s="7" t="s">
        <v>36</v>
      </c>
      <c r="B22" s="8"/>
      <c r="C22" s="8"/>
      <c r="D22" s="8"/>
      <c r="E22" s="8">
        <f t="shared" si="0"/>
        <v>0</v>
      </c>
      <c r="F22" s="8"/>
      <c r="G22" s="8"/>
      <c r="H22" s="8"/>
      <c r="I22" s="8"/>
      <c r="J22" s="8">
        <f t="shared" si="1"/>
        <v>0</v>
      </c>
      <c r="K22" s="8">
        <f t="shared" si="2"/>
        <v>0</v>
      </c>
      <c r="L22" s="8">
        <f>VLOOKUP(A22,'5月份工资'!A22:M734,13)</f>
        <v>0</v>
      </c>
      <c r="M22" s="8">
        <f t="shared" si="3"/>
        <v>0</v>
      </c>
    </row>
    <row r="23" ht="16.5" spans="1:13">
      <c r="A23" s="7" t="s">
        <v>37</v>
      </c>
      <c r="B23" s="8"/>
      <c r="C23" s="8"/>
      <c r="D23" s="8"/>
      <c r="E23" s="8">
        <f t="shared" si="0"/>
        <v>0</v>
      </c>
      <c r="F23" s="8"/>
      <c r="G23" s="8"/>
      <c r="H23" s="8"/>
      <c r="I23" s="8"/>
      <c r="J23" s="8">
        <f t="shared" si="1"/>
        <v>0</v>
      </c>
      <c r="K23" s="8">
        <f t="shared" si="2"/>
        <v>0</v>
      </c>
      <c r="L23" s="8">
        <f>VLOOKUP(A23,'5月份工资'!A23:M735,13)</f>
        <v>0</v>
      </c>
      <c r="M23" s="8">
        <f t="shared" si="3"/>
        <v>0</v>
      </c>
    </row>
    <row r="24" ht="16.5" spans="1:13">
      <c r="A24" s="7" t="s">
        <v>38</v>
      </c>
      <c r="B24" s="8"/>
      <c r="C24" s="8"/>
      <c r="D24" s="8"/>
      <c r="E24" s="8">
        <f t="shared" si="0"/>
        <v>0</v>
      </c>
      <c r="F24" s="8"/>
      <c r="G24" s="8"/>
      <c r="H24" s="8"/>
      <c r="I24" s="8"/>
      <c r="J24" s="8">
        <f t="shared" si="1"/>
        <v>0</v>
      </c>
      <c r="K24" s="8">
        <f t="shared" si="2"/>
        <v>0</v>
      </c>
      <c r="L24" s="8">
        <f>VLOOKUP(A24,'5月份工资'!A24:M736,13)</f>
        <v>0</v>
      </c>
      <c r="M24" s="8">
        <f t="shared" si="3"/>
        <v>0</v>
      </c>
    </row>
    <row r="25" ht="16.5" spans="1:13">
      <c r="A25" s="7" t="s">
        <v>39</v>
      </c>
      <c r="B25" s="8"/>
      <c r="C25" s="8"/>
      <c r="D25" s="8"/>
      <c r="E25" s="8">
        <f t="shared" si="0"/>
        <v>0</v>
      </c>
      <c r="F25" s="8"/>
      <c r="G25" s="8"/>
      <c r="H25" s="8"/>
      <c r="I25" s="8"/>
      <c r="J25" s="8">
        <f t="shared" si="1"/>
        <v>0</v>
      </c>
      <c r="K25" s="8">
        <f t="shared" si="2"/>
        <v>0</v>
      </c>
      <c r="L25" s="8">
        <f>VLOOKUP(A25,'5月份工资'!A25:M737,13)</f>
        <v>0</v>
      </c>
      <c r="M25" s="8">
        <f t="shared" si="3"/>
        <v>0</v>
      </c>
    </row>
    <row r="26" ht="16.5" spans="1:13">
      <c r="A26" s="7" t="s">
        <v>40</v>
      </c>
      <c r="B26" s="8"/>
      <c r="C26" s="8"/>
      <c r="D26" s="8"/>
      <c r="E26" s="8">
        <f t="shared" si="0"/>
        <v>0</v>
      </c>
      <c r="F26" s="8"/>
      <c r="G26" s="8"/>
      <c r="H26" s="8"/>
      <c r="I26" s="8"/>
      <c r="J26" s="8">
        <f t="shared" si="1"/>
        <v>0</v>
      </c>
      <c r="K26" s="8">
        <f t="shared" si="2"/>
        <v>0</v>
      </c>
      <c r="L26" s="8">
        <f>VLOOKUP(A26,'5月份工资'!A26:M738,13)</f>
        <v>0</v>
      </c>
      <c r="M26" s="8">
        <f t="shared" si="3"/>
        <v>0</v>
      </c>
    </row>
    <row r="27" ht="16.5" spans="1:13">
      <c r="A27" s="7" t="s">
        <v>41</v>
      </c>
      <c r="B27" s="8"/>
      <c r="C27" s="8"/>
      <c r="D27" s="8"/>
      <c r="E27" s="8">
        <f t="shared" si="0"/>
        <v>0</v>
      </c>
      <c r="F27" s="8"/>
      <c r="G27" s="8"/>
      <c r="H27" s="8"/>
      <c r="I27" s="8"/>
      <c r="J27" s="8">
        <f t="shared" si="1"/>
        <v>0</v>
      </c>
      <c r="K27" s="8">
        <f t="shared" si="2"/>
        <v>0</v>
      </c>
      <c r="L27" s="8">
        <f>VLOOKUP(A27,'5月份工资'!A27:M739,13)</f>
        <v>0</v>
      </c>
      <c r="M27" s="8">
        <f t="shared" si="3"/>
        <v>0</v>
      </c>
    </row>
    <row r="28" ht="16.5" spans="1:13">
      <c r="A28" s="7" t="s">
        <v>42</v>
      </c>
      <c r="B28" s="8"/>
      <c r="C28" s="8"/>
      <c r="D28" s="8"/>
      <c r="E28" s="8">
        <f t="shared" si="0"/>
        <v>0</v>
      </c>
      <c r="F28" s="8"/>
      <c r="G28" s="8"/>
      <c r="H28" s="8"/>
      <c r="I28" s="8"/>
      <c r="J28" s="8">
        <f t="shared" si="1"/>
        <v>0</v>
      </c>
      <c r="K28" s="8">
        <f t="shared" si="2"/>
        <v>0</v>
      </c>
      <c r="L28" s="8">
        <f>VLOOKUP(A28,'5月份工资'!A28:M740,13)</f>
        <v>0</v>
      </c>
      <c r="M28" s="8">
        <f t="shared" si="3"/>
        <v>0</v>
      </c>
    </row>
    <row r="29" ht="16.5" spans="1:13">
      <c r="A29" s="7" t="s">
        <v>43</v>
      </c>
      <c r="B29" s="8"/>
      <c r="C29" s="8"/>
      <c r="D29" s="8"/>
      <c r="E29" s="8">
        <f t="shared" si="0"/>
        <v>0</v>
      </c>
      <c r="F29" s="8"/>
      <c r="G29" s="8"/>
      <c r="H29" s="8"/>
      <c r="I29" s="8"/>
      <c r="J29" s="8">
        <f t="shared" si="1"/>
        <v>0</v>
      </c>
      <c r="K29" s="8">
        <f t="shared" si="2"/>
        <v>0</v>
      </c>
      <c r="L29" s="8">
        <f>VLOOKUP(A29,'5月份工资'!A29:M741,13)</f>
        <v>0</v>
      </c>
      <c r="M29" s="8">
        <f t="shared" si="3"/>
        <v>0</v>
      </c>
    </row>
    <row r="30" ht="16.5" spans="1:13">
      <c r="A30" s="7" t="s">
        <v>44</v>
      </c>
      <c r="B30" s="8"/>
      <c r="C30" s="8"/>
      <c r="D30" s="8"/>
      <c r="E30" s="8">
        <f t="shared" si="0"/>
        <v>0</v>
      </c>
      <c r="F30" s="8"/>
      <c r="G30" s="8"/>
      <c r="H30" s="8"/>
      <c r="I30" s="8"/>
      <c r="J30" s="8">
        <f t="shared" si="1"/>
        <v>0</v>
      </c>
      <c r="K30" s="8">
        <f t="shared" si="2"/>
        <v>0</v>
      </c>
      <c r="L30" s="8">
        <f>VLOOKUP(A30,'5月份工资'!A30:M742,13)</f>
        <v>0</v>
      </c>
      <c r="M30" s="8">
        <f t="shared" si="3"/>
        <v>0</v>
      </c>
    </row>
    <row r="31" ht="16.5" spans="1:13">
      <c r="A31" s="7" t="s">
        <v>45</v>
      </c>
      <c r="B31" s="8"/>
      <c r="C31" s="8"/>
      <c r="D31" s="8"/>
      <c r="E31" s="8">
        <f t="shared" si="0"/>
        <v>0</v>
      </c>
      <c r="F31" s="8"/>
      <c r="G31" s="8"/>
      <c r="H31" s="8"/>
      <c r="I31" s="8"/>
      <c r="J31" s="8">
        <f t="shared" si="1"/>
        <v>0</v>
      </c>
      <c r="K31" s="8">
        <f t="shared" si="2"/>
        <v>0</v>
      </c>
      <c r="L31" s="8">
        <f>VLOOKUP(A31,'5月份工资'!A31:M743,13)</f>
        <v>0</v>
      </c>
      <c r="M31" s="8">
        <f t="shared" si="3"/>
        <v>0</v>
      </c>
    </row>
    <row r="32" ht="16.5" spans="1:13">
      <c r="A32" s="7" t="s">
        <v>46</v>
      </c>
      <c r="B32" s="8"/>
      <c r="C32" s="8"/>
      <c r="D32" s="8"/>
      <c r="E32" s="8">
        <f t="shared" si="0"/>
        <v>0</v>
      </c>
      <c r="F32" s="8"/>
      <c r="G32" s="8"/>
      <c r="H32" s="8"/>
      <c r="I32" s="8"/>
      <c r="J32" s="8">
        <f t="shared" si="1"/>
        <v>0</v>
      </c>
      <c r="K32" s="8">
        <f t="shared" si="2"/>
        <v>0</v>
      </c>
      <c r="L32" s="8">
        <f>VLOOKUP(A32,'5月份工资'!A32:M744,13)</f>
        <v>0</v>
      </c>
      <c r="M32" s="8">
        <f t="shared" si="3"/>
        <v>0</v>
      </c>
    </row>
    <row r="33" ht="16.5" spans="1:13">
      <c r="A33" s="7" t="s">
        <v>47</v>
      </c>
      <c r="B33" s="8"/>
      <c r="C33" s="8"/>
      <c r="D33" s="8"/>
      <c r="E33" s="8">
        <f t="shared" si="0"/>
        <v>0</v>
      </c>
      <c r="F33" s="8"/>
      <c r="G33" s="8"/>
      <c r="H33" s="8"/>
      <c r="I33" s="8"/>
      <c r="J33" s="8">
        <f t="shared" si="1"/>
        <v>0</v>
      </c>
      <c r="K33" s="8">
        <f t="shared" si="2"/>
        <v>0</v>
      </c>
      <c r="L33" s="8">
        <f>VLOOKUP(A33,'5月份工资'!A33:M745,13)</f>
        <v>0</v>
      </c>
      <c r="M33" s="8">
        <f t="shared" si="3"/>
        <v>0</v>
      </c>
    </row>
    <row r="34" ht="16.5" spans="1:13">
      <c r="A34" s="7" t="s">
        <v>48</v>
      </c>
      <c r="B34" s="8"/>
      <c r="C34" s="8"/>
      <c r="D34" s="8"/>
      <c r="E34" s="8">
        <f t="shared" si="0"/>
        <v>0</v>
      </c>
      <c r="F34" s="8"/>
      <c r="G34" s="8"/>
      <c r="H34" s="8"/>
      <c r="I34" s="8"/>
      <c r="J34" s="8">
        <f t="shared" si="1"/>
        <v>0</v>
      </c>
      <c r="K34" s="8">
        <f t="shared" si="2"/>
        <v>0</v>
      </c>
      <c r="L34" s="8">
        <f>VLOOKUP(A34,'5月份工资'!A34:M746,13)</f>
        <v>0</v>
      </c>
      <c r="M34" s="8">
        <f t="shared" si="3"/>
        <v>0</v>
      </c>
    </row>
    <row r="35" ht="16.5" spans="1:13">
      <c r="A35" s="7" t="s">
        <v>49</v>
      </c>
      <c r="B35" s="8"/>
      <c r="C35" s="8"/>
      <c r="D35" s="8"/>
      <c r="E35" s="8">
        <f t="shared" si="0"/>
        <v>0</v>
      </c>
      <c r="F35" s="8"/>
      <c r="G35" s="8"/>
      <c r="H35" s="8"/>
      <c r="I35" s="8"/>
      <c r="J35" s="8">
        <f t="shared" si="1"/>
        <v>0</v>
      </c>
      <c r="K35" s="8">
        <f t="shared" si="2"/>
        <v>0</v>
      </c>
      <c r="L35" s="8">
        <f>VLOOKUP(A35,'5月份工资'!A35:M747,13)</f>
        <v>0</v>
      </c>
      <c r="M35" s="8">
        <f t="shared" si="3"/>
        <v>0</v>
      </c>
    </row>
    <row r="36" ht="16.5" spans="1:13">
      <c r="A36" s="7" t="s">
        <v>50</v>
      </c>
      <c r="B36" s="8"/>
      <c r="C36" s="8"/>
      <c r="D36" s="8"/>
      <c r="E36" s="8">
        <f t="shared" si="0"/>
        <v>0</v>
      </c>
      <c r="F36" s="8"/>
      <c r="G36" s="8"/>
      <c r="H36" s="8"/>
      <c r="I36" s="8"/>
      <c r="J36" s="8">
        <f t="shared" si="1"/>
        <v>0</v>
      </c>
      <c r="K36" s="8">
        <f t="shared" si="2"/>
        <v>0</v>
      </c>
      <c r="L36" s="8">
        <f>VLOOKUP(A36,'5月份工资'!A36:M748,13)</f>
        <v>0</v>
      </c>
      <c r="M36" s="8">
        <f t="shared" si="3"/>
        <v>0</v>
      </c>
    </row>
    <row r="37" ht="16.5" spans="1:13">
      <c r="A37" s="7" t="s">
        <v>51</v>
      </c>
      <c r="B37" s="8"/>
      <c r="C37" s="8"/>
      <c r="D37" s="8"/>
      <c r="E37" s="8">
        <f t="shared" si="0"/>
        <v>0</v>
      </c>
      <c r="F37" s="8"/>
      <c r="G37" s="8"/>
      <c r="H37" s="8"/>
      <c r="I37" s="8"/>
      <c r="J37" s="8">
        <f t="shared" si="1"/>
        <v>0</v>
      </c>
      <c r="K37" s="8">
        <f t="shared" si="2"/>
        <v>0</v>
      </c>
      <c r="L37" s="8">
        <f>VLOOKUP(A37,'5月份工资'!A37:M749,13)</f>
        <v>0</v>
      </c>
      <c r="M37" s="8">
        <f t="shared" si="3"/>
        <v>0</v>
      </c>
    </row>
    <row r="38" ht="16.5" spans="1:13">
      <c r="A38" s="7" t="s">
        <v>52</v>
      </c>
      <c r="B38" s="8"/>
      <c r="C38" s="8"/>
      <c r="D38" s="8"/>
      <c r="E38" s="8">
        <f t="shared" si="0"/>
        <v>0</v>
      </c>
      <c r="F38" s="8"/>
      <c r="G38" s="8"/>
      <c r="H38" s="8"/>
      <c r="I38" s="8"/>
      <c r="J38" s="8">
        <f t="shared" si="1"/>
        <v>0</v>
      </c>
      <c r="K38" s="8">
        <f t="shared" si="2"/>
        <v>0</v>
      </c>
      <c r="L38" s="8">
        <f>VLOOKUP(A38,'5月份工资'!A38:M750,13)</f>
        <v>0</v>
      </c>
      <c r="M38" s="8">
        <f t="shared" si="3"/>
        <v>0</v>
      </c>
    </row>
    <row r="39" ht="16.5" spans="1:13">
      <c r="A39" s="7" t="s">
        <v>53</v>
      </c>
      <c r="B39" s="8"/>
      <c r="C39" s="8"/>
      <c r="D39" s="8"/>
      <c r="E39" s="8">
        <f t="shared" si="0"/>
        <v>0</v>
      </c>
      <c r="F39" s="8"/>
      <c r="G39" s="8"/>
      <c r="H39" s="8"/>
      <c r="I39" s="8"/>
      <c r="J39" s="8">
        <f t="shared" si="1"/>
        <v>0</v>
      </c>
      <c r="K39" s="8">
        <f t="shared" si="2"/>
        <v>0</v>
      </c>
      <c r="L39" s="8">
        <f>VLOOKUP(A39,'5月份工资'!A39:M751,13)</f>
        <v>0</v>
      </c>
      <c r="M39" s="8">
        <f t="shared" si="3"/>
        <v>0</v>
      </c>
    </row>
    <row r="40" ht="16.5" spans="1:13">
      <c r="A40" s="7" t="s">
        <v>54</v>
      </c>
      <c r="B40" s="8"/>
      <c r="C40" s="8"/>
      <c r="D40" s="8"/>
      <c r="E40" s="8">
        <f t="shared" si="0"/>
        <v>0</v>
      </c>
      <c r="F40" s="8"/>
      <c r="G40" s="8"/>
      <c r="H40" s="8"/>
      <c r="I40" s="8"/>
      <c r="J40" s="8">
        <f t="shared" si="1"/>
        <v>0</v>
      </c>
      <c r="K40" s="8">
        <f t="shared" si="2"/>
        <v>0</v>
      </c>
      <c r="L40" s="8">
        <f>VLOOKUP(A40,'5月份工资'!A40:M752,13)</f>
        <v>0</v>
      </c>
      <c r="M40" s="8">
        <f t="shared" si="3"/>
        <v>0</v>
      </c>
    </row>
    <row r="41" ht="16.5" spans="1:13">
      <c r="A41" s="7" t="s">
        <v>55</v>
      </c>
      <c r="B41" s="8"/>
      <c r="C41" s="8"/>
      <c r="D41" s="8"/>
      <c r="E41" s="8">
        <f t="shared" si="0"/>
        <v>0</v>
      </c>
      <c r="F41" s="8"/>
      <c r="G41" s="8"/>
      <c r="H41" s="8"/>
      <c r="I41" s="8"/>
      <c r="J41" s="8">
        <f t="shared" si="1"/>
        <v>0</v>
      </c>
      <c r="K41" s="8">
        <f t="shared" si="2"/>
        <v>0</v>
      </c>
      <c r="L41" s="8">
        <f>VLOOKUP(A41,'5月份工资'!A41:M753,13)</f>
        <v>0</v>
      </c>
      <c r="M41" s="8">
        <f t="shared" si="3"/>
        <v>0</v>
      </c>
    </row>
    <row r="42" ht="16.5" spans="1:13">
      <c r="A42" s="7" t="s">
        <v>56</v>
      </c>
      <c r="B42" s="8"/>
      <c r="C42" s="8"/>
      <c r="D42" s="8"/>
      <c r="E42" s="8">
        <f t="shared" si="0"/>
        <v>0</v>
      </c>
      <c r="F42" s="8"/>
      <c r="G42" s="8"/>
      <c r="H42" s="8"/>
      <c r="I42" s="8"/>
      <c r="J42" s="8">
        <f t="shared" si="1"/>
        <v>0</v>
      </c>
      <c r="K42" s="8">
        <f t="shared" si="2"/>
        <v>0</v>
      </c>
      <c r="L42" s="8">
        <f>VLOOKUP(A42,'5月份工资'!A42:M754,13)</f>
        <v>0</v>
      </c>
      <c r="M42" s="8">
        <f t="shared" si="3"/>
        <v>0</v>
      </c>
    </row>
    <row r="43" ht="16.5" spans="1:13">
      <c r="A43" s="7" t="s">
        <v>57</v>
      </c>
      <c r="B43" s="8"/>
      <c r="C43" s="8"/>
      <c r="D43" s="8"/>
      <c r="E43" s="8">
        <f t="shared" si="0"/>
        <v>0</v>
      </c>
      <c r="F43" s="8"/>
      <c r="G43" s="8"/>
      <c r="H43" s="8"/>
      <c r="I43" s="8"/>
      <c r="J43" s="8">
        <f t="shared" si="1"/>
        <v>0</v>
      </c>
      <c r="K43" s="8">
        <f t="shared" si="2"/>
        <v>0</v>
      </c>
      <c r="L43" s="8">
        <f>VLOOKUP(A43,'5月份工资'!A43:M755,13)</f>
        <v>0</v>
      </c>
      <c r="M43" s="8">
        <f t="shared" si="3"/>
        <v>0</v>
      </c>
    </row>
    <row r="44" ht="16.5" spans="1:13">
      <c r="A44" s="7" t="s">
        <v>58</v>
      </c>
      <c r="B44" s="8"/>
      <c r="C44" s="8"/>
      <c r="D44" s="8"/>
      <c r="E44" s="8">
        <f t="shared" si="0"/>
        <v>0</v>
      </c>
      <c r="F44" s="8"/>
      <c r="G44" s="8"/>
      <c r="H44" s="8"/>
      <c r="I44" s="8"/>
      <c r="J44" s="8">
        <f t="shared" si="1"/>
        <v>0</v>
      </c>
      <c r="K44" s="8">
        <f t="shared" si="2"/>
        <v>0</v>
      </c>
      <c r="L44" s="8">
        <f>VLOOKUP(A44,'5月份工资'!A44:M756,13)</f>
        <v>0</v>
      </c>
      <c r="M44" s="8">
        <f t="shared" si="3"/>
        <v>0</v>
      </c>
    </row>
    <row r="45" ht="16.5" spans="1:13">
      <c r="A45" s="7" t="s">
        <v>59</v>
      </c>
      <c r="B45" s="8"/>
      <c r="C45" s="8"/>
      <c r="D45" s="8"/>
      <c r="E45" s="8">
        <f t="shared" si="0"/>
        <v>0</v>
      </c>
      <c r="F45" s="8"/>
      <c r="G45" s="8"/>
      <c r="H45" s="8"/>
      <c r="I45" s="8"/>
      <c r="J45" s="8">
        <f t="shared" si="1"/>
        <v>0</v>
      </c>
      <c r="K45" s="8">
        <f t="shared" si="2"/>
        <v>0</v>
      </c>
      <c r="L45" s="8">
        <f>VLOOKUP(A45,'5月份工资'!A45:M757,13)</f>
        <v>0</v>
      </c>
      <c r="M45" s="8">
        <f t="shared" si="3"/>
        <v>0</v>
      </c>
    </row>
    <row r="46" ht="16.5" spans="1:13">
      <c r="A46" s="7" t="s">
        <v>60</v>
      </c>
      <c r="B46" s="8"/>
      <c r="C46" s="8"/>
      <c r="D46" s="8"/>
      <c r="E46" s="8">
        <f t="shared" si="0"/>
        <v>0</v>
      </c>
      <c r="F46" s="8"/>
      <c r="G46" s="8"/>
      <c r="H46" s="8"/>
      <c r="I46" s="8"/>
      <c r="J46" s="8">
        <f t="shared" si="1"/>
        <v>0</v>
      </c>
      <c r="K46" s="8">
        <f t="shared" si="2"/>
        <v>0</v>
      </c>
      <c r="L46" s="8">
        <f>VLOOKUP(A46,'5月份工资'!A46:M758,13)</f>
        <v>0</v>
      </c>
      <c r="M46" s="8">
        <f t="shared" si="3"/>
        <v>0</v>
      </c>
    </row>
    <row r="47" ht="16.5" spans="1:13">
      <c r="A47" s="7" t="s">
        <v>61</v>
      </c>
      <c r="B47" s="8"/>
      <c r="C47" s="8"/>
      <c r="D47" s="8"/>
      <c r="E47" s="8">
        <f t="shared" si="0"/>
        <v>0</v>
      </c>
      <c r="F47" s="8"/>
      <c r="G47" s="8"/>
      <c r="H47" s="8"/>
      <c r="I47" s="8"/>
      <c r="J47" s="8">
        <f t="shared" si="1"/>
        <v>0</v>
      </c>
      <c r="K47" s="8">
        <f t="shared" si="2"/>
        <v>0</v>
      </c>
      <c r="L47" s="8">
        <f>VLOOKUP(A47,'5月份工资'!A47:M759,13)</f>
        <v>0</v>
      </c>
      <c r="M47" s="8">
        <f t="shared" si="3"/>
        <v>0</v>
      </c>
    </row>
    <row r="48" ht="16.5" spans="1:13">
      <c r="A48" s="7" t="s">
        <v>62</v>
      </c>
      <c r="B48" s="8"/>
      <c r="C48" s="8"/>
      <c r="D48" s="8"/>
      <c r="E48" s="8">
        <f t="shared" si="0"/>
        <v>0</v>
      </c>
      <c r="F48" s="8"/>
      <c r="G48" s="8"/>
      <c r="H48" s="8"/>
      <c r="I48" s="8"/>
      <c r="J48" s="8">
        <f t="shared" si="1"/>
        <v>0</v>
      </c>
      <c r="K48" s="8">
        <f t="shared" si="2"/>
        <v>0</v>
      </c>
      <c r="L48" s="8">
        <f>VLOOKUP(A48,'5月份工资'!A48:M760,13)</f>
        <v>0</v>
      </c>
      <c r="M48" s="8">
        <f t="shared" si="3"/>
        <v>0</v>
      </c>
    </row>
    <row r="49" ht="16.5" spans="1:13">
      <c r="A49" s="7" t="s">
        <v>63</v>
      </c>
      <c r="B49" s="8"/>
      <c r="C49" s="8"/>
      <c r="D49" s="8"/>
      <c r="E49" s="8">
        <f t="shared" si="0"/>
        <v>0</v>
      </c>
      <c r="F49" s="8"/>
      <c r="G49" s="8"/>
      <c r="H49" s="8"/>
      <c r="I49" s="8"/>
      <c r="J49" s="8">
        <f t="shared" si="1"/>
        <v>0</v>
      </c>
      <c r="K49" s="8">
        <f t="shared" si="2"/>
        <v>0</v>
      </c>
      <c r="L49" s="8">
        <f>VLOOKUP(A49,'5月份工资'!A49:M761,13)</f>
        <v>0</v>
      </c>
      <c r="M49" s="8">
        <f t="shared" si="3"/>
        <v>0</v>
      </c>
    </row>
    <row r="50" ht="16.5" spans="1:13">
      <c r="A50" s="7" t="s">
        <v>64</v>
      </c>
      <c r="B50" s="8"/>
      <c r="C50" s="8"/>
      <c r="D50" s="8"/>
      <c r="E50" s="8">
        <f t="shared" si="0"/>
        <v>0</v>
      </c>
      <c r="F50" s="8"/>
      <c r="G50" s="8"/>
      <c r="H50" s="8"/>
      <c r="I50" s="8"/>
      <c r="J50" s="8">
        <f t="shared" si="1"/>
        <v>0</v>
      </c>
      <c r="K50" s="8">
        <f t="shared" si="2"/>
        <v>0</v>
      </c>
      <c r="L50" s="8">
        <f>VLOOKUP(A50,'5月份工资'!A50:M762,13)</f>
        <v>0</v>
      </c>
      <c r="M50" s="8">
        <f t="shared" si="3"/>
        <v>0</v>
      </c>
    </row>
  </sheetData>
  <mergeCells count="12">
    <mergeCell ref="A1:M1"/>
    <mergeCell ref="B2:G2"/>
    <mergeCell ref="K2:M2"/>
    <mergeCell ref="F3:J3"/>
    <mergeCell ref="A3:A4"/>
    <mergeCell ref="B3:B4"/>
    <mergeCell ref="C3:C4"/>
    <mergeCell ref="D3:D4"/>
    <mergeCell ref="E3:E4"/>
    <mergeCell ref="K3:K4"/>
    <mergeCell ref="L3:L4"/>
    <mergeCell ref="M3:M4"/>
  </mergeCells>
  <pageMargins left="0.699305555555556" right="0.699305555555556" top="0.75" bottom="0.75" header="0.3" footer="0.3"/>
  <pageSetup paperSize="9" orientation="landscape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showGridLines="0" tabSelected="1" zoomScale="130" zoomScaleNormal="130" workbookViewId="0">
      <selection activeCell="K2" sqref="K2:M2"/>
    </sheetView>
  </sheetViews>
  <sheetFormatPr defaultColWidth="9" defaultRowHeight="14.25"/>
  <cols>
    <col min="2" max="2" width="10" customWidth="1"/>
    <col min="3" max="3" width="11.1083333333333" customWidth="1"/>
    <col min="4" max="5" width="8.775" customWidth="1"/>
    <col min="6" max="10" width="9.775" customWidth="1"/>
    <col min="11" max="12" width="10.775" customWidth="1"/>
    <col min="13" max="13" width="9.66666666666667" customWidth="1"/>
  </cols>
  <sheetData>
    <row r="1" s="1" customFormat="1" ht="37.2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18" customHeight="1" spans="2:13">
      <c r="B2" s="3" t="s">
        <v>1</v>
      </c>
      <c r="C2" s="3"/>
      <c r="D2" s="3"/>
      <c r="E2" s="3"/>
      <c r="F2" s="3"/>
      <c r="G2" s="3"/>
      <c r="H2" s="4"/>
      <c r="I2" s="4"/>
      <c r="J2" s="4"/>
      <c r="K2" s="4" t="s">
        <v>69</v>
      </c>
      <c r="L2" s="4"/>
      <c r="M2" s="4"/>
    </row>
    <row r="3" s="1" customFormat="1" ht="18" customHeight="1" spans="1:1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/>
      <c r="H3" s="6"/>
      <c r="I3" s="6"/>
      <c r="J3" s="6"/>
      <c r="K3" s="5" t="s">
        <v>9</v>
      </c>
      <c r="L3" s="9" t="s">
        <v>66</v>
      </c>
      <c r="M3" s="11" t="s">
        <v>67</v>
      </c>
    </row>
    <row r="4" s="1" customFormat="1" ht="18" customHeight="1" spans="1:13">
      <c r="A4" s="5"/>
      <c r="B4" s="5"/>
      <c r="C4" s="5"/>
      <c r="D4" s="5"/>
      <c r="E4" s="5"/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/>
      <c r="L4" s="10"/>
      <c r="M4" s="5"/>
    </row>
    <row r="5" s="1" customFormat="1" ht="18" customHeight="1" spans="1:13">
      <c r="A5" s="7" t="s">
        <v>16</v>
      </c>
      <c r="B5" s="8" t="s">
        <v>17</v>
      </c>
      <c r="C5" s="8">
        <v>400</v>
      </c>
      <c r="D5" s="8">
        <v>22</v>
      </c>
      <c r="E5" s="8">
        <f>C5*D5</f>
        <v>8800</v>
      </c>
      <c r="F5" s="8">
        <v>1000</v>
      </c>
      <c r="G5" s="8">
        <v>400</v>
      </c>
      <c r="H5" s="8">
        <v>200</v>
      </c>
      <c r="I5" s="8">
        <v>200</v>
      </c>
      <c r="J5" s="8">
        <f>SUM(F5:I5)</f>
        <v>1800</v>
      </c>
      <c r="K5" s="8">
        <f>E5-J5</f>
        <v>7000</v>
      </c>
      <c r="L5" s="8">
        <f>VLOOKUP(A5,'6月份工资 '!A5:M50,13)</f>
        <v>27100</v>
      </c>
      <c r="M5" s="8">
        <f>K5+L5</f>
        <v>34100</v>
      </c>
    </row>
    <row r="6" s="1" customFormat="1" ht="18" customHeight="1" spans="1:13">
      <c r="A6" s="7" t="s">
        <v>18</v>
      </c>
      <c r="B6" s="8" t="s">
        <v>19</v>
      </c>
      <c r="C6" s="8"/>
      <c r="D6" s="8"/>
      <c r="E6" s="8">
        <f t="shared" ref="E6:E50" si="0">C6*D6</f>
        <v>0</v>
      </c>
      <c r="F6" s="8"/>
      <c r="G6" s="8"/>
      <c r="H6" s="8"/>
      <c r="I6" s="8"/>
      <c r="J6" s="8">
        <f t="shared" ref="J6:J50" si="1">SUM(F6:I6)</f>
        <v>0</v>
      </c>
      <c r="K6" s="8">
        <f t="shared" ref="K6:K50" si="2">E6-J6</f>
        <v>0</v>
      </c>
      <c r="L6" s="8">
        <f>VLOOKUP(A6,'6月份工资 '!A6:M51,13)</f>
        <v>0</v>
      </c>
      <c r="M6" s="8">
        <f t="shared" ref="M6:M50" si="3">K6+L6</f>
        <v>0</v>
      </c>
    </row>
    <row r="7" s="1" customFormat="1" ht="18" customHeight="1" spans="1:13">
      <c r="A7" s="7" t="s">
        <v>20</v>
      </c>
      <c r="B7" s="8" t="s">
        <v>21</v>
      </c>
      <c r="C7" s="8"/>
      <c r="D7" s="8"/>
      <c r="E7" s="8">
        <f t="shared" si="0"/>
        <v>0</v>
      </c>
      <c r="F7" s="8"/>
      <c r="G7" s="8"/>
      <c r="H7" s="8"/>
      <c r="I7" s="8"/>
      <c r="J7" s="8">
        <f t="shared" si="1"/>
        <v>0</v>
      </c>
      <c r="K7" s="8">
        <f t="shared" si="2"/>
        <v>0</v>
      </c>
      <c r="L7" s="8">
        <f>VLOOKUP(A7,'6月份工资 '!A7:M52,13)</f>
        <v>0</v>
      </c>
      <c r="M7" s="8">
        <f t="shared" si="3"/>
        <v>0</v>
      </c>
    </row>
    <row r="8" s="1" customFormat="1" ht="18" customHeight="1" spans="1:13">
      <c r="A8" s="7" t="s">
        <v>22</v>
      </c>
      <c r="B8" s="8"/>
      <c r="C8" s="8"/>
      <c r="D8" s="8"/>
      <c r="E8" s="8">
        <f t="shared" si="0"/>
        <v>0</v>
      </c>
      <c r="F8" s="8"/>
      <c r="G8" s="8"/>
      <c r="H8" s="8"/>
      <c r="I8" s="8"/>
      <c r="J8" s="8">
        <f t="shared" si="1"/>
        <v>0</v>
      </c>
      <c r="K8" s="8">
        <f t="shared" si="2"/>
        <v>0</v>
      </c>
      <c r="L8" s="8">
        <f>VLOOKUP(A8,'6月份工资 '!A8:M53,13)</f>
        <v>0</v>
      </c>
      <c r="M8" s="8">
        <f t="shared" si="3"/>
        <v>0</v>
      </c>
    </row>
    <row r="9" s="1" customFormat="1" ht="18" customHeight="1" spans="1:13">
      <c r="A9" s="7" t="s">
        <v>23</v>
      </c>
      <c r="B9" s="8"/>
      <c r="C9" s="8"/>
      <c r="D9" s="8"/>
      <c r="E9" s="8">
        <f t="shared" si="0"/>
        <v>0</v>
      </c>
      <c r="F9" s="8"/>
      <c r="G9" s="8"/>
      <c r="H9" s="8"/>
      <c r="I9" s="8"/>
      <c r="J9" s="8">
        <f t="shared" si="1"/>
        <v>0</v>
      </c>
      <c r="K9" s="8">
        <f t="shared" si="2"/>
        <v>0</v>
      </c>
      <c r="L9" s="8">
        <f>VLOOKUP(A9,'6月份工资 '!A9:M54,13)</f>
        <v>0</v>
      </c>
      <c r="M9" s="8">
        <f t="shared" si="3"/>
        <v>0</v>
      </c>
    </row>
    <row r="10" s="1" customFormat="1" ht="18" customHeight="1" spans="1:13">
      <c r="A10" s="7" t="s">
        <v>24</v>
      </c>
      <c r="B10" s="8"/>
      <c r="C10" s="8"/>
      <c r="D10" s="8"/>
      <c r="E10" s="8">
        <f t="shared" si="0"/>
        <v>0</v>
      </c>
      <c r="F10" s="8"/>
      <c r="G10" s="8"/>
      <c r="H10" s="8"/>
      <c r="I10" s="8"/>
      <c r="J10" s="8">
        <f t="shared" si="1"/>
        <v>0</v>
      </c>
      <c r="K10" s="8">
        <f t="shared" si="2"/>
        <v>0</v>
      </c>
      <c r="L10" s="8">
        <f>VLOOKUP(A10,'6月份工资 '!A10:M55,13)</f>
        <v>0</v>
      </c>
      <c r="M10" s="8">
        <f t="shared" si="3"/>
        <v>0</v>
      </c>
    </row>
    <row r="11" s="1" customFormat="1" ht="18" customHeight="1" spans="1:13">
      <c r="A11" s="7" t="s">
        <v>25</v>
      </c>
      <c r="B11" s="8"/>
      <c r="C11" s="8"/>
      <c r="D11" s="8"/>
      <c r="E11" s="8">
        <f t="shared" si="0"/>
        <v>0</v>
      </c>
      <c r="F11" s="8"/>
      <c r="G11" s="8"/>
      <c r="H11" s="8"/>
      <c r="I11" s="8"/>
      <c r="J11" s="8">
        <f t="shared" si="1"/>
        <v>0</v>
      </c>
      <c r="K11" s="8">
        <f t="shared" si="2"/>
        <v>0</v>
      </c>
      <c r="L11" s="8">
        <f>VLOOKUP(A11,'6月份工资 '!A11:M56,13)</f>
        <v>0</v>
      </c>
      <c r="M11" s="8">
        <f t="shared" si="3"/>
        <v>0</v>
      </c>
    </row>
    <row r="12" s="1" customFormat="1" ht="18" customHeight="1" spans="1:13">
      <c r="A12" s="7" t="s">
        <v>26</v>
      </c>
      <c r="B12" s="8"/>
      <c r="C12" s="8"/>
      <c r="D12" s="8"/>
      <c r="E12" s="8">
        <f t="shared" si="0"/>
        <v>0</v>
      </c>
      <c r="F12" s="8"/>
      <c r="G12" s="8"/>
      <c r="H12" s="8"/>
      <c r="I12" s="8"/>
      <c r="J12" s="8">
        <f t="shared" si="1"/>
        <v>0</v>
      </c>
      <c r="K12" s="8">
        <f t="shared" si="2"/>
        <v>0</v>
      </c>
      <c r="L12" s="8">
        <f>VLOOKUP(A12,'6月份工资 '!A12:M57,13)</f>
        <v>0</v>
      </c>
      <c r="M12" s="8">
        <f t="shared" si="3"/>
        <v>0</v>
      </c>
    </row>
    <row r="13" s="1" customFormat="1" ht="18" customHeight="1" spans="1:13">
      <c r="A13" s="7" t="s">
        <v>27</v>
      </c>
      <c r="B13" s="8"/>
      <c r="C13" s="8"/>
      <c r="D13" s="8"/>
      <c r="E13" s="8">
        <f t="shared" si="0"/>
        <v>0</v>
      </c>
      <c r="F13" s="8"/>
      <c r="G13" s="8"/>
      <c r="H13" s="8"/>
      <c r="I13" s="8"/>
      <c r="J13" s="8">
        <f t="shared" si="1"/>
        <v>0</v>
      </c>
      <c r="K13" s="8">
        <f t="shared" si="2"/>
        <v>0</v>
      </c>
      <c r="L13" s="8">
        <f>VLOOKUP(A13,'6月份工资 '!A13:M58,13)</f>
        <v>0</v>
      </c>
      <c r="M13" s="8">
        <f t="shared" si="3"/>
        <v>0</v>
      </c>
    </row>
    <row r="14" s="1" customFormat="1" ht="18" customHeight="1" spans="1:13">
      <c r="A14" s="7" t="s">
        <v>28</v>
      </c>
      <c r="B14" s="8"/>
      <c r="C14" s="8"/>
      <c r="D14" s="8"/>
      <c r="E14" s="8">
        <f t="shared" si="0"/>
        <v>0</v>
      </c>
      <c r="F14" s="8"/>
      <c r="G14" s="8"/>
      <c r="H14" s="8"/>
      <c r="I14" s="8"/>
      <c r="J14" s="8">
        <f t="shared" si="1"/>
        <v>0</v>
      </c>
      <c r="K14" s="8">
        <f t="shared" si="2"/>
        <v>0</v>
      </c>
      <c r="L14" s="8">
        <f>VLOOKUP(A14,'6月份工资 '!A14:M59,13)</f>
        <v>0</v>
      </c>
      <c r="M14" s="8">
        <f t="shared" si="3"/>
        <v>0</v>
      </c>
    </row>
    <row r="15" s="1" customFormat="1" ht="18" customHeight="1" spans="1:13">
      <c r="A15" s="7" t="s">
        <v>29</v>
      </c>
      <c r="B15" s="8"/>
      <c r="C15" s="8"/>
      <c r="D15" s="8"/>
      <c r="E15" s="8">
        <f t="shared" si="0"/>
        <v>0</v>
      </c>
      <c r="F15" s="8"/>
      <c r="G15" s="8"/>
      <c r="H15" s="8"/>
      <c r="I15" s="8"/>
      <c r="J15" s="8">
        <f t="shared" si="1"/>
        <v>0</v>
      </c>
      <c r="K15" s="8">
        <f t="shared" si="2"/>
        <v>0</v>
      </c>
      <c r="L15" s="8">
        <f>VLOOKUP(A15,'6月份工资 '!A15:M60,13)</f>
        <v>0</v>
      </c>
      <c r="M15" s="8">
        <f t="shared" si="3"/>
        <v>0</v>
      </c>
    </row>
    <row r="16" s="1" customFormat="1" ht="18" customHeight="1" spans="1:13">
      <c r="A16" s="7" t="s">
        <v>30</v>
      </c>
      <c r="B16" s="8"/>
      <c r="C16" s="8"/>
      <c r="D16" s="8"/>
      <c r="E16" s="8">
        <f t="shared" si="0"/>
        <v>0</v>
      </c>
      <c r="F16" s="8"/>
      <c r="G16" s="8"/>
      <c r="H16" s="8"/>
      <c r="I16" s="8"/>
      <c r="J16" s="8">
        <f t="shared" si="1"/>
        <v>0</v>
      </c>
      <c r="K16" s="8">
        <f t="shared" si="2"/>
        <v>0</v>
      </c>
      <c r="L16" s="8">
        <f>VLOOKUP(A16,'6月份工资 '!A16:M61,13)</f>
        <v>0</v>
      </c>
      <c r="M16" s="8">
        <f t="shared" si="3"/>
        <v>0</v>
      </c>
    </row>
    <row r="17" s="1" customFormat="1" ht="18" customHeight="1" spans="1:13">
      <c r="A17" s="7" t="s">
        <v>31</v>
      </c>
      <c r="B17" s="8"/>
      <c r="C17" s="8"/>
      <c r="D17" s="8"/>
      <c r="E17" s="8">
        <f t="shared" si="0"/>
        <v>0</v>
      </c>
      <c r="F17" s="8"/>
      <c r="G17" s="8"/>
      <c r="H17" s="8"/>
      <c r="I17" s="8"/>
      <c r="J17" s="8">
        <f t="shared" si="1"/>
        <v>0</v>
      </c>
      <c r="K17" s="8">
        <f t="shared" si="2"/>
        <v>0</v>
      </c>
      <c r="L17" s="8">
        <f>VLOOKUP(A17,'6月份工资 '!A17:M62,13)</f>
        <v>0</v>
      </c>
      <c r="M17" s="8">
        <f t="shared" si="3"/>
        <v>0</v>
      </c>
    </row>
    <row r="18" s="1" customFormat="1" ht="18" customHeight="1" spans="1:13">
      <c r="A18" s="7" t="s">
        <v>32</v>
      </c>
      <c r="B18" s="8"/>
      <c r="C18" s="8"/>
      <c r="D18" s="8"/>
      <c r="E18" s="8">
        <f t="shared" si="0"/>
        <v>0</v>
      </c>
      <c r="F18" s="8"/>
      <c r="G18" s="8"/>
      <c r="H18" s="8"/>
      <c r="I18" s="8"/>
      <c r="J18" s="8">
        <f t="shared" si="1"/>
        <v>0</v>
      </c>
      <c r="K18" s="8">
        <f t="shared" si="2"/>
        <v>0</v>
      </c>
      <c r="L18" s="8">
        <f>VLOOKUP(A18,'6月份工资 '!A18:M63,13)</f>
        <v>0</v>
      </c>
      <c r="M18" s="8">
        <f t="shared" si="3"/>
        <v>0</v>
      </c>
    </row>
    <row r="19" s="1" customFormat="1" ht="18" customHeight="1" spans="1:13">
      <c r="A19" s="7" t="s">
        <v>33</v>
      </c>
      <c r="B19" s="8"/>
      <c r="C19" s="8"/>
      <c r="D19" s="8"/>
      <c r="E19" s="8">
        <f t="shared" si="0"/>
        <v>0</v>
      </c>
      <c r="F19" s="8"/>
      <c r="G19" s="8"/>
      <c r="H19" s="8"/>
      <c r="I19" s="8"/>
      <c r="J19" s="8">
        <f t="shared" si="1"/>
        <v>0</v>
      </c>
      <c r="K19" s="8">
        <f t="shared" si="2"/>
        <v>0</v>
      </c>
      <c r="L19" s="8">
        <f>VLOOKUP(A19,'6月份工资 '!A19:M64,13)</f>
        <v>0</v>
      </c>
      <c r="M19" s="8">
        <f t="shared" si="3"/>
        <v>0</v>
      </c>
    </row>
    <row r="20" s="1" customFormat="1" ht="18" customHeight="1" spans="1:13">
      <c r="A20" s="7" t="s">
        <v>34</v>
      </c>
      <c r="B20" s="8"/>
      <c r="C20" s="8"/>
      <c r="D20" s="8"/>
      <c r="E20" s="8">
        <f t="shared" si="0"/>
        <v>0</v>
      </c>
      <c r="F20" s="8"/>
      <c r="G20" s="8"/>
      <c r="H20" s="8"/>
      <c r="I20" s="8"/>
      <c r="J20" s="8">
        <f t="shared" si="1"/>
        <v>0</v>
      </c>
      <c r="K20" s="8">
        <f t="shared" si="2"/>
        <v>0</v>
      </c>
      <c r="L20" s="8">
        <f>VLOOKUP(A20,'6月份工资 '!A20:M65,13)</f>
        <v>0</v>
      </c>
      <c r="M20" s="8">
        <f t="shared" si="3"/>
        <v>0</v>
      </c>
    </row>
    <row r="21" ht="16.5" spans="1:13">
      <c r="A21" s="7" t="s">
        <v>35</v>
      </c>
      <c r="B21" s="8"/>
      <c r="C21" s="8"/>
      <c r="D21" s="8"/>
      <c r="E21" s="8">
        <f t="shared" si="0"/>
        <v>0</v>
      </c>
      <c r="F21" s="8"/>
      <c r="G21" s="8"/>
      <c r="H21" s="8"/>
      <c r="I21" s="8"/>
      <c r="J21" s="8">
        <f t="shared" si="1"/>
        <v>0</v>
      </c>
      <c r="K21" s="8">
        <f t="shared" si="2"/>
        <v>0</v>
      </c>
      <c r="L21" s="8">
        <f>VLOOKUP(A21,'6月份工资 '!A21:M66,13)</f>
        <v>0</v>
      </c>
      <c r="M21" s="8">
        <f t="shared" si="3"/>
        <v>0</v>
      </c>
    </row>
    <row r="22" ht="16.5" spans="1:13">
      <c r="A22" s="7" t="s">
        <v>36</v>
      </c>
      <c r="B22" s="8"/>
      <c r="C22" s="8"/>
      <c r="D22" s="8"/>
      <c r="E22" s="8">
        <f t="shared" si="0"/>
        <v>0</v>
      </c>
      <c r="F22" s="8"/>
      <c r="G22" s="8"/>
      <c r="H22" s="8"/>
      <c r="I22" s="8"/>
      <c r="J22" s="8">
        <f t="shared" si="1"/>
        <v>0</v>
      </c>
      <c r="K22" s="8">
        <f t="shared" si="2"/>
        <v>0</v>
      </c>
      <c r="L22" s="8">
        <f>VLOOKUP(A22,'6月份工资 '!A22:M67,13)</f>
        <v>0</v>
      </c>
      <c r="M22" s="8">
        <f t="shared" si="3"/>
        <v>0</v>
      </c>
    </row>
    <row r="23" ht="16.5" spans="1:13">
      <c r="A23" s="7" t="s">
        <v>37</v>
      </c>
      <c r="B23" s="8"/>
      <c r="C23" s="8"/>
      <c r="D23" s="8"/>
      <c r="E23" s="8">
        <f t="shared" si="0"/>
        <v>0</v>
      </c>
      <c r="F23" s="8"/>
      <c r="G23" s="8"/>
      <c r="H23" s="8"/>
      <c r="I23" s="8"/>
      <c r="J23" s="8">
        <f t="shared" si="1"/>
        <v>0</v>
      </c>
      <c r="K23" s="8">
        <f t="shared" si="2"/>
        <v>0</v>
      </c>
      <c r="L23" s="8">
        <f>VLOOKUP(A23,'6月份工资 '!A23:M68,13)</f>
        <v>0</v>
      </c>
      <c r="M23" s="8">
        <f t="shared" si="3"/>
        <v>0</v>
      </c>
    </row>
    <row r="24" ht="16.5" spans="1:13">
      <c r="A24" s="7" t="s">
        <v>38</v>
      </c>
      <c r="B24" s="8"/>
      <c r="C24" s="8"/>
      <c r="D24" s="8"/>
      <c r="E24" s="8">
        <f t="shared" si="0"/>
        <v>0</v>
      </c>
      <c r="F24" s="8"/>
      <c r="G24" s="8"/>
      <c r="H24" s="8"/>
      <c r="I24" s="8"/>
      <c r="J24" s="8">
        <f t="shared" si="1"/>
        <v>0</v>
      </c>
      <c r="K24" s="8">
        <f t="shared" si="2"/>
        <v>0</v>
      </c>
      <c r="L24" s="8">
        <f>VLOOKUP(A24,'6月份工资 '!A24:M69,13)</f>
        <v>0</v>
      </c>
      <c r="M24" s="8">
        <f t="shared" si="3"/>
        <v>0</v>
      </c>
    </row>
    <row r="25" ht="16.5" spans="1:13">
      <c r="A25" s="7" t="s">
        <v>39</v>
      </c>
      <c r="B25" s="8"/>
      <c r="C25" s="8"/>
      <c r="D25" s="8"/>
      <c r="E25" s="8">
        <f t="shared" si="0"/>
        <v>0</v>
      </c>
      <c r="F25" s="8"/>
      <c r="G25" s="8"/>
      <c r="H25" s="8"/>
      <c r="I25" s="8"/>
      <c r="J25" s="8">
        <f t="shared" si="1"/>
        <v>0</v>
      </c>
      <c r="K25" s="8">
        <f t="shared" si="2"/>
        <v>0</v>
      </c>
      <c r="L25" s="8">
        <f>VLOOKUP(A25,'6月份工资 '!A25:M70,13)</f>
        <v>0</v>
      </c>
      <c r="M25" s="8">
        <f t="shared" si="3"/>
        <v>0</v>
      </c>
    </row>
    <row r="26" ht="16.5" spans="1:13">
      <c r="A26" s="7" t="s">
        <v>40</v>
      </c>
      <c r="B26" s="8"/>
      <c r="C26" s="8"/>
      <c r="D26" s="8"/>
      <c r="E26" s="8">
        <f t="shared" si="0"/>
        <v>0</v>
      </c>
      <c r="F26" s="8"/>
      <c r="G26" s="8"/>
      <c r="H26" s="8"/>
      <c r="I26" s="8"/>
      <c r="J26" s="8">
        <f t="shared" si="1"/>
        <v>0</v>
      </c>
      <c r="K26" s="8">
        <f t="shared" si="2"/>
        <v>0</v>
      </c>
      <c r="L26" s="8">
        <f>VLOOKUP(A26,'6月份工资 '!A26:M71,13)</f>
        <v>0</v>
      </c>
      <c r="M26" s="8">
        <f t="shared" si="3"/>
        <v>0</v>
      </c>
    </row>
    <row r="27" ht="16.5" spans="1:13">
      <c r="A27" s="7" t="s">
        <v>41</v>
      </c>
      <c r="B27" s="8"/>
      <c r="C27" s="8"/>
      <c r="D27" s="8"/>
      <c r="E27" s="8">
        <f t="shared" si="0"/>
        <v>0</v>
      </c>
      <c r="F27" s="8"/>
      <c r="G27" s="8"/>
      <c r="H27" s="8"/>
      <c r="I27" s="8"/>
      <c r="J27" s="8">
        <f t="shared" si="1"/>
        <v>0</v>
      </c>
      <c r="K27" s="8">
        <f t="shared" si="2"/>
        <v>0</v>
      </c>
      <c r="L27" s="8">
        <f>VLOOKUP(A27,'6月份工资 '!A27:M72,13)</f>
        <v>0</v>
      </c>
      <c r="M27" s="8">
        <f t="shared" si="3"/>
        <v>0</v>
      </c>
    </row>
    <row r="28" ht="16.5" spans="1:13">
      <c r="A28" s="7" t="s">
        <v>42</v>
      </c>
      <c r="B28" s="8"/>
      <c r="C28" s="8"/>
      <c r="D28" s="8"/>
      <c r="E28" s="8">
        <f t="shared" si="0"/>
        <v>0</v>
      </c>
      <c r="F28" s="8"/>
      <c r="G28" s="8"/>
      <c r="H28" s="8"/>
      <c r="I28" s="8"/>
      <c r="J28" s="8">
        <f t="shared" si="1"/>
        <v>0</v>
      </c>
      <c r="K28" s="8">
        <f t="shared" si="2"/>
        <v>0</v>
      </c>
      <c r="L28" s="8">
        <f>VLOOKUP(A28,'6月份工资 '!A28:M73,13)</f>
        <v>0</v>
      </c>
      <c r="M28" s="8">
        <f t="shared" si="3"/>
        <v>0</v>
      </c>
    </row>
    <row r="29" ht="16.5" spans="1:13">
      <c r="A29" s="7" t="s">
        <v>43</v>
      </c>
      <c r="B29" s="8"/>
      <c r="C29" s="8"/>
      <c r="D29" s="8"/>
      <c r="E29" s="8">
        <f t="shared" si="0"/>
        <v>0</v>
      </c>
      <c r="F29" s="8"/>
      <c r="G29" s="8"/>
      <c r="H29" s="8"/>
      <c r="I29" s="8"/>
      <c r="J29" s="8">
        <f t="shared" si="1"/>
        <v>0</v>
      </c>
      <c r="K29" s="8">
        <f t="shared" si="2"/>
        <v>0</v>
      </c>
      <c r="L29" s="8">
        <f>VLOOKUP(A29,'6月份工资 '!A29:M74,13)</f>
        <v>0</v>
      </c>
      <c r="M29" s="8">
        <f t="shared" si="3"/>
        <v>0</v>
      </c>
    </row>
    <row r="30" ht="16.5" spans="1:13">
      <c r="A30" s="7" t="s">
        <v>44</v>
      </c>
      <c r="B30" s="8"/>
      <c r="C30" s="8"/>
      <c r="D30" s="8"/>
      <c r="E30" s="8">
        <f t="shared" si="0"/>
        <v>0</v>
      </c>
      <c r="F30" s="8"/>
      <c r="G30" s="8"/>
      <c r="H30" s="8"/>
      <c r="I30" s="8"/>
      <c r="J30" s="8">
        <f t="shared" si="1"/>
        <v>0</v>
      </c>
      <c r="K30" s="8">
        <f t="shared" si="2"/>
        <v>0</v>
      </c>
      <c r="L30" s="8">
        <f>VLOOKUP(A30,'6月份工资 '!A30:M75,13)</f>
        <v>0</v>
      </c>
      <c r="M30" s="8">
        <f t="shared" si="3"/>
        <v>0</v>
      </c>
    </row>
    <row r="31" ht="16.5" spans="1:13">
      <c r="A31" s="7" t="s">
        <v>45</v>
      </c>
      <c r="B31" s="8"/>
      <c r="C31" s="8"/>
      <c r="D31" s="8"/>
      <c r="E31" s="8">
        <f t="shared" si="0"/>
        <v>0</v>
      </c>
      <c r="F31" s="8"/>
      <c r="G31" s="8"/>
      <c r="H31" s="8"/>
      <c r="I31" s="8"/>
      <c r="J31" s="8">
        <f t="shared" si="1"/>
        <v>0</v>
      </c>
      <c r="K31" s="8">
        <f t="shared" si="2"/>
        <v>0</v>
      </c>
      <c r="L31" s="8">
        <f>VLOOKUP(A31,'6月份工资 '!A31:M76,13)</f>
        <v>0</v>
      </c>
      <c r="M31" s="8">
        <f t="shared" si="3"/>
        <v>0</v>
      </c>
    </row>
    <row r="32" ht="16.5" spans="1:13">
      <c r="A32" s="7" t="s">
        <v>46</v>
      </c>
      <c r="B32" s="8"/>
      <c r="C32" s="8"/>
      <c r="D32" s="8"/>
      <c r="E32" s="8">
        <f t="shared" si="0"/>
        <v>0</v>
      </c>
      <c r="F32" s="8"/>
      <c r="G32" s="8"/>
      <c r="H32" s="8"/>
      <c r="I32" s="8"/>
      <c r="J32" s="8">
        <f t="shared" si="1"/>
        <v>0</v>
      </c>
      <c r="K32" s="8">
        <f t="shared" si="2"/>
        <v>0</v>
      </c>
      <c r="L32" s="8">
        <f>VLOOKUP(A32,'6月份工资 '!A32:M77,13)</f>
        <v>0</v>
      </c>
      <c r="M32" s="8">
        <f t="shared" si="3"/>
        <v>0</v>
      </c>
    </row>
    <row r="33" ht="16.5" spans="1:13">
      <c r="A33" s="7" t="s">
        <v>47</v>
      </c>
      <c r="B33" s="8"/>
      <c r="C33" s="8"/>
      <c r="D33" s="8"/>
      <c r="E33" s="8">
        <f t="shared" si="0"/>
        <v>0</v>
      </c>
      <c r="F33" s="8"/>
      <c r="G33" s="8"/>
      <c r="H33" s="8"/>
      <c r="I33" s="8"/>
      <c r="J33" s="8">
        <f t="shared" si="1"/>
        <v>0</v>
      </c>
      <c r="K33" s="8">
        <f t="shared" si="2"/>
        <v>0</v>
      </c>
      <c r="L33" s="8">
        <f>VLOOKUP(A33,'6月份工资 '!A33:M78,13)</f>
        <v>0</v>
      </c>
      <c r="M33" s="8">
        <f t="shared" si="3"/>
        <v>0</v>
      </c>
    </row>
    <row r="34" ht="16.5" spans="1:13">
      <c r="A34" s="7" t="s">
        <v>48</v>
      </c>
      <c r="B34" s="8"/>
      <c r="C34" s="8"/>
      <c r="D34" s="8"/>
      <c r="E34" s="8">
        <f t="shared" si="0"/>
        <v>0</v>
      </c>
      <c r="F34" s="8"/>
      <c r="G34" s="8"/>
      <c r="H34" s="8"/>
      <c r="I34" s="8"/>
      <c r="J34" s="8">
        <f t="shared" si="1"/>
        <v>0</v>
      </c>
      <c r="K34" s="8">
        <f t="shared" si="2"/>
        <v>0</v>
      </c>
      <c r="L34" s="8">
        <f>VLOOKUP(A34,'6月份工资 '!A34:M79,13)</f>
        <v>0</v>
      </c>
      <c r="M34" s="8">
        <f t="shared" si="3"/>
        <v>0</v>
      </c>
    </row>
    <row r="35" ht="16.5" spans="1:13">
      <c r="A35" s="7" t="s">
        <v>49</v>
      </c>
      <c r="B35" s="8"/>
      <c r="C35" s="8"/>
      <c r="D35" s="8"/>
      <c r="E35" s="8">
        <f t="shared" si="0"/>
        <v>0</v>
      </c>
      <c r="F35" s="8"/>
      <c r="G35" s="8"/>
      <c r="H35" s="8"/>
      <c r="I35" s="8"/>
      <c r="J35" s="8">
        <f t="shared" si="1"/>
        <v>0</v>
      </c>
      <c r="K35" s="8">
        <f t="shared" si="2"/>
        <v>0</v>
      </c>
      <c r="L35" s="8">
        <f>VLOOKUP(A35,'6月份工资 '!A35:M80,13)</f>
        <v>0</v>
      </c>
      <c r="M35" s="8">
        <f t="shared" si="3"/>
        <v>0</v>
      </c>
    </row>
    <row r="36" ht="16.5" spans="1:13">
      <c r="A36" s="7" t="s">
        <v>50</v>
      </c>
      <c r="B36" s="8"/>
      <c r="C36" s="8"/>
      <c r="D36" s="8"/>
      <c r="E36" s="8">
        <f t="shared" si="0"/>
        <v>0</v>
      </c>
      <c r="F36" s="8"/>
      <c r="G36" s="8"/>
      <c r="H36" s="8"/>
      <c r="I36" s="8"/>
      <c r="J36" s="8">
        <f t="shared" si="1"/>
        <v>0</v>
      </c>
      <c r="K36" s="8">
        <f t="shared" si="2"/>
        <v>0</v>
      </c>
      <c r="L36" s="8">
        <f>VLOOKUP(A36,'6月份工资 '!A36:M81,13)</f>
        <v>0</v>
      </c>
      <c r="M36" s="8">
        <f t="shared" si="3"/>
        <v>0</v>
      </c>
    </row>
    <row r="37" ht="16.5" spans="1:13">
      <c r="A37" s="7" t="s">
        <v>51</v>
      </c>
      <c r="B37" s="8"/>
      <c r="C37" s="8"/>
      <c r="D37" s="8"/>
      <c r="E37" s="8">
        <f t="shared" si="0"/>
        <v>0</v>
      </c>
      <c r="F37" s="8"/>
      <c r="G37" s="8"/>
      <c r="H37" s="8"/>
      <c r="I37" s="8"/>
      <c r="J37" s="8">
        <f t="shared" si="1"/>
        <v>0</v>
      </c>
      <c r="K37" s="8">
        <f t="shared" si="2"/>
        <v>0</v>
      </c>
      <c r="L37" s="8">
        <f>VLOOKUP(A37,'6月份工资 '!A37:M82,13)</f>
        <v>0</v>
      </c>
      <c r="M37" s="8">
        <f t="shared" si="3"/>
        <v>0</v>
      </c>
    </row>
    <row r="38" ht="16.5" spans="1:13">
      <c r="A38" s="7" t="s">
        <v>52</v>
      </c>
      <c r="B38" s="8"/>
      <c r="C38" s="8"/>
      <c r="D38" s="8"/>
      <c r="E38" s="8">
        <f t="shared" si="0"/>
        <v>0</v>
      </c>
      <c r="F38" s="8"/>
      <c r="G38" s="8"/>
      <c r="H38" s="8"/>
      <c r="I38" s="8"/>
      <c r="J38" s="8">
        <f t="shared" si="1"/>
        <v>0</v>
      </c>
      <c r="K38" s="8">
        <f t="shared" si="2"/>
        <v>0</v>
      </c>
      <c r="L38" s="8">
        <f>VLOOKUP(A38,'6月份工资 '!A38:M83,13)</f>
        <v>0</v>
      </c>
      <c r="M38" s="8">
        <f t="shared" si="3"/>
        <v>0</v>
      </c>
    </row>
    <row r="39" ht="16.5" spans="1:13">
      <c r="A39" s="7" t="s">
        <v>53</v>
      </c>
      <c r="B39" s="8"/>
      <c r="C39" s="8"/>
      <c r="D39" s="8"/>
      <c r="E39" s="8">
        <f t="shared" si="0"/>
        <v>0</v>
      </c>
      <c r="F39" s="8"/>
      <c r="G39" s="8"/>
      <c r="H39" s="8"/>
      <c r="I39" s="8"/>
      <c r="J39" s="8">
        <f t="shared" si="1"/>
        <v>0</v>
      </c>
      <c r="K39" s="8">
        <f t="shared" si="2"/>
        <v>0</v>
      </c>
      <c r="L39" s="8">
        <f>VLOOKUP(A39,'6月份工资 '!A39:M84,13)</f>
        <v>0</v>
      </c>
      <c r="M39" s="8">
        <f t="shared" si="3"/>
        <v>0</v>
      </c>
    </row>
    <row r="40" ht="16.5" spans="1:13">
      <c r="A40" s="7" t="s">
        <v>54</v>
      </c>
      <c r="B40" s="8"/>
      <c r="C40" s="8"/>
      <c r="D40" s="8"/>
      <c r="E40" s="8">
        <f t="shared" si="0"/>
        <v>0</v>
      </c>
      <c r="F40" s="8"/>
      <c r="G40" s="8"/>
      <c r="H40" s="8"/>
      <c r="I40" s="8"/>
      <c r="J40" s="8">
        <f t="shared" si="1"/>
        <v>0</v>
      </c>
      <c r="K40" s="8">
        <f t="shared" si="2"/>
        <v>0</v>
      </c>
      <c r="L40" s="8">
        <f>VLOOKUP(A40,'6月份工资 '!A40:M85,13)</f>
        <v>0</v>
      </c>
      <c r="M40" s="8">
        <f t="shared" si="3"/>
        <v>0</v>
      </c>
    </row>
    <row r="41" ht="16.5" spans="1:13">
      <c r="A41" s="7" t="s">
        <v>55</v>
      </c>
      <c r="B41" s="8"/>
      <c r="C41" s="8"/>
      <c r="D41" s="8"/>
      <c r="E41" s="8">
        <f t="shared" si="0"/>
        <v>0</v>
      </c>
      <c r="F41" s="8"/>
      <c r="G41" s="8"/>
      <c r="H41" s="8"/>
      <c r="I41" s="8"/>
      <c r="J41" s="8">
        <f t="shared" si="1"/>
        <v>0</v>
      </c>
      <c r="K41" s="8">
        <f t="shared" si="2"/>
        <v>0</v>
      </c>
      <c r="L41" s="8">
        <f>VLOOKUP(A41,'6月份工资 '!A41:M86,13)</f>
        <v>0</v>
      </c>
      <c r="M41" s="8">
        <f t="shared" si="3"/>
        <v>0</v>
      </c>
    </row>
    <row r="42" ht="16.5" spans="1:13">
      <c r="A42" s="7" t="s">
        <v>56</v>
      </c>
      <c r="B42" s="8"/>
      <c r="C42" s="8"/>
      <c r="D42" s="8"/>
      <c r="E42" s="8">
        <f t="shared" si="0"/>
        <v>0</v>
      </c>
      <c r="F42" s="8"/>
      <c r="G42" s="8"/>
      <c r="H42" s="8"/>
      <c r="I42" s="8"/>
      <c r="J42" s="8">
        <f t="shared" si="1"/>
        <v>0</v>
      </c>
      <c r="K42" s="8">
        <f t="shared" si="2"/>
        <v>0</v>
      </c>
      <c r="L42" s="8">
        <f>VLOOKUP(A42,'6月份工资 '!A42:M87,13)</f>
        <v>0</v>
      </c>
      <c r="M42" s="8">
        <f t="shared" si="3"/>
        <v>0</v>
      </c>
    </row>
    <row r="43" ht="16.5" spans="1:13">
      <c r="A43" s="7" t="s">
        <v>57</v>
      </c>
      <c r="B43" s="8"/>
      <c r="C43" s="8"/>
      <c r="D43" s="8"/>
      <c r="E43" s="8">
        <f t="shared" si="0"/>
        <v>0</v>
      </c>
      <c r="F43" s="8"/>
      <c r="G43" s="8"/>
      <c r="H43" s="8"/>
      <c r="I43" s="8"/>
      <c r="J43" s="8">
        <f t="shared" si="1"/>
        <v>0</v>
      </c>
      <c r="K43" s="8">
        <f t="shared" si="2"/>
        <v>0</v>
      </c>
      <c r="L43" s="8">
        <f>VLOOKUP(A43,'6月份工资 '!A43:M88,13)</f>
        <v>0</v>
      </c>
      <c r="M43" s="8">
        <f t="shared" si="3"/>
        <v>0</v>
      </c>
    </row>
    <row r="44" ht="16.5" spans="1:13">
      <c r="A44" s="7" t="s">
        <v>58</v>
      </c>
      <c r="B44" s="8"/>
      <c r="C44" s="8"/>
      <c r="D44" s="8"/>
      <c r="E44" s="8">
        <f t="shared" si="0"/>
        <v>0</v>
      </c>
      <c r="F44" s="8"/>
      <c r="G44" s="8"/>
      <c r="H44" s="8"/>
      <c r="I44" s="8"/>
      <c r="J44" s="8">
        <f t="shared" si="1"/>
        <v>0</v>
      </c>
      <c r="K44" s="8">
        <f t="shared" si="2"/>
        <v>0</v>
      </c>
      <c r="L44" s="8">
        <f>VLOOKUP(A44,'6月份工资 '!A44:M89,13)</f>
        <v>0</v>
      </c>
      <c r="M44" s="8">
        <f t="shared" si="3"/>
        <v>0</v>
      </c>
    </row>
    <row r="45" ht="16.5" spans="1:13">
      <c r="A45" s="7" t="s">
        <v>59</v>
      </c>
      <c r="B45" s="8"/>
      <c r="C45" s="8"/>
      <c r="D45" s="8"/>
      <c r="E45" s="8">
        <f t="shared" si="0"/>
        <v>0</v>
      </c>
      <c r="F45" s="8"/>
      <c r="G45" s="8"/>
      <c r="H45" s="8"/>
      <c r="I45" s="8"/>
      <c r="J45" s="8">
        <f t="shared" si="1"/>
        <v>0</v>
      </c>
      <c r="K45" s="8">
        <f t="shared" si="2"/>
        <v>0</v>
      </c>
      <c r="L45" s="8">
        <f>VLOOKUP(A45,'6月份工资 '!A45:M90,13)</f>
        <v>0</v>
      </c>
      <c r="M45" s="8">
        <f t="shared" si="3"/>
        <v>0</v>
      </c>
    </row>
    <row r="46" ht="16.5" spans="1:13">
      <c r="A46" s="7" t="s">
        <v>60</v>
      </c>
      <c r="B46" s="8"/>
      <c r="C46" s="8"/>
      <c r="D46" s="8"/>
      <c r="E46" s="8">
        <f t="shared" si="0"/>
        <v>0</v>
      </c>
      <c r="F46" s="8"/>
      <c r="G46" s="8"/>
      <c r="H46" s="8"/>
      <c r="I46" s="8"/>
      <c r="J46" s="8">
        <f t="shared" si="1"/>
        <v>0</v>
      </c>
      <c r="K46" s="8">
        <f t="shared" si="2"/>
        <v>0</v>
      </c>
      <c r="L46" s="8">
        <f>VLOOKUP(A46,'6月份工资 '!A46:M91,13)</f>
        <v>0</v>
      </c>
      <c r="M46" s="8">
        <f t="shared" si="3"/>
        <v>0</v>
      </c>
    </row>
    <row r="47" ht="16.5" spans="1:13">
      <c r="A47" s="7" t="s">
        <v>61</v>
      </c>
      <c r="B47" s="8"/>
      <c r="C47" s="8"/>
      <c r="D47" s="8"/>
      <c r="E47" s="8">
        <f t="shared" si="0"/>
        <v>0</v>
      </c>
      <c r="F47" s="8"/>
      <c r="G47" s="8"/>
      <c r="H47" s="8"/>
      <c r="I47" s="8"/>
      <c r="J47" s="8">
        <f t="shared" si="1"/>
        <v>0</v>
      </c>
      <c r="K47" s="8">
        <f t="shared" si="2"/>
        <v>0</v>
      </c>
      <c r="L47" s="8">
        <f>VLOOKUP(A47,'6月份工资 '!A47:M92,13)</f>
        <v>0</v>
      </c>
      <c r="M47" s="8">
        <f t="shared" si="3"/>
        <v>0</v>
      </c>
    </row>
    <row r="48" ht="16.5" spans="1:13">
      <c r="A48" s="7" t="s">
        <v>62</v>
      </c>
      <c r="B48" s="8"/>
      <c r="C48" s="8"/>
      <c r="D48" s="8"/>
      <c r="E48" s="8">
        <f t="shared" si="0"/>
        <v>0</v>
      </c>
      <c r="F48" s="8"/>
      <c r="G48" s="8"/>
      <c r="H48" s="8"/>
      <c r="I48" s="8"/>
      <c r="J48" s="8">
        <f t="shared" si="1"/>
        <v>0</v>
      </c>
      <c r="K48" s="8">
        <f t="shared" si="2"/>
        <v>0</v>
      </c>
      <c r="L48" s="8">
        <f>VLOOKUP(A48,'6月份工资 '!A48:M93,13)</f>
        <v>0</v>
      </c>
      <c r="M48" s="8">
        <f t="shared" si="3"/>
        <v>0</v>
      </c>
    </row>
    <row r="49" ht="16.5" spans="1:13">
      <c r="A49" s="7" t="s">
        <v>63</v>
      </c>
      <c r="B49" s="8"/>
      <c r="C49" s="8"/>
      <c r="D49" s="8"/>
      <c r="E49" s="8">
        <f t="shared" si="0"/>
        <v>0</v>
      </c>
      <c r="F49" s="8"/>
      <c r="G49" s="8"/>
      <c r="H49" s="8"/>
      <c r="I49" s="8"/>
      <c r="J49" s="8">
        <f t="shared" si="1"/>
        <v>0</v>
      </c>
      <c r="K49" s="8">
        <f t="shared" si="2"/>
        <v>0</v>
      </c>
      <c r="L49" s="8">
        <f>VLOOKUP(A49,'6月份工资 '!A49:M94,13)</f>
        <v>0</v>
      </c>
      <c r="M49" s="8">
        <f t="shared" si="3"/>
        <v>0</v>
      </c>
    </row>
    <row r="50" ht="16.5" spans="1:13">
      <c r="A50" s="7" t="s">
        <v>64</v>
      </c>
      <c r="B50" s="8"/>
      <c r="C50" s="8"/>
      <c r="D50" s="8"/>
      <c r="E50" s="8">
        <f t="shared" si="0"/>
        <v>0</v>
      </c>
      <c r="F50" s="8"/>
      <c r="G50" s="8"/>
      <c r="H50" s="8"/>
      <c r="I50" s="8"/>
      <c r="J50" s="8">
        <f t="shared" si="1"/>
        <v>0</v>
      </c>
      <c r="K50" s="8">
        <f t="shared" si="2"/>
        <v>0</v>
      </c>
      <c r="L50" s="8">
        <f>VLOOKUP(A50,'6月份工资 '!A50:M95,13)</f>
        <v>0</v>
      </c>
      <c r="M50" s="8">
        <f t="shared" si="3"/>
        <v>0</v>
      </c>
    </row>
  </sheetData>
  <mergeCells count="12">
    <mergeCell ref="A1:M1"/>
    <mergeCell ref="B2:G2"/>
    <mergeCell ref="K2:M2"/>
    <mergeCell ref="F3:J3"/>
    <mergeCell ref="A3:A4"/>
    <mergeCell ref="B3:B4"/>
    <mergeCell ref="C3:C4"/>
    <mergeCell ref="D3:D4"/>
    <mergeCell ref="E3:E4"/>
    <mergeCell ref="K3:K4"/>
    <mergeCell ref="L3:L4"/>
    <mergeCell ref="M3:M4"/>
  </mergeCells>
  <pageMargins left="0.699305555555556" right="0.699305555555556" top="0.75" bottom="0.75" header="0.3" footer="0.3"/>
  <pageSetup paperSize="9" orientation="landscape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showGridLines="0" zoomScale="130" zoomScaleNormal="130" workbookViewId="0">
      <selection activeCell="L6" sqref="L6"/>
    </sheetView>
  </sheetViews>
  <sheetFormatPr defaultColWidth="9" defaultRowHeight="14.25"/>
  <cols>
    <col min="2" max="2" width="10" customWidth="1"/>
    <col min="3" max="3" width="11.1083333333333" customWidth="1"/>
    <col min="4" max="5" width="8.775" customWidth="1"/>
    <col min="6" max="10" width="9.775" customWidth="1"/>
    <col min="11" max="12" width="10.775" customWidth="1"/>
    <col min="13" max="13" width="9.66666666666667" customWidth="1"/>
  </cols>
  <sheetData>
    <row r="1" s="1" customFormat="1" ht="37.2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18" customHeight="1" spans="2:13">
      <c r="B2" s="3" t="s">
        <v>1</v>
      </c>
      <c r="C2" s="3"/>
      <c r="D2" s="3"/>
      <c r="E2" s="3"/>
      <c r="F2" s="3"/>
      <c r="G2" s="3"/>
      <c r="H2" s="4"/>
      <c r="I2" s="4"/>
      <c r="J2" s="4"/>
      <c r="K2" s="4" t="s">
        <v>70</v>
      </c>
      <c r="L2" s="4"/>
      <c r="M2" s="4"/>
    </row>
    <row r="3" s="1" customFormat="1" ht="18" customHeight="1" spans="1:1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/>
      <c r="H3" s="6"/>
      <c r="I3" s="6"/>
      <c r="J3" s="6"/>
      <c r="K3" s="5" t="s">
        <v>9</v>
      </c>
      <c r="L3" s="9" t="s">
        <v>66</v>
      </c>
      <c r="M3" s="11" t="s">
        <v>67</v>
      </c>
    </row>
    <row r="4" s="1" customFormat="1" ht="18" customHeight="1" spans="1:13">
      <c r="A4" s="5"/>
      <c r="B4" s="5"/>
      <c r="C4" s="5"/>
      <c r="D4" s="5"/>
      <c r="E4" s="5"/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/>
      <c r="L4" s="10"/>
      <c r="M4" s="5"/>
    </row>
    <row r="5" s="1" customFormat="1" ht="18" customHeight="1" spans="1:13">
      <c r="A5" s="7" t="s">
        <v>16</v>
      </c>
      <c r="B5" s="8" t="s">
        <v>17</v>
      </c>
      <c r="C5" s="8">
        <v>400</v>
      </c>
      <c r="D5" s="8">
        <v>22</v>
      </c>
      <c r="E5" s="8">
        <f>C5*D5</f>
        <v>8800</v>
      </c>
      <c r="F5" s="8">
        <v>1000</v>
      </c>
      <c r="G5" s="8">
        <v>400</v>
      </c>
      <c r="H5" s="8">
        <v>200</v>
      </c>
      <c r="I5" s="8">
        <v>200</v>
      </c>
      <c r="J5" s="8">
        <f>SUM(F5:I5)</f>
        <v>1800</v>
      </c>
      <c r="K5" s="8">
        <f>E5-J5</f>
        <v>7000</v>
      </c>
      <c r="L5" s="8">
        <f>VLOOKUP(A5,'7月份工资'!A5:M717,13)</f>
        <v>34100</v>
      </c>
      <c r="M5" s="8">
        <f>K5+L5</f>
        <v>41100</v>
      </c>
    </row>
    <row r="6" s="1" customFormat="1" ht="18" customHeight="1" spans="1:13">
      <c r="A6" s="7" t="s">
        <v>18</v>
      </c>
      <c r="B6" s="8" t="s">
        <v>19</v>
      </c>
      <c r="C6" s="8"/>
      <c r="D6" s="8"/>
      <c r="E6" s="8">
        <f t="shared" ref="E6:E50" si="0">C6*D6</f>
        <v>0</v>
      </c>
      <c r="F6" s="8"/>
      <c r="G6" s="8"/>
      <c r="H6" s="8"/>
      <c r="I6" s="8"/>
      <c r="J6" s="8">
        <f t="shared" ref="J6:J50" si="1">SUM(F6:I6)</f>
        <v>0</v>
      </c>
      <c r="K6" s="8">
        <f t="shared" ref="K6:K50" si="2">E6-J6</f>
        <v>0</v>
      </c>
      <c r="L6" s="8">
        <f>VLOOKUP(A6,'7月份工资'!A6:M718,13)</f>
        <v>0</v>
      </c>
      <c r="M6" s="8">
        <f t="shared" ref="M6:M50" si="3">K6+L6</f>
        <v>0</v>
      </c>
    </row>
    <row r="7" s="1" customFormat="1" ht="18" customHeight="1" spans="1:13">
      <c r="A7" s="7" t="s">
        <v>20</v>
      </c>
      <c r="B7" s="8" t="s">
        <v>21</v>
      </c>
      <c r="C7" s="8"/>
      <c r="D7" s="8"/>
      <c r="E7" s="8">
        <f t="shared" si="0"/>
        <v>0</v>
      </c>
      <c r="F7" s="8"/>
      <c r="G7" s="8"/>
      <c r="H7" s="8"/>
      <c r="I7" s="8"/>
      <c r="J7" s="8">
        <f t="shared" si="1"/>
        <v>0</v>
      </c>
      <c r="K7" s="8">
        <f t="shared" si="2"/>
        <v>0</v>
      </c>
      <c r="L7" s="8">
        <f>VLOOKUP(A7,'7月份工资'!A7:M719,13)</f>
        <v>0</v>
      </c>
      <c r="M7" s="8">
        <f t="shared" si="3"/>
        <v>0</v>
      </c>
    </row>
    <row r="8" s="1" customFormat="1" ht="18" customHeight="1" spans="1:13">
      <c r="A8" s="7" t="s">
        <v>22</v>
      </c>
      <c r="B8" s="8"/>
      <c r="C8" s="8"/>
      <c r="D8" s="8"/>
      <c r="E8" s="8">
        <f t="shared" si="0"/>
        <v>0</v>
      </c>
      <c r="F8" s="8"/>
      <c r="G8" s="8"/>
      <c r="H8" s="8"/>
      <c r="I8" s="8"/>
      <c r="J8" s="8">
        <f t="shared" si="1"/>
        <v>0</v>
      </c>
      <c r="K8" s="8">
        <f t="shared" si="2"/>
        <v>0</v>
      </c>
      <c r="L8" s="8">
        <f>VLOOKUP(A8,'7月份工资'!A8:M720,13)</f>
        <v>0</v>
      </c>
      <c r="M8" s="8">
        <f t="shared" si="3"/>
        <v>0</v>
      </c>
    </row>
    <row r="9" s="1" customFormat="1" ht="18" customHeight="1" spans="1:13">
      <c r="A9" s="7" t="s">
        <v>23</v>
      </c>
      <c r="B9" s="8"/>
      <c r="C9" s="8"/>
      <c r="D9" s="8"/>
      <c r="E9" s="8">
        <f t="shared" si="0"/>
        <v>0</v>
      </c>
      <c r="F9" s="8"/>
      <c r="G9" s="8"/>
      <c r="H9" s="8"/>
      <c r="I9" s="8"/>
      <c r="J9" s="8">
        <f t="shared" si="1"/>
        <v>0</v>
      </c>
      <c r="K9" s="8">
        <f t="shared" si="2"/>
        <v>0</v>
      </c>
      <c r="L9" s="8">
        <f>VLOOKUP(A9,'7月份工资'!A9:M721,13)</f>
        <v>0</v>
      </c>
      <c r="M9" s="8">
        <f t="shared" si="3"/>
        <v>0</v>
      </c>
    </row>
    <row r="10" s="1" customFormat="1" ht="18" customHeight="1" spans="1:13">
      <c r="A10" s="7" t="s">
        <v>24</v>
      </c>
      <c r="B10" s="8"/>
      <c r="C10" s="8"/>
      <c r="D10" s="8"/>
      <c r="E10" s="8">
        <f t="shared" si="0"/>
        <v>0</v>
      </c>
      <c r="F10" s="8"/>
      <c r="G10" s="8"/>
      <c r="H10" s="8"/>
      <c r="I10" s="8"/>
      <c r="J10" s="8">
        <f t="shared" si="1"/>
        <v>0</v>
      </c>
      <c r="K10" s="8">
        <f t="shared" si="2"/>
        <v>0</v>
      </c>
      <c r="L10" s="8">
        <f>VLOOKUP(A10,'7月份工资'!A10:M722,13)</f>
        <v>0</v>
      </c>
      <c r="M10" s="8">
        <f t="shared" si="3"/>
        <v>0</v>
      </c>
    </row>
    <row r="11" s="1" customFormat="1" ht="18" customHeight="1" spans="1:13">
      <c r="A11" s="7" t="s">
        <v>25</v>
      </c>
      <c r="B11" s="8"/>
      <c r="C11" s="8"/>
      <c r="D11" s="8"/>
      <c r="E11" s="8">
        <f t="shared" si="0"/>
        <v>0</v>
      </c>
      <c r="F11" s="8"/>
      <c r="G11" s="8"/>
      <c r="H11" s="8"/>
      <c r="I11" s="8"/>
      <c r="J11" s="8">
        <f t="shared" si="1"/>
        <v>0</v>
      </c>
      <c r="K11" s="8">
        <f t="shared" si="2"/>
        <v>0</v>
      </c>
      <c r="L11" s="8">
        <f>VLOOKUP(A11,'7月份工资'!A11:M723,13)</f>
        <v>0</v>
      </c>
      <c r="M11" s="8">
        <f t="shared" si="3"/>
        <v>0</v>
      </c>
    </row>
    <row r="12" s="1" customFormat="1" ht="18" customHeight="1" spans="1:13">
      <c r="A12" s="7" t="s">
        <v>26</v>
      </c>
      <c r="B12" s="8"/>
      <c r="C12" s="8"/>
      <c r="D12" s="8"/>
      <c r="E12" s="8">
        <f t="shared" si="0"/>
        <v>0</v>
      </c>
      <c r="F12" s="8"/>
      <c r="G12" s="8"/>
      <c r="H12" s="8"/>
      <c r="I12" s="8"/>
      <c r="J12" s="8">
        <f t="shared" si="1"/>
        <v>0</v>
      </c>
      <c r="K12" s="8">
        <f t="shared" si="2"/>
        <v>0</v>
      </c>
      <c r="L12" s="8">
        <f>VLOOKUP(A12,'7月份工资'!A12:M724,13)</f>
        <v>0</v>
      </c>
      <c r="M12" s="8">
        <f t="shared" si="3"/>
        <v>0</v>
      </c>
    </row>
    <row r="13" s="1" customFormat="1" ht="18" customHeight="1" spans="1:13">
      <c r="A13" s="7" t="s">
        <v>27</v>
      </c>
      <c r="B13" s="8"/>
      <c r="C13" s="8"/>
      <c r="D13" s="8"/>
      <c r="E13" s="8">
        <f t="shared" si="0"/>
        <v>0</v>
      </c>
      <c r="F13" s="8"/>
      <c r="G13" s="8"/>
      <c r="H13" s="8"/>
      <c r="I13" s="8"/>
      <c r="J13" s="8">
        <f t="shared" si="1"/>
        <v>0</v>
      </c>
      <c r="K13" s="8">
        <f t="shared" si="2"/>
        <v>0</v>
      </c>
      <c r="L13" s="8">
        <f>VLOOKUP(A13,'7月份工资'!A13:M725,13)</f>
        <v>0</v>
      </c>
      <c r="M13" s="8">
        <f t="shared" si="3"/>
        <v>0</v>
      </c>
    </row>
    <row r="14" s="1" customFormat="1" ht="18" customHeight="1" spans="1:13">
      <c r="A14" s="7" t="s">
        <v>28</v>
      </c>
      <c r="B14" s="8"/>
      <c r="C14" s="8"/>
      <c r="D14" s="8"/>
      <c r="E14" s="8">
        <f t="shared" si="0"/>
        <v>0</v>
      </c>
      <c r="F14" s="8"/>
      <c r="G14" s="8"/>
      <c r="H14" s="8"/>
      <c r="I14" s="8"/>
      <c r="J14" s="8">
        <f t="shared" si="1"/>
        <v>0</v>
      </c>
      <c r="K14" s="8">
        <f t="shared" si="2"/>
        <v>0</v>
      </c>
      <c r="L14" s="8">
        <f>VLOOKUP(A14,'7月份工资'!A14:M726,13)</f>
        <v>0</v>
      </c>
      <c r="M14" s="8">
        <f t="shared" si="3"/>
        <v>0</v>
      </c>
    </row>
    <row r="15" s="1" customFormat="1" ht="18" customHeight="1" spans="1:13">
      <c r="A15" s="7" t="s">
        <v>29</v>
      </c>
      <c r="B15" s="8"/>
      <c r="C15" s="8"/>
      <c r="D15" s="8"/>
      <c r="E15" s="8">
        <f t="shared" si="0"/>
        <v>0</v>
      </c>
      <c r="F15" s="8"/>
      <c r="G15" s="8"/>
      <c r="H15" s="8"/>
      <c r="I15" s="8"/>
      <c r="J15" s="8">
        <f t="shared" si="1"/>
        <v>0</v>
      </c>
      <c r="K15" s="8">
        <f t="shared" si="2"/>
        <v>0</v>
      </c>
      <c r="L15" s="8">
        <f>VLOOKUP(A15,'7月份工资'!A15:M727,13)</f>
        <v>0</v>
      </c>
      <c r="M15" s="8">
        <f t="shared" si="3"/>
        <v>0</v>
      </c>
    </row>
    <row r="16" s="1" customFormat="1" ht="18" customHeight="1" spans="1:13">
      <c r="A16" s="7" t="s">
        <v>30</v>
      </c>
      <c r="B16" s="8"/>
      <c r="C16" s="8"/>
      <c r="D16" s="8"/>
      <c r="E16" s="8">
        <f t="shared" si="0"/>
        <v>0</v>
      </c>
      <c r="F16" s="8"/>
      <c r="G16" s="8"/>
      <c r="H16" s="8"/>
      <c r="I16" s="8"/>
      <c r="J16" s="8">
        <f t="shared" si="1"/>
        <v>0</v>
      </c>
      <c r="K16" s="8">
        <f t="shared" si="2"/>
        <v>0</v>
      </c>
      <c r="L16" s="8">
        <f>VLOOKUP(A16,'7月份工资'!A16:M728,13)</f>
        <v>0</v>
      </c>
      <c r="M16" s="8">
        <f t="shared" si="3"/>
        <v>0</v>
      </c>
    </row>
    <row r="17" s="1" customFormat="1" ht="18" customHeight="1" spans="1:13">
      <c r="A17" s="7" t="s">
        <v>31</v>
      </c>
      <c r="B17" s="8"/>
      <c r="C17" s="8"/>
      <c r="D17" s="8"/>
      <c r="E17" s="8">
        <f t="shared" si="0"/>
        <v>0</v>
      </c>
      <c r="F17" s="8"/>
      <c r="G17" s="8"/>
      <c r="H17" s="8"/>
      <c r="I17" s="8"/>
      <c r="J17" s="8">
        <f t="shared" si="1"/>
        <v>0</v>
      </c>
      <c r="K17" s="8">
        <f t="shared" si="2"/>
        <v>0</v>
      </c>
      <c r="L17" s="8">
        <f>VLOOKUP(A17,'7月份工资'!A17:M729,13)</f>
        <v>0</v>
      </c>
      <c r="M17" s="8">
        <f t="shared" si="3"/>
        <v>0</v>
      </c>
    </row>
    <row r="18" s="1" customFormat="1" ht="18" customHeight="1" spans="1:13">
      <c r="A18" s="7" t="s">
        <v>32</v>
      </c>
      <c r="B18" s="8"/>
      <c r="C18" s="8"/>
      <c r="D18" s="8"/>
      <c r="E18" s="8">
        <f t="shared" si="0"/>
        <v>0</v>
      </c>
      <c r="F18" s="8"/>
      <c r="G18" s="8"/>
      <c r="H18" s="8"/>
      <c r="I18" s="8"/>
      <c r="J18" s="8">
        <f t="shared" si="1"/>
        <v>0</v>
      </c>
      <c r="K18" s="8">
        <f t="shared" si="2"/>
        <v>0</v>
      </c>
      <c r="L18" s="8">
        <f>VLOOKUP(A18,'7月份工资'!A18:M730,13)</f>
        <v>0</v>
      </c>
      <c r="M18" s="8">
        <f t="shared" si="3"/>
        <v>0</v>
      </c>
    </row>
    <row r="19" s="1" customFormat="1" ht="18" customHeight="1" spans="1:13">
      <c r="A19" s="7" t="s">
        <v>33</v>
      </c>
      <c r="B19" s="8"/>
      <c r="C19" s="8"/>
      <c r="D19" s="8"/>
      <c r="E19" s="8">
        <f t="shared" si="0"/>
        <v>0</v>
      </c>
      <c r="F19" s="8"/>
      <c r="G19" s="8"/>
      <c r="H19" s="8"/>
      <c r="I19" s="8"/>
      <c r="J19" s="8">
        <f t="shared" si="1"/>
        <v>0</v>
      </c>
      <c r="K19" s="8">
        <f t="shared" si="2"/>
        <v>0</v>
      </c>
      <c r="L19" s="8">
        <f>VLOOKUP(A19,'7月份工资'!A19:M731,13)</f>
        <v>0</v>
      </c>
      <c r="M19" s="8">
        <f t="shared" si="3"/>
        <v>0</v>
      </c>
    </row>
    <row r="20" s="1" customFormat="1" ht="18" customHeight="1" spans="1:13">
      <c r="A20" s="7" t="s">
        <v>34</v>
      </c>
      <c r="B20" s="8"/>
      <c r="C20" s="8"/>
      <c r="D20" s="8"/>
      <c r="E20" s="8">
        <f t="shared" si="0"/>
        <v>0</v>
      </c>
      <c r="F20" s="8"/>
      <c r="G20" s="8"/>
      <c r="H20" s="8"/>
      <c r="I20" s="8"/>
      <c r="J20" s="8">
        <f t="shared" si="1"/>
        <v>0</v>
      </c>
      <c r="K20" s="8">
        <f t="shared" si="2"/>
        <v>0</v>
      </c>
      <c r="L20" s="8">
        <f>VLOOKUP(A20,'7月份工资'!A20:M732,13)</f>
        <v>0</v>
      </c>
      <c r="M20" s="8">
        <f t="shared" si="3"/>
        <v>0</v>
      </c>
    </row>
    <row r="21" ht="16.5" spans="1:13">
      <c r="A21" s="7" t="s">
        <v>35</v>
      </c>
      <c r="B21" s="8"/>
      <c r="C21" s="8"/>
      <c r="D21" s="8"/>
      <c r="E21" s="8">
        <f t="shared" si="0"/>
        <v>0</v>
      </c>
      <c r="F21" s="8"/>
      <c r="G21" s="8"/>
      <c r="H21" s="8"/>
      <c r="I21" s="8"/>
      <c r="J21" s="8">
        <f t="shared" si="1"/>
        <v>0</v>
      </c>
      <c r="K21" s="8">
        <f t="shared" si="2"/>
        <v>0</v>
      </c>
      <c r="L21" s="8">
        <f>VLOOKUP(A21,'7月份工资'!A21:M733,13)</f>
        <v>0</v>
      </c>
      <c r="M21" s="8">
        <f t="shared" si="3"/>
        <v>0</v>
      </c>
    </row>
    <row r="22" ht="16.5" spans="1:13">
      <c r="A22" s="7" t="s">
        <v>36</v>
      </c>
      <c r="B22" s="8"/>
      <c r="C22" s="8"/>
      <c r="D22" s="8"/>
      <c r="E22" s="8">
        <f t="shared" si="0"/>
        <v>0</v>
      </c>
      <c r="F22" s="8"/>
      <c r="G22" s="8"/>
      <c r="H22" s="8"/>
      <c r="I22" s="8"/>
      <c r="J22" s="8">
        <f t="shared" si="1"/>
        <v>0</v>
      </c>
      <c r="K22" s="8">
        <f t="shared" si="2"/>
        <v>0</v>
      </c>
      <c r="L22" s="8">
        <f>VLOOKUP(A22,'7月份工资'!A22:M734,13)</f>
        <v>0</v>
      </c>
      <c r="M22" s="8">
        <f t="shared" si="3"/>
        <v>0</v>
      </c>
    </row>
    <row r="23" ht="16.5" spans="1:13">
      <c r="A23" s="7" t="s">
        <v>37</v>
      </c>
      <c r="B23" s="8"/>
      <c r="C23" s="8"/>
      <c r="D23" s="8"/>
      <c r="E23" s="8">
        <f t="shared" si="0"/>
        <v>0</v>
      </c>
      <c r="F23" s="8"/>
      <c r="G23" s="8"/>
      <c r="H23" s="8"/>
      <c r="I23" s="8"/>
      <c r="J23" s="8">
        <f t="shared" si="1"/>
        <v>0</v>
      </c>
      <c r="K23" s="8">
        <f t="shared" si="2"/>
        <v>0</v>
      </c>
      <c r="L23" s="8">
        <f>VLOOKUP(A23,'7月份工资'!A23:M735,13)</f>
        <v>0</v>
      </c>
      <c r="M23" s="8">
        <f t="shared" si="3"/>
        <v>0</v>
      </c>
    </row>
    <row r="24" ht="16.5" spans="1:13">
      <c r="A24" s="7" t="s">
        <v>38</v>
      </c>
      <c r="B24" s="8"/>
      <c r="C24" s="8"/>
      <c r="D24" s="8"/>
      <c r="E24" s="8">
        <f t="shared" si="0"/>
        <v>0</v>
      </c>
      <c r="F24" s="8"/>
      <c r="G24" s="8"/>
      <c r="H24" s="8"/>
      <c r="I24" s="8"/>
      <c r="J24" s="8">
        <f t="shared" si="1"/>
        <v>0</v>
      </c>
      <c r="K24" s="8">
        <f t="shared" si="2"/>
        <v>0</v>
      </c>
      <c r="L24" s="8">
        <f>VLOOKUP(A24,'7月份工资'!A24:M736,13)</f>
        <v>0</v>
      </c>
      <c r="M24" s="8">
        <f t="shared" si="3"/>
        <v>0</v>
      </c>
    </row>
    <row r="25" ht="16.5" spans="1:13">
      <c r="A25" s="7" t="s">
        <v>39</v>
      </c>
      <c r="B25" s="8"/>
      <c r="C25" s="8"/>
      <c r="D25" s="8"/>
      <c r="E25" s="8">
        <f t="shared" si="0"/>
        <v>0</v>
      </c>
      <c r="F25" s="8"/>
      <c r="G25" s="8"/>
      <c r="H25" s="8"/>
      <c r="I25" s="8"/>
      <c r="J25" s="8">
        <f t="shared" si="1"/>
        <v>0</v>
      </c>
      <c r="K25" s="8">
        <f t="shared" si="2"/>
        <v>0</v>
      </c>
      <c r="L25" s="8">
        <f>VLOOKUP(A25,'7月份工资'!A25:M737,13)</f>
        <v>0</v>
      </c>
      <c r="M25" s="8">
        <f t="shared" si="3"/>
        <v>0</v>
      </c>
    </row>
    <row r="26" ht="16.5" spans="1:13">
      <c r="A26" s="7" t="s">
        <v>40</v>
      </c>
      <c r="B26" s="8"/>
      <c r="C26" s="8"/>
      <c r="D26" s="8"/>
      <c r="E26" s="8">
        <f t="shared" si="0"/>
        <v>0</v>
      </c>
      <c r="F26" s="8"/>
      <c r="G26" s="8"/>
      <c r="H26" s="8"/>
      <c r="I26" s="8"/>
      <c r="J26" s="8">
        <f t="shared" si="1"/>
        <v>0</v>
      </c>
      <c r="K26" s="8">
        <f t="shared" si="2"/>
        <v>0</v>
      </c>
      <c r="L26" s="8">
        <f>VLOOKUP(A26,'7月份工资'!A26:M738,13)</f>
        <v>0</v>
      </c>
      <c r="M26" s="8">
        <f t="shared" si="3"/>
        <v>0</v>
      </c>
    </row>
    <row r="27" ht="16.5" spans="1:13">
      <c r="A27" s="7" t="s">
        <v>41</v>
      </c>
      <c r="B27" s="8"/>
      <c r="C27" s="8"/>
      <c r="D27" s="8"/>
      <c r="E27" s="8">
        <f t="shared" si="0"/>
        <v>0</v>
      </c>
      <c r="F27" s="8"/>
      <c r="G27" s="8"/>
      <c r="H27" s="8"/>
      <c r="I27" s="8"/>
      <c r="J27" s="8">
        <f t="shared" si="1"/>
        <v>0</v>
      </c>
      <c r="K27" s="8">
        <f t="shared" si="2"/>
        <v>0</v>
      </c>
      <c r="L27" s="8">
        <f>VLOOKUP(A27,'7月份工资'!A27:M739,13)</f>
        <v>0</v>
      </c>
      <c r="M27" s="8">
        <f t="shared" si="3"/>
        <v>0</v>
      </c>
    </row>
    <row r="28" ht="16.5" spans="1:13">
      <c r="A28" s="7" t="s">
        <v>42</v>
      </c>
      <c r="B28" s="8"/>
      <c r="C28" s="8"/>
      <c r="D28" s="8"/>
      <c r="E28" s="8">
        <f t="shared" si="0"/>
        <v>0</v>
      </c>
      <c r="F28" s="8"/>
      <c r="G28" s="8"/>
      <c r="H28" s="8"/>
      <c r="I28" s="8"/>
      <c r="J28" s="8">
        <f t="shared" si="1"/>
        <v>0</v>
      </c>
      <c r="K28" s="8">
        <f t="shared" si="2"/>
        <v>0</v>
      </c>
      <c r="L28" s="8">
        <f>VLOOKUP(A28,'7月份工资'!A28:M740,13)</f>
        <v>0</v>
      </c>
      <c r="M28" s="8">
        <f t="shared" si="3"/>
        <v>0</v>
      </c>
    </row>
    <row r="29" ht="16.5" spans="1:13">
      <c r="A29" s="7" t="s">
        <v>43</v>
      </c>
      <c r="B29" s="8"/>
      <c r="C29" s="8"/>
      <c r="D29" s="8"/>
      <c r="E29" s="8">
        <f t="shared" si="0"/>
        <v>0</v>
      </c>
      <c r="F29" s="8"/>
      <c r="G29" s="8"/>
      <c r="H29" s="8"/>
      <c r="I29" s="8"/>
      <c r="J29" s="8">
        <f t="shared" si="1"/>
        <v>0</v>
      </c>
      <c r="K29" s="8">
        <f t="shared" si="2"/>
        <v>0</v>
      </c>
      <c r="L29" s="8">
        <f>VLOOKUP(A29,'7月份工资'!A29:M741,13)</f>
        <v>0</v>
      </c>
      <c r="M29" s="8">
        <f t="shared" si="3"/>
        <v>0</v>
      </c>
    </row>
    <row r="30" ht="16.5" spans="1:13">
      <c r="A30" s="7" t="s">
        <v>44</v>
      </c>
      <c r="B30" s="8"/>
      <c r="C30" s="8"/>
      <c r="D30" s="8"/>
      <c r="E30" s="8">
        <f t="shared" si="0"/>
        <v>0</v>
      </c>
      <c r="F30" s="8"/>
      <c r="G30" s="8"/>
      <c r="H30" s="8"/>
      <c r="I30" s="8"/>
      <c r="J30" s="8">
        <f t="shared" si="1"/>
        <v>0</v>
      </c>
      <c r="K30" s="8">
        <f t="shared" si="2"/>
        <v>0</v>
      </c>
      <c r="L30" s="8">
        <f>VLOOKUP(A30,'7月份工资'!A30:M742,13)</f>
        <v>0</v>
      </c>
      <c r="M30" s="8">
        <f t="shared" si="3"/>
        <v>0</v>
      </c>
    </row>
    <row r="31" ht="16.5" spans="1:13">
      <c r="A31" s="7" t="s">
        <v>45</v>
      </c>
      <c r="B31" s="8"/>
      <c r="C31" s="8"/>
      <c r="D31" s="8"/>
      <c r="E31" s="8">
        <f t="shared" si="0"/>
        <v>0</v>
      </c>
      <c r="F31" s="8"/>
      <c r="G31" s="8"/>
      <c r="H31" s="8"/>
      <c r="I31" s="8"/>
      <c r="J31" s="8">
        <f t="shared" si="1"/>
        <v>0</v>
      </c>
      <c r="K31" s="8">
        <f t="shared" si="2"/>
        <v>0</v>
      </c>
      <c r="L31" s="8">
        <f>VLOOKUP(A31,'7月份工资'!A31:M743,13)</f>
        <v>0</v>
      </c>
      <c r="M31" s="8">
        <f t="shared" si="3"/>
        <v>0</v>
      </c>
    </row>
    <row r="32" ht="16.5" spans="1:13">
      <c r="A32" s="7" t="s">
        <v>46</v>
      </c>
      <c r="B32" s="8"/>
      <c r="C32" s="8"/>
      <c r="D32" s="8"/>
      <c r="E32" s="8">
        <f t="shared" si="0"/>
        <v>0</v>
      </c>
      <c r="F32" s="8"/>
      <c r="G32" s="8"/>
      <c r="H32" s="8"/>
      <c r="I32" s="8"/>
      <c r="J32" s="8">
        <f t="shared" si="1"/>
        <v>0</v>
      </c>
      <c r="K32" s="8">
        <f t="shared" si="2"/>
        <v>0</v>
      </c>
      <c r="L32" s="8">
        <f>VLOOKUP(A32,'7月份工资'!A32:M744,13)</f>
        <v>0</v>
      </c>
      <c r="M32" s="8">
        <f t="shared" si="3"/>
        <v>0</v>
      </c>
    </row>
    <row r="33" ht="16.5" spans="1:13">
      <c r="A33" s="7" t="s">
        <v>47</v>
      </c>
      <c r="B33" s="8"/>
      <c r="C33" s="8"/>
      <c r="D33" s="8"/>
      <c r="E33" s="8">
        <f t="shared" si="0"/>
        <v>0</v>
      </c>
      <c r="F33" s="8"/>
      <c r="G33" s="8"/>
      <c r="H33" s="8"/>
      <c r="I33" s="8"/>
      <c r="J33" s="8">
        <f t="shared" si="1"/>
        <v>0</v>
      </c>
      <c r="K33" s="8">
        <f t="shared" si="2"/>
        <v>0</v>
      </c>
      <c r="L33" s="8">
        <f>VLOOKUP(A33,'7月份工资'!A33:M745,13)</f>
        <v>0</v>
      </c>
      <c r="M33" s="8">
        <f t="shared" si="3"/>
        <v>0</v>
      </c>
    </row>
    <row r="34" ht="16.5" spans="1:13">
      <c r="A34" s="7" t="s">
        <v>48</v>
      </c>
      <c r="B34" s="8"/>
      <c r="C34" s="8"/>
      <c r="D34" s="8"/>
      <c r="E34" s="8">
        <f t="shared" si="0"/>
        <v>0</v>
      </c>
      <c r="F34" s="8"/>
      <c r="G34" s="8"/>
      <c r="H34" s="8"/>
      <c r="I34" s="8"/>
      <c r="J34" s="8">
        <f t="shared" si="1"/>
        <v>0</v>
      </c>
      <c r="K34" s="8">
        <f t="shared" si="2"/>
        <v>0</v>
      </c>
      <c r="L34" s="8">
        <f>VLOOKUP(A34,'7月份工资'!A34:M746,13)</f>
        <v>0</v>
      </c>
      <c r="M34" s="8">
        <f t="shared" si="3"/>
        <v>0</v>
      </c>
    </row>
    <row r="35" ht="16.5" spans="1:13">
      <c r="A35" s="7" t="s">
        <v>49</v>
      </c>
      <c r="B35" s="8"/>
      <c r="C35" s="8"/>
      <c r="D35" s="8"/>
      <c r="E35" s="8">
        <f t="shared" si="0"/>
        <v>0</v>
      </c>
      <c r="F35" s="8"/>
      <c r="G35" s="8"/>
      <c r="H35" s="8"/>
      <c r="I35" s="8"/>
      <c r="J35" s="8">
        <f t="shared" si="1"/>
        <v>0</v>
      </c>
      <c r="K35" s="8">
        <f t="shared" si="2"/>
        <v>0</v>
      </c>
      <c r="L35" s="8">
        <f>VLOOKUP(A35,'7月份工资'!A35:M747,13)</f>
        <v>0</v>
      </c>
      <c r="M35" s="8">
        <f t="shared" si="3"/>
        <v>0</v>
      </c>
    </row>
    <row r="36" ht="16.5" spans="1:13">
      <c r="A36" s="7" t="s">
        <v>50</v>
      </c>
      <c r="B36" s="8"/>
      <c r="C36" s="8"/>
      <c r="D36" s="8"/>
      <c r="E36" s="8">
        <f t="shared" si="0"/>
        <v>0</v>
      </c>
      <c r="F36" s="8"/>
      <c r="G36" s="8"/>
      <c r="H36" s="8"/>
      <c r="I36" s="8"/>
      <c r="J36" s="8">
        <f t="shared" si="1"/>
        <v>0</v>
      </c>
      <c r="K36" s="8">
        <f t="shared" si="2"/>
        <v>0</v>
      </c>
      <c r="L36" s="8">
        <f>VLOOKUP(A36,'7月份工资'!A36:M748,13)</f>
        <v>0</v>
      </c>
      <c r="M36" s="8">
        <f t="shared" si="3"/>
        <v>0</v>
      </c>
    </row>
    <row r="37" ht="16.5" spans="1:13">
      <c r="A37" s="7" t="s">
        <v>51</v>
      </c>
      <c r="B37" s="8"/>
      <c r="C37" s="8"/>
      <c r="D37" s="8"/>
      <c r="E37" s="8">
        <f t="shared" si="0"/>
        <v>0</v>
      </c>
      <c r="F37" s="8"/>
      <c r="G37" s="8"/>
      <c r="H37" s="8"/>
      <c r="I37" s="8"/>
      <c r="J37" s="8">
        <f t="shared" si="1"/>
        <v>0</v>
      </c>
      <c r="K37" s="8">
        <f t="shared" si="2"/>
        <v>0</v>
      </c>
      <c r="L37" s="8">
        <f>VLOOKUP(A37,'7月份工资'!A37:M749,13)</f>
        <v>0</v>
      </c>
      <c r="M37" s="8">
        <f t="shared" si="3"/>
        <v>0</v>
      </c>
    </row>
    <row r="38" ht="16.5" spans="1:13">
      <c r="A38" s="7" t="s">
        <v>52</v>
      </c>
      <c r="B38" s="8"/>
      <c r="C38" s="8"/>
      <c r="D38" s="8"/>
      <c r="E38" s="8">
        <f t="shared" si="0"/>
        <v>0</v>
      </c>
      <c r="F38" s="8"/>
      <c r="G38" s="8"/>
      <c r="H38" s="8"/>
      <c r="I38" s="8"/>
      <c r="J38" s="8">
        <f t="shared" si="1"/>
        <v>0</v>
      </c>
      <c r="K38" s="8">
        <f t="shared" si="2"/>
        <v>0</v>
      </c>
      <c r="L38" s="8">
        <f>VLOOKUP(A38,'7月份工资'!A38:M750,13)</f>
        <v>0</v>
      </c>
      <c r="M38" s="8">
        <f t="shared" si="3"/>
        <v>0</v>
      </c>
    </row>
    <row r="39" ht="16.5" spans="1:13">
      <c r="A39" s="7" t="s">
        <v>53</v>
      </c>
      <c r="B39" s="8"/>
      <c r="C39" s="8"/>
      <c r="D39" s="8"/>
      <c r="E39" s="8">
        <f t="shared" si="0"/>
        <v>0</v>
      </c>
      <c r="F39" s="8"/>
      <c r="G39" s="8"/>
      <c r="H39" s="8"/>
      <c r="I39" s="8"/>
      <c r="J39" s="8">
        <f t="shared" si="1"/>
        <v>0</v>
      </c>
      <c r="K39" s="8">
        <f t="shared" si="2"/>
        <v>0</v>
      </c>
      <c r="L39" s="8">
        <f>VLOOKUP(A39,'7月份工资'!A39:M751,13)</f>
        <v>0</v>
      </c>
      <c r="M39" s="8">
        <f t="shared" si="3"/>
        <v>0</v>
      </c>
    </row>
    <row r="40" ht="16.5" spans="1:13">
      <c r="A40" s="7" t="s">
        <v>54</v>
      </c>
      <c r="B40" s="8"/>
      <c r="C40" s="8"/>
      <c r="D40" s="8"/>
      <c r="E40" s="8">
        <f t="shared" si="0"/>
        <v>0</v>
      </c>
      <c r="F40" s="8"/>
      <c r="G40" s="8"/>
      <c r="H40" s="8"/>
      <c r="I40" s="8"/>
      <c r="J40" s="8">
        <f t="shared" si="1"/>
        <v>0</v>
      </c>
      <c r="K40" s="8">
        <f t="shared" si="2"/>
        <v>0</v>
      </c>
      <c r="L40" s="8">
        <f>VLOOKUP(A40,'7月份工资'!A40:M752,13)</f>
        <v>0</v>
      </c>
      <c r="M40" s="8">
        <f t="shared" si="3"/>
        <v>0</v>
      </c>
    </row>
    <row r="41" ht="16.5" spans="1:13">
      <c r="A41" s="7" t="s">
        <v>55</v>
      </c>
      <c r="B41" s="8"/>
      <c r="C41" s="8"/>
      <c r="D41" s="8"/>
      <c r="E41" s="8">
        <f t="shared" si="0"/>
        <v>0</v>
      </c>
      <c r="F41" s="8"/>
      <c r="G41" s="8"/>
      <c r="H41" s="8"/>
      <c r="I41" s="8"/>
      <c r="J41" s="8">
        <f t="shared" si="1"/>
        <v>0</v>
      </c>
      <c r="K41" s="8">
        <f t="shared" si="2"/>
        <v>0</v>
      </c>
      <c r="L41" s="8">
        <f>VLOOKUP(A41,'7月份工资'!A41:M753,13)</f>
        <v>0</v>
      </c>
      <c r="M41" s="8">
        <f t="shared" si="3"/>
        <v>0</v>
      </c>
    </row>
    <row r="42" ht="16.5" spans="1:13">
      <c r="A42" s="7" t="s">
        <v>56</v>
      </c>
      <c r="B42" s="8"/>
      <c r="C42" s="8"/>
      <c r="D42" s="8"/>
      <c r="E42" s="8">
        <f t="shared" si="0"/>
        <v>0</v>
      </c>
      <c r="F42" s="8"/>
      <c r="G42" s="8"/>
      <c r="H42" s="8"/>
      <c r="I42" s="8"/>
      <c r="J42" s="8">
        <f t="shared" si="1"/>
        <v>0</v>
      </c>
      <c r="K42" s="8">
        <f t="shared" si="2"/>
        <v>0</v>
      </c>
      <c r="L42" s="8">
        <f>VLOOKUP(A42,'7月份工资'!A42:M754,13)</f>
        <v>0</v>
      </c>
      <c r="M42" s="8">
        <f t="shared" si="3"/>
        <v>0</v>
      </c>
    </row>
    <row r="43" ht="16.5" spans="1:13">
      <c r="A43" s="7" t="s">
        <v>57</v>
      </c>
      <c r="B43" s="8"/>
      <c r="C43" s="8"/>
      <c r="D43" s="8"/>
      <c r="E43" s="8">
        <f t="shared" si="0"/>
        <v>0</v>
      </c>
      <c r="F43" s="8"/>
      <c r="G43" s="8"/>
      <c r="H43" s="8"/>
      <c r="I43" s="8"/>
      <c r="J43" s="8">
        <f t="shared" si="1"/>
        <v>0</v>
      </c>
      <c r="K43" s="8">
        <f t="shared" si="2"/>
        <v>0</v>
      </c>
      <c r="L43" s="8">
        <f>VLOOKUP(A43,'7月份工资'!A43:M755,13)</f>
        <v>0</v>
      </c>
      <c r="M43" s="8">
        <f t="shared" si="3"/>
        <v>0</v>
      </c>
    </row>
    <row r="44" ht="16.5" spans="1:13">
      <c r="A44" s="7" t="s">
        <v>58</v>
      </c>
      <c r="B44" s="8"/>
      <c r="C44" s="8"/>
      <c r="D44" s="8"/>
      <c r="E44" s="8">
        <f t="shared" si="0"/>
        <v>0</v>
      </c>
      <c r="F44" s="8"/>
      <c r="G44" s="8"/>
      <c r="H44" s="8"/>
      <c r="I44" s="8"/>
      <c r="J44" s="8">
        <f t="shared" si="1"/>
        <v>0</v>
      </c>
      <c r="K44" s="8">
        <f t="shared" si="2"/>
        <v>0</v>
      </c>
      <c r="L44" s="8">
        <f>VLOOKUP(A44,'7月份工资'!A44:M756,13)</f>
        <v>0</v>
      </c>
      <c r="M44" s="8">
        <f t="shared" si="3"/>
        <v>0</v>
      </c>
    </row>
    <row r="45" ht="16.5" spans="1:13">
      <c r="A45" s="7" t="s">
        <v>59</v>
      </c>
      <c r="B45" s="8"/>
      <c r="C45" s="8"/>
      <c r="D45" s="8"/>
      <c r="E45" s="8">
        <f t="shared" si="0"/>
        <v>0</v>
      </c>
      <c r="F45" s="8"/>
      <c r="G45" s="8"/>
      <c r="H45" s="8"/>
      <c r="I45" s="8"/>
      <c r="J45" s="8">
        <f t="shared" si="1"/>
        <v>0</v>
      </c>
      <c r="K45" s="8">
        <f t="shared" si="2"/>
        <v>0</v>
      </c>
      <c r="L45" s="8">
        <f>VLOOKUP(A45,'7月份工资'!A45:M757,13)</f>
        <v>0</v>
      </c>
      <c r="M45" s="8">
        <f t="shared" si="3"/>
        <v>0</v>
      </c>
    </row>
    <row r="46" ht="16.5" spans="1:13">
      <c r="A46" s="7" t="s">
        <v>60</v>
      </c>
      <c r="B46" s="8"/>
      <c r="C46" s="8"/>
      <c r="D46" s="8"/>
      <c r="E46" s="8">
        <f t="shared" si="0"/>
        <v>0</v>
      </c>
      <c r="F46" s="8"/>
      <c r="G46" s="8"/>
      <c r="H46" s="8"/>
      <c r="I46" s="8"/>
      <c r="J46" s="8">
        <f t="shared" si="1"/>
        <v>0</v>
      </c>
      <c r="K46" s="8">
        <f t="shared" si="2"/>
        <v>0</v>
      </c>
      <c r="L46" s="8">
        <f>VLOOKUP(A46,'7月份工资'!A46:M758,13)</f>
        <v>0</v>
      </c>
      <c r="M46" s="8">
        <f t="shared" si="3"/>
        <v>0</v>
      </c>
    </row>
    <row r="47" ht="16.5" spans="1:13">
      <c r="A47" s="7" t="s">
        <v>61</v>
      </c>
      <c r="B47" s="8"/>
      <c r="C47" s="8"/>
      <c r="D47" s="8"/>
      <c r="E47" s="8">
        <f t="shared" si="0"/>
        <v>0</v>
      </c>
      <c r="F47" s="8"/>
      <c r="G47" s="8"/>
      <c r="H47" s="8"/>
      <c r="I47" s="8"/>
      <c r="J47" s="8">
        <f t="shared" si="1"/>
        <v>0</v>
      </c>
      <c r="K47" s="8">
        <f t="shared" si="2"/>
        <v>0</v>
      </c>
      <c r="L47" s="8">
        <f>VLOOKUP(A47,'7月份工资'!A47:M759,13)</f>
        <v>0</v>
      </c>
      <c r="M47" s="8">
        <f t="shared" si="3"/>
        <v>0</v>
      </c>
    </row>
    <row r="48" ht="16.5" spans="1:13">
      <c r="A48" s="7" t="s">
        <v>62</v>
      </c>
      <c r="B48" s="8"/>
      <c r="C48" s="8"/>
      <c r="D48" s="8"/>
      <c r="E48" s="8">
        <f t="shared" si="0"/>
        <v>0</v>
      </c>
      <c r="F48" s="8"/>
      <c r="G48" s="8"/>
      <c r="H48" s="8"/>
      <c r="I48" s="8"/>
      <c r="J48" s="8">
        <f t="shared" si="1"/>
        <v>0</v>
      </c>
      <c r="K48" s="8">
        <f t="shared" si="2"/>
        <v>0</v>
      </c>
      <c r="L48" s="8">
        <f>VLOOKUP(A48,'7月份工资'!A48:M760,13)</f>
        <v>0</v>
      </c>
      <c r="M48" s="8">
        <f t="shared" si="3"/>
        <v>0</v>
      </c>
    </row>
    <row r="49" ht="16.5" spans="1:13">
      <c r="A49" s="7" t="s">
        <v>63</v>
      </c>
      <c r="B49" s="8"/>
      <c r="C49" s="8"/>
      <c r="D49" s="8"/>
      <c r="E49" s="8">
        <f t="shared" si="0"/>
        <v>0</v>
      </c>
      <c r="F49" s="8"/>
      <c r="G49" s="8"/>
      <c r="H49" s="8"/>
      <c r="I49" s="8"/>
      <c r="J49" s="8">
        <f t="shared" si="1"/>
        <v>0</v>
      </c>
      <c r="K49" s="8">
        <f t="shared" si="2"/>
        <v>0</v>
      </c>
      <c r="L49" s="8">
        <f>VLOOKUP(A49,'7月份工资'!A49:M761,13)</f>
        <v>0</v>
      </c>
      <c r="M49" s="8">
        <f t="shared" si="3"/>
        <v>0</v>
      </c>
    </row>
    <row r="50" ht="16.5" spans="1:13">
      <c r="A50" s="7" t="s">
        <v>64</v>
      </c>
      <c r="B50" s="8"/>
      <c r="C50" s="8"/>
      <c r="D50" s="8"/>
      <c r="E50" s="8">
        <f t="shared" si="0"/>
        <v>0</v>
      </c>
      <c r="F50" s="8"/>
      <c r="G50" s="8"/>
      <c r="H50" s="8"/>
      <c r="I50" s="8"/>
      <c r="J50" s="8">
        <f t="shared" si="1"/>
        <v>0</v>
      </c>
      <c r="K50" s="8">
        <f t="shared" si="2"/>
        <v>0</v>
      </c>
      <c r="L50" s="8">
        <f>VLOOKUP(A50,'7月份工资'!A50:M762,13)</f>
        <v>0</v>
      </c>
      <c r="M50" s="8">
        <f t="shared" si="3"/>
        <v>0</v>
      </c>
    </row>
  </sheetData>
  <mergeCells count="12">
    <mergeCell ref="A1:M1"/>
    <mergeCell ref="B2:G2"/>
    <mergeCell ref="K2:M2"/>
    <mergeCell ref="F3:J3"/>
    <mergeCell ref="A3:A4"/>
    <mergeCell ref="B3:B4"/>
    <mergeCell ref="C3:C4"/>
    <mergeCell ref="D3:D4"/>
    <mergeCell ref="E3:E4"/>
    <mergeCell ref="K3:K4"/>
    <mergeCell ref="L3:L4"/>
    <mergeCell ref="M3:M4"/>
  </mergeCells>
  <pageMargins left="0.699305555555556" right="0.699305555555556" top="0.75" bottom="0.75" header="0.3" footer="0.3"/>
  <pageSetup paperSize="9" orientation="landscape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showGridLines="0" zoomScale="130" zoomScaleNormal="130" workbookViewId="0">
      <selection activeCell="O3" sqref="O3"/>
    </sheetView>
  </sheetViews>
  <sheetFormatPr defaultColWidth="9" defaultRowHeight="14.25"/>
  <cols>
    <col min="2" max="2" width="10" customWidth="1"/>
    <col min="3" max="3" width="11.1083333333333" customWidth="1"/>
    <col min="4" max="5" width="8.775" customWidth="1"/>
    <col min="6" max="10" width="12.775" customWidth="1"/>
    <col min="11" max="12" width="10.775" customWidth="1"/>
    <col min="13" max="13" width="9.66666666666667" customWidth="1"/>
  </cols>
  <sheetData>
    <row r="1" s="1" customFormat="1" ht="37.2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18" customHeight="1" spans="2:13">
      <c r="B2" s="3" t="s">
        <v>1</v>
      </c>
      <c r="C2" s="3"/>
      <c r="D2" s="3"/>
      <c r="E2" s="3"/>
      <c r="F2" s="3"/>
      <c r="G2" s="3"/>
      <c r="H2" s="4"/>
      <c r="I2" s="4"/>
      <c r="J2" s="4"/>
      <c r="K2" s="4" t="s">
        <v>71</v>
      </c>
      <c r="L2" s="4"/>
      <c r="M2" s="4"/>
    </row>
    <row r="3" s="1" customFormat="1" ht="18" customHeight="1" spans="1:1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/>
      <c r="H3" s="6"/>
      <c r="I3" s="6"/>
      <c r="J3" s="6"/>
      <c r="K3" s="5" t="s">
        <v>9</v>
      </c>
      <c r="L3" s="9" t="s">
        <v>66</v>
      </c>
      <c r="M3" s="5" t="s">
        <v>67</v>
      </c>
    </row>
    <row r="4" s="1" customFormat="1" ht="18" customHeight="1" spans="1:13">
      <c r="A4" s="5"/>
      <c r="B4" s="5"/>
      <c r="C4" s="5"/>
      <c r="D4" s="5"/>
      <c r="E4" s="5"/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/>
      <c r="L4" s="10"/>
      <c r="M4" s="5"/>
    </row>
    <row r="5" s="1" customFormat="1" ht="18" customHeight="1" spans="1:13">
      <c r="A5" s="7" t="s">
        <v>16</v>
      </c>
      <c r="B5" s="8" t="s">
        <v>17</v>
      </c>
      <c r="C5" s="8">
        <v>400</v>
      </c>
      <c r="D5" s="8">
        <v>22</v>
      </c>
      <c r="E5" s="8">
        <f>C5*D5</f>
        <v>8800</v>
      </c>
      <c r="F5" s="8">
        <v>1000</v>
      </c>
      <c r="G5" s="8">
        <v>400</v>
      </c>
      <c r="H5" s="8">
        <v>200</v>
      </c>
      <c r="I5" s="8">
        <v>200</v>
      </c>
      <c r="J5" s="8">
        <f>SUM(F5:I5)</f>
        <v>1800</v>
      </c>
      <c r="K5" s="8">
        <f>E5-J5</f>
        <v>7000</v>
      </c>
      <c r="L5" s="8">
        <f>VLOOKUP(A5,'8月份工资'!A5:M180,13)</f>
        <v>41100</v>
      </c>
      <c r="M5" s="8">
        <f>K5+L5</f>
        <v>48100</v>
      </c>
    </row>
    <row r="6" s="1" customFormat="1" ht="18" customHeight="1" spans="1:13">
      <c r="A6" s="7" t="s">
        <v>18</v>
      </c>
      <c r="B6" s="8" t="s">
        <v>19</v>
      </c>
      <c r="C6" s="8"/>
      <c r="D6" s="8"/>
      <c r="E6" s="8">
        <f t="shared" ref="E6:E50" si="0">C6*D6</f>
        <v>0</v>
      </c>
      <c r="F6" s="8"/>
      <c r="G6" s="8"/>
      <c r="H6" s="8"/>
      <c r="I6" s="8"/>
      <c r="J6" s="8">
        <f t="shared" ref="J6:J50" si="1">SUM(F6:I6)</f>
        <v>0</v>
      </c>
      <c r="K6" s="8">
        <f t="shared" ref="K6:K50" si="2">E6-J6</f>
        <v>0</v>
      </c>
      <c r="L6" s="8">
        <f>VLOOKUP(A6,'8月份工资'!A6:M181,13)</f>
        <v>0</v>
      </c>
      <c r="M6" s="8">
        <f t="shared" ref="M6:M50" si="3">K6+L6</f>
        <v>0</v>
      </c>
    </row>
    <row r="7" s="1" customFormat="1" ht="18" customHeight="1" spans="1:13">
      <c r="A7" s="7" t="s">
        <v>20</v>
      </c>
      <c r="B7" s="8" t="s">
        <v>21</v>
      </c>
      <c r="C7" s="8"/>
      <c r="D7" s="8"/>
      <c r="E7" s="8">
        <f t="shared" si="0"/>
        <v>0</v>
      </c>
      <c r="F7" s="8"/>
      <c r="G7" s="8"/>
      <c r="H7" s="8"/>
      <c r="I7" s="8"/>
      <c r="J7" s="8">
        <f t="shared" si="1"/>
        <v>0</v>
      </c>
      <c r="K7" s="8">
        <f t="shared" si="2"/>
        <v>0</v>
      </c>
      <c r="L7" s="8">
        <f>VLOOKUP(A7,'8月份工资'!A7:M182,13)</f>
        <v>0</v>
      </c>
      <c r="M7" s="8">
        <f t="shared" si="3"/>
        <v>0</v>
      </c>
    </row>
    <row r="8" s="1" customFormat="1" ht="18" customHeight="1" spans="1:13">
      <c r="A8" s="7" t="s">
        <v>22</v>
      </c>
      <c r="B8" s="8"/>
      <c r="C8" s="8"/>
      <c r="D8" s="8"/>
      <c r="E8" s="8">
        <f t="shared" si="0"/>
        <v>0</v>
      </c>
      <c r="F8" s="8"/>
      <c r="G8" s="8"/>
      <c r="H8" s="8"/>
      <c r="I8" s="8"/>
      <c r="J8" s="8">
        <f t="shared" si="1"/>
        <v>0</v>
      </c>
      <c r="K8" s="8">
        <f t="shared" si="2"/>
        <v>0</v>
      </c>
      <c r="L8" s="8">
        <f>VLOOKUP(A8,'8月份工资'!A8:M183,13)</f>
        <v>0</v>
      </c>
      <c r="M8" s="8">
        <f t="shared" si="3"/>
        <v>0</v>
      </c>
    </row>
    <row r="9" s="1" customFormat="1" ht="18" customHeight="1" spans="1:13">
      <c r="A9" s="7" t="s">
        <v>23</v>
      </c>
      <c r="B9" s="8"/>
      <c r="C9" s="8"/>
      <c r="D9" s="8"/>
      <c r="E9" s="8">
        <f t="shared" si="0"/>
        <v>0</v>
      </c>
      <c r="F9" s="8"/>
      <c r="G9" s="8"/>
      <c r="H9" s="8"/>
      <c r="I9" s="8"/>
      <c r="J9" s="8">
        <f t="shared" si="1"/>
        <v>0</v>
      </c>
      <c r="K9" s="8">
        <f t="shared" si="2"/>
        <v>0</v>
      </c>
      <c r="L9" s="8">
        <f>VLOOKUP(A9,'8月份工资'!A9:M184,13)</f>
        <v>0</v>
      </c>
      <c r="M9" s="8">
        <f t="shared" si="3"/>
        <v>0</v>
      </c>
    </row>
    <row r="10" s="1" customFormat="1" ht="18" customHeight="1" spans="1:13">
      <c r="A10" s="7" t="s">
        <v>24</v>
      </c>
      <c r="B10" s="8"/>
      <c r="C10" s="8"/>
      <c r="D10" s="8"/>
      <c r="E10" s="8">
        <f t="shared" si="0"/>
        <v>0</v>
      </c>
      <c r="F10" s="8"/>
      <c r="G10" s="8"/>
      <c r="H10" s="8"/>
      <c r="I10" s="8"/>
      <c r="J10" s="8">
        <f t="shared" si="1"/>
        <v>0</v>
      </c>
      <c r="K10" s="8">
        <f t="shared" si="2"/>
        <v>0</v>
      </c>
      <c r="L10" s="8">
        <f>VLOOKUP(A10,'8月份工资'!A10:M185,13)</f>
        <v>0</v>
      </c>
      <c r="M10" s="8">
        <f t="shared" si="3"/>
        <v>0</v>
      </c>
    </row>
    <row r="11" s="1" customFormat="1" ht="18" customHeight="1" spans="1:13">
      <c r="A11" s="7" t="s">
        <v>25</v>
      </c>
      <c r="B11" s="8"/>
      <c r="C11" s="8"/>
      <c r="D11" s="8"/>
      <c r="E11" s="8">
        <f t="shared" si="0"/>
        <v>0</v>
      </c>
      <c r="F11" s="8"/>
      <c r="G11" s="8"/>
      <c r="H11" s="8"/>
      <c r="I11" s="8"/>
      <c r="J11" s="8">
        <f t="shared" si="1"/>
        <v>0</v>
      </c>
      <c r="K11" s="8">
        <f t="shared" si="2"/>
        <v>0</v>
      </c>
      <c r="L11" s="8">
        <f>VLOOKUP(A11,'8月份工资'!A11:M186,13)</f>
        <v>0</v>
      </c>
      <c r="M11" s="8">
        <f t="shared" si="3"/>
        <v>0</v>
      </c>
    </row>
    <row r="12" s="1" customFormat="1" ht="18" customHeight="1" spans="1:13">
      <c r="A12" s="7" t="s">
        <v>26</v>
      </c>
      <c r="B12" s="8"/>
      <c r="C12" s="8"/>
      <c r="D12" s="8"/>
      <c r="E12" s="8">
        <f t="shared" si="0"/>
        <v>0</v>
      </c>
      <c r="F12" s="8"/>
      <c r="G12" s="8"/>
      <c r="H12" s="8"/>
      <c r="I12" s="8"/>
      <c r="J12" s="8">
        <f t="shared" si="1"/>
        <v>0</v>
      </c>
      <c r="K12" s="8">
        <f t="shared" si="2"/>
        <v>0</v>
      </c>
      <c r="L12" s="8">
        <f>VLOOKUP(A12,'8月份工资'!A12:M187,13)</f>
        <v>0</v>
      </c>
      <c r="M12" s="8">
        <f t="shared" si="3"/>
        <v>0</v>
      </c>
    </row>
    <row r="13" s="1" customFormat="1" ht="18" customHeight="1" spans="1:13">
      <c r="A13" s="7" t="s">
        <v>27</v>
      </c>
      <c r="B13" s="8"/>
      <c r="C13" s="8"/>
      <c r="D13" s="8"/>
      <c r="E13" s="8">
        <f t="shared" si="0"/>
        <v>0</v>
      </c>
      <c r="F13" s="8"/>
      <c r="G13" s="8"/>
      <c r="H13" s="8"/>
      <c r="I13" s="8"/>
      <c r="J13" s="8">
        <f t="shared" si="1"/>
        <v>0</v>
      </c>
      <c r="K13" s="8">
        <f t="shared" si="2"/>
        <v>0</v>
      </c>
      <c r="L13" s="8">
        <f>VLOOKUP(A13,'8月份工资'!A13:M188,13)</f>
        <v>0</v>
      </c>
      <c r="M13" s="8">
        <f t="shared" si="3"/>
        <v>0</v>
      </c>
    </row>
    <row r="14" s="1" customFormat="1" ht="18" customHeight="1" spans="1:13">
      <c r="A14" s="7" t="s">
        <v>28</v>
      </c>
      <c r="B14" s="8"/>
      <c r="C14" s="8"/>
      <c r="D14" s="8"/>
      <c r="E14" s="8">
        <f t="shared" si="0"/>
        <v>0</v>
      </c>
      <c r="F14" s="8"/>
      <c r="G14" s="8"/>
      <c r="H14" s="8"/>
      <c r="I14" s="8"/>
      <c r="J14" s="8">
        <f t="shared" si="1"/>
        <v>0</v>
      </c>
      <c r="K14" s="8">
        <f t="shared" si="2"/>
        <v>0</v>
      </c>
      <c r="L14" s="8">
        <f>VLOOKUP(A14,'8月份工资'!A14:M189,13)</f>
        <v>0</v>
      </c>
      <c r="M14" s="8">
        <f t="shared" si="3"/>
        <v>0</v>
      </c>
    </row>
    <row r="15" s="1" customFormat="1" ht="18" customHeight="1" spans="1:13">
      <c r="A15" s="7" t="s">
        <v>29</v>
      </c>
      <c r="B15" s="8"/>
      <c r="C15" s="8"/>
      <c r="D15" s="8"/>
      <c r="E15" s="8">
        <f t="shared" si="0"/>
        <v>0</v>
      </c>
      <c r="F15" s="8"/>
      <c r="G15" s="8"/>
      <c r="H15" s="8"/>
      <c r="I15" s="8"/>
      <c r="J15" s="8">
        <f t="shared" si="1"/>
        <v>0</v>
      </c>
      <c r="K15" s="8">
        <f t="shared" si="2"/>
        <v>0</v>
      </c>
      <c r="L15" s="8">
        <f>VLOOKUP(A15,'8月份工资'!A15:M190,13)</f>
        <v>0</v>
      </c>
      <c r="M15" s="8">
        <f t="shared" si="3"/>
        <v>0</v>
      </c>
    </row>
    <row r="16" s="1" customFormat="1" ht="18" customHeight="1" spans="1:13">
      <c r="A16" s="7" t="s">
        <v>30</v>
      </c>
      <c r="B16" s="8"/>
      <c r="C16" s="8"/>
      <c r="D16" s="8"/>
      <c r="E16" s="8">
        <f t="shared" si="0"/>
        <v>0</v>
      </c>
      <c r="F16" s="8"/>
      <c r="G16" s="8"/>
      <c r="H16" s="8"/>
      <c r="I16" s="8"/>
      <c r="J16" s="8">
        <f t="shared" si="1"/>
        <v>0</v>
      </c>
      <c r="K16" s="8">
        <f t="shared" si="2"/>
        <v>0</v>
      </c>
      <c r="L16" s="8">
        <f>VLOOKUP(A16,'8月份工资'!A16:M191,13)</f>
        <v>0</v>
      </c>
      <c r="M16" s="8">
        <f t="shared" si="3"/>
        <v>0</v>
      </c>
    </row>
    <row r="17" s="1" customFormat="1" ht="18" customHeight="1" spans="1:13">
      <c r="A17" s="7" t="s">
        <v>31</v>
      </c>
      <c r="B17" s="8"/>
      <c r="C17" s="8"/>
      <c r="D17" s="8"/>
      <c r="E17" s="8">
        <f t="shared" si="0"/>
        <v>0</v>
      </c>
      <c r="F17" s="8"/>
      <c r="G17" s="8"/>
      <c r="H17" s="8"/>
      <c r="I17" s="8"/>
      <c r="J17" s="8">
        <f t="shared" si="1"/>
        <v>0</v>
      </c>
      <c r="K17" s="8">
        <f t="shared" si="2"/>
        <v>0</v>
      </c>
      <c r="L17" s="8">
        <f>VLOOKUP(A17,'8月份工资'!A17:M192,13)</f>
        <v>0</v>
      </c>
      <c r="M17" s="8">
        <f t="shared" si="3"/>
        <v>0</v>
      </c>
    </row>
    <row r="18" s="1" customFormat="1" ht="18" customHeight="1" spans="1:13">
      <c r="A18" s="7" t="s">
        <v>32</v>
      </c>
      <c r="B18" s="8"/>
      <c r="C18" s="8"/>
      <c r="D18" s="8"/>
      <c r="E18" s="8">
        <f t="shared" si="0"/>
        <v>0</v>
      </c>
      <c r="F18" s="8"/>
      <c r="G18" s="8"/>
      <c r="H18" s="8"/>
      <c r="I18" s="8"/>
      <c r="J18" s="8">
        <f t="shared" si="1"/>
        <v>0</v>
      </c>
      <c r="K18" s="8">
        <f t="shared" si="2"/>
        <v>0</v>
      </c>
      <c r="L18" s="8">
        <f>VLOOKUP(A18,'8月份工资'!A18:M193,13)</f>
        <v>0</v>
      </c>
      <c r="M18" s="8">
        <f t="shared" si="3"/>
        <v>0</v>
      </c>
    </row>
    <row r="19" s="1" customFormat="1" ht="18" customHeight="1" spans="1:13">
      <c r="A19" s="7" t="s">
        <v>33</v>
      </c>
      <c r="B19" s="8"/>
      <c r="C19" s="8"/>
      <c r="D19" s="8"/>
      <c r="E19" s="8">
        <f t="shared" si="0"/>
        <v>0</v>
      </c>
      <c r="F19" s="8"/>
      <c r="G19" s="8"/>
      <c r="H19" s="8"/>
      <c r="I19" s="8"/>
      <c r="J19" s="8">
        <f t="shared" si="1"/>
        <v>0</v>
      </c>
      <c r="K19" s="8">
        <f t="shared" si="2"/>
        <v>0</v>
      </c>
      <c r="L19" s="8">
        <f>VLOOKUP(A19,'8月份工资'!A19:M194,13)</f>
        <v>0</v>
      </c>
      <c r="M19" s="8">
        <f t="shared" si="3"/>
        <v>0</v>
      </c>
    </row>
    <row r="20" s="1" customFormat="1" ht="18" customHeight="1" spans="1:13">
      <c r="A20" s="7" t="s">
        <v>34</v>
      </c>
      <c r="B20" s="8"/>
      <c r="C20" s="8"/>
      <c r="D20" s="8"/>
      <c r="E20" s="8">
        <f t="shared" si="0"/>
        <v>0</v>
      </c>
      <c r="F20" s="8"/>
      <c r="G20" s="8"/>
      <c r="H20" s="8"/>
      <c r="I20" s="8"/>
      <c r="J20" s="8">
        <f t="shared" si="1"/>
        <v>0</v>
      </c>
      <c r="K20" s="8">
        <f t="shared" si="2"/>
        <v>0</v>
      </c>
      <c r="L20" s="8">
        <f>VLOOKUP(A20,'8月份工资'!A20:M195,13)</f>
        <v>0</v>
      </c>
      <c r="M20" s="8">
        <f t="shared" si="3"/>
        <v>0</v>
      </c>
    </row>
    <row r="21" ht="16.5" spans="1:13">
      <c r="A21" s="7" t="s">
        <v>35</v>
      </c>
      <c r="B21" s="8"/>
      <c r="C21" s="8"/>
      <c r="D21" s="8"/>
      <c r="E21" s="8">
        <f t="shared" si="0"/>
        <v>0</v>
      </c>
      <c r="F21" s="8"/>
      <c r="G21" s="8"/>
      <c r="H21" s="8"/>
      <c r="I21" s="8"/>
      <c r="J21" s="8">
        <f t="shared" si="1"/>
        <v>0</v>
      </c>
      <c r="K21" s="8">
        <f t="shared" si="2"/>
        <v>0</v>
      </c>
      <c r="L21" s="8">
        <f>VLOOKUP(A21,'8月份工资'!A21:M196,13)</f>
        <v>0</v>
      </c>
      <c r="M21" s="8">
        <f t="shared" si="3"/>
        <v>0</v>
      </c>
    </row>
    <row r="22" ht="16.5" spans="1:13">
      <c r="A22" s="7" t="s">
        <v>36</v>
      </c>
      <c r="B22" s="8"/>
      <c r="C22" s="8"/>
      <c r="D22" s="8"/>
      <c r="E22" s="8">
        <f t="shared" si="0"/>
        <v>0</v>
      </c>
      <c r="F22" s="8"/>
      <c r="G22" s="8"/>
      <c r="H22" s="8"/>
      <c r="I22" s="8"/>
      <c r="J22" s="8">
        <f t="shared" si="1"/>
        <v>0</v>
      </c>
      <c r="K22" s="8">
        <f t="shared" si="2"/>
        <v>0</v>
      </c>
      <c r="L22" s="8">
        <f>VLOOKUP(A22,'8月份工资'!A22:M197,13)</f>
        <v>0</v>
      </c>
      <c r="M22" s="8">
        <f t="shared" si="3"/>
        <v>0</v>
      </c>
    </row>
    <row r="23" ht="16.5" spans="1:13">
      <c r="A23" s="7" t="s">
        <v>37</v>
      </c>
      <c r="B23" s="8"/>
      <c r="C23" s="8"/>
      <c r="D23" s="8"/>
      <c r="E23" s="8">
        <f t="shared" si="0"/>
        <v>0</v>
      </c>
      <c r="F23" s="8"/>
      <c r="G23" s="8"/>
      <c r="H23" s="8"/>
      <c r="I23" s="8"/>
      <c r="J23" s="8">
        <f t="shared" si="1"/>
        <v>0</v>
      </c>
      <c r="K23" s="8">
        <f t="shared" si="2"/>
        <v>0</v>
      </c>
      <c r="L23" s="8">
        <f>VLOOKUP(A23,'8月份工资'!A23:M198,13)</f>
        <v>0</v>
      </c>
      <c r="M23" s="8">
        <f t="shared" si="3"/>
        <v>0</v>
      </c>
    </row>
    <row r="24" ht="16.5" spans="1:13">
      <c r="A24" s="7" t="s">
        <v>38</v>
      </c>
      <c r="B24" s="8"/>
      <c r="C24" s="8"/>
      <c r="D24" s="8"/>
      <c r="E24" s="8">
        <f t="shared" si="0"/>
        <v>0</v>
      </c>
      <c r="F24" s="8"/>
      <c r="G24" s="8"/>
      <c r="H24" s="8"/>
      <c r="I24" s="8"/>
      <c r="J24" s="8">
        <f t="shared" si="1"/>
        <v>0</v>
      </c>
      <c r="K24" s="8">
        <f t="shared" si="2"/>
        <v>0</v>
      </c>
      <c r="L24" s="8">
        <f>VLOOKUP(A24,'8月份工资'!A24:M199,13)</f>
        <v>0</v>
      </c>
      <c r="M24" s="8">
        <f t="shared" si="3"/>
        <v>0</v>
      </c>
    </row>
    <row r="25" ht="16.5" spans="1:13">
      <c r="A25" s="7" t="s">
        <v>39</v>
      </c>
      <c r="B25" s="8"/>
      <c r="C25" s="8"/>
      <c r="D25" s="8"/>
      <c r="E25" s="8">
        <f t="shared" si="0"/>
        <v>0</v>
      </c>
      <c r="F25" s="8"/>
      <c r="G25" s="8"/>
      <c r="H25" s="8"/>
      <c r="I25" s="8"/>
      <c r="J25" s="8">
        <f t="shared" si="1"/>
        <v>0</v>
      </c>
      <c r="K25" s="8">
        <f t="shared" si="2"/>
        <v>0</v>
      </c>
      <c r="L25" s="8">
        <f>VLOOKUP(A25,'8月份工资'!A25:M200,13)</f>
        <v>0</v>
      </c>
      <c r="M25" s="8">
        <f t="shared" si="3"/>
        <v>0</v>
      </c>
    </row>
    <row r="26" ht="16.5" spans="1:13">
      <c r="A26" s="7" t="s">
        <v>40</v>
      </c>
      <c r="B26" s="8"/>
      <c r="C26" s="8"/>
      <c r="D26" s="8"/>
      <c r="E26" s="8">
        <f t="shared" si="0"/>
        <v>0</v>
      </c>
      <c r="F26" s="8"/>
      <c r="G26" s="8"/>
      <c r="H26" s="8"/>
      <c r="I26" s="8"/>
      <c r="J26" s="8">
        <f t="shared" si="1"/>
        <v>0</v>
      </c>
      <c r="K26" s="8">
        <f t="shared" si="2"/>
        <v>0</v>
      </c>
      <c r="L26" s="8">
        <f>VLOOKUP(A26,'8月份工资'!A26:M201,13)</f>
        <v>0</v>
      </c>
      <c r="M26" s="8">
        <f t="shared" si="3"/>
        <v>0</v>
      </c>
    </row>
    <row r="27" ht="16.5" spans="1:13">
      <c r="A27" s="7" t="s">
        <v>41</v>
      </c>
      <c r="B27" s="8"/>
      <c r="C27" s="8"/>
      <c r="D27" s="8"/>
      <c r="E27" s="8">
        <f t="shared" si="0"/>
        <v>0</v>
      </c>
      <c r="F27" s="8"/>
      <c r="G27" s="8"/>
      <c r="H27" s="8"/>
      <c r="I27" s="8"/>
      <c r="J27" s="8">
        <f t="shared" si="1"/>
        <v>0</v>
      </c>
      <c r="K27" s="8">
        <f t="shared" si="2"/>
        <v>0</v>
      </c>
      <c r="L27" s="8">
        <f>VLOOKUP(A27,'8月份工资'!A27:M202,13)</f>
        <v>0</v>
      </c>
      <c r="M27" s="8">
        <f t="shared" si="3"/>
        <v>0</v>
      </c>
    </row>
    <row r="28" ht="16.5" spans="1:13">
      <c r="A28" s="7" t="s">
        <v>42</v>
      </c>
      <c r="B28" s="8"/>
      <c r="C28" s="8"/>
      <c r="D28" s="8"/>
      <c r="E28" s="8">
        <f t="shared" si="0"/>
        <v>0</v>
      </c>
      <c r="F28" s="8"/>
      <c r="G28" s="8"/>
      <c r="H28" s="8"/>
      <c r="I28" s="8"/>
      <c r="J28" s="8">
        <f t="shared" si="1"/>
        <v>0</v>
      </c>
      <c r="K28" s="8">
        <f t="shared" si="2"/>
        <v>0</v>
      </c>
      <c r="L28" s="8">
        <f>VLOOKUP(A28,'8月份工资'!A28:M203,13)</f>
        <v>0</v>
      </c>
      <c r="M28" s="8">
        <f t="shared" si="3"/>
        <v>0</v>
      </c>
    </row>
    <row r="29" ht="16.5" spans="1:13">
      <c r="A29" s="7" t="s">
        <v>43</v>
      </c>
      <c r="B29" s="8"/>
      <c r="C29" s="8"/>
      <c r="D29" s="8"/>
      <c r="E29" s="8">
        <f t="shared" si="0"/>
        <v>0</v>
      </c>
      <c r="F29" s="8"/>
      <c r="G29" s="8"/>
      <c r="H29" s="8"/>
      <c r="I29" s="8"/>
      <c r="J29" s="8">
        <f t="shared" si="1"/>
        <v>0</v>
      </c>
      <c r="K29" s="8">
        <f t="shared" si="2"/>
        <v>0</v>
      </c>
      <c r="L29" s="8">
        <f>VLOOKUP(A29,'8月份工资'!A29:M204,13)</f>
        <v>0</v>
      </c>
      <c r="M29" s="8">
        <f t="shared" si="3"/>
        <v>0</v>
      </c>
    </row>
    <row r="30" ht="16.5" spans="1:13">
      <c r="A30" s="7" t="s">
        <v>44</v>
      </c>
      <c r="B30" s="8"/>
      <c r="C30" s="8"/>
      <c r="D30" s="8"/>
      <c r="E30" s="8">
        <f t="shared" si="0"/>
        <v>0</v>
      </c>
      <c r="F30" s="8"/>
      <c r="G30" s="8"/>
      <c r="H30" s="8"/>
      <c r="I30" s="8"/>
      <c r="J30" s="8">
        <f t="shared" si="1"/>
        <v>0</v>
      </c>
      <c r="K30" s="8">
        <f t="shared" si="2"/>
        <v>0</v>
      </c>
      <c r="L30" s="8">
        <f>VLOOKUP(A30,'8月份工资'!A30:M205,13)</f>
        <v>0</v>
      </c>
      <c r="M30" s="8">
        <f t="shared" si="3"/>
        <v>0</v>
      </c>
    </row>
    <row r="31" ht="16.5" spans="1:13">
      <c r="A31" s="7" t="s">
        <v>45</v>
      </c>
      <c r="B31" s="8"/>
      <c r="C31" s="8"/>
      <c r="D31" s="8"/>
      <c r="E31" s="8">
        <f t="shared" si="0"/>
        <v>0</v>
      </c>
      <c r="F31" s="8"/>
      <c r="G31" s="8"/>
      <c r="H31" s="8"/>
      <c r="I31" s="8"/>
      <c r="J31" s="8">
        <f t="shared" si="1"/>
        <v>0</v>
      </c>
      <c r="K31" s="8">
        <f t="shared" si="2"/>
        <v>0</v>
      </c>
      <c r="L31" s="8">
        <f>VLOOKUP(A31,'8月份工资'!A31:M206,13)</f>
        <v>0</v>
      </c>
      <c r="M31" s="8">
        <f t="shared" si="3"/>
        <v>0</v>
      </c>
    </row>
    <row r="32" ht="16.5" spans="1:13">
      <c r="A32" s="7" t="s">
        <v>46</v>
      </c>
      <c r="B32" s="8"/>
      <c r="C32" s="8"/>
      <c r="D32" s="8"/>
      <c r="E32" s="8">
        <f t="shared" si="0"/>
        <v>0</v>
      </c>
      <c r="F32" s="8"/>
      <c r="G32" s="8"/>
      <c r="H32" s="8"/>
      <c r="I32" s="8"/>
      <c r="J32" s="8">
        <f t="shared" si="1"/>
        <v>0</v>
      </c>
      <c r="K32" s="8">
        <f t="shared" si="2"/>
        <v>0</v>
      </c>
      <c r="L32" s="8">
        <f>VLOOKUP(A32,'8月份工资'!A32:M207,13)</f>
        <v>0</v>
      </c>
      <c r="M32" s="8">
        <f t="shared" si="3"/>
        <v>0</v>
      </c>
    </row>
    <row r="33" ht="16.5" spans="1:13">
      <c r="A33" s="7" t="s">
        <v>47</v>
      </c>
      <c r="B33" s="8"/>
      <c r="C33" s="8"/>
      <c r="D33" s="8"/>
      <c r="E33" s="8">
        <f t="shared" si="0"/>
        <v>0</v>
      </c>
      <c r="F33" s="8"/>
      <c r="G33" s="8"/>
      <c r="H33" s="8"/>
      <c r="I33" s="8"/>
      <c r="J33" s="8">
        <f t="shared" si="1"/>
        <v>0</v>
      </c>
      <c r="K33" s="8">
        <f t="shared" si="2"/>
        <v>0</v>
      </c>
      <c r="L33" s="8">
        <f>VLOOKUP(A33,'8月份工资'!A33:M208,13)</f>
        <v>0</v>
      </c>
      <c r="M33" s="8">
        <f t="shared" si="3"/>
        <v>0</v>
      </c>
    </row>
    <row r="34" ht="16.5" spans="1:13">
      <c r="A34" s="7" t="s">
        <v>48</v>
      </c>
      <c r="B34" s="8"/>
      <c r="C34" s="8"/>
      <c r="D34" s="8"/>
      <c r="E34" s="8">
        <f t="shared" si="0"/>
        <v>0</v>
      </c>
      <c r="F34" s="8"/>
      <c r="G34" s="8"/>
      <c r="H34" s="8"/>
      <c r="I34" s="8"/>
      <c r="J34" s="8">
        <f t="shared" si="1"/>
        <v>0</v>
      </c>
      <c r="K34" s="8">
        <f t="shared" si="2"/>
        <v>0</v>
      </c>
      <c r="L34" s="8">
        <f>VLOOKUP(A34,'8月份工资'!A34:M209,13)</f>
        <v>0</v>
      </c>
      <c r="M34" s="8">
        <f t="shared" si="3"/>
        <v>0</v>
      </c>
    </row>
    <row r="35" ht="16.5" spans="1:13">
      <c r="A35" s="7" t="s">
        <v>49</v>
      </c>
      <c r="B35" s="8"/>
      <c r="C35" s="8"/>
      <c r="D35" s="8"/>
      <c r="E35" s="8">
        <f t="shared" si="0"/>
        <v>0</v>
      </c>
      <c r="F35" s="8"/>
      <c r="G35" s="8"/>
      <c r="H35" s="8"/>
      <c r="I35" s="8"/>
      <c r="J35" s="8">
        <f t="shared" si="1"/>
        <v>0</v>
      </c>
      <c r="K35" s="8">
        <f t="shared" si="2"/>
        <v>0</v>
      </c>
      <c r="L35" s="8">
        <f>VLOOKUP(A35,'8月份工资'!A35:M210,13)</f>
        <v>0</v>
      </c>
      <c r="M35" s="8">
        <f t="shared" si="3"/>
        <v>0</v>
      </c>
    </row>
    <row r="36" ht="16.5" spans="1:13">
      <c r="A36" s="7" t="s">
        <v>50</v>
      </c>
      <c r="B36" s="8"/>
      <c r="C36" s="8"/>
      <c r="D36" s="8"/>
      <c r="E36" s="8">
        <f t="shared" si="0"/>
        <v>0</v>
      </c>
      <c r="F36" s="8"/>
      <c r="G36" s="8"/>
      <c r="H36" s="8"/>
      <c r="I36" s="8"/>
      <c r="J36" s="8">
        <f t="shared" si="1"/>
        <v>0</v>
      </c>
      <c r="K36" s="8">
        <f t="shared" si="2"/>
        <v>0</v>
      </c>
      <c r="L36" s="8">
        <f>VLOOKUP(A36,'8月份工资'!A36:M211,13)</f>
        <v>0</v>
      </c>
      <c r="M36" s="8">
        <f t="shared" si="3"/>
        <v>0</v>
      </c>
    </row>
    <row r="37" ht="16.5" spans="1:13">
      <c r="A37" s="7" t="s">
        <v>51</v>
      </c>
      <c r="B37" s="8"/>
      <c r="C37" s="8"/>
      <c r="D37" s="8"/>
      <c r="E37" s="8">
        <f t="shared" si="0"/>
        <v>0</v>
      </c>
      <c r="F37" s="8"/>
      <c r="G37" s="8"/>
      <c r="H37" s="8"/>
      <c r="I37" s="8"/>
      <c r="J37" s="8">
        <f t="shared" si="1"/>
        <v>0</v>
      </c>
      <c r="K37" s="8">
        <f t="shared" si="2"/>
        <v>0</v>
      </c>
      <c r="L37" s="8">
        <f>VLOOKUP(A37,'8月份工资'!A37:M212,13)</f>
        <v>0</v>
      </c>
      <c r="M37" s="8">
        <f t="shared" si="3"/>
        <v>0</v>
      </c>
    </row>
    <row r="38" ht="16.5" spans="1:13">
      <c r="A38" s="7" t="s">
        <v>52</v>
      </c>
      <c r="B38" s="8"/>
      <c r="C38" s="8"/>
      <c r="D38" s="8"/>
      <c r="E38" s="8">
        <f t="shared" si="0"/>
        <v>0</v>
      </c>
      <c r="F38" s="8"/>
      <c r="G38" s="8"/>
      <c r="H38" s="8"/>
      <c r="I38" s="8"/>
      <c r="J38" s="8">
        <f t="shared" si="1"/>
        <v>0</v>
      </c>
      <c r="K38" s="8">
        <f t="shared" si="2"/>
        <v>0</v>
      </c>
      <c r="L38" s="8">
        <f>VLOOKUP(A38,'8月份工资'!A38:M213,13)</f>
        <v>0</v>
      </c>
      <c r="M38" s="8">
        <f t="shared" si="3"/>
        <v>0</v>
      </c>
    </row>
    <row r="39" ht="16.5" spans="1:13">
      <c r="A39" s="7" t="s">
        <v>53</v>
      </c>
      <c r="B39" s="8"/>
      <c r="C39" s="8"/>
      <c r="D39" s="8"/>
      <c r="E39" s="8">
        <f t="shared" si="0"/>
        <v>0</v>
      </c>
      <c r="F39" s="8"/>
      <c r="G39" s="8"/>
      <c r="H39" s="8"/>
      <c r="I39" s="8"/>
      <c r="J39" s="8">
        <f t="shared" si="1"/>
        <v>0</v>
      </c>
      <c r="K39" s="8">
        <f t="shared" si="2"/>
        <v>0</v>
      </c>
      <c r="L39" s="8">
        <f>VLOOKUP(A39,'8月份工资'!A39:M214,13)</f>
        <v>0</v>
      </c>
      <c r="M39" s="8">
        <f t="shared" si="3"/>
        <v>0</v>
      </c>
    </row>
    <row r="40" ht="16.5" spans="1:13">
      <c r="A40" s="7" t="s">
        <v>54</v>
      </c>
      <c r="B40" s="8"/>
      <c r="C40" s="8"/>
      <c r="D40" s="8"/>
      <c r="E40" s="8">
        <f t="shared" si="0"/>
        <v>0</v>
      </c>
      <c r="F40" s="8"/>
      <c r="G40" s="8"/>
      <c r="H40" s="8"/>
      <c r="I40" s="8"/>
      <c r="J40" s="8">
        <f t="shared" si="1"/>
        <v>0</v>
      </c>
      <c r="K40" s="8">
        <f t="shared" si="2"/>
        <v>0</v>
      </c>
      <c r="L40" s="8">
        <f>VLOOKUP(A40,'8月份工资'!A40:M215,13)</f>
        <v>0</v>
      </c>
      <c r="M40" s="8">
        <f t="shared" si="3"/>
        <v>0</v>
      </c>
    </row>
    <row r="41" ht="16.5" spans="1:13">
      <c r="A41" s="7" t="s">
        <v>55</v>
      </c>
      <c r="B41" s="8"/>
      <c r="C41" s="8"/>
      <c r="D41" s="8"/>
      <c r="E41" s="8">
        <f t="shared" si="0"/>
        <v>0</v>
      </c>
      <c r="F41" s="8"/>
      <c r="G41" s="8"/>
      <c r="H41" s="8"/>
      <c r="I41" s="8"/>
      <c r="J41" s="8">
        <f t="shared" si="1"/>
        <v>0</v>
      </c>
      <c r="K41" s="8">
        <f t="shared" si="2"/>
        <v>0</v>
      </c>
      <c r="L41" s="8">
        <f>VLOOKUP(A41,'8月份工资'!A41:M216,13)</f>
        <v>0</v>
      </c>
      <c r="M41" s="8">
        <f t="shared" si="3"/>
        <v>0</v>
      </c>
    </row>
    <row r="42" ht="16.5" spans="1:13">
      <c r="A42" s="7" t="s">
        <v>56</v>
      </c>
      <c r="B42" s="8"/>
      <c r="C42" s="8"/>
      <c r="D42" s="8"/>
      <c r="E42" s="8">
        <f t="shared" si="0"/>
        <v>0</v>
      </c>
      <c r="F42" s="8"/>
      <c r="G42" s="8"/>
      <c r="H42" s="8"/>
      <c r="I42" s="8"/>
      <c r="J42" s="8">
        <f t="shared" si="1"/>
        <v>0</v>
      </c>
      <c r="K42" s="8">
        <f t="shared" si="2"/>
        <v>0</v>
      </c>
      <c r="L42" s="8">
        <f>VLOOKUP(A42,'8月份工资'!A42:M217,13)</f>
        <v>0</v>
      </c>
      <c r="M42" s="8">
        <f t="shared" si="3"/>
        <v>0</v>
      </c>
    </row>
    <row r="43" ht="16.5" spans="1:13">
      <c r="A43" s="7" t="s">
        <v>57</v>
      </c>
      <c r="B43" s="8"/>
      <c r="C43" s="8"/>
      <c r="D43" s="8"/>
      <c r="E43" s="8">
        <f t="shared" si="0"/>
        <v>0</v>
      </c>
      <c r="F43" s="8"/>
      <c r="G43" s="8"/>
      <c r="H43" s="8"/>
      <c r="I43" s="8"/>
      <c r="J43" s="8">
        <f t="shared" si="1"/>
        <v>0</v>
      </c>
      <c r="K43" s="8">
        <f t="shared" si="2"/>
        <v>0</v>
      </c>
      <c r="L43" s="8">
        <f>VLOOKUP(A43,'8月份工资'!A43:M218,13)</f>
        <v>0</v>
      </c>
      <c r="M43" s="8">
        <f t="shared" si="3"/>
        <v>0</v>
      </c>
    </row>
    <row r="44" ht="16.5" spans="1:13">
      <c r="A44" s="7" t="s">
        <v>58</v>
      </c>
      <c r="B44" s="8"/>
      <c r="C44" s="8"/>
      <c r="D44" s="8"/>
      <c r="E44" s="8">
        <f t="shared" si="0"/>
        <v>0</v>
      </c>
      <c r="F44" s="8"/>
      <c r="G44" s="8"/>
      <c r="H44" s="8"/>
      <c r="I44" s="8"/>
      <c r="J44" s="8">
        <f t="shared" si="1"/>
        <v>0</v>
      </c>
      <c r="K44" s="8">
        <f t="shared" si="2"/>
        <v>0</v>
      </c>
      <c r="L44" s="8">
        <f>VLOOKUP(A44,'8月份工资'!A44:M219,13)</f>
        <v>0</v>
      </c>
      <c r="M44" s="8">
        <f t="shared" si="3"/>
        <v>0</v>
      </c>
    </row>
    <row r="45" ht="16.5" spans="1:13">
      <c r="A45" s="7" t="s">
        <v>59</v>
      </c>
      <c r="B45" s="8"/>
      <c r="C45" s="8"/>
      <c r="D45" s="8"/>
      <c r="E45" s="8">
        <f t="shared" si="0"/>
        <v>0</v>
      </c>
      <c r="F45" s="8"/>
      <c r="G45" s="8"/>
      <c r="H45" s="8"/>
      <c r="I45" s="8"/>
      <c r="J45" s="8">
        <f t="shared" si="1"/>
        <v>0</v>
      </c>
      <c r="K45" s="8">
        <f t="shared" si="2"/>
        <v>0</v>
      </c>
      <c r="L45" s="8">
        <f>VLOOKUP(A45,'8月份工资'!A45:M220,13)</f>
        <v>0</v>
      </c>
      <c r="M45" s="8">
        <f t="shared" si="3"/>
        <v>0</v>
      </c>
    </row>
    <row r="46" ht="16.5" spans="1:13">
      <c r="A46" s="7" t="s">
        <v>60</v>
      </c>
      <c r="B46" s="8"/>
      <c r="C46" s="8"/>
      <c r="D46" s="8"/>
      <c r="E46" s="8">
        <f t="shared" si="0"/>
        <v>0</v>
      </c>
      <c r="F46" s="8"/>
      <c r="G46" s="8"/>
      <c r="H46" s="8"/>
      <c r="I46" s="8"/>
      <c r="J46" s="8">
        <f t="shared" si="1"/>
        <v>0</v>
      </c>
      <c r="K46" s="8">
        <f t="shared" si="2"/>
        <v>0</v>
      </c>
      <c r="L46" s="8">
        <f>VLOOKUP(A46,'8月份工资'!A46:M221,13)</f>
        <v>0</v>
      </c>
      <c r="M46" s="8">
        <f t="shared" si="3"/>
        <v>0</v>
      </c>
    </row>
    <row r="47" ht="16.5" spans="1:13">
      <c r="A47" s="7" t="s">
        <v>61</v>
      </c>
      <c r="B47" s="8"/>
      <c r="C47" s="8"/>
      <c r="D47" s="8"/>
      <c r="E47" s="8">
        <f t="shared" si="0"/>
        <v>0</v>
      </c>
      <c r="F47" s="8"/>
      <c r="G47" s="8"/>
      <c r="H47" s="8"/>
      <c r="I47" s="8"/>
      <c r="J47" s="8">
        <f t="shared" si="1"/>
        <v>0</v>
      </c>
      <c r="K47" s="8">
        <f t="shared" si="2"/>
        <v>0</v>
      </c>
      <c r="L47" s="8">
        <f>VLOOKUP(A47,'8月份工资'!A47:M222,13)</f>
        <v>0</v>
      </c>
      <c r="M47" s="8">
        <f t="shared" si="3"/>
        <v>0</v>
      </c>
    </row>
    <row r="48" ht="16.5" spans="1:13">
      <c r="A48" s="7" t="s">
        <v>62</v>
      </c>
      <c r="B48" s="8"/>
      <c r="C48" s="8"/>
      <c r="D48" s="8"/>
      <c r="E48" s="8">
        <f t="shared" si="0"/>
        <v>0</v>
      </c>
      <c r="F48" s="8"/>
      <c r="G48" s="8"/>
      <c r="H48" s="8"/>
      <c r="I48" s="8"/>
      <c r="J48" s="8">
        <f t="shared" si="1"/>
        <v>0</v>
      </c>
      <c r="K48" s="8">
        <f t="shared" si="2"/>
        <v>0</v>
      </c>
      <c r="L48" s="8">
        <f>VLOOKUP(A48,'8月份工资'!A48:M223,13)</f>
        <v>0</v>
      </c>
      <c r="M48" s="8">
        <f t="shared" si="3"/>
        <v>0</v>
      </c>
    </row>
    <row r="49" ht="16.5" spans="1:13">
      <c r="A49" s="7" t="s">
        <v>63</v>
      </c>
      <c r="B49" s="8"/>
      <c r="C49" s="8"/>
      <c r="D49" s="8"/>
      <c r="E49" s="8">
        <f t="shared" si="0"/>
        <v>0</v>
      </c>
      <c r="F49" s="8"/>
      <c r="G49" s="8"/>
      <c r="H49" s="8"/>
      <c r="I49" s="8"/>
      <c r="J49" s="8">
        <f t="shared" si="1"/>
        <v>0</v>
      </c>
      <c r="K49" s="8">
        <f t="shared" si="2"/>
        <v>0</v>
      </c>
      <c r="L49" s="8">
        <f>VLOOKUP(A49,'8月份工资'!A49:M224,13)</f>
        <v>0</v>
      </c>
      <c r="M49" s="8">
        <f t="shared" si="3"/>
        <v>0</v>
      </c>
    </row>
    <row r="50" ht="16.5" spans="1:13">
      <c r="A50" s="7" t="s">
        <v>64</v>
      </c>
      <c r="B50" s="8"/>
      <c r="C50" s="8"/>
      <c r="D50" s="8"/>
      <c r="E50" s="8">
        <f t="shared" si="0"/>
        <v>0</v>
      </c>
      <c r="F50" s="8"/>
      <c r="G50" s="8"/>
      <c r="H50" s="8"/>
      <c r="I50" s="8"/>
      <c r="J50" s="8">
        <f t="shared" si="1"/>
        <v>0</v>
      </c>
      <c r="K50" s="8">
        <f t="shared" si="2"/>
        <v>0</v>
      </c>
      <c r="L50" s="8">
        <f>VLOOKUP(A50,'8月份工资'!A50:M225,13)</f>
        <v>0</v>
      </c>
      <c r="M50" s="8">
        <f t="shared" si="3"/>
        <v>0</v>
      </c>
    </row>
  </sheetData>
  <mergeCells count="12">
    <mergeCell ref="A1:M1"/>
    <mergeCell ref="B2:G2"/>
    <mergeCell ref="K2:M2"/>
    <mergeCell ref="F3:J3"/>
    <mergeCell ref="A3:A4"/>
    <mergeCell ref="B3:B4"/>
    <mergeCell ref="C3:C4"/>
    <mergeCell ref="D3:D4"/>
    <mergeCell ref="E3:E4"/>
    <mergeCell ref="K3:K4"/>
    <mergeCell ref="L3:L4"/>
    <mergeCell ref="M3:M4"/>
  </mergeCells>
  <pageMargins left="0.699305555555556" right="0.699305555555556" top="0.75" bottom="0.75" header="0.3" footer="0.3"/>
  <pageSetup paperSize="9" orientation="landscape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showGridLines="0" zoomScale="160" zoomScaleNormal="160" topLeftCell="C1" workbookViewId="0">
      <selection activeCell="R18" sqref="R18"/>
    </sheetView>
  </sheetViews>
  <sheetFormatPr defaultColWidth="9" defaultRowHeight="14.25"/>
  <cols>
    <col min="2" max="2" width="10" customWidth="1"/>
    <col min="3" max="3" width="11.1083333333333" customWidth="1"/>
    <col min="4" max="5" width="8.775" customWidth="1"/>
    <col min="6" max="10" width="12.775" customWidth="1"/>
    <col min="11" max="12" width="10.775" customWidth="1"/>
    <col min="13" max="13" width="9.66666666666667" customWidth="1"/>
  </cols>
  <sheetData>
    <row r="1" s="1" customFormat="1" ht="37.2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18" customHeight="1" spans="2:13">
      <c r="B2" s="3" t="s">
        <v>1</v>
      </c>
      <c r="C2" s="3"/>
      <c r="D2" s="3"/>
      <c r="E2" s="3"/>
      <c r="F2" s="3"/>
      <c r="G2" s="3"/>
      <c r="H2" s="4"/>
      <c r="I2" s="4"/>
      <c r="J2" s="4"/>
      <c r="K2" s="4" t="s">
        <v>72</v>
      </c>
      <c r="L2" s="4"/>
      <c r="M2" s="4"/>
    </row>
    <row r="3" s="1" customFormat="1" ht="18" customHeight="1" spans="1:1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/>
      <c r="H3" s="6"/>
      <c r="I3" s="6"/>
      <c r="J3" s="6"/>
      <c r="K3" s="5" t="s">
        <v>9</v>
      </c>
      <c r="L3" s="9" t="s">
        <v>66</v>
      </c>
      <c r="M3" s="5" t="s">
        <v>67</v>
      </c>
    </row>
    <row r="4" s="1" customFormat="1" ht="18" customHeight="1" spans="1:13">
      <c r="A4" s="5"/>
      <c r="B4" s="5"/>
      <c r="C4" s="5"/>
      <c r="D4" s="5"/>
      <c r="E4" s="5"/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/>
      <c r="L4" s="10"/>
      <c r="M4" s="5"/>
    </row>
    <row r="5" s="1" customFormat="1" ht="18" customHeight="1" spans="1:13">
      <c r="A5" s="7" t="s">
        <v>16</v>
      </c>
      <c r="B5" s="8" t="s">
        <v>17</v>
      </c>
      <c r="C5" s="8">
        <v>400</v>
      </c>
      <c r="D5" s="8">
        <v>22</v>
      </c>
      <c r="E5" s="8">
        <f>C5*D5</f>
        <v>8800</v>
      </c>
      <c r="F5" s="8">
        <v>1000</v>
      </c>
      <c r="G5" s="8">
        <v>400</v>
      </c>
      <c r="H5" s="8">
        <v>200</v>
      </c>
      <c r="I5" s="8">
        <v>200</v>
      </c>
      <c r="J5" s="8">
        <f>SUM(F5:I5)</f>
        <v>1800</v>
      </c>
      <c r="K5" s="8">
        <f>E5-J5</f>
        <v>7000</v>
      </c>
      <c r="L5" s="8">
        <f>VLOOKUP(A5,'9月份工资'!A5:M1801,13)</f>
        <v>48100</v>
      </c>
      <c r="M5" s="8">
        <f>K5+L5</f>
        <v>55100</v>
      </c>
    </row>
    <row r="6" s="1" customFormat="1" ht="18" customHeight="1" spans="1:13">
      <c r="A6" s="7" t="s">
        <v>18</v>
      </c>
      <c r="B6" s="8" t="s">
        <v>19</v>
      </c>
      <c r="C6" s="8"/>
      <c r="D6" s="8"/>
      <c r="E6" s="8">
        <f t="shared" ref="E6:E50" si="0">C6*D6</f>
        <v>0</v>
      </c>
      <c r="F6" s="8"/>
      <c r="G6" s="8"/>
      <c r="H6" s="8"/>
      <c r="I6" s="8"/>
      <c r="J6" s="8">
        <f t="shared" ref="J6:J50" si="1">SUM(F6:I6)</f>
        <v>0</v>
      </c>
      <c r="K6" s="8">
        <f t="shared" ref="K6:K50" si="2">E6-J6</f>
        <v>0</v>
      </c>
      <c r="L6" s="8">
        <f>VLOOKUP(A6,'9月份工资'!A6:M62,13)</f>
        <v>0</v>
      </c>
      <c r="M6" s="8">
        <f t="shared" ref="M6:M50" si="3">K6+L6</f>
        <v>0</v>
      </c>
    </row>
    <row r="7" s="1" customFormat="1" ht="18" customHeight="1" spans="1:13">
      <c r="A7" s="7" t="s">
        <v>20</v>
      </c>
      <c r="B7" s="8" t="s">
        <v>21</v>
      </c>
      <c r="C7" s="8"/>
      <c r="D7" s="8"/>
      <c r="E7" s="8">
        <f t="shared" si="0"/>
        <v>0</v>
      </c>
      <c r="F7" s="8"/>
      <c r="G7" s="8"/>
      <c r="H7" s="8"/>
      <c r="I7" s="8"/>
      <c r="J7" s="8">
        <f t="shared" si="1"/>
        <v>0</v>
      </c>
      <c r="K7" s="8">
        <f t="shared" si="2"/>
        <v>0</v>
      </c>
      <c r="L7" s="8">
        <f>VLOOKUP(A7,'9月份工资'!A7:M183,13)</f>
        <v>0</v>
      </c>
      <c r="M7" s="8">
        <f t="shared" si="3"/>
        <v>0</v>
      </c>
    </row>
    <row r="8" s="1" customFormat="1" ht="18" customHeight="1" spans="1:13">
      <c r="A8" s="7" t="s">
        <v>22</v>
      </c>
      <c r="B8" s="8"/>
      <c r="C8" s="8"/>
      <c r="D8" s="8"/>
      <c r="E8" s="8">
        <f t="shared" si="0"/>
        <v>0</v>
      </c>
      <c r="F8" s="8"/>
      <c r="G8" s="8"/>
      <c r="H8" s="8"/>
      <c r="I8" s="8"/>
      <c r="J8" s="8">
        <f t="shared" si="1"/>
        <v>0</v>
      </c>
      <c r="K8" s="8">
        <f t="shared" si="2"/>
        <v>0</v>
      </c>
      <c r="L8" s="8">
        <f>VLOOKUP(A8,'9月份工资'!A8:M64,13)</f>
        <v>0</v>
      </c>
      <c r="M8" s="8">
        <f t="shared" si="3"/>
        <v>0</v>
      </c>
    </row>
    <row r="9" s="1" customFormat="1" ht="18" customHeight="1" spans="1:13">
      <c r="A9" s="7" t="s">
        <v>23</v>
      </c>
      <c r="B9" s="8"/>
      <c r="C9" s="8"/>
      <c r="D9" s="8"/>
      <c r="E9" s="8">
        <f t="shared" si="0"/>
        <v>0</v>
      </c>
      <c r="F9" s="8"/>
      <c r="G9" s="8"/>
      <c r="H9" s="8"/>
      <c r="I9" s="8"/>
      <c r="J9" s="8">
        <f t="shared" si="1"/>
        <v>0</v>
      </c>
      <c r="K9" s="8">
        <f t="shared" si="2"/>
        <v>0</v>
      </c>
      <c r="L9" s="8">
        <f>VLOOKUP(A9,'9月份工资'!A9:M65,13)</f>
        <v>0</v>
      </c>
      <c r="M9" s="8">
        <f t="shared" si="3"/>
        <v>0</v>
      </c>
    </row>
    <row r="10" s="1" customFormat="1" ht="18" customHeight="1" spans="1:13">
      <c r="A10" s="7" t="s">
        <v>24</v>
      </c>
      <c r="B10" s="8"/>
      <c r="C10" s="8"/>
      <c r="D10" s="8"/>
      <c r="E10" s="8">
        <f t="shared" si="0"/>
        <v>0</v>
      </c>
      <c r="F10" s="8"/>
      <c r="G10" s="8"/>
      <c r="H10" s="8"/>
      <c r="I10" s="8"/>
      <c r="J10" s="8">
        <f t="shared" si="1"/>
        <v>0</v>
      </c>
      <c r="K10" s="8">
        <f t="shared" si="2"/>
        <v>0</v>
      </c>
      <c r="L10" s="8">
        <f>VLOOKUP(A10,'9月份工资'!A10:M66,13)</f>
        <v>0</v>
      </c>
      <c r="M10" s="8">
        <f t="shared" si="3"/>
        <v>0</v>
      </c>
    </row>
    <row r="11" s="1" customFormat="1" ht="18" customHeight="1" spans="1:13">
      <c r="A11" s="7" t="s">
        <v>25</v>
      </c>
      <c r="B11" s="8"/>
      <c r="C11" s="8"/>
      <c r="D11" s="8"/>
      <c r="E11" s="8">
        <f t="shared" si="0"/>
        <v>0</v>
      </c>
      <c r="F11" s="8"/>
      <c r="G11" s="8"/>
      <c r="H11" s="8"/>
      <c r="I11" s="8"/>
      <c r="J11" s="8">
        <f t="shared" si="1"/>
        <v>0</v>
      </c>
      <c r="K11" s="8">
        <f t="shared" si="2"/>
        <v>0</v>
      </c>
      <c r="L11" s="8">
        <f>VLOOKUP(A11,'9月份工资'!A11:M67,13)</f>
        <v>0</v>
      </c>
      <c r="M11" s="8">
        <f t="shared" si="3"/>
        <v>0</v>
      </c>
    </row>
    <row r="12" s="1" customFormat="1" ht="18" customHeight="1" spans="1:13">
      <c r="A12" s="7" t="s">
        <v>26</v>
      </c>
      <c r="B12" s="8"/>
      <c r="C12" s="8"/>
      <c r="D12" s="8"/>
      <c r="E12" s="8">
        <f t="shared" si="0"/>
        <v>0</v>
      </c>
      <c r="F12" s="8"/>
      <c r="G12" s="8"/>
      <c r="H12" s="8"/>
      <c r="I12" s="8"/>
      <c r="J12" s="8">
        <f t="shared" si="1"/>
        <v>0</v>
      </c>
      <c r="K12" s="8">
        <f t="shared" si="2"/>
        <v>0</v>
      </c>
      <c r="L12" s="8">
        <f>VLOOKUP(A12,'9月份工资'!A12:M68,13)</f>
        <v>0</v>
      </c>
      <c r="M12" s="8">
        <f t="shared" si="3"/>
        <v>0</v>
      </c>
    </row>
    <row r="13" s="1" customFormat="1" ht="18" customHeight="1" spans="1:13">
      <c r="A13" s="7" t="s">
        <v>27</v>
      </c>
      <c r="B13" s="8"/>
      <c r="C13" s="8"/>
      <c r="D13" s="8"/>
      <c r="E13" s="8">
        <f t="shared" si="0"/>
        <v>0</v>
      </c>
      <c r="F13" s="8"/>
      <c r="G13" s="8"/>
      <c r="H13" s="8"/>
      <c r="I13" s="8"/>
      <c r="J13" s="8">
        <f t="shared" si="1"/>
        <v>0</v>
      </c>
      <c r="K13" s="8">
        <f t="shared" si="2"/>
        <v>0</v>
      </c>
      <c r="L13" s="8">
        <f>VLOOKUP(A13,'9月份工资'!A13:M69,13)</f>
        <v>0</v>
      </c>
      <c r="M13" s="8">
        <f t="shared" si="3"/>
        <v>0</v>
      </c>
    </row>
    <row r="14" s="1" customFormat="1" ht="18" customHeight="1" spans="1:13">
      <c r="A14" s="7" t="s">
        <v>28</v>
      </c>
      <c r="B14" s="8"/>
      <c r="C14" s="8"/>
      <c r="D14" s="8"/>
      <c r="E14" s="8">
        <f t="shared" si="0"/>
        <v>0</v>
      </c>
      <c r="F14" s="8"/>
      <c r="G14" s="8"/>
      <c r="H14" s="8"/>
      <c r="I14" s="8"/>
      <c r="J14" s="8">
        <f t="shared" si="1"/>
        <v>0</v>
      </c>
      <c r="K14" s="8">
        <f t="shared" si="2"/>
        <v>0</v>
      </c>
      <c r="L14" s="8">
        <f>VLOOKUP(A14,'9月份工资'!A14:M70,13)</f>
        <v>0</v>
      </c>
      <c r="M14" s="8">
        <f t="shared" si="3"/>
        <v>0</v>
      </c>
    </row>
    <row r="15" s="1" customFormat="1" ht="18" customHeight="1" spans="1:13">
      <c r="A15" s="7" t="s">
        <v>29</v>
      </c>
      <c r="B15" s="8"/>
      <c r="C15" s="8"/>
      <c r="D15" s="8"/>
      <c r="E15" s="8">
        <f t="shared" si="0"/>
        <v>0</v>
      </c>
      <c r="F15" s="8"/>
      <c r="G15" s="8"/>
      <c r="H15" s="8"/>
      <c r="I15" s="8"/>
      <c r="J15" s="8">
        <f t="shared" si="1"/>
        <v>0</v>
      </c>
      <c r="K15" s="8">
        <f t="shared" si="2"/>
        <v>0</v>
      </c>
      <c r="L15" s="8">
        <f>VLOOKUP(A15,'9月份工资'!A15:M71,13)</f>
        <v>0</v>
      </c>
      <c r="M15" s="8">
        <f t="shared" si="3"/>
        <v>0</v>
      </c>
    </row>
    <row r="16" s="1" customFormat="1" ht="18" customHeight="1" spans="1:13">
      <c r="A16" s="7" t="s">
        <v>30</v>
      </c>
      <c r="B16" s="8"/>
      <c r="C16" s="8"/>
      <c r="D16" s="8"/>
      <c r="E16" s="8">
        <f t="shared" si="0"/>
        <v>0</v>
      </c>
      <c r="F16" s="8"/>
      <c r="G16" s="8"/>
      <c r="H16" s="8"/>
      <c r="I16" s="8"/>
      <c r="J16" s="8">
        <f t="shared" si="1"/>
        <v>0</v>
      </c>
      <c r="K16" s="8">
        <f t="shared" si="2"/>
        <v>0</v>
      </c>
      <c r="L16" s="8">
        <f>VLOOKUP(A16,'9月份工资'!A16:M72,13)</f>
        <v>0</v>
      </c>
      <c r="M16" s="8">
        <f t="shared" si="3"/>
        <v>0</v>
      </c>
    </row>
    <row r="17" s="1" customFormat="1" ht="18" customHeight="1" spans="1:13">
      <c r="A17" s="7" t="s">
        <v>31</v>
      </c>
      <c r="B17" s="8"/>
      <c r="C17" s="8"/>
      <c r="D17" s="8"/>
      <c r="E17" s="8">
        <f t="shared" si="0"/>
        <v>0</v>
      </c>
      <c r="F17" s="8"/>
      <c r="G17" s="8"/>
      <c r="H17" s="8"/>
      <c r="I17" s="8"/>
      <c r="J17" s="8">
        <f t="shared" si="1"/>
        <v>0</v>
      </c>
      <c r="K17" s="8">
        <f t="shared" si="2"/>
        <v>0</v>
      </c>
      <c r="L17" s="8">
        <f>VLOOKUP(A17,'9月份工资'!A17:M73,13)</f>
        <v>0</v>
      </c>
      <c r="M17" s="8">
        <f t="shared" si="3"/>
        <v>0</v>
      </c>
    </row>
    <row r="18" s="1" customFormat="1" ht="18" customHeight="1" spans="1:13">
      <c r="A18" s="7" t="s">
        <v>32</v>
      </c>
      <c r="B18" s="8"/>
      <c r="C18" s="8"/>
      <c r="D18" s="8"/>
      <c r="E18" s="8">
        <f t="shared" si="0"/>
        <v>0</v>
      </c>
      <c r="F18" s="8"/>
      <c r="G18" s="8"/>
      <c r="H18" s="8"/>
      <c r="I18" s="8"/>
      <c r="J18" s="8">
        <f t="shared" si="1"/>
        <v>0</v>
      </c>
      <c r="K18" s="8">
        <f t="shared" si="2"/>
        <v>0</v>
      </c>
      <c r="L18" s="8">
        <f>VLOOKUP(A18,'9月份工资'!A18:M74,13)</f>
        <v>0</v>
      </c>
      <c r="M18" s="8">
        <f t="shared" si="3"/>
        <v>0</v>
      </c>
    </row>
    <row r="19" s="1" customFormat="1" ht="18" customHeight="1" spans="1:13">
      <c r="A19" s="7" t="s">
        <v>33</v>
      </c>
      <c r="B19" s="8"/>
      <c r="C19" s="8"/>
      <c r="D19" s="8"/>
      <c r="E19" s="8">
        <f t="shared" si="0"/>
        <v>0</v>
      </c>
      <c r="F19" s="8"/>
      <c r="G19" s="8"/>
      <c r="H19" s="8"/>
      <c r="I19" s="8"/>
      <c r="J19" s="8">
        <f t="shared" si="1"/>
        <v>0</v>
      </c>
      <c r="K19" s="8">
        <f t="shared" si="2"/>
        <v>0</v>
      </c>
      <c r="L19" s="8">
        <f>VLOOKUP(A19,'9月份工资'!A19:M75,13)</f>
        <v>0</v>
      </c>
      <c r="M19" s="8">
        <f t="shared" si="3"/>
        <v>0</v>
      </c>
    </row>
    <row r="20" s="1" customFormat="1" ht="18" customHeight="1" spans="1:13">
      <c r="A20" s="7" t="s">
        <v>34</v>
      </c>
      <c r="B20" s="8"/>
      <c r="C20" s="8"/>
      <c r="D20" s="8"/>
      <c r="E20" s="8">
        <f t="shared" si="0"/>
        <v>0</v>
      </c>
      <c r="F20" s="8"/>
      <c r="G20" s="8"/>
      <c r="H20" s="8"/>
      <c r="I20" s="8"/>
      <c r="J20" s="8">
        <f t="shared" si="1"/>
        <v>0</v>
      </c>
      <c r="K20" s="8">
        <f t="shared" si="2"/>
        <v>0</v>
      </c>
      <c r="L20" s="8">
        <f>VLOOKUP(A20,'9月份工资'!A20:M76,13)</f>
        <v>0</v>
      </c>
      <c r="M20" s="8">
        <f t="shared" si="3"/>
        <v>0</v>
      </c>
    </row>
    <row r="21" ht="16.5" spans="1:13">
      <c r="A21" s="7" t="s">
        <v>35</v>
      </c>
      <c r="B21" s="8"/>
      <c r="C21" s="8"/>
      <c r="D21" s="8"/>
      <c r="E21" s="8">
        <f t="shared" si="0"/>
        <v>0</v>
      </c>
      <c r="F21" s="8"/>
      <c r="G21" s="8"/>
      <c r="H21" s="8"/>
      <c r="I21" s="8"/>
      <c r="J21" s="8">
        <f t="shared" si="1"/>
        <v>0</v>
      </c>
      <c r="K21" s="8">
        <f t="shared" si="2"/>
        <v>0</v>
      </c>
      <c r="L21" s="8">
        <f>VLOOKUP(A21,'9月份工资'!A21:M77,13)</f>
        <v>0</v>
      </c>
      <c r="M21" s="8">
        <f t="shared" si="3"/>
        <v>0</v>
      </c>
    </row>
    <row r="22" ht="16.5" spans="1:13">
      <c r="A22" s="7" t="s">
        <v>36</v>
      </c>
      <c r="B22" s="8"/>
      <c r="C22" s="8"/>
      <c r="D22" s="8"/>
      <c r="E22" s="8">
        <f t="shared" si="0"/>
        <v>0</v>
      </c>
      <c r="F22" s="8"/>
      <c r="G22" s="8"/>
      <c r="H22" s="8"/>
      <c r="I22" s="8"/>
      <c r="J22" s="8">
        <f t="shared" si="1"/>
        <v>0</v>
      </c>
      <c r="K22" s="8">
        <f t="shared" si="2"/>
        <v>0</v>
      </c>
      <c r="L22" s="8">
        <f>VLOOKUP(A22,'9月份工资'!A22:M78,13)</f>
        <v>0</v>
      </c>
      <c r="M22" s="8">
        <f t="shared" si="3"/>
        <v>0</v>
      </c>
    </row>
    <row r="23" ht="16.5" spans="1:13">
      <c r="A23" s="7" t="s">
        <v>37</v>
      </c>
      <c r="B23" s="8"/>
      <c r="C23" s="8"/>
      <c r="D23" s="8"/>
      <c r="E23" s="8">
        <f t="shared" si="0"/>
        <v>0</v>
      </c>
      <c r="F23" s="8"/>
      <c r="G23" s="8"/>
      <c r="H23" s="8"/>
      <c r="I23" s="8"/>
      <c r="J23" s="8">
        <f t="shared" si="1"/>
        <v>0</v>
      </c>
      <c r="K23" s="8">
        <f t="shared" si="2"/>
        <v>0</v>
      </c>
      <c r="L23" s="8">
        <f>VLOOKUP(A23,'9月份工资'!A23:M79,13)</f>
        <v>0</v>
      </c>
      <c r="M23" s="8">
        <f t="shared" si="3"/>
        <v>0</v>
      </c>
    </row>
    <row r="24" ht="16.5" spans="1:13">
      <c r="A24" s="7" t="s">
        <v>38</v>
      </c>
      <c r="B24" s="8"/>
      <c r="C24" s="8"/>
      <c r="D24" s="8"/>
      <c r="E24" s="8">
        <f t="shared" si="0"/>
        <v>0</v>
      </c>
      <c r="F24" s="8"/>
      <c r="G24" s="8"/>
      <c r="H24" s="8"/>
      <c r="I24" s="8"/>
      <c r="J24" s="8">
        <f t="shared" si="1"/>
        <v>0</v>
      </c>
      <c r="K24" s="8">
        <f t="shared" si="2"/>
        <v>0</v>
      </c>
      <c r="L24" s="8">
        <f>VLOOKUP(A24,'9月份工资'!A24:M80,13)</f>
        <v>0</v>
      </c>
      <c r="M24" s="8">
        <f t="shared" si="3"/>
        <v>0</v>
      </c>
    </row>
    <row r="25" ht="16.5" spans="1:13">
      <c r="A25" s="7" t="s">
        <v>39</v>
      </c>
      <c r="B25" s="8"/>
      <c r="C25" s="8"/>
      <c r="D25" s="8"/>
      <c r="E25" s="8">
        <f t="shared" si="0"/>
        <v>0</v>
      </c>
      <c r="F25" s="8"/>
      <c r="G25" s="8"/>
      <c r="H25" s="8"/>
      <c r="I25" s="8"/>
      <c r="J25" s="8">
        <f t="shared" si="1"/>
        <v>0</v>
      </c>
      <c r="K25" s="8">
        <f t="shared" si="2"/>
        <v>0</v>
      </c>
      <c r="L25" s="8">
        <f>VLOOKUP(A25,'9月份工资'!A25:M81,13)</f>
        <v>0</v>
      </c>
      <c r="M25" s="8">
        <f t="shared" si="3"/>
        <v>0</v>
      </c>
    </row>
    <row r="26" ht="16.5" spans="1:13">
      <c r="A26" s="7" t="s">
        <v>40</v>
      </c>
      <c r="B26" s="8"/>
      <c r="C26" s="8"/>
      <c r="D26" s="8"/>
      <c r="E26" s="8">
        <f t="shared" si="0"/>
        <v>0</v>
      </c>
      <c r="F26" s="8"/>
      <c r="G26" s="8"/>
      <c r="H26" s="8"/>
      <c r="I26" s="8"/>
      <c r="J26" s="8">
        <f t="shared" si="1"/>
        <v>0</v>
      </c>
      <c r="K26" s="8">
        <f t="shared" si="2"/>
        <v>0</v>
      </c>
      <c r="L26" s="8">
        <f>VLOOKUP(A26,'9月份工资'!A26:M82,13)</f>
        <v>0</v>
      </c>
      <c r="M26" s="8">
        <f t="shared" si="3"/>
        <v>0</v>
      </c>
    </row>
    <row r="27" ht="16.5" spans="1:13">
      <c r="A27" s="7" t="s">
        <v>41</v>
      </c>
      <c r="B27" s="8"/>
      <c r="C27" s="8"/>
      <c r="D27" s="8"/>
      <c r="E27" s="8">
        <f t="shared" si="0"/>
        <v>0</v>
      </c>
      <c r="F27" s="8"/>
      <c r="G27" s="8"/>
      <c r="H27" s="8"/>
      <c r="I27" s="8"/>
      <c r="J27" s="8">
        <f t="shared" si="1"/>
        <v>0</v>
      </c>
      <c r="K27" s="8">
        <f t="shared" si="2"/>
        <v>0</v>
      </c>
      <c r="L27" s="8">
        <f>VLOOKUP(A27,'9月份工资'!A27:M83,13)</f>
        <v>0</v>
      </c>
      <c r="M27" s="8">
        <f t="shared" si="3"/>
        <v>0</v>
      </c>
    </row>
    <row r="28" ht="16.5" spans="1:13">
      <c r="A28" s="7" t="s">
        <v>42</v>
      </c>
      <c r="B28" s="8"/>
      <c r="C28" s="8"/>
      <c r="D28" s="8"/>
      <c r="E28" s="8">
        <f t="shared" si="0"/>
        <v>0</v>
      </c>
      <c r="F28" s="8"/>
      <c r="G28" s="8"/>
      <c r="H28" s="8"/>
      <c r="I28" s="8"/>
      <c r="J28" s="8">
        <f t="shared" si="1"/>
        <v>0</v>
      </c>
      <c r="K28" s="8">
        <f t="shared" si="2"/>
        <v>0</v>
      </c>
      <c r="L28" s="8">
        <f>VLOOKUP(A28,'9月份工资'!A28:M84,13)</f>
        <v>0</v>
      </c>
      <c r="M28" s="8">
        <f t="shared" si="3"/>
        <v>0</v>
      </c>
    </row>
    <row r="29" ht="16.5" spans="1:13">
      <c r="A29" s="7" t="s">
        <v>43</v>
      </c>
      <c r="B29" s="8"/>
      <c r="C29" s="8"/>
      <c r="D29" s="8"/>
      <c r="E29" s="8">
        <f t="shared" si="0"/>
        <v>0</v>
      </c>
      <c r="F29" s="8"/>
      <c r="G29" s="8"/>
      <c r="H29" s="8"/>
      <c r="I29" s="8"/>
      <c r="J29" s="8">
        <f t="shared" si="1"/>
        <v>0</v>
      </c>
      <c r="K29" s="8">
        <f t="shared" si="2"/>
        <v>0</v>
      </c>
      <c r="L29" s="8">
        <f>VLOOKUP(A29,'9月份工资'!A29:M85,13)</f>
        <v>0</v>
      </c>
      <c r="M29" s="8">
        <f t="shared" si="3"/>
        <v>0</v>
      </c>
    </row>
    <row r="30" ht="16.5" spans="1:13">
      <c r="A30" s="7" t="s">
        <v>44</v>
      </c>
      <c r="B30" s="8"/>
      <c r="C30" s="8"/>
      <c r="D30" s="8"/>
      <c r="E30" s="8">
        <f t="shared" si="0"/>
        <v>0</v>
      </c>
      <c r="F30" s="8"/>
      <c r="G30" s="8"/>
      <c r="H30" s="8"/>
      <c r="I30" s="8"/>
      <c r="J30" s="8">
        <f t="shared" si="1"/>
        <v>0</v>
      </c>
      <c r="K30" s="8">
        <f t="shared" si="2"/>
        <v>0</v>
      </c>
      <c r="L30" s="8">
        <f>VLOOKUP(A30,'9月份工资'!A30:M86,13)</f>
        <v>0</v>
      </c>
      <c r="M30" s="8">
        <f t="shared" si="3"/>
        <v>0</v>
      </c>
    </row>
    <row r="31" ht="16.5" spans="1:13">
      <c r="A31" s="7" t="s">
        <v>45</v>
      </c>
      <c r="B31" s="8"/>
      <c r="C31" s="8"/>
      <c r="D31" s="8"/>
      <c r="E31" s="8">
        <f t="shared" si="0"/>
        <v>0</v>
      </c>
      <c r="F31" s="8"/>
      <c r="G31" s="8"/>
      <c r="H31" s="8"/>
      <c r="I31" s="8"/>
      <c r="J31" s="8">
        <f t="shared" si="1"/>
        <v>0</v>
      </c>
      <c r="K31" s="8">
        <f t="shared" si="2"/>
        <v>0</v>
      </c>
      <c r="L31" s="8">
        <f>VLOOKUP(A31,'9月份工资'!A31:M87,13)</f>
        <v>0</v>
      </c>
      <c r="M31" s="8">
        <f t="shared" si="3"/>
        <v>0</v>
      </c>
    </row>
    <row r="32" ht="16.5" spans="1:13">
      <c r="A32" s="7" t="s">
        <v>46</v>
      </c>
      <c r="B32" s="8"/>
      <c r="C32" s="8"/>
      <c r="D32" s="8"/>
      <c r="E32" s="8">
        <f t="shared" si="0"/>
        <v>0</v>
      </c>
      <c r="F32" s="8"/>
      <c r="G32" s="8"/>
      <c r="H32" s="8"/>
      <c r="I32" s="8"/>
      <c r="J32" s="8">
        <f t="shared" si="1"/>
        <v>0</v>
      </c>
      <c r="K32" s="8">
        <f t="shared" si="2"/>
        <v>0</v>
      </c>
      <c r="L32" s="8">
        <f>VLOOKUP(A32,'9月份工资'!A32:M88,13)</f>
        <v>0</v>
      </c>
      <c r="M32" s="8">
        <f t="shared" si="3"/>
        <v>0</v>
      </c>
    </row>
    <row r="33" ht="16.5" spans="1:13">
      <c r="A33" s="7" t="s">
        <v>47</v>
      </c>
      <c r="B33" s="8"/>
      <c r="C33" s="8"/>
      <c r="D33" s="8"/>
      <c r="E33" s="8">
        <f t="shared" si="0"/>
        <v>0</v>
      </c>
      <c r="F33" s="8"/>
      <c r="G33" s="8"/>
      <c r="H33" s="8"/>
      <c r="I33" s="8"/>
      <c r="J33" s="8">
        <f t="shared" si="1"/>
        <v>0</v>
      </c>
      <c r="K33" s="8">
        <f t="shared" si="2"/>
        <v>0</v>
      </c>
      <c r="L33" s="8">
        <f>VLOOKUP(A33,'9月份工资'!A33:M89,13)</f>
        <v>0</v>
      </c>
      <c r="M33" s="8">
        <f t="shared" si="3"/>
        <v>0</v>
      </c>
    </row>
    <row r="34" ht="16.5" spans="1:13">
      <c r="A34" s="7" t="s">
        <v>48</v>
      </c>
      <c r="B34" s="8"/>
      <c r="C34" s="8"/>
      <c r="D34" s="8"/>
      <c r="E34" s="8">
        <f t="shared" si="0"/>
        <v>0</v>
      </c>
      <c r="F34" s="8"/>
      <c r="G34" s="8"/>
      <c r="H34" s="8"/>
      <c r="I34" s="8"/>
      <c r="J34" s="8">
        <f t="shared" si="1"/>
        <v>0</v>
      </c>
      <c r="K34" s="8">
        <f t="shared" si="2"/>
        <v>0</v>
      </c>
      <c r="L34" s="8">
        <f>VLOOKUP(A34,'9月份工资'!A34:M90,13)</f>
        <v>0</v>
      </c>
      <c r="M34" s="8">
        <f t="shared" si="3"/>
        <v>0</v>
      </c>
    </row>
    <row r="35" ht="16.5" spans="1:13">
      <c r="A35" s="7" t="s">
        <v>49</v>
      </c>
      <c r="B35" s="8"/>
      <c r="C35" s="8"/>
      <c r="D35" s="8"/>
      <c r="E35" s="8">
        <f t="shared" si="0"/>
        <v>0</v>
      </c>
      <c r="F35" s="8"/>
      <c r="G35" s="8"/>
      <c r="H35" s="8"/>
      <c r="I35" s="8"/>
      <c r="J35" s="8">
        <f t="shared" si="1"/>
        <v>0</v>
      </c>
      <c r="K35" s="8">
        <f t="shared" si="2"/>
        <v>0</v>
      </c>
      <c r="L35" s="8">
        <f>VLOOKUP(A35,'9月份工资'!A35:M91,13)</f>
        <v>0</v>
      </c>
      <c r="M35" s="8">
        <f t="shared" si="3"/>
        <v>0</v>
      </c>
    </row>
    <row r="36" ht="16.5" spans="1:13">
      <c r="A36" s="7" t="s">
        <v>50</v>
      </c>
      <c r="B36" s="8"/>
      <c r="C36" s="8"/>
      <c r="D36" s="8"/>
      <c r="E36" s="8">
        <f t="shared" si="0"/>
        <v>0</v>
      </c>
      <c r="F36" s="8"/>
      <c r="G36" s="8"/>
      <c r="H36" s="8"/>
      <c r="I36" s="8"/>
      <c r="J36" s="8">
        <f t="shared" si="1"/>
        <v>0</v>
      </c>
      <c r="K36" s="8">
        <f t="shared" si="2"/>
        <v>0</v>
      </c>
      <c r="L36" s="8">
        <f>VLOOKUP(A36,'9月份工资'!A36:M92,13)</f>
        <v>0</v>
      </c>
      <c r="M36" s="8">
        <f t="shared" si="3"/>
        <v>0</v>
      </c>
    </row>
    <row r="37" ht="16.5" spans="1:13">
      <c r="A37" s="7" t="s">
        <v>51</v>
      </c>
      <c r="B37" s="8"/>
      <c r="C37" s="8"/>
      <c r="D37" s="8"/>
      <c r="E37" s="8">
        <f t="shared" si="0"/>
        <v>0</v>
      </c>
      <c r="F37" s="8"/>
      <c r="G37" s="8"/>
      <c r="H37" s="8"/>
      <c r="I37" s="8"/>
      <c r="J37" s="8">
        <f t="shared" si="1"/>
        <v>0</v>
      </c>
      <c r="K37" s="8">
        <f t="shared" si="2"/>
        <v>0</v>
      </c>
      <c r="L37" s="8">
        <f>VLOOKUP(A37,'9月份工资'!A37:M93,13)</f>
        <v>0</v>
      </c>
      <c r="M37" s="8">
        <f t="shared" si="3"/>
        <v>0</v>
      </c>
    </row>
    <row r="38" ht="16.5" spans="1:13">
      <c r="A38" s="7" t="s">
        <v>52</v>
      </c>
      <c r="B38" s="8"/>
      <c r="C38" s="8"/>
      <c r="D38" s="8"/>
      <c r="E38" s="8">
        <f t="shared" si="0"/>
        <v>0</v>
      </c>
      <c r="F38" s="8"/>
      <c r="G38" s="8"/>
      <c r="H38" s="8"/>
      <c r="I38" s="8"/>
      <c r="J38" s="8">
        <f t="shared" si="1"/>
        <v>0</v>
      </c>
      <c r="K38" s="8">
        <f t="shared" si="2"/>
        <v>0</v>
      </c>
      <c r="L38" s="8">
        <f>VLOOKUP(A38,'9月份工资'!A38:M94,13)</f>
        <v>0</v>
      </c>
      <c r="M38" s="8">
        <f t="shared" si="3"/>
        <v>0</v>
      </c>
    </row>
    <row r="39" ht="16.5" spans="1:13">
      <c r="A39" s="7" t="s">
        <v>53</v>
      </c>
      <c r="B39" s="8"/>
      <c r="C39" s="8"/>
      <c r="D39" s="8"/>
      <c r="E39" s="8">
        <f t="shared" si="0"/>
        <v>0</v>
      </c>
      <c r="F39" s="8"/>
      <c r="G39" s="8"/>
      <c r="H39" s="8"/>
      <c r="I39" s="8"/>
      <c r="J39" s="8">
        <f t="shared" si="1"/>
        <v>0</v>
      </c>
      <c r="K39" s="8">
        <f t="shared" si="2"/>
        <v>0</v>
      </c>
      <c r="L39" s="8">
        <f>VLOOKUP(A39,'9月份工资'!A39:M95,13)</f>
        <v>0</v>
      </c>
      <c r="M39" s="8">
        <f t="shared" si="3"/>
        <v>0</v>
      </c>
    </row>
    <row r="40" ht="16.5" spans="1:13">
      <c r="A40" s="7" t="s">
        <v>54</v>
      </c>
      <c r="B40" s="8"/>
      <c r="C40" s="8"/>
      <c r="D40" s="8"/>
      <c r="E40" s="8">
        <f t="shared" si="0"/>
        <v>0</v>
      </c>
      <c r="F40" s="8"/>
      <c r="G40" s="8"/>
      <c r="H40" s="8"/>
      <c r="I40" s="8"/>
      <c r="J40" s="8">
        <f t="shared" si="1"/>
        <v>0</v>
      </c>
      <c r="K40" s="8">
        <f t="shared" si="2"/>
        <v>0</v>
      </c>
      <c r="L40" s="8">
        <f>VLOOKUP(A40,'9月份工资'!A40:M96,13)</f>
        <v>0</v>
      </c>
      <c r="M40" s="8">
        <f t="shared" si="3"/>
        <v>0</v>
      </c>
    </row>
    <row r="41" ht="16.5" spans="1:13">
      <c r="A41" s="7" t="s">
        <v>55</v>
      </c>
      <c r="B41" s="8"/>
      <c r="C41" s="8"/>
      <c r="D41" s="8"/>
      <c r="E41" s="8">
        <f t="shared" si="0"/>
        <v>0</v>
      </c>
      <c r="F41" s="8"/>
      <c r="G41" s="8"/>
      <c r="H41" s="8"/>
      <c r="I41" s="8"/>
      <c r="J41" s="8">
        <f t="shared" si="1"/>
        <v>0</v>
      </c>
      <c r="K41" s="8">
        <f t="shared" si="2"/>
        <v>0</v>
      </c>
      <c r="L41" s="8">
        <f>VLOOKUP(A41,'9月份工资'!A41:M97,13)</f>
        <v>0</v>
      </c>
      <c r="M41" s="8">
        <f t="shared" si="3"/>
        <v>0</v>
      </c>
    </row>
    <row r="42" ht="16.5" spans="1:13">
      <c r="A42" s="7" t="s">
        <v>56</v>
      </c>
      <c r="B42" s="8"/>
      <c r="C42" s="8"/>
      <c r="D42" s="8"/>
      <c r="E42" s="8">
        <f t="shared" si="0"/>
        <v>0</v>
      </c>
      <c r="F42" s="8"/>
      <c r="G42" s="8"/>
      <c r="H42" s="8"/>
      <c r="I42" s="8"/>
      <c r="J42" s="8">
        <f t="shared" si="1"/>
        <v>0</v>
      </c>
      <c r="K42" s="8">
        <f t="shared" si="2"/>
        <v>0</v>
      </c>
      <c r="L42" s="8">
        <f>VLOOKUP(A42,'9月份工资'!A42:M98,13)</f>
        <v>0</v>
      </c>
      <c r="M42" s="8">
        <f t="shared" si="3"/>
        <v>0</v>
      </c>
    </row>
    <row r="43" ht="16.5" spans="1:13">
      <c r="A43" s="7" t="s">
        <v>57</v>
      </c>
      <c r="B43" s="8"/>
      <c r="C43" s="8"/>
      <c r="D43" s="8"/>
      <c r="E43" s="8">
        <f t="shared" si="0"/>
        <v>0</v>
      </c>
      <c r="F43" s="8"/>
      <c r="G43" s="8"/>
      <c r="H43" s="8"/>
      <c r="I43" s="8"/>
      <c r="J43" s="8">
        <f t="shared" si="1"/>
        <v>0</v>
      </c>
      <c r="K43" s="8">
        <f t="shared" si="2"/>
        <v>0</v>
      </c>
      <c r="L43" s="8">
        <f>VLOOKUP(A43,'9月份工资'!A43:M99,13)</f>
        <v>0</v>
      </c>
      <c r="M43" s="8">
        <f t="shared" si="3"/>
        <v>0</v>
      </c>
    </row>
    <row r="44" ht="16.5" spans="1:13">
      <c r="A44" s="7" t="s">
        <v>58</v>
      </c>
      <c r="B44" s="8"/>
      <c r="C44" s="8"/>
      <c r="D44" s="8"/>
      <c r="E44" s="8">
        <f t="shared" si="0"/>
        <v>0</v>
      </c>
      <c r="F44" s="8"/>
      <c r="G44" s="8"/>
      <c r="H44" s="8"/>
      <c r="I44" s="8"/>
      <c r="J44" s="8">
        <f t="shared" si="1"/>
        <v>0</v>
      </c>
      <c r="K44" s="8">
        <f t="shared" si="2"/>
        <v>0</v>
      </c>
      <c r="L44" s="8">
        <f>VLOOKUP(A44,'9月份工资'!A44:M100,13)</f>
        <v>0</v>
      </c>
      <c r="M44" s="8">
        <f t="shared" si="3"/>
        <v>0</v>
      </c>
    </row>
    <row r="45" ht="16.5" spans="1:13">
      <c r="A45" s="7" t="s">
        <v>59</v>
      </c>
      <c r="B45" s="8"/>
      <c r="C45" s="8"/>
      <c r="D45" s="8"/>
      <c r="E45" s="8">
        <f t="shared" si="0"/>
        <v>0</v>
      </c>
      <c r="F45" s="8"/>
      <c r="G45" s="8"/>
      <c r="H45" s="8"/>
      <c r="I45" s="8"/>
      <c r="J45" s="8">
        <f t="shared" si="1"/>
        <v>0</v>
      </c>
      <c r="K45" s="8">
        <f t="shared" si="2"/>
        <v>0</v>
      </c>
      <c r="L45" s="8">
        <f>VLOOKUP(A45,'9月份工资'!A45:M101,13)</f>
        <v>0</v>
      </c>
      <c r="M45" s="8">
        <f t="shared" si="3"/>
        <v>0</v>
      </c>
    </row>
    <row r="46" ht="16.5" spans="1:13">
      <c r="A46" s="7" t="s">
        <v>60</v>
      </c>
      <c r="B46" s="8"/>
      <c r="C46" s="8"/>
      <c r="D46" s="8"/>
      <c r="E46" s="8">
        <f t="shared" si="0"/>
        <v>0</v>
      </c>
      <c r="F46" s="8"/>
      <c r="G46" s="8"/>
      <c r="H46" s="8"/>
      <c r="I46" s="8"/>
      <c r="J46" s="8">
        <f t="shared" si="1"/>
        <v>0</v>
      </c>
      <c r="K46" s="8">
        <f t="shared" si="2"/>
        <v>0</v>
      </c>
      <c r="L46" s="8">
        <f>VLOOKUP(A46,'9月份工资'!A46:M102,13)</f>
        <v>0</v>
      </c>
      <c r="M46" s="8">
        <f t="shared" si="3"/>
        <v>0</v>
      </c>
    </row>
    <row r="47" ht="16.5" spans="1:13">
      <c r="A47" s="7" t="s">
        <v>61</v>
      </c>
      <c r="B47" s="8"/>
      <c r="C47" s="8"/>
      <c r="D47" s="8"/>
      <c r="E47" s="8">
        <f t="shared" si="0"/>
        <v>0</v>
      </c>
      <c r="F47" s="8"/>
      <c r="G47" s="8"/>
      <c r="H47" s="8"/>
      <c r="I47" s="8"/>
      <c r="J47" s="8">
        <f t="shared" si="1"/>
        <v>0</v>
      </c>
      <c r="K47" s="8">
        <f t="shared" si="2"/>
        <v>0</v>
      </c>
      <c r="L47" s="8">
        <f>VLOOKUP(A47,'9月份工资'!A47:M103,13)</f>
        <v>0</v>
      </c>
      <c r="M47" s="8">
        <f t="shared" si="3"/>
        <v>0</v>
      </c>
    </row>
    <row r="48" ht="16.5" spans="1:13">
      <c r="A48" s="7" t="s">
        <v>62</v>
      </c>
      <c r="B48" s="8"/>
      <c r="C48" s="8"/>
      <c r="D48" s="8"/>
      <c r="E48" s="8">
        <f t="shared" si="0"/>
        <v>0</v>
      </c>
      <c r="F48" s="8"/>
      <c r="G48" s="8"/>
      <c r="H48" s="8"/>
      <c r="I48" s="8"/>
      <c r="J48" s="8">
        <f t="shared" si="1"/>
        <v>0</v>
      </c>
      <c r="K48" s="8">
        <f t="shared" si="2"/>
        <v>0</v>
      </c>
      <c r="L48" s="8">
        <f>VLOOKUP(A48,'9月份工资'!A48:M104,13)</f>
        <v>0</v>
      </c>
      <c r="M48" s="8">
        <f t="shared" si="3"/>
        <v>0</v>
      </c>
    </row>
    <row r="49" ht="16.5" spans="1:13">
      <c r="A49" s="7" t="s">
        <v>63</v>
      </c>
      <c r="B49" s="8"/>
      <c r="C49" s="8"/>
      <c r="D49" s="8"/>
      <c r="E49" s="8">
        <f t="shared" si="0"/>
        <v>0</v>
      </c>
      <c r="F49" s="8"/>
      <c r="G49" s="8"/>
      <c r="H49" s="8"/>
      <c r="I49" s="8"/>
      <c r="J49" s="8">
        <f t="shared" si="1"/>
        <v>0</v>
      </c>
      <c r="K49" s="8">
        <f t="shared" si="2"/>
        <v>0</v>
      </c>
      <c r="L49" s="8">
        <f>VLOOKUP(A49,'9月份工资'!A49:M105,13)</f>
        <v>0</v>
      </c>
      <c r="M49" s="8">
        <f t="shared" si="3"/>
        <v>0</v>
      </c>
    </row>
    <row r="50" ht="16.5" spans="1:13">
      <c r="A50" s="7" t="s">
        <v>64</v>
      </c>
      <c r="B50" s="8"/>
      <c r="C50" s="8"/>
      <c r="D50" s="8"/>
      <c r="E50" s="8">
        <f t="shared" si="0"/>
        <v>0</v>
      </c>
      <c r="F50" s="8"/>
      <c r="G50" s="8"/>
      <c r="H50" s="8"/>
      <c r="I50" s="8"/>
      <c r="J50" s="8">
        <f t="shared" si="1"/>
        <v>0</v>
      </c>
      <c r="K50" s="8">
        <f t="shared" si="2"/>
        <v>0</v>
      </c>
      <c r="L50" s="8">
        <f>VLOOKUP(A50,'9月份工资'!A50:M106,13)</f>
        <v>0</v>
      </c>
      <c r="M50" s="8">
        <f t="shared" si="3"/>
        <v>0</v>
      </c>
    </row>
  </sheetData>
  <mergeCells count="12">
    <mergeCell ref="A1:M1"/>
    <mergeCell ref="B2:G2"/>
    <mergeCell ref="K2:M2"/>
    <mergeCell ref="F3:J3"/>
    <mergeCell ref="A3:A4"/>
    <mergeCell ref="B3:B4"/>
    <mergeCell ref="C3:C4"/>
    <mergeCell ref="D3:D4"/>
    <mergeCell ref="E3:E4"/>
    <mergeCell ref="K3:K4"/>
    <mergeCell ref="L3:L4"/>
    <mergeCell ref="M3:M4"/>
  </mergeCells>
  <pageMargins left="0.699305555555556" right="0.699305555555556" top="0.75" bottom="0.75" header="0.3" footer="0.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工程民工工资表系统</vt:lpstr>
      <vt:lpstr>3月份工资</vt:lpstr>
      <vt:lpstr>4月份工资</vt:lpstr>
      <vt:lpstr>5月份工资</vt:lpstr>
      <vt:lpstr>6月份工资 </vt:lpstr>
      <vt:lpstr>7月份工资</vt:lpstr>
      <vt:lpstr>8月份工资</vt:lpstr>
      <vt:lpstr>9月份工资</vt:lpstr>
      <vt:lpstr>10月份工资表</vt:lpstr>
      <vt:lpstr>11月份工资表</vt:lpstr>
      <vt:lpstr>12月份工资表</vt:lpstr>
      <vt:lpstr>2019年1月</vt:lpstr>
      <vt:lpstr>2019年2月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柳羲</cp:lastModifiedBy>
  <dcterms:created xsi:type="dcterms:W3CDTF">2018-07-10T00:35:00Z</dcterms:created>
  <cp:lastPrinted>2018-07-10T01:38:00Z</cp:lastPrinted>
  <dcterms:modified xsi:type="dcterms:W3CDTF">2021-07-28T06:11:48Z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v1.0_mb_vAM/LRA8m6V7udig+VSjqQ==</vt:lpwstr>
  </property>
  <property fmtid="{D5CDD505-2E9C-101B-9397-08002B2CF9AE}" pid="4" name="KSORubyTemplateID" linkTarget="0">
    <vt:lpwstr>1</vt:lpwstr>
  </property>
</Properties>
</file>