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<sst xmlns="http://schemas.openxmlformats.org/spreadsheetml/2006/main" count="56" uniqueCount="53">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</sst>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3" zoomScale="80" zoomScaleNormal="80" workbookViewId="0">
      <selection activeCell="L11" sqref="L11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  <c r="L10">
        <v>3000</v>
      </c>
    </row>
    <row r="11" spans="1:13" x14ac:dyDescent="0.25">
      <c r="A11" s="6">
        <v>43435</v>
      </c>
      <c r="B11">
        <v>37600</v>
      </c>
      <c r="C11">
        <f t="shared" si="6"/>
        <v>3384</v>
      </c>
      <c r="D11">
        <f t="shared" si="1"/>
        <v>9024</v>
      </c>
      <c r="E11">
        <v>3600</v>
      </c>
      <c r="F11">
        <f t="shared" si="5"/>
        <v>324</v>
      </c>
      <c r="G11">
        <f t="shared" si="2"/>
        <v>53932</v>
      </c>
      <c r="I11">
        <v>60</v>
      </c>
      <c r="J11">
        <f t="shared" si="3"/>
        <v>4098</v>
      </c>
      <c r="K11">
        <v>200</v>
      </c>
      <c r="L11">
        <v>3000</v>
      </c>
    </row>
    <row r="12" spans="1:13" x14ac:dyDescent="0.25">
      <c r="A12" s="6">
        <v>43466</v>
      </c>
      <c r="B12">
        <v>38700</v>
      </c>
      <c r="C12">
        <f t="shared" si="6"/>
        <v>3483</v>
      </c>
      <c r="D12">
        <f t="shared" si="1"/>
        <v>9288</v>
      </c>
      <c r="E12">
        <v>3600</v>
      </c>
      <c r="F12">
        <f t="shared" si="5"/>
        <v>324</v>
      </c>
      <c r="G12">
        <f t="shared" si="2"/>
        <v>55395</v>
      </c>
      <c r="I12">
        <v>60</v>
      </c>
      <c r="J12">
        <f t="shared" si="3"/>
        <v>4218</v>
      </c>
      <c r="K12">
        <v>200</v>
      </c>
      <c r="L12">
        <v>3000</v>
      </c>
    </row>
    <row r="13" spans="1:13" x14ac:dyDescent="0.25">
      <c r="A13" s="6">
        <v>43497</v>
      </c>
      <c r="B13">
        <v>38700</v>
      </c>
      <c r="C13">
        <f t="shared" si="6"/>
        <v>3483</v>
      </c>
      <c r="D13">
        <f t="shared" si="1"/>
        <v>9288</v>
      </c>
      <c r="E13">
        <v>3600</v>
      </c>
      <c r="F13">
        <f t="shared" si="5"/>
        <v>324</v>
      </c>
      <c r="G13">
        <f t="shared" si="2"/>
        <v>55395</v>
      </c>
      <c r="I13">
        <v>60</v>
      </c>
      <c r="J13">
        <f t="shared" si="3"/>
        <v>4218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B17">
        <v>8800</v>
      </c>
      <c r="C17">
        <v>726</v>
      </c>
      <c r="D17">
        <v>2112</v>
      </c>
      <c r="G17">
        <f t="shared" ref="G17" si="7">SUM(B17:F17)</f>
        <v>11638</v>
      </c>
      <c r="J17">
        <f t="shared" ref="J17" si="8">ROUND(SUM(B17:C17)*10%,0)</f>
        <v>953</v>
      </c>
    </row>
    <row r="18" spans="1:13" x14ac:dyDescent="0.25">
      <c r="A18" s="1" t="s">
        <v>49</v>
      </c>
      <c r="G18" t="s">
        <v>52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452300</v>
      </c>
      <c r="C22" s="2">
        <f t="shared" si="10"/>
        <v>35531</v>
      </c>
      <c r="D22" s="2">
        <f t="shared" si="10"/>
        <v>108552</v>
      </c>
      <c r="E22" s="2">
        <f t="shared" si="10"/>
        <v>43200</v>
      </c>
      <c r="F22" s="2">
        <f t="shared" si="10"/>
        <v>3384</v>
      </c>
      <c r="G22" s="2">
        <f>SUM(G2:G21)</f>
        <v>653885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49152</v>
      </c>
      <c r="K22" s="2">
        <f t="shared" si="11"/>
        <v>2400</v>
      </c>
      <c r="L22" s="2">
        <f t="shared" si="11"/>
        <v>9000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653885</v>
      </c>
      <c r="H25" s="22">
        <f>G25</f>
        <v>653885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656285</v>
      </c>
      <c r="H31" s="20">
        <f>H25-SUM(H26:H30)</f>
        <v>611485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22440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24000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47160</v>
      </c>
      <c r="H43" s="18">
        <f>IF(G43&gt;150000,150000,G43)</f>
        <v>47160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49152</v>
      </c>
      <c r="H45" s="20">
        <f>IF(G45&gt;50000,50000,G45)</f>
        <v>49152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12400</v>
      </c>
    </row>
    <row r="49" spans="6:8" ht="15.75" thickBot="1" x14ac:dyDescent="0.3">
      <c r="F49" s="11" t="s">
        <v>39</v>
      </c>
      <c r="G49" s="2">
        <f>SUM(G47:G48)</f>
        <v>12400</v>
      </c>
      <c r="H49" s="19">
        <f>IF(G49&lt;25000,G49,25000)</f>
        <v>12400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108712</v>
      </c>
    </row>
    <row r="54" spans="6:8" ht="15.75" thickTop="1" x14ac:dyDescent="0.25">
      <c r="F54" s="1" t="s">
        <v>20</v>
      </c>
      <c r="H54">
        <f>H31-H53</f>
        <v>502773</v>
      </c>
    </row>
    <row r="55" spans="6:8" x14ac:dyDescent="0.25">
      <c r="F55" s="12">
        <v>0.2</v>
      </c>
      <c r="G55">
        <f>IF(G56&gt;=12500,(H54-500000)*0.2,0)</f>
        <v>554.6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13054.6</v>
      </c>
    </row>
    <row r="59" spans="6:8" x14ac:dyDescent="0.25">
      <c r="F59" s="1"/>
      <c r="G59">
        <f>IF(G58&lt;0,0,ROUND(G58,1))</f>
        <v>13054.6</v>
      </c>
      <c r="H59" s="16">
        <f>IF(ROUND(G59,-1)&lt;G59,ROUND(G59,-1)+10,ROUND(G59,-1))</f>
        <v>13060</v>
      </c>
    </row>
    <row r="60" spans="6:8" x14ac:dyDescent="0.25">
      <c r="F60" t="s">
        <v>46</v>
      </c>
      <c r="H60">
        <f>L22</f>
        <v>9000</v>
      </c>
    </row>
    <row r="61" spans="6:8" ht="15.75" thickBot="1" x14ac:dyDescent="0.3">
      <c r="H61" s="2">
        <f>H59-H60</f>
        <v>4060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2019-02-04T11:19:48Z</dcterms:modified>
</cp:coreProperties>
</file>