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C8" i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G28" i="1"/>
  <c r="C2" i="1" l="1"/>
  <c r="G2" i="1" l="1"/>
  <c r="H20" i="1"/>
  <c r="G29" i="1" s="1"/>
  <c r="I20" i="1"/>
  <c r="K20" i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G12" i="1" l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0" i="1" l="1"/>
  <c r="G23" i="1" s="1"/>
  <c r="G27" i="1" s="1"/>
  <c r="J20" i="1"/>
  <c r="G30" i="1" l="1"/>
  <c r="G32" i="1" l="1"/>
  <c r="G31" i="1" s="1"/>
  <c r="G33" i="1" s="1"/>
  <c r="H32" i="1" l="1"/>
</calcChain>
</file>

<file path=xl/sharedStrings.xml><?xml version="1.0" encoding="utf-8"?>
<sst xmlns="http://schemas.openxmlformats.org/spreadsheetml/2006/main" count="26" uniqueCount="25">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</sst>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zoomScale="80" zoomScaleNormal="80" workbookViewId="0">
      <selection activeCell="G24" sqref="G24"/>
    </sheetView>
  </sheetViews>
  <sheetFormatPr defaultRowHeight="15" x14ac:dyDescent="0.25"/>
  <cols>
    <col min="6" max="6" width="16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21</v>
      </c>
    </row>
    <row r="2" spans="1:12" x14ac:dyDescent="0.25">
      <c r="A2" s="1">
        <v>43160</v>
      </c>
      <c r="B2">
        <v>20900</v>
      </c>
      <c r="C2">
        <f>ROUND(B2*5%,0)</f>
        <v>1045</v>
      </c>
      <c r="D2">
        <f>IF(ROUND(B2*24%,0)&lt;5400,5400,ROUND(B2*24%,0))</f>
        <v>5400</v>
      </c>
      <c r="E2">
        <v>1350</v>
      </c>
      <c r="F2">
        <f>ROUND(E2*5%,0)</f>
        <v>68</v>
      </c>
      <c r="G2">
        <f>SUM(B2:F2)</f>
        <v>28763</v>
      </c>
      <c r="I2">
        <v>30</v>
      </c>
      <c r="J2">
        <f>ROUND(SUM(B2:C2)*10%,0)</f>
        <v>2195</v>
      </c>
      <c r="K2">
        <v>150</v>
      </c>
    </row>
    <row r="3" spans="1:12" x14ac:dyDescent="0.25">
      <c r="A3" s="1">
        <v>43191</v>
      </c>
      <c r="B3">
        <v>20900</v>
      </c>
      <c r="C3">
        <f t="shared" ref="C3:C8" si="0">ROUND(B3*7%,0)</f>
        <v>1463</v>
      </c>
      <c r="D3">
        <f t="shared" ref="D3:D13" si="1">IF(ROUND(B3*24%,0)&lt;5400,5400,ROUND(B3*24%,0))</f>
        <v>5400</v>
      </c>
      <c r="E3">
        <v>1350</v>
      </c>
      <c r="F3">
        <f>ROUND(E3*7%,0)</f>
        <v>95</v>
      </c>
      <c r="G3">
        <f t="shared" ref="G3:G13" si="2">SUM(B3:F3)</f>
        <v>29208</v>
      </c>
      <c r="I3">
        <v>30</v>
      </c>
      <c r="J3">
        <f t="shared" ref="J3:J13" si="3">ROUND(SUM(B3:C3)*10%,0)</f>
        <v>2236</v>
      </c>
      <c r="K3">
        <v>150</v>
      </c>
    </row>
    <row r="4" spans="1:12" x14ac:dyDescent="0.25">
      <c r="A4" s="1">
        <v>43221</v>
      </c>
      <c r="B4">
        <v>20900</v>
      </c>
      <c r="C4">
        <f t="shared" si="0"/>
        <v>1463</v>
      </c>
      <c r="D4">
        <f t="shared" si="1"/>
        <v>5400</v>
      </c>
      <c r="E4">
        <v>1350</v>
      </c>
      <c r="F4">
        <f t="shared" ref="F4:F7" si="4">ROUND(E4*7%,0)</f>
        <v>95</v>
      </c>
      <c r="G4">
        <f t="shared" si="2"/>
        <v>29208</v>
      </c>
      <c r="I4">
        <v>30</v>
      </c>
      <c r="J4">
        <f t="shared" si="3"/>
        <v>2236</v>
      </c>
      <c r="K4">
        <v>150</v>
      </c>
    </row>
    <row r="5" spans="1:12" x14ac:dyDescent="0.25">
      <c r="A5" s="1">
        <v>43252</v>
      </c>
      <c r="B5">
        <v>20900</v>
      </c>
      <c r="C5">
        <f t="shared" si="0"/>
        <v>1463</v>
      </c>
      <c r="D5">
        <f t="shared" si="1"/>
        <v>5400</v>
      </c>
      <c r="E5">
        <v>1350</v>
      </c>
      <c r="F5">
        <f t="shared" si="4"/>
        <v>95</v>
      </c>
      <c r="G5">
        <f t="shared" si="2"/>
        <v>29208</v>
      </c>
      <c r="I5">
        <v>30</v>
      </c>
      <c r="J5">
        <f t="shared" si="3"/>
        <v>2236</v>
      </c>
      <c r="K5">
        <v>150</v>
      </c>
    </row>
    <row r="6" spans="1:12" x14ac:dyDescent="0.25">
      <c r="A6" s="1">
        <v>43282</v>
      </c>
      <c r="B6">
        <v>21500</v>
      </c>
      <c r="C6">
        <f t="shared" si="0"/>
        <v>1505</v>
      </c>
      <c r="D6">
        <f t="shared" si="1"/>
        <v>5400</v>
      </c>
      <c r="E6">
        <v>1350</v>
      </c>
      <c r="F6">
        <f t="shared" si="4"/>
        <v>95</v>
      </c>
      <c r="G6">
        <f t="shared" si="2"/>
        <v>29850</v>
      </c>
      <c r="I6">
        <v>30</v>
      </c>
      <c r="J6">
        <f t="shared" si="3"/>
        <v>2301</v>
      </c>
      <c r="K6">
        <v>150</v>
      </c>
    </row>
    <row r="7" spans="1:12" x14ac:dyDescent="0.25">
      <c r="A7" s="1">
        <v>43313</v>
      </c>
      <c r="B7">
        <v>21500</v>
      </c>
      <c r="C7">
        <f t="shared" si="0"/>
        <v>1505</v>
      </c>
      <c r="D7">
        <f t="shared" si="1"/>
        <v>5400</v>
      </c>
      <c r="E7">
        <v>1350</v>
      </c>
      <c r="F7">
        <f t="shared" si="4"/>
        <v>95</v>
      </c>
      <c r="G7">
        <f t="shared" si="2"/>
        <v>29850</v>
      </c>
      <c r="I7">
        <v>30</v>
      </c>
      <c r="J7">
        <f t="shared" si="3"/>
        <v>2301</v>
      </c>
      <c r="K7">
        <v>150</v>
      </c>
    </row>
    <row r="8" spans="1:12" x14ac:dyDescent="0.25">
      <c r="A8" s="1">
        <v>43344</v>
      </c>
      <c r="B8">
        <v>21500</v>
      </c>
      <c r="C8">
        <f>ROUND(B8*9%,0)</f>
        <v>1935</v>
      </c>
      <c r="D8">
        <f t="shared" si="1"/>
        <v>5400</v>
      </c>
      <c r="E8">
        <v>1350</v>
      </c>
      <c r="F8">
        <f>ROUND(E8*9%,0)</f>
        <v>122</v>
      </c>
      <c r="G8">
        <f t="shared" si="2"/>
        <v>30307</v>
      </c>
      <c r="I8">
        <v>30</v>
      </c>
      <c r="J8">
        <f t="shared" si="3"/>
        <v>2344</v>
      </c>
      <c r="K8">
        <v>150</v>
      </c>
    </row>
    <row r="9" spans="1:12" x14ac:dyDescent="0.25">
      <c r="A9" s="1">
        <v>43374</v>
      </c>
      <c r="B9">
        <v>21500</v>
      </c>
      <c r="C9">
        <f>ROUND(B9*9%,0)</f>
        <v>1935</v>
      </c>
      <c r="D9">
        <f t="shared" si="1"/>
        <v>5400</v>
      </c>
      <c r="E9">
        <v>1350</v>
      </c>
      <c r="F9">
        <f t="shared" ref="F9:F13" si="5">ROUND(E9*9%,0)</f>
        <v>122</v>
      </c>
      <c r="G9">
        <f t="shared" si="2"/>
        <v>30307</v>
      </c>
      <c r="I9">
        <v>30</v>
      </c>
      <c r="J9">
        <f t="shared" si="3"/>
        <v>2344</v>
      </c>
      <c r="K9">
        <v>150</v>
      </c>
    </row>
    <row r="10" spans="1:12" x14ac:dyDescent="0.25">
      <c r="A10" s="1">
        <v>43405</v>
      </c>
      <c r="B10">
        <v>21500</v>
      </c>
      <c r="C10">
        <f t="shared" ref="C10:C13" si="6">ROUND(B10*9%,0)</f>
        <v>1935</v>
      </c>
      <c r="D10">
        <f t="shared" si="1"/>
        <v>5400</v>
      </c>
      <c r="E10">
        <v>1350</v>
      </c>
      <c r="F10">
        <f t="shared" si="5"/>
        <v>122</v>
      </c>
      <c r="G10">
        <f t="shared" si="2"/>
        <v>30307</v>
      </c>
      <c r="I10">
        <v>30</v>
      </c>
      <c r="J10">
        <f t="shared" si="3"/>
        <v>2344</v>
      </c>
      <c r="K10">
        <v>150</v>
      </c>
    </row>
    <row r="11" spans="1:12" x14ac:dyDescent="0.25">
      <c r="A11" s="1">
        <v>43435</v>
      </c>
      <c r="B11">
        <v>21500</v>
      </c>
      <c r="C11">
        <f t="shared" si="6"/>
        <v>1935</v>
      </c>
      <c r="D11">
        <f t="shared" si="1"/>
        <v>5400</v>
      </c>
      <c r="E11">
        <v>1350</v>
      </c>
      <c r="F11">
        <f t="shared" si="5"/>
        <v>122</v>
      </c>
      <c r="G11">
        <f t="shared" si="2"/>
        <v>30307</v>
      </c>
      <c r="I11">
        <v>30</v>
      </c>
      <c r="J11">
        <f t="shared" si="3"/>
        <v>2344</v>
      </c>
      <c r="K11">
        <v>150</v>
      </c>
    </row>
    <row r="12" spans="1:12" x14ac:dyDescent="0.25">
      <c r="A12" s="1">
        <v>43466</v>
      </c>
      <c r="B12">
        <v>21500</v>
      </c>
      <c r="C12">
        <f t="shared" si="6"/>
        <v>1935</v>
      </c>
      <c r="D12">
        <f t="shared" si="1"/>
        <v>5400</v>
      </c>
      <c r="E12">
        <v>1350</v>
      </c>
      <c r="F12">
        <f t="shared" si="5"/>
        <v>122</v>
      </c>
      <c r="G12">
        <f t="shared" si="2"/>
        <v>30307</v>
      </c>
      <c r="I12">
        <v>30</v>
      </c>
      <c r="J12">
        <f t="shared" si="3"/>
        <v>2344</v>
      </c>
      <c r="K12">
        <v>150</v>
      </c>
    </row>
    <row r="13" spans="1:12" x14ac:dyDescent="0.25">
      <c r="A13" s="1">
        <v>43497</v>
      </c>
      <c r="B13">
        <v>21500</v>
      </c>
      <c r="C13">
        <f t="shared" si="6"/>
        <v>1935</v>
      </c>
      <c r="D13">
        <f t="shared" si="1"/>
        <v>5400</v>
      </c>
      <c r="E13">
        <v>1350</v>
      </c>
      <c r="F13">
        <f t="shared" si="5"/>
        <v>122</v>
      </c>
      <c r="G13">
        <f t="shared" si="2"/>
        <v>30307</v>
      </c>
      <c r="I13">
        <v>30</v>
      </c>
      <c r="J13">
        <f t="shared" si="3"/>
        <v>2344</v>
      </c>
      <c r="K13">
        <v>150</v>
      </c>
    </row>
    <row r="14" spans="1:12" x14ac:dyDescent="0.25">
      <c r="A14" t="s">
        <v>10</v>
      </c>
      <c r="G14">
        <v>1335</v>
      </c>
      <c r="J14">
        <v>125</v>
      </c>
    </row>
    <row r="15" spans="1:12" x14ac:dyDescent="0.25">
      <c r="A15" t="s">
        <v>11</v>
      </c>
      <c r="G15">
        <v>914</v>
      </c>
      <c r="J15">
        <v>86</v>
      </c>
    </row>
    <row r="16" spans="1:12" x14ac:dyDescent="0.25">
      <c r="A16" t="s">
        <v>12</v>
      </c>
      <c r="G16">
        <v>6908</v>
      </c>
    </row>
    <row r="17" spans="1:11" x14ac:dyDescent="0.25">
      <c r="A17" t="s">
        <v>22</v>
      </c>
      <c r="G17">
        <v>5000</v>
      </c>
    </row>
    <row r="18" spans="1:11" x14ac:dyDescent="0.25">
      <c r="A18" t="s">
        <v>23</v>
      </c>
      <c r="G18">
        <v>15</v>
      </c>
    </row>
    <row r="19" spans="1:11" x14ac:dyDescent="0.25">
      <c r="A19" t="s">
        <v>24</v>
      </c>
      <c r="G19">
        <v>35171</v>
      </c>
    </row>
    <row r="20" spans="1:11" x14ac:dyDescent="0.25">
      <c r="G20">
        <f>SUM(G2:G19)</f>
        <v>407272</v>
      </c>
      <c r="H20">
        <f t="shared" ref="H20:K20" si="7">SUM(H2:H17)</f>
        <v>0</v>
      </c>
      <c r="I20">
        <f t="shared" si="7"/>
        <v>360</v>
      </c>
      <c r="J20">
        <f t="shared" si="7"/>
        <v>27780</v>
      </c>
      <c r="K20">
        <f t="shared" si="7"/>
        <v>1800</v>
      </c>
    </row>
    <row r="23" spans="1:11" x14ac:dyDescent="0.25">
      <c r="F23" t="s">
        <v>16</v>
      </c>
      <c r="G23">
        <f>G20</f>
        <v>407272</v>
      </c>
    </row>
    <row r="24" spans="1:11" x14ac:dyDescent="0.25">
      <c r="F24" t="s">
        <v>17</v>
      </c>
      <c r="G24">
        <v>-40000</v>
      </c>
    </row>
    <row r="25" spans="1:11" x14ac:dyDescent="0.25">
      <c r="F25" t="s">
        <v>18</v>
      </c>
      <c r="G25">
        <f>K20*-1</f>
        <v>-1800</v>
      </c>
    </row>
    <row r="26" spans="1:11" x14ac:dyDescent="0.25">
      <c r="F26" t="s">
        <v>24</v>
      </c>
      <c r="G26">
        <v>-2400</v>
      </c>
    </row>
    <row r="27" spans="1:11" x14ac:dyDescent="0.25">
      <c r="F27" t="s">
        <v>19</v>
      </c>
      <c r="G27">
        <f>SUM(G23:G26)</f>
        <v>363072</v>
      </c>
    </row>
    <row r="28" spans="1:11" x14ac:dyDescent="0.25">
      <c r="F28" t="s">
        <v>14</v>
      </c>
      <c r="G28">
        <f>38028</f>
        <v>38028</v>
      </c>
    </row>
    <row r="29" spans="1:11" x14ac:dyDescent="0.25">
      <c r="F29" t="s">
        <v>15</v>
      </c>
      <c r="G29">
        <f>H20</f>
        <v>0</v>
      </c>
    </row>
    <row r="30" spans="1:11" x14ac:dyDescent="0.25">
      <c r="F30" t="s">
        <v>20</v>
      </c>
      <c r="G30">
        <f>G27-G28-G29</f>
        <v>325044</v>
      </c>
    </row>
    <row r="31" spans="1:11" x14ac:dyDescent="0.25">
      <c r="F31" s="3">
        <v>0.2</v>
      </c>
      <c r="G31">
        <f>IF(G32&gt;=12500,(G30-500000)*0.2,0)</f>
        <v>0</v>
      </c>
    </row>
    <row r="32" spans="1:11" x14ac:dyDescent="0.25">
      <c r="F32" s="3">
        <v>0.05</v>
      </c>
      <c r="G32">
        <f>IF((G30-250000)*0.05&gt;12500,12500,(G30-250000)*0.05)</f>
        <v>3752.2000000000003</v>
      </c>
      <c r="H32">
        <f>G32*4%</f>
        <v>150.08800000000002</v>
      </c>
    </row>
    <row r="33" spans="7:7" x14ac:dyDescent="0.25">
      <c r="G33">
        <f>SUM(G31:G32)</f>
        <v>3752.2000000000003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2019-01-03T06:19:25Z</dcterms:created>
  <dcterms:modified xsi:type="dcterms:W3CDTF">2019-01-28T06:29:47Z</dcterms:modified>
</cp:coreProperties>
</file>