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<sst xmlns="http://schemas.openxmlformats.org/spreadsheetml/2006/main" count="55" uniqueCount="52">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</sst>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46" zoomScale="80" zoomScaleNormal="80" workbookViewId="0">
      <selection activeCell="G18" sqref="G18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I10">
        <v>60</v>
      </c>
      <c r="J10">
        <f t="shared" si="3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6"/>
        <v>3285</v>
      </c>
      <c r="D11">
        <f t="shared" si="1"/>
        <v>8760</v>
      </c>
      <c r="E11">
        <v>3600</v>
      </c>
      <c r="F11">
        <f t="shared" si="5"/>
        <v>324</v>
      </c>
      <c r="G11">
        <f t="shared" si="2"/>
        <v>52469</v>
      </c>
      <c r="I11">
        <v>60</v>
      </c>
      <c r="J11">
        <f t="shared" si="3"/>
        <v>3979</v>
      </c>
      <c r="K11">
        <v>200</v>
      </c>
    </row>
    <row r="12" spans="1:13" x14ac:dyDescent="0.25">
      <c r="A12" s="6">
        <v>43466</v>
      </c>
      <c r="B12">
        <v>37600</v>
      </c>
      <c r="C12">
        <f t="shared" si="6"/>
        <v>3384</v>
      </c>
      <c r="D12">
        <f t="shared" si="1"/>
        <v>9024</v>
      </c>
      <c r="E12">
        <v>3600</v>
      </c>
      <c r="F12">
        <f t="shared" si="5"/>
        <v>324</v>
      </c>
      <c r="G12">
        <f t="shared" si="2"/>
        <v>53932</v>
      </c>
      <c r="I12">
        <v>60</v>
      </c>
      <c r="J12">
        <f t="shared" si="3"/>
        <v>4098</v>
      </c>
      <c r="K12">
        <v>200</v>
      </c>
    </row>
    <row r="13" spans="1:13" x14ac:dyDescent="0.25">
      <c r="A13" s="6">
        <v>43497</v>
      </c>
      <c r="B13">
        <v>37600</v>
      </c>
      <c r="C13">
        <f t="shared" si="6"/>
        <v>3384</v>
      </c>
      <c r="D13">
        <f t="shared" si="1"/>
        <v>9024</v>
      </c>
      <c r="E13">
        <v>3600</v>
      </c>
      <c r="F13">
        <f t="shared" si="5"/>
        <v>324</v>
      </c>
      <c r="G13">
        <f t="shared" si="2"/>
        <v>53932</v>
      </c>
      <c r="I13">
        <v>60</v>
      </c>
      <c r="J13">
        <f t="shared" si="3"/>
        <v>4098</v>
      </c>
      <c r="K13">
        <v>200</v>
      </c>
    </row>
    <row r="14" spans="1:13" x14ac:dyDescent="0.25">
      <c r="A14" s="1" t="s">
        <v>10</v>
      </c>
      <c r="G14">
        <v>2386</v>
      </c>
      <c r="J14">
        <v>217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v>13200</v>
      </c>
      <c r="J17">
        <f t="shared" ref="J17" si="7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8">SUM(B21:F21)</f>
        <v>0</v>
      </c>
    </row>
    <row r="22" spans="1:13" ht="15.75" thickBot="1" x14ac:dyDescent="0.3">
      <c r="A22" s="5" t="s">
        <v>39</v>
      </c>
      <c r="B22" s="2">
        <f t="shared" ref="B22:F22" si="9">SUM(B2:B21)</f>
        <v>440200</v>
      </c>
      <c r="C22" s="2">
        <f t="shared" si="9"/>
        <v>34508</v>
      </c>
      <c r="D22" s="2">
        <f t="shared" si="9"/>
        <v>105648</v>
      </c>
      <c r="E22" s="2">
        <f t="shared" si="9"/>
        <v>43200</v>
      </c>
      <c r="F22" s="2">
        <f t="shared" si="9"/>
        <v>3384</v>
      </c>
      <c r="G22" s="2">
        <f>SUM(G2:G21)</f>
        <v>651038</v>
      </c>
      <c r="H22" s="2">
        <f t="shared" ref="H22:M22" si="10">SUM(H2:H19)</f>
        <v>0</v>
      </c>
      <c r="I22" s="2">
        <f t="shared" si="10"/>
        <v>720</v>
      </c>
      <c r="J22" s="2">
        <f t="shared" si="10"/>
        <v>47838</v>
      </c>
      <c r="K22" s="2">
        <f t="shared" si="10"/>
        <v>2400</v>
      </c>
      <c r="L22" s="2">
        <f t="shared" si="10"/>
        <v>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651038</v>
      </c>
      <c r="H25" s="22">
        <f>G25</f>
        <v>651038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653438</v>
      </c>
      <c r="H31" s="20">
        <f>H25-SUM(H26:H30)</f>
        <v>608638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46737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G37">
        <v>130000</v>
      </c>
      <c r="H37" s="23"/>
    </row>
    <row r="38" spans="6:8" x14ac:dyDescent="0.25">
      <c r="F38" s="7" t="s">
        <v>34</v>
      </c>
      <c r="G38">
        <v>12000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189457</v>
      </c>
      <c r="H43" s="18">
        <f>IF(G43&gt;150000,150000,G43)</f>
        <v>150000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47838</v>
      </c>
      <c r="H45" s="20">
        <f>IF(G45&gt;50000,50000,G45)</f>
        <v>47838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  <c r="G48">
        <v>6500</v>
      </c>
    </row>
    <row r="49" spans="6:8" ht="15.75" thickBot="1" x14ac:dyDescent="0.3">
      <c r="F49" s="11" t="s">
        <v>39</v>
      </c>
      <c r="G49" s="2">
        <f>SUM(G47:G48)</f>
        <v>6500</v>
      </c>
      <c r="H49" s="19">
        <f>IF(G49&lt;25000,G49,25000)</f>
        <v>6500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204338</v>
      </c>
    </row>
    <row r="54" spans="6:8" ht="15.75" thickTop="1" x14ac:dyDescent="0.25">
      <c r="F54" s="1" t="s">
        <v>20</v>
      </c>
      <c r="H54">
        <f>H31-H53</f>
        <v>404300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7715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7715</v>
      </c>
    </row>
    <row r="59" spans="6:8" x14ac:dyDescent="0.25">
      <c r="F59" s="1"/>
      <c r="G59">
        <f>IF(G58&lt;0,0,ROUND(G58,1))</f>
        <v>7715</v>
      </c>
      <c r="H59" s="16">
        <f>IF(ROUND(G59,-1)&lt;G59,ROUND(G59,-1)+10,ROUND(G59,-1))</f>
        <v>7720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7720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2019-02-18T07:31:29Z</dcterms:modified>
</cp:coreProperties>
</file>