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M22" i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<sst xmlns="http://schemas.openxmlformats.org/spreadsheetml/2006/main" count="55" uniqueCount="52">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</sst>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G21" sqref="G2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I2">
        <v>60</v>
      </c>
      <c r="J2">
        <f>ROUND(SUM(B2:C2)*10%,0)</f>
        <v>4064</v>
      </c>
      <c r="K2">
        <v>200</v>
      </c>
    </row>
    <row r="3" spans="1:13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I3">
        <v>60</v>
      </c>
      <c r="J3">
        <f t="shared" ref="J3:J13" si="3">ROUND(SUM(B3:C3)*10%,0)</f>
        <v>4141</v>
      </c>
      <c r="K3">
        <v>200</v>
      </c>
    </row>
    <row r="4" spans="1:13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I4">
        <v>60</v>
      </c>
      <c r="J4">
        <f t="shared" si="3"/>
        <v>4141</v>
      </c>
      <c r="K4">
        <v>200</v>
      </c>
    </row>
    <row r="5" spans="1:13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I5">
        <v>60</v>
      </c>
      <c r="J5">
        <f t="shared" si="3"/>
        <v>4141</v>
      </c>
      <c r="K5">
        <v>200</v>
      </c>
    </row>
    <row r="6" spans="1:13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I6">
        <v>60</v>
      </c>
      <c r="J6">
        <f t="shared" si="3"/>
        <v>4269</v>
      </c>
      <c r="K6">
        <v>200</v>
      </c>
    </row>
    <row r="7" spans="1:13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I7">
        <v>60</v>
      </c>
      <c r="J7">
        <f t="shared" si="3"/>
        <v>4269</v>
      </c>
      <c r="K7">
        <v>200</v>
      </c>
    </row>
    <row r="8" spans="1:13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I8">
        <v>60</v>
      </c>
      <c r="J8">
        <f t="shared" si="3"/>
        <v>4349</v>
      </c>
      <c r="K8">
        <v>200</v>
      </c>
    </row>
    <row r="9" spans="1:13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I9">
        <v>60</v>
      </c>
      <c r="J9">
        <f t="shared" si="3"/>
        <v>4349</v>
      </c>
      <c r="K9">
        <v>200</v>
      </c>
    </row>
    <row r="10" spans="1:13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I10">
        <v>60</v>
      </c>
      <c r="J10">
        <f t="shared" si="3"/>
        <v>4349</v>
      </c>
      <c r="K10">
        <v>200</v>
      </c>
    </row>
    <row r="11" spans="1:13" x14ac:dyDescent="0.25">
      <c r="A11" s="6">
        <v>43435</v>
      </c>
      <c r="B11">
        <v>39900</v>
      </c>
      <c r="C11">
        <f t="shared" si="6"/>
        <v>3591</v>
      </c>
      <c r="D11">
        <f t="shared" si="1"/>
        <v>9576</v>
      </c>
      <c r="E11">
        <v>3600</v>
      </c>
      <c r="F11">
        <f t="shared" si="5"/>
        <v>324</v>
      </c>
      <c r="G11">
        <f t="shared" si="2"/>
        <v>56991</v>
      </c>
      <c r="I11">
        <v>60</v>
      </c>
      <c r="J11">
        <f t="shared" si="3"/>
        <v>4349</v>
      </c>
      <c r="K11">
        <v>200</v>
      </c>
    </row>
    <row r="12" spans="1:13" x14ac:dyDescent="0.25">
      <c r="A12" s="6">
        <v>43466</v>
      </c>
      <c r="B12">
        <v>39900</v>
      </c>
      <c r="C12">
        <f t="shared" si="6"/>
        <v>3591</v>
      </c>
      <c r="D12">
        <f t="shared" si="1"/>
        <v>9576</v>
      </c>
      <c r="E12">
        <v>3600</v>
      </c>
      <c r="F12">
        <f t="shared" si="5"/>
        <v>324</v>
      </c>
      <c r="G12">
        <f t="shared" si="2"/>
        <v>56991</v>
      </c>
      <c r="I12">
        <v>60</v>
      </c>
      <c r="J12">
        <f t="shared" si="3"/>
        <v>4349</v>
      </c>
      <c r="K12">
        <v>200</v>
      </c>
    </row>
    <row r="13" spans="1:13" x14ac:dyDescent="0.25">
      <c r="A13" s="6">
        <v>43497</v>
      </c>
      <c r="B13">
        <v>39900</v>
      </c>
      <c r="C13">
        <f t="shared" si="6"/>
        <v>3591</v>
      </c>
      <c r="D13">
        <f t="shared" si="1"/>
        <v>9576</v>
      </c>
      <c r="E13">
        <v>3600</v>
      </c>
      <c r="F13">
        <f t="shared" si="5"/>
        <v>324</v>
      </c>
      <c r="G13">
        <f t="shared" si="2"/>
        <v>56991</v>
      </c>
      <c r="I13">
        <v>60</v>
      </c>
      <c r="J13">
        <f t="shared" si="3"/>
        <v>4349</v>
      </c>
      <c r="K13">
        <v>200</v>
      </c>
    </row>
    <row r="14" spans="1:13" x14ac:dyDescent="0.25">
      <c r="A14" s="1" t="s">
        <v>10</v>
      </c>
      <c r="G14">
        <v>2538</v>
      </c>
      <c r="J14">
        <v>232</v>
      </c>
    </row>
    <row r="15" spans="1:13" x14ac:dyDescent="0.25">
      <c r="A15" s="1" t="s">
        <v>11</v>
      </c>
      <c r="G15">
        <v>1740</v>
      </c>
      <c r="J15">
        <v>160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7">SUM(B2:B21)</f>
        <v>474000</v>
      </c>
      <c r="C22" s="2">
        <f t="shared" si="7"/>
        <v>37194</v>
      </c>
      <c r="D22" s="2">
        <f t="shared" si="7"/>
        <v>113760</v>
      </c>
      <c r="E22" s="2">
        <f t="shared" si="7"/>
        <v>43200</v>
      </c>
      <c r="F22" s="2">
        <f t="shared" si="7"/>
        <v>3384</v>
      </c>
      <c r="G22" s="2">
        <f>SUM(G2:G21)</f>
        <v>682724</v>
      </c>
      <c r="H22" s="2">
        <f t="shared" ref="H22:M22" si="8">SUM(H2:H19)</f>
        <v>0</v>
      </c>
      <c r="I22" s="2">
        <f t="shared" si="8"/>
        <v>720</v>
      </c>
      <c r="J22" s="2">
        <f t="shared" si="8"/>
        <v>51511</v>
      </c>
      <c r="K22" s="2">
        <f t="shared" si="8"/>
        <v>2400</v>
      </c>
      <c r="L22" s="2">
        <f t="shared" si="8"/>
        <v>0</v>
      </c>
      <c r="M22" s="2">
        <f t="shared" si="8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682724</v>
      </c>
      <c r="H25" s="22">
        <f>G25</f>
        <v>682724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0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685124</v>
      </c>
      <c r="H31" s="20">
        <f>H25-SUM(H26:H30)</f>
        <v>640324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36000</v>
      </c>
      <c r="H37" s="23"/>
    </row>
    <row r="38" spans="6:8" x14ac:dyDescent="0.25">
      <c r="F38" s="7" t="s">
        <v>34</v>
      </c>
      <c r="G38">
        <v>60000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G41">
        <v>8000</v>
      </c>
      <c r="H41" s="23">
        <f>G41+IF(H45=50000,G45-50000,0)</f>
        <v>9511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106231</v>
      </c>
      <c r="H43" s="18">
        <f>IF(G43&gt;150000,150000,G43)</f>
        <v>106231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51511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4781</v>
      </c>
    </row>
    <row r="49" spans="6:8" ht="15.75" thickBot="1" x14ac:dyDescent="0.3">
      <c r="F49" s="11" t="s">
        <v>39</v>
      </c>
      <c r="G49" s="2">
        <f>SUM(G47:G48)</f>
        <v>4781</v>
      </c>
      <c r="H49" s="19">
        <f>IF(G49&lt;25000,G49,25000)</f>
        <v>4781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161012</v>
      </c>
    </row>
    <row r="54" spans="6:8" ht="15.75" thickTop="1" x14ac:dyDescent="0.25">
      <c r="F54" s="1" t="s">
        <v>20</v>
      </c>
      <c r="H54">
        <f>H31-H53</f>
        <v>479312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11465.6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11465.6</v>
      </c>
    </row>
    <row r="59" spans="6:8" x14ac:dyDescent="0.25">
      <c r="F59" s="1"/>
      <c r="G59">
        <f>IF(G58&lt;0,0,ROUND(G58,1))</f>
        <v>11465.6</v>
      </c>
      <c r="H59" s="16">
        <f>IF(ROUND(G59,-1)&lt;G59,ROUND(G59,-1)+10,ROUND(G59,-1))</f>
        <v>11470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11470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2019-02-22T04:49:40Z</dcterms:modified>
</cp:coreProperties>
</file>