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D3" i="1"/>
  <c r="D4" i="1"/>
  <c r="D5" i="1"/>
  <c r="D6" i="1"/>
  <c r="D7" i="1"/>
  <c r="D8" i="1"/>
  <c r="D9" i="1"/>
  <c r="D10" i="1"/>
  <c r="D11" i="1"/>
  <c r="D12" i="1"/>
  <c r="D13" i="1"/>
  <c r="F22" i="1" l="1"/>
  <c r="D22" i="1"/>
  <c r="G2" i="1" l="1"/>
  <c r="H22" i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<sst xmlns="http://schemas.openxmlformats.org/spreadsheetml/2006/main" count="55" uniqueCount="52">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</sst>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F19" sqref="F1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8226</v>
      </c>
      <c r="C2">
        <v>576</v>
      </c>
      <c r="D2">
        <v>1974</v>
      </c>
      <c r="E2">
        <v>1161</v>
      </c>
      <c r="F2">
        <v>81</v>
      </c>
      <c r="G2">
        <f>SUM(B2:F2)</f>
        <v>12018</v>
      </c>
      <c r="I2">
        <v>10</v>
      </c>
      <c r="K2">
        <v>110</v>
      </c>
    </row>
    <row r="3" spans="1:13" x14ac:dyDescent="0.25">
      <c r="A3" s="6">
        <v>43191</v>
      </c>
      <c r="B3">
        <v>25500</v>
      </c>
      <c r="C3">
        <f t="shared" ref="C3:C7" si="0">ROUND(B3*7%,0)</f>
        <v>1785</v>
      </c>
      <c r="D3">
        <f t="shared" ref="D3:D13" si="1">IF(ROUND(B3*24%,0)&lt;5400,5400,ROUND(B3*24%,0))</f>
        <v>6120</v>
      </c>
      <c r="E3">
        <v>3600</v>
      </c>
      <c r="F3">
        <f>ROUND(E3*7%,0)</f>
        <v>252</v>
      </c>
      <c r="G3">
        <f t="shared" ref="G3:G13" si="2">SUM(B3:F3)</f>
        <v>37257</v>
      </c>
      <c r="I3">
        <v>10</v>
      </c>
      <c r="J3">
        <f t="shared" ref="J3:J13" si="3">ROUND(SUM(B3:C3)*10%,0)</f>
        <v>2729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si="1"/>
        <v>6120</v>
      </c>
      <c r="E4">
        <v>3600</v>
      </c>
      <c r="F4">
        <f t="shared" ref="F4:F7" si="4">ROUND(E4*7%,0)</f>
        <v>252</v>
      </c>
      <c r="G4">
        <f t="shared" si="2"/>
        <v>37257</v>
      </c>
      <c r="I4">
        <v>10</v>
      </c>
      <c r="J4">
        <f t="shared" si="3"/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4"/>
        <v>252</v>
      </c>
      <c r="G5">
        <f t="shared" si="2"/>
        <v>37257</v>
      </c>
      <c r="I5">
        <v>10</v>
      </c>
      <c r="J5">
        <f t="shared" si="3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4"/>
        <v>252</v>
      </c>
      <c r="G6">
        <f t="shared" si="2"/>
        <v>37257</v>
      </c>
      <c r="I6">
        <v>10</v>
      </c>
      <c r="J6">
        <f t="shared" si="3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4"/>
        <v>252</v>
      </c>
      <c r="G7">
        <f t="shared" si="2"/>
        <v>37257</v>
      </c>
      <c r="I7">
        <v>10</v>
      </c>
      <c r="J7">
        <f t="shared" si="3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2"/>
        <v>37839</v>
      </c>
      <c r="I8">
        <v>10</v>
      </c>
      <c r="J8">
        <f t="shared" si="3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2"/>
        <v>37839</v>
      </c>
      <c r="I9">
        <v>10</v>
      </c>
      <c r="J9">
        <f t="shared" si="3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2"/>
        <v>37839</v>
      </c>
      <c r="I10">
        <v>10</v>
      </c>
      <c r="J10">
        <f t="shared" si="3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2"/>
        <v>37839</v>
      </c>
      <c r="I11">
        <v>10</v>
      </c>
      <c r="J11">
        <f t="shared" si="3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2"/>
        <v>38903</v>
      </c>
      <c r="I12">
        <v>30</v>
      </c>
      <c r="J12">
        <f t="shared" si="3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2"/>
        <v>38903</v>
      </c>
      <c r="I13">
        <v>30</v>
      </c>
      <c r="J13">
        <f t="shared" si="3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290326</v>
      </c>
      <c r="C22" s="2">
        <f t="shared" si="9"/>
        <v>23415</v>
      </c>
      <c r="D22" s="2">
        <f t="shared" si="9"/>
        <v>69678</v>
      </c>
      <c r="E22" s="2">
        <f t="shared" si="9"/>
        <v>40761</v>
      </c>
      <c r="F22" s="2">
        <f t="shared" si="9"/>
        <v>3285</v>
      </c>
      <c r="G22" s="2">
        <f>SUM(G2:G21)</f>
        <v>428629</v>
      </c>
      <c r="H22" s="2">
        <f t="shared" ref="H22:M22" si="10">SUM(H2:H19)</f>
        <v>0</v>
      </c>
      <c r="I22" s="2">
        <f t="shared" si="10"/>
        <v>160</v>
      </c>
      <c r="J22" s="2">
        <f t="shared" si="10"/>
        <v>30601</v>
      </c>
      <c r="K22" s="2">
        <f t="shared" si="10"/>
        <v>1760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428629</v>
      </c>
      <c r="H25" s="22">
        <f>G25</f>
        <v>428629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1760</v>
      </c>
      <c r="H27" s="22">
        <f>G27</f>
        <v>1760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430389</v>
      </c>
      <c r="H31" s="20">
        <f>H25-SUM(H26:H30)</f>
        <v>386869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160</v>
      </c>
      <c r="H43" s="18">
        <f>IF(G43&gt;150000,150000,G43)</f>
        <v>160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30601</v>
      </c>
      <c r="H45" s="20">
        <f>IF(G45&gt;50000,50000,G45)</f>
        <v>30601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30761</v>
      </c>
    </row>
    <row r="54" spans="6:8" ht="15.75" thickTop="1" x14ac:dyDescent="0.25">
      <c r="F54" s="1" t="s">
        <v>20</v>
      </c>
      <c r="H54">
        <f>H31-H53</f>
        <v>356108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5305.4000000000005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5305.4000000000005</v>
      </c>
    </row>
    <row r="59" spans="6:8" x14ac:dyDescent="0.25">
      <c r="F59" s="1"/>
      <c r="G59">
        <f>IF(G58&lt;0,0,ROUND(G58,1))</f>
        <v>5305.4</v>
      </c>
      <c r="H59" s="16">
        <f>IF(ROUND(G59,-1)&lt;G59,ROUND(G59,-1)+10,ROUND(G59,-1))</f>
        <v>5310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5310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2019-02-22T11:20:05Z</dcterms:modified>
</cp:coreProperties>
</file>