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1" i="1"/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<sst xmlns="http://schemas.openxmlformats.org/spreadsheetml/2006/main" count="55" uniqueCount="52">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</sst>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19" zoomScale="80" zoomScaleNormal="80" workbookViewId="0">
      <selection activeCell="G43" sqref="G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E2">
        <v>3600</v>
      </c>
      <c r="F2">
        <f>ROUND(E2*5%,0)</f>
        <v>180</v>
      </c>
      <c r="G2">
        <f>SUM(B2:F2)</f>
        <v>42105</v>
      </c>
      <c r="H2">
        <v>450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E3">
        <v>3600</v>
      </c>
      <c r="F3">
        <f>ROUND(E3*7%,0)</f>
        <v>252</v>
      </c>
      <c r="G3">
        <f t="shared" ref="G3:G13" si="1">SUM(B3:F3)</f>
        <v>42907</v>
      </c>
      <c r="H3">
        <v>450</v>
      </c>
      <c r="I3">
        <v>60</v>
      </c>
      <c r="J3">
        <f t="shared" ref="J3:J13" si="2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E4">
        <v>3600</v>
      </c>
      <c r="F4">
        <f t="shared" ref="F4:F7" si="3">ROUND(E4*7%,0)</f>
        <v>252</v>
      </c>
      <c r="G4">
        <f t="shared" si="1"/>
        <v>42907</v>
      </c>
      <c r="H4">
        <v>450</v>
      </c>
      <c r="I4">
        <v>60</v>
      </c>
      <c r="J4">
        <f t="shared" si="2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E5">
        <v>3600</v>
      </c>
      <c r="F5">
        <f t="shared" si="3"/>
        <v>252</v>
      </c>
      <c r="G5">
        <f t="shared" si="1"/>
        <v>42907</v>
      </c>
      <c r="H5">
        <v>450</v>
      </c>
      <c r="I5">
        <v>60</v>
      </c>
      <c r="J5">
        <f t="shared" si="2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E6">
        <v>3600</v>
      </c>
      <c r="F6">
        <f t="shared" si="3"/>
        <v>252</v>
      </c>
      <c r="G6">
        <f t="shared" si="1"/>
        <v>42907</v>
      </c>
      <c r="H6">
        <v>450</v>
      </c>
      <c r="I6">
        <v>60</v>
      </c>
      <c r="J6">
        <f t="shared" si="2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E7">
        <v>3600</v>
      </c>
      <c r="F7">
        <f t="shared" si="3"/>
        <v>252</v>
      </c>
      <c r="G7">
        <f t="shared" si="1"/>
        <v>42907</v>
      </c>
      <c r="H7">
        <v>450</v>
      </c>
      <c r="I7">
        <v>60</v>
      </c>
      <c r="J7">
        <f t="shared" si="2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E8">
        <v>3600</v>
      </c>
      <c r="F8">
        <f>ROUND(E8*9%,0)</f>
        <v>324</v>
      </c>
      <c r="G8">
        <f t="shared" si="1"/>
        <v>43709</v>
      </c>
      <c r="H8">
        <v>450</v>
      </c>
      <c r="I8">
        <v>60</v>
      </c>
      <c r="J8">
        <f t="shared" si="2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E9">
        <v>3600</v>
      </c>
      <c r="F9">
        <f t="shared" ref="F9:F13" si="4">ROUND(E9*9%,0)</f>
        <v>324</v>
      </c>
      <c r="G9">
        <f t="shared" si="1"/>
        <v>43709</v>
      </c>
      <c r="H9">
        <v>450</v>
      </c>
      <c r="I9">
        <v>60</v>
      </c>
      <c r="J9">
        <f t="shared" si="2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5">ROUND(B10*9%,0)</f>
        <v>3285</v>
      </c>
      <c r="E10">
        <v>3600</v>
      </c>
      <c r="F10">
        <f t="shared" si="4"/>
        <v>324</v>
      </c>
      <c r="G10">
        <f t="shared" si="1"/>
        <v>43709</v>
      </c>
      <c r="H10">
        <v>450</v>
      </c>
      <c r="I10">
        <v>60</v>
      </c>
      <c r="J10">
        <f t="shared" si="2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5"/>
        <v>3285</v>
      </c>
      <c r="D11">
        <f>ROUND(B11*24%,0)</f>
        <v>8760</v>
      </c>
      <c r="E11">
        <v>3600</v>
      </c>
      <c r="F11">
        <f t="shared" si="4"/>
        <v>324</v>
      </c>
      <c r="G11">
        <f t="shared" si="1"/>
        <v>52469</v>
      </c>
      <c r="H11">
        <v>450</v>
      </c>
      <c r="I11">
        <v>60</v>
      </c>
      <c r="J11">
        <f t="shared" si="2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5"/>
        <v>3384</v>
      </c>
      <c r="D12">
        <f t="shared" ref="D12:D13" si="6">ROUND(B12*24%,0)</f>
        <v>9024</v>
      </c>
      <c r="E12">
        <v>3600</v>
      </c>
      <c r="F12">
        <f t="shared" si="4"/>
        <v>324</v>
      </c>
      <c r="G12">
        <f t="shared" si="1"/>
        <v>53932</v>
      </c>
      <c r="H12">
        <v>450</v>
      </c>
      <c r="I12">
        <v>60</v>
      </c>
      <c r="J12">
        <f t="shared" si="2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5"/>
        <v>3384</v>
      </c>
      <c r="D13">
        <f t="shared" si="6"/>
        <v>9024</v>
      </c>
      <c r="E13">
        <v>3600</v>
      </c>
      <c r="F13">
        <f t="shared" si="4"/>
        <v>324</v>
      </c>
      <c r="G13">
        <f t="shared" si="1"/>
        <v>53932</v>
      </c>
      <c r="H13">
        <v>450</v>
      </c>
      <c r="I13">
        <v>60</v>
      </c>
      <c r="J13">
        <f t="shared" si="2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  <c r="G18">
        <v>0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</row>
    <row r="22" spans="1:13" ht="15.75" thickBot="1" x14ac:dyDescent="0.3">
      <c r="A22" s="5" t="s">
        <v>39</v>
      </c>
      <c r="B22" s="2">
        <f t="shared" ref="B22:F22" si="9">SUM(B2:B21)</f>
        <v>440200</v>
      </c>
      <c r="C22" s="2">
        <f t="shared" si="9"/>
        <v>34508</v>
      </c>
      <c r="D22" s="2">
        <f t="shared" si="9"/>
        <v>26808</v>
      </c>
      <c r="E22" s="2">
        <f t="shared" si="9"/>
        <v>43200</v>
      </c>
      <c r="F22" s="2">
        <f t="shared" si="9"/>
        <v>3384</v>
      </c>
      <c r="G22" s="2">
        <f>SUM(G2:G21)</f>
        <v>559018</v>
      </c>
      <c r="H22" s="2">
        <f t="shared" ref="H22:M22" si="10">SUM(H2:H19)</f>
        <v>5400</v>
      </c>
      <c r="I22" s="2">
        <f t="shared" si="10"/>
        <v>720</v>
      </c>
      <c r="J22" s="2">
        <f t="shared" si="10"/>
        <v>47840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559018</v>
      </c>
      <c r="H25" s="22">
        <f>G25</f>
        <v>559018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561418</v>
      </c>
      <c r="H31" s="20">
        <f>H25-SUM(H26:H30)</f>
        <v>516618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G36">
        <v>50000</v>
      </c>
      <c r="H36" s="23"/>
    </row>
    <row r="37" spans="6:8" x14ac:dyDescent="0.25">
      <c r="F37" s="7" t="s">
        <v>33</v>
      </c>
      <c r="G37">
        <v>12000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G42">
        <v>20403</v>
      </c>
      <c r="H42" s="23"/>
    </row>
    <row r="43" spans="6:8" ht="15.75" thickBot="1" x14ac:dyDescent="0.3">
      <c r="F43" s="8" t="s">
        <v>39</v>
      </c>
      <c r="G43" s="2">
        <f>SUM(G33:G40,H41,G42)</f>
        <v>83123</v>
      </c>
      <c r="H43" s="18">
        <f>IF(G43&gt;150000,150000,G43)</f>
        <v>83123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  <c r="G48">
        <v>0</v>
      </c>
    </row>
    <row r="49" spans="6:8" ht="15.75" thickBot="1" x14ac:dyDescent="0.3">
      <c r="F49" s="11" t="s">
        <v>39</v>
      </c>
      <c r="G49" s="2">
        <f>SUM(G47:G48)</f>
        <v>5400</v>
      </c>
      <c r="H49" s="19">
        <f>IF(G49&lt;25000,G49,25000)</f>
        <v>5400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136363</v>
      </c>
    </row>
    <row r="54" spans="6:8" ht="15.75" thickTop="1" x14ac:dyDescent="0.25">
      <c r="F54" s="1" t="s">
        <v>20</v>
      </c>
      <c r="H54">
        <f>H31-H53</f>
        <v>380255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6512.75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6512.75</v>
      </c>
    </row>
    <row r="59" spans="6:8" x14ac:dyDescent="0.25">
      <c r="F59" s="1"/>
      <c r="G59">
        <f>IF(G58&lt;0,0,ROUND(G58,1))</f>
        <v>6512.8</v>
      </c>
      <c r="H59" s="16">
        <f>IF(ROUND(G59,-1)&lt;G59,ROUND(G59,-1)+10,ROUND(G59,-1))</f>
        <v>6520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6520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2019-02-20T09:47:57Z</dcterms:modified>
</cp:coreProperties>
</file>