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G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G47" i="1" l="1"/>
  <c r="G49" i="1" s="1"/>
  <c r="H49" i="1" s="1"/>
  <c r="C22" i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<sst xmlns="http://schemas.openxmlformats.org/spreadsheetml/2006/main" count="56" uniqueCount="53">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</sst>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55" zoomScale="80" zoomScaleNormal="80" workbookViewId="0">
      <selection activeCell="G39" sqref="G39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27900</v>
      </c>
      <c r="C2">
        <f>ROUND(B2*5%,0)</f>
        <v>1395</v>
      </c>
      <c r="D2">
        <f>IF(ROUND(B2*24%,0)&lt;5400,5400,ROUND(B2*24%,0))</f>
        <v>6696</v>
      </c>
      <c r="E2">
        <v>3600</v>
      </c>
      <c r="F2">
        <f>ROUND(E2*5%,0)</f>
        <v>180</v>
      </c>
      <c r="G2">
        <f>SUM(B2:F2)</f>
        <v>39771</v>
      </c>
      <c r="I2">
        <v>30</v>
      </c>
      <c r="J2">
        <f>ROUND(SUM(B2:C2)*10%,0)</f>
        <v>2930</v>
      </c>
      <c r="K2">
        <v>200</v>
      </c>
    </row>
    <row r="3" spans="1:13" x14ac:dyDescent="0.25">
      <c r="A3" s="6">
        <v>43191</v>
      </c>
      <c r="B3">
        <v>27900</v>
      </c>
      <c r="C3">
        <f t="shared" ref="C3:C7" si="0">ROUND(B3*7%,0)</f>
        <v>1953</v>
      </c>
      <c r="D3">
        <f t="shared" ref="D3:D13" si="1">IF(ROUND(B3*24%,0)&lt;5400,5400,ROUND(B3*24%,0))</f>
        <v>6696</v>
      </c>
      <c r="E3">
        <v>3600</v>
      </c>
      <c r="F3">
        <f>ROUND(E3*7%,0)</f>
        <v>252</v>
      </c>
      <c r="G3">
        <f t="shared" ref="G3:G13" si="2">SUM(B3:F3)</f>
        <v>40401</v>
      </c>
      <c r="I3">
        <v>30</v>
      </c>
      <c r="J3">
        <f t="shared" ref="J3:J13" si="3">ROUND(SUM(B3:C3)*10%,0)</f>
        <v>2985</v>
      </c>
      <c r="K3">
        <v>200</v>
      </c>
    </row>
    <row r="4" spans="1:13" x14ac:dyDescent="0.25">
      <c r="A4" s="6">
        <v>43221</v>
      </c>
      <c r="B4">
        <v>47600</v>
      </c>
      <c r="C4">
        <f t="shared" si="0"/>
        <v>3332</v>
      </c>
      <c r="D4">
        <f t="shared" si="1"/>
        <v>11424</v>
      </c>
      <c r="E4">
        <v>3600</v>
      </c>
      <c r="F4">
        <f t="shared" ref="F4:F7" si="4">ROUND(E4*7%,0)</f>
        <v>252</v>
      </c>
      <c r="G4">
        <f t="shared" si="2"/>
        <v>66208</v>
      </c>
      <c r="I4">
        <v>30</v>
      </c>
      <c r="J4">
        <f t="shared" si="3"/>
        <v>5093</v>
      </c>
      <c r="K4">
        <v>200</v>
      </c>
    </row>
    <row r="5" spans="1:13" x14ac:dyDescent="0.25">
      <c r="A5" s="6">
        <v>43252</v>
      </c>
      <c r="B5">
        <v>47600</v>
      </c>
      <c r="C5">
        <f t="shared" si="0"/>
        <v>3332</v>
      </c>
      <c r="D5">
        <f t="shared" si="1"/>
        <v>11424</v>
      </c>
      <c r="E5">
        <v>3600</v>
      </c>
      <c r="F5">
        <f t="shared" si="4"/>
        <v>252</v>
      </c>
      <c r="G5">
        <f t="shared" si="2"/>
        <v>66208</v>
      </c>
      <c r="I5">
        <v>30</v>
      </c>
      <c r="J5">
        <f t="shared" si="3"/>
        <v>5093</v>
      </c>
      <c r="K5">
        <v>200</v>
      </c>
    </row>
    <row r="6" spans="1:13" x14ac:dyDescent="0.25">
      <c r="A6" s="6">
        <v>43282</v>
      </c>
      <c r="B6">
        <v>47600</v>
      </c>
      <c r="C6">
        <f t="shared" si="0"/>
        <v>3332</v>
      </c>
      <c r="D6">
        <f t="shared" si="1"/>
        <v>11424</v>
      </c>
      <c r="E6">
        <v>3600</v>
      </c>
      <c r="F6">
        <f t="shared" si="4"/>
        <v>252</v>
      </c>
      <c r="G6">
        <f t="shared" si="2"/>
        <v>66208</v>
      </c>
      <c r="I6">
        <v>30</v>
      </c>
      <c r="J6">
        <f t="shared" si="3"/>
        <v>5093</v>
      </c>
      <c r="K6">
        <v>200</v>
      </c>
    </row>
    <row r="7" spans="1:13" x14ac:dyDescent="0.25">
      <c r="A7" s="6">
        <v>43313</v>
      </c>
      <c r="B7">
        <v>47600</v>
      </c>
      <c r="C7">
        <f t="shared" si="0"/>
        <v>3332</v>
      </c>
      <c r="D7">
        <f t="shared" si="1"/>
        <v>11424</v>
      </c>
      <c r="E7">
        <v>3600</v>
      </c>
      <c r="F7">
        <f t="shared" si="4"/>
        <v>252</v>
      </c>
      <c r="G7">
        <f t="shared" si="2"/>
        <v>66208</v>
      </c>
      <c r="I7">
        <v>30</v>
      </c>
      <c r="J7">
        <f t="shared" si="3"/>
        <v>5093</v>
      </c>
      <c r="K7">
        <v>200</v>
      </c>
    </row>
    <row r="8" spans="1:13" x14ac:dyDescent="0.25">
      <c r="A8" s="6">
        <v>43344</v>
      </c>
      <c r="B8">
        <v>47600</v>
      </c>
      <c r="C8">
        <f>ROUND(B8*9%,0)</f>
        <v>4284</v>
      </c>
      <c r="D8">
        <f t="shared" si="1"/>
        <v>11424</v>
      </c>
      <c r="E8">
        <v>3600</v>
      </c>
      <c r="F8">
        <f>ROUND(E8*9%,0)</f>
        <v>324</v>
      </c>
      <c r="G8">
        <f t="shared" si="2"/>
        <v>67232</v>
      </c>
      <c r="I8">
        <v>30</v>
      </c>
      <c r="J8">
        <f t="shared" si="3"/>
        <v>5188</v>
      </c>
      <c r="K8">
        <v>200</v>
      </c>
    </row>
    <row r="9" spans="1:13" x14ac:dyDescent="0.25">
      <c r="A9" s="6">
        <v>43374</v>
      </c>
      <c r="B9">
        <v>47600</v>
      </c>
      <c r="C9">
        <f>ROUND(B9*9%,0)</f>
        <v>4284</v>
      </c>
      <c r="D9">
        <f t="shared" si="1"/>
        <v>11424</v>
      </c>
      <c r="E9">
        <v>3600</v>
      </c>
      <c r="F9">
        <f t="shared" ref="F9:F13" si="5">ROUND(E9*9%,0)</f>
        <v>324</v>
      </c>
      <c r="G9">
        <f t="shared" si="2"/>
        <v>67232</v>
      </c>
      <c r="I9">
        <v>30</v>
      </c>
      <c r="J9">
        <f t="shared" si="3"/>
        <v>5188</v>
      </c>
      <c r="K9">
        <v>200</v>
      </c>
    </row>
    <row r="10" spans="1:13" x14ac:dyDescent="0.25">
      <c r="A10" s="6">
        <v>43405</v>
      </c>
      <c r="B10">
        <v>47600</v>
      </c>
      <c r="C10">
        <f t="shared" ref="C10:C13" si="6">ROUND(B10*9%,0)</f>
        <v>4284</v>
      </c>
      <c r="D10">
        <f t="shared" si="1"/>
        <v>11424</v>
      </c>
      <c r="E10">
        <v>3600</v>
      </c>
      <c r="F10">
        <f t="shared" si="5"/>
        <v>324</v>
      </c>
      <c r="G10">
        <f t="shared" si="2"/>
        <v>67232</v>
      </c>
      <c r="I10">
        <v>30</v>
      </c>
      <c r="J10">
        <f t="shared" si="3"/>
        <v>5188</v>
      </c>
      <c r="K10">
        <v>200</v>
      </c>
    </row>
    <row r="11" spans="1:13" x14ac:dyDescent="0.25">
      <c r="A11" s="6">
        <v>43435</v>
      </c>
      <c r="B11">
        <v>47600</v>
      </c>
      <c r="C11">
        <f t="shared" si="6"/>
        <v>4284</v>
      </c>
      <c r="D11">
        <f t="shared" si="1"/>
        <v>11424</v>
      </c>
      <c r="E11">
        <v>3600</v>
      </c>
      <c r="F11">
        <f t="shared" si="5"/>
        <v>324</v>
      </c>
      <c r="G11">
        <f t="shared" si="2"/>
        <v>67232</v>
      </c>
      <c r="I11">
        <v>30</v>
      </c>
      <c r="J11">
        <f t="shared" si="3"/>
        <v>5188</v>
      </c>
      <c r="K11">
        <v>200</v>
      </c>
      <c r="L11">
        <v>15000</v>
      </c>
    </row>
    <row r="12" spans="1:13" x14ac:dyDescent="0.25">
      <c r="A12" s="6">
        <v>43466</v>
      </c>
      <c r="B12">
        <v>49000</v>
      </c>
      <c r="C12">
        <f t="shared" si="6"/>
        <v>4410</v>
      </c>
      <c r="D12">
        <f t="shared" si="1"/>
        <v>11760</v>
      </c>
      <c r="E12">
        <v>3600</v>
      </c>
      <c r="F12">
        <f t="shared" si="5"/>
        <v>324</v>
      </c>
      <c r="G12">
        <f t="shared" si="2"/>
        <v>69094</v>
      </c>
      <c r="I12">
        <v>60</v>
      </c>
      <c r="J12">
        <f t="shared" si="3"/>
        <v>5341</v>
      </c>
      <c r="K12">
        <v>200</v>
      </c>
      <c r="L12">
        <v>0</v>
      </c>
    </row>
    <row r="13" spans="1:13" x14ac:dyDescent="0.25">
      <c r="A13" s="6">
        <v>43497</v>
      </c>
      <c r="B13">
        <v>49000</v>
      </c>
      <c r="C13">
        <f t="shared" si="6"/>
        <v>4410</v>
      </c>
      <c r="D13">
        <f t="shared" si="1"/>
        <v>11760</v>
      </c>
      <c r="E13">
        <v>3600</v>
      </c>
      <c r="F13">
        <f t="shared" si="5"/>
        <v>324</v>
      </c>
      <c r="G13">
        <f t="shared" si="2"/>
        <v>69094</v>
      </c>
      <c r="I13">
        <v>60</v>
      </c>
      <c r="J13">
        <f t="shared" si="3"/>
        <v>5341</v>
      </c>
      <c r="K13">
        <v>200</v>
      </c>
    </row>
    <row r="14" spans="1:13" x14ac:dyDescent="0.25">
      <c r="A14" s="1" t="s">
        <v>10</v>
      </c>
      <c r="G14">
        <v>1890</v>
      </c>
      <c r="J14">
        <v>167</v>
      </c>
    </row>
    <row r="15" spans="1:13" x14ac:dyDescent="0.25">
      <c r="A15" s="1" t="s">
        <v>11</v>
      </c>
      <c r="G15">
        <v>2048</v>
      </c>
      <c r="J15" t="s">
        <v>52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B17">
        <v>13133</v>
      </c>
      <c r="C17">
        <v>919</v>
      </c>
      <c r="D17">
        <v>3152</v>
      </c>
      <c r="E17">
        <v>956</v>
      </c>
      <c r="G17">
        <f t="shared" ref="G17" si="7">SUM(B17:F17)</f>
        <v>18160</v>
      </c>
      <c r="J17">
        <f t="shared" ref="J17" si="8">ROUND(SUM(B17:C17)*10%,0)</f>
        <v>1405</v>
      </c>
    </row>
    <row r="18" spans="1:13" x14ac:dyDescent="0.25">
      <c r="A18" s="1" t="s">
        <v>49</v>
      </c>
      <c r="G18">
        <v>0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9">SUM(B21:F21)</f>
        <v>0</v>
      </c>
    </row>
    <row r="22" spans="1:13" ht="15.75" thickBot="1" x14ac:dyDescent="0.3">
      <c r="A22" s="5" t="s">
        <v>39</v>
      </c>
      <c r="B22" s="2">
        <f t="shared" ref="B22:F22" si="10">SUM(B2:B21)</f>
        <v>547733</v>
      </c>
      <c r="C22" s="2">
        <f t="shared" si="10"/>
        <v>43551</v>
      </c>
      <c r="D22" s="2">
        <f t="shared" si="10"/>
        <v>131456</v>
      </c>
      <c r="E22" s="2">
        <f t="shared" si="10"/>
        <v>44156</v>
      </c>
      <c r="F22" s="2">
        <f t="shared" si="10"/>
        <v>3384</v>
      </c>
      <c r="G22" s="2">
        <f>SUM(G2:G21)</f>
        <v>781126</v>
      </c>
      <c r="H22" s="2">
        <f t="shared" ref="H22:M22" si="11">SUM(H2:H19)</f>
        <v>0</v>
      </c>
      <c r="I22" s="2">
        <f t="shared" si="11"/>
        <v>420</v>
      </c>
      <c r="J22" s="2">
        <f t="shared" si="11"/>
        <v>59293</v>
      </c>
      <c r="K22" s="2">
        <f t="shared" si="11"/>
        <v>2400</v>
      </c>
      <c r="L22" s="2">
        <f t="shared" si="11"/>
        <v>15000</v>
      </c>
      <c r="M22" s="2">
        <f t="shared" si="11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781126</v>
      </c>
      <c r="H25" s="22">
        <f>G25</f>
        <v>781126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783526</v>
      </c>
      <c r="H31" s="20">
        <f>H25-SUM(H26:H30)</f>
        <v>738726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420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15456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G39">
        <v>125000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9293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150169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59293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200000</v>
      </c>
    </row>
    <row r="54" spans="6:8" ht="15.75" thickTop="1" x14ac:dyDescent="0.25">
      <c r="F54" s="1" t="s">
        <v>20</v>
      </c>
      <c r="H54">
        <f>H31-H53</f>
        <v>538726</v>
      </c>
    </row>
    <row r="55" spans="6:8" x14ac:dyDescent="0.25">
      <c r="F55" s="12">
        <v>0.2</v>
      </c>
      <c r="G55">
        <f>IF(G56&gt;=12500,(H54-500000)*0.2,0)</f>
        <v>7745.2000000000007</v>
      </c>
    </row>
    <row r="56" spans="6:8" x14ac:dyDescent="0.25">
      <c r="F56" s="12">
        <v>0.05</v>
      </c>
      <c r="G56">
        <f>IF((H54-250000)*0.05&gt;12500,12500,(H54-250000)*0.05)</f>
        <v>12500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20245.2</v>
      </c>
    </row>
    <row r="59" spans="6:8" x14ac:dyDescent="0.25">
      <c r="F59" s="1"/>
      <c r="G59">
        <f>IF(G58&lt;0,0,ROUND(G58,1))</f>
        <v>20245.2</v>
      </c>
      <c r="H59" s="16">
        <f>IF(ROUND(G59,-1)&lt;G59,ROUND(G59,-1)+10,ROUND(G59,-1))</f>
        <v>20250</v>
      </c>
    </row>
    <row r="60" spans="6:8" x14ac:dyDescent="0.25">
      <c r="F60" t="s">
        <v>46</v>
      </c>
      <c r="H60">
        <f>L22</f>
        <v>15000</v>
      </c>
    </row>
    <row r="61" spans="6:8" ht="15.75" thickBot="1" x14ac:dyDescent="0.3">
      <c r="H61" s="2">
        <f>H59-H60</f>
        <v>5250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2019-02-22T10:14:39Z</dcterms:modified>
</cp:coreProperties>
</file>