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<sst xmlns="http://schemas.openxmlformats.org/spreadsheetml/2006/main" count="56" uniqueCount="53">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</sst>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39" zoomScale="80" zoomScaleNormal="80" workbookViewId="0">
      <selection activeCell="G39" sqref="G39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  <c r="M2">
        <v>3780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36500</v>
      </c>
      <c r="C12">
        <f t="shared" si="6"/>
        <v>3285</v>
      </c>
      <c r="D12">
        <f t="shared" si="1"/>
        <v>8760</v>
      </c>
      <c r="E12">
        <v>3600</v>
      </c>
      <c r="F12">
        <f t="shared" si="5"/>
        <v>324</v>
      </c>
      <c r="G12">
        <f t="shared" si="2"/>
        <v>52469</v>
      </c>
      <c r="I12">
        <v>60</v>
      </c>
      <c r="J12">
        <f t="shared" si="3"/>
        <v>3979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439100</v>
      </c>
      <c r="C22" s="2">
        <f t="shared" si="10"/>
        <v>34409</v>
      </c>
      <c r="D22" s="2">
        <f t="shared" si="10"/>
        <v>105384</v>
      </c>
      <c r="E22" s="2">
        <f t="shared" si="10"/>
        <v>43200</v>
      </c>
      <c r="F22" s="2">
        <f t="shared" si="10"/>
        <v>3384</v>
      </c>
      <c r="G22" s="2">
        <f>SUM(G2:G21)</f>
        <v>636395</v>
      </c>
      <c r="H22" s="2">
        <f t="shared" ref="H22:M22" si="11">SUM(H2:H19)</f>
        <v>0</v>
      </c>
      <c r="I22" s="2">
        <f t="shared" si="11"/>
        <v>720</v>
      </c>
      <c r="J22" s="2">
        <f t="shared" si="11"/>
        <v>47721</v>
      </c>
      <c r="K22" s="2">
        <f t="shared" si="11"/>
        <v>2400</v>
      </c>
      <c r="L22" s="2">
        <f t="shared" si="11"/>
        <v>0</v>
      </c>
      <c r="M22" s="2">
        <f t="shared" si="11"/>
        <v>3780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632615</v>
      </c>
      <c r="H25" s="22">
        <f>G25</f>
        <v>632615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635015</v>
      </c>
      <c r="H31" s="20">
        <f>H25-SUM(H26:H30)</f>
        <v>590215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G38">
        <v>10000</v>
      </c>
      <c r="H38" s="23"/>
    </row>
    <row r="39" spans="6:8" x14ac:dyDescent="0.25">
      <c r="F39" s="7" t="s">
        <v>36</v>
      </c>
      <c r="G39" t="s">
        <v>52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10720</v>
      </c>
      <c r="H43" s="18">
        <f>IF(G43&gt;150000,150000,G43)</f>
        <v>10720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47721</v>
      </c>
      <c r="H45" s="20">
        <f>IF(G45&gt;50000,50000,G45)</f>
        <v>47721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58441</v>
      </c>
    </row>
    <row r="54" spans="6:8" ht="15.75" thickTop="1" x14ac:dyDescent="0.25">
      <c r="F54" s="1" t="s">
        <v>20</v>
      </c>
      <c r="H54">
        <f>H31-H53</f>
        <v>531774</v>
      </c>
    </row>
    <row r="55" spans="6:8" x14ac:dyDescent="0.25">
      <c r="F55" s="12">
        <v>0.2</v>
      </c>
      <c r="G55">
        <f>IF(G56&gt;=12500,(H54-500000)*0.2,0)</f>
        <v>6354.8</v>
      </c>
    </row>
    <row r="56" spans="6:8" x14ac:dyDescent="0.25">
      <c r="F56" s="12">
        <v>0.05</v>
      </c>
      <c r="G56">
        <f>IF((H54-250000)*0.05&gt;12500,12500,(H54-250000)*0.05)</f>
        <v>12500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18854.8</v>
      </c>
    </row>
    <row r="59" spans="6:8" x14ac:dyDescent="0.25">
      <c r="F59" s="1"/>
      <c r="G59">
        <f>IF(G58&lt;0,0,ROUND(G58,1))</f>
        <v>18854.8</v>
      </c>
      <c r="H59" s="16">
        <f>IF(ROUND(G59,-1)&lt;G59,ROUND(G59,-1)+10,ROUND(G59,-1))</f>
        <v>18860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18860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2019-02-22T12:43:25Z</dcterms:modified>
</cp:coreProperties>
</file>