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drawings/drawing53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42.xml" ContentType="application/vnd.openxmlformats-officedocument.drawing+xml"/>
  <Override PartName="/xl/externalLinks/externalLink1.xml" ContentType="application/vnd.openxmlformats-officedocument.spreadsheetml.externalLink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56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drawings/drawing5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Override PartName="/xl/drawings/drawing55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  <Override PartName="/xl/externalLinks/externalLink3.xml" ContentType="application/vnd.openxmlformats-officedocument.spreadsheetml.externalLink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TOC" sheetId="114" r:id="rId1"/>
    <sheet name="FORM16" sheetId="2" r:id="rId2"/>
    <sheet name="UTPAL CHATTERJEE" sheetId="113" r:id="rId3"/>
    <sheet name="TASHI DHENDUP BHUTIA" sheetId="112" r:id="rId4"/>
    <sheet name="SURAJIT GHOSH" sheetId="111" r:id="rId5"/>
    <sheet name="SUNIL KUMAR MAHATO" sheetId="110" r:id="rId6"/>
    <sheet name="SUDESHNA DAS BHATTACHARYYA" sheetId="109" r:id="rId7"/>
    <sheet name="SUBHASHIS SEN" sheetId="108" r:id="rId8"/>
    <sheet name="SUBHANKAR CHATTERJEE" sheetId="107" r:id="rId9"/>
    <sheet name="SUBARNA SARKAR" sheetId="106" r:id="rId10"/>
    <sheet name="SREERAJ ASHOK" sheetId="105" r:id="rId11"/>
    <sheet name="SOURAV GUHA" sheetId="104" r:id="rId12"/>
    <sheet name="SISIR KUMAR BISWAS" sheetId="103" r:id="rId13"/>
    <sheet name="SIMON MUAN" sheetId="102" r:id="rId14"/>
    <sheet name="SIBY JOHN" sheetId="101" r:id="rId15"/>
    <sheet name="SHILADRI KUMAR DHOL" sheetId="100" r:id="rId16"/>
    <sheet name="SAURABH HALDER" sheetId="99" r:id="rId17"/>
    <sheet name="SARMISTHA CHATTERJEE" sheetId="98" r:id="rId18"/>
    <sheet name="SANTANU DAS" sheetId="97" r:id="rId19"/>
    <sheet name="SANKAR LAL SARKAR" sheetId="96" r:id="rId20"/>
    <sheet name="SANJOY KUMAR DEY" sheetId="95" r:id="rId21"/>
    <sheet name="SAMUJJAL BANDYOPADHYAY" sheetId="94" r:id="rId22"/>
    <sheet name="SAMARESH ROY (RAM)" sheetId="93" r:id="rId23"/>
    <sheet name="RATAN CHADRA SARDAR" sheetId="92" r:id="rId24"/>
    <sheet name="RANJAN MITRA" sheetId="91" r:id="rId25"/>
    <sheet name="RANI MAGDALENE EKKA(BARA)" sheetId="90" r:id="rId26"/>
    <sheet name="RANENDU SARKAR" sheetId="89" r:id="rId27"/>
    <sheet name="RAKESH BASU" sheetId="88" r:id="rId28"/>
    <sheet name="PRADYUT KUMAR RAY" sheetId="87" r:id="rId29"/>
    <sheet name="PRABIR KUMAR JANA" sheetId="86" r:id="rId30"/>
    <sheet name="PARTHA CHOUDHURY" sheetId="85" r:id="rId31"/>
    <sheet name="NIRMAL KUMAR MANNA" sheetId="84" r:id="rId32"/>
    <sheet name="NIKHIL KUMAR MAJI" sheetId="83" r:id="rId33"/>
    <sheet name="NAWAL KISHOR PRASAD" sheetId="82" r:id="rId34"/>
    <sheet name="NAVEEN KUMAR" sheetId="81" r:id="rId35"/>
    <sheet name="MONORANJAN SAHA" sheetId="80" r:id="rId36"/>
    <sheet name="MANOJ SARDAR" sheetId="79" r:id="rId37"/>
    <sheet name="MANOJ KUMAR MOWAR" sheetId="78" r:id="rId38"/>
    <sheet name="MADHUMITA BASU" sheetId="77" r:id="rId39"/>
    <sheet name="KANIKA MITRA (BOSE)" sheetId="76" r:id="rId40"/>
    <sheet name="KAMLESH KUMAR" sheetId="75" r:id="rId41"/>
    <sheet name="KALYAN CHAKRABARTI" sheetId="74" r:id="rId42"/>
    <sheet name="KALLOL GHOSH" sheetId="73" r:id="rId43"/>
    <sheet name="JYOTSNA LAKRA TOPPO" sheetId="72" r:id="rId44"/>
    <sheet name="JAYANTA SEN" sheetId="71" r:id="rId45"/>
    <sheet name="JAYANTA KUMAR DUTTA" sheetId="70" r:id="rId46"/>
    <sheet name="HARADHAN BHADRA" sheetId="69" r:id="rId47"/>
    <sheet name="GOLAM KIBRIA" sheetId="68" r:id="rId48"/>
    <sheet name="DEBDAS BANERJEE" sheetId="67" r:id="rId49"/>
    <sheet name="DEBASIS GOSWAMI" sheetId="66" r:id="rId50"/>
    <sheet name="BISWAJIT SINGH" sheetId="65" r:id="rId51"/>
    <sheet name="BISWAJIT SAHA" sheetId="64" r:id="rId52"/>
    <sheet name="BISWAJIT PANDIT" sheetId="63" r:id="rId53"/>
    <sheet name="BAPPADITYA MAJUMDER" sheetId="62" r:id="rId54"/>
    <sheet name="ARUP DUTTA" sheetId="61" r:id="rId55"/>
    <sheet name="ARIJEET MAJUMDAR" sheetId="60" r:id="rId56"/>
    <sheet name="ALKA KUMARI SAHU" sheetId="59" r:id="rId57"/>
    <sheet name="Sheet1" sheetId="1" r:id="rId58"/>
  </sheets>
  <functionGroups/>
  <externalReferences>
    <externalReference r:id="rId59"/>
    <externalReference r:id="rId60"/>
    <externalReference r:id="rId61"/>
  </externalReferences>
  <definedNames>
    <definedName name="DropDownList">[1]SEARCH!$K$3:$K$21</definedName>
    <definedName name="_xlnm.Print_Area" localSheetId="56">'ALKA KUMARI SAHU'!$A$1:$AH$105</definedName>
    <definedName name="_xlnm.Print_Area" localSheetId="55">'ARIJEET MAJUMDAR'!$A$1:$AH$105</definedName>
    <definedName name="_xlnm.Print_Area" localSheetId="54">'ARUP DUTTA'!$A$1:$AH$105</definedName>
    <definedName name="_xlnm.Print_Area" localSheetId="53">'BAPPADITYA MAJUMDER'!$A$1:$AH$105</definedName>
    <definedName name="_xlnm.Print_Area" localSheetId="52">'BISWAJIT PANDIT'!$A$1:$AH$105</definedName>
    <definedName name="_xlnm.Print_Area" localSheetId="51">'BISWAJIT SAHA'!$A$1:$AH$105</definedName>
    <definedName name="_xlnm.Print_Area" localSheetId="50">'BISWAJIT SINGH'!$A$1:$AH$105</definedName>
    <definedName name="_xlnm.Print_Area" localSheetId="49">'DEBASIS GOSWAMI'!$A$1:$AH$105</definedName>
    <definedName name="_xlnm.Print_Area" localSheetId="48">'DEBDAS BANERJEE'!$A$1:$AH$105</definedName>
    <definedName name="_xlnm.Print_Area" localSheetId="1">FORM16!$A$1:$AH$105</definedName>
    <definedName name="_xlnm.Print_Area" localSheetId="47">'GOLAM KIBRIA'!$A$1:$AH$105</definedName>
    <definedName name="_xlnm.Print_Area" localSheetId="46">'HARADHAN BHADRA'!$A$1:$AH$105</definedName>
    <definedName name="_xlnm.Print_Area" localSheetId="45">'JAYANTA KUMAR DUTTA'!$A$1:$AH$105</definedName>
    <definedName name="_xlnm.Print_Area" localSheetId="44">'JAYANTA SEN'!$A$1:$AH$105</definedName>
    <definedName name="_xlnm.Print_Area" localSheetId="43">'JYOTSNA LAKRA TOPPO'!$A$1:$AH$105</definedName>
    <definedName name="_xlnm.Print_Area" localSheetId="42">'KALLOL GHOSH'!$A$1:$AH$105</definedName>
    <definedName name="_xlnm.Print_Area" localSheetId="41">'KALYAN CHAKRABARTI'!$A$1:$AH$105</definedName>
    <definedName name="_xlnm.Print_Area" localSheetId="40">'KAMLESH KUMAR'!$A$1:$AH$105</definedName>
    <definedName name="_xlnm.Print_Area" localSheetId="39">'KANIKA MITRA (BOSE)'!$A$1:$AH$105</definedName>
    <definedName name="_xlnm.Print_Area" localSheetId="38">'MADHUMITA BASU'!$A$1:$AH$105</definedName>
    <definedName name="_xlnm.Print_Area" localSheetId="37">'MANOJ KUMAR MOWAR'!$A$1:$AH$105</definedName>
    <definedName name="_xlnm.Print_Area" localSheetId="36">'MANOJ SARDAR'!$A$1:$AH$105</definedName>
    <definedName name="_xlnm.Print_Area" localSheetId="35">'MONORANJAN SAHA'!$A$1:$AH$105</definedName>
    <definedName name="_xlnm.Print_Area" localSheetId="34">'NAVEEN KUMAR'!$A$1:$AH$105</definedName>
    <definedName name="_xlnm.Print_Area" localSheetId="33">'NAWAL KISHOR PRASAD'!$A$1:$AH$105</definedName>
    <definedName name="_xlnm.Print_Area" localSheetId="32">'NIKHIL KUMAR MAJI'!$A$1:$AH$105</definedName>
    <definedName name="_xlnm.Print_Area" localSheetId="31">'NIRMAL KUMAR MANNA'!$A$1:$AH$105</definedName>
    <definedName name="_xlnm.Print_Area" localSheetId="30">'PARTHA CHOUDHURY'!$A$1:$AH$105</definedName>
    <definedName name="_xlnm.Print_Area" localSheetId="29">'PRABIR KUMAR JANA'!$A$1:$AH$105</definedName>
    <definedName name="_xlnm.Print_Area" localSheetId="28">'PRADYUT KUMAR RAY'!$A$1:$AH$105</definedName>
    <definedName name="_xlnm.Print_Area" localSheetId="27">'RAKESH BASU'!$A$1:$AH$105</definedName>
    <definedName name="_xlnm.Print_Area" localSheetId="26">'RANENDU SARKAR'!$A$1:$AH$105</definedName>
    <definedName name="_xlnm.Print_Area" localSheetId="25">'RANI MAGDALENE EKKA(BARA)'!$A$1:$AH$105</definedName>
    <definedName name="_xlnm.Print_Area" localSheetId="24">'RANJAN MITRA'!$A$1:$AH$105</definedName>
    <definedName name="_xlnm.Print_Area" localSheetId="23">'RATAN CHADRA SARDAR'!$A$1:$AH$105</definedName>
    <definedName name="_xlnm.Print_Area" localSheetId="22">'SAMARESH ROY (RAM)'!$A$1:$AH$105</definedName>
    <definedName name="_xlnm.Print_Area" localSheetId="21">'SAMUJJAL BANDYOPADHYAY'!$A$1:$AH$105</definedName>
    <definedName name="_xlnm.Print_Area" localSheetId="20">'SANJOY KUMAR DEY'!$A$1:$AH$105</definedName>
    <definedName name="_xlnm.Print_Area" localSheetId="19">'SANKAR LAL SARKAR'!$A$1:$AH$105</definedName>
    <definedName name="_xlnm.Print_Area" localSheetId="18">'SANTANU DAS'!$A$1:$AH$105</definedName>
    <definedName name="_xlnm.Print_Area" localSheetId="17">'SARMISTHA CHATTERJEE'!$A$1:$AH$105</definedName>
    <definedName name="_xlnm.Print_Area" localSheetId="16">'SAURABH HALDER'!$A$1:$AH$105</definedName>
    <definedName name="_xlnm.Print_Area" localSheetId="15">'SHILADRI KUMAR DHOL'!$A$1:$AH$105</definedName>
    <definedName name="_xlnm.Print_Area" localSheetId="14">'SIBY JOHN'!$A$1:$AH$105</definedName>
    <definedName name="_xlnm.Print_Area" localSheetId="13">'SIMON MUAN'!$A$1:$AH$105</definedName>
    <definedName name="_xlnm.Print_Area" localSheetId="12">'SISIR KUMAR BISWAS'!$A$1:$AH$105</definedName>
    <definedName name="_xlnm.Print_Area" localSheetId="11">'SOURAV GUHA'!$A$1:$AH$105</definedName>
    <definedName name="_xlnm.Print_Area" localSheetId="10">'SREERAJ ASHOK'!$A$1:$AH$105</definedName>
    <definedName name="_xlnm.Print_Area" localSheetId="9">'SUBARNA SARKAR'!$A$1:$AH$105</definedName>
    <definedName name="_xlnm.Print_Area" localSheetId="8">'SUBHANKAR CHATTERJEE'!$A$1:$AH$105</definedName>
    <definedName name="_xlnm.Print_Area" localSheetId="7">'SUBHASHIS SEN'!$A$1:$AH$105</definedName>
    <definedName name="_xlnm.Print_Area" localSheetId="6">'SUDESHNA DAS BHATTACHARYYA'!$A$1:$AH$105</definedName>
    <definedName name="_xlnm.Print_Area" localSheetId="5">'SUNIL KUMAR MAHATO'!$A$1:$AH$105</definedName>
    <definedName name="_xlnm.Print_Area" localSheetId="4">'SURAJIT GHOSH'!$A$1:$AH$105</definedName>
    <definedName name="_xlnm.Print_Area" localSheetId="3">'TASHI DHENDUP BHUTIA'!$A$1:$AH$105</definedName>
    <definedName name="_xlnm.Print_Area" localSheetId="2">'UTPAL CHATTERJEE'!$A$1:$AH$105</definedName>
  </definedNames>
  <calcPr calcId="124519"/>
</workbook>
</file>

<file path=xl/calcChain.xml><?xml version="1.0" encoding="utf-8"?>
<calcChain xmlns="http://schemas.openxmlformats.org/spreadsheetml/2006/main">
  <c r="AD89" i="113"/>
  <c r="X73"/>
  <c r="R72"/>
  <c r="X72" s="1"/>
  <c r="AD69"/>
  <c r="AD61" s="1"/>
  <c r="X61"/>
  <c r="X45"/>
  <c r="X40"/>
  <c r="X35"/>
  <c r="X30"/>
  <c r="AA21"/>
  <c r="S21"/>
  <c r="B90"/>
  <c r="B90" i="107"/>
  <c r="B90" i="112"/>
  <c r="AD73" i="113" l="1"/>
  <c r="AD75" s="1"/>
  <c r="X36"/>
  <c r="AD41" s="1"/>
  <c r="AD46" s="1"/>
  <c r="AD89" i="112"/>
  <c r="X73"/>
  <c r="R72"/>
  <c r="X72" s="1"/>
  <c r="AD69"/>
  <c r="AD61" s="1"/>
  <c r="X61"/>
  <c r="X45"/>
  <c r="X40"/>
  <c r="X35"/>
  <c r="X30"/>
  <c r="AA21"/>
  <c r="S21"/>
  <c r="B90" i="111"/>
  <c r="AD77" i="113" l="1"/>
  <c r="AD75" i="112"/>
  <c r="AD73"/>
  <c r="X36"/>
  <c r="AD41" s="1"/>
  <c r="AD46" s="1"/>
  <c r="AD89" i="111"/>
  <c r="X73"/>
  <c r="R72"/>
  <c r="X72" s="1"/>
  <c r="AD73" s="1"/>
  <c r="AD69"/>
  <c r="X61"/>
  <c r="X45"/>
  <c r="X40"/>
  <c r="X35"/>
  <c r="X30"/>
  <c r="AA21"/>
  <c r="S21"/>
  <c r="AD78" i="113"/>
  <c r="B90" i="110"/>
  <c r="AD79" i="113" l="1"/>
  <c r="AD80" s="1"/>
  <c r="AD82" s="1"/>
  <c r="AD84" s="1"/>
  <c r="AJ77"/>
  <c r="AD77" i="112"/>
  <c r="AD61" i="111"/>
  <c r="AD75" s="1"/>
  <c r="X36"/>
  <c r="AD41" s="1"/>
  <c r="AD46" s="1"/>
  <c r="AD89" i="110"/>
  <c r="X73"/>
  <c r="R72"/>
  <c r="X72" s="1"/>
  <c r="AD69"/>
  <c r="X61"/>
  <c r="X45"/>
  <c r="X40"/>
  <c r="X35"/>
  <c r="X30"/>
  <c r="AA21"/>
  <c r="S21"/>
  <c r="AD78" i="112"/>
  <c r="B90" i="109"/>
  <c r="AD79" i="112" l="1"/>
  <c r="AD80" s="1"/>
  <c r="AD82" s="1"/>
  <c r="AD84" s="1"/>
  <c r="AJ77"/>
  <c r="AD77" i="111"/>
  <c r="AJ77" s="1"/>
  <c r="AD73" i="110"/>
  <c r="AD61"/>
  <c r="X36"/>
  <c r="AD41" s="1"/>
  <c r="AD46" s="1"/>
  <c r="AD89" i="109"/>
  <c r="X73"/>
  <c r="R72"/>
  <c r="X72" s="1"/>
  <c r="AD69"/>
  <c r="X61"/>
  <c r="X45"/>
  <c r="X40"/>
  <c r="X35"/>
  <c r="X30"/>
  <c r="AA21"/>
  <c r="S21"/>
  <c r="AD78" i="111"/>
  <c r="B90" i="108"/>
  <c r="AD61" i="109" l="1"/>
  <c r="AD75" s="1"/>
  <c r="AD79" i="111"/>
  <c r="AD80" s="1"/>
  <c r="AD82" s="1"/>
  <c r="AD84" s="1"/>
  <c r="AD75" i="110"/>
  <c r="AD77" s="1"/>
  <c r="AD73" i="109"/>
  <c r="X36"/>
  <c r="AD41" s="1"/>
  <c r="AD46" s="1"/>
  <c r="AD89" i="108"/>
  <c r="X73"/>
  <c r="X72"/>
  <c r="R72"/>
  <c r="AD69"/>
  <c r="X61"/>
  <c r="X45"/>
  <c r="X40"/>
  <c r="X35"/>
  <c r="X30"/>
  <c r="AA21"/>
  <c r="S21"/>
  <c r="AD78" i="110"/>
  <c r="AD73" i="108" l="1"/>
  <c r="AD79" i="110"/>
  <c r="AD80" s="1"/>
  <c r="AD82" s="1"/>
  <c r="AD84" s="1"/>
  <c r="AJ77"/>
  <c r="AD77" i="109"/>
  <c r="AD61" i="108"/>
  <c r="X36"/>
  <c r="AD41" s="1"/>
  <c r="AD46" s="1"/>
  <c r="AD89" i="107"/>
  <c r="X73"/>
  <c r="R72"/>
  <c r="X72" s="1"/>
  <c r="AD73" s="1"/>
  <c r="AD69"/>
  <c r="X61"/>
  <c r="X45"/>
  <c r="X40"/>
  <c r="X35"/>
  <c r="X30"/>
  <c r="AA21"/>
  <c r="S21"/>
  <c r="AD78" i="109"/>
  <c r="B90" i="106"/>
  <c r="AD75" i="108" l="1"/>
  <c r="AD77" s="1"/>
  <c r="AJ77" s="1"/>
  <c r="AD79" i="109"/>
  <c r="AD80" s="1"/>
  <c r="AD82" s="1"/>
  <c r="AD84" s="1"/>
  <c r="AJ77"/>
  <c r="AD61" i="107"/>
  <c r="AD75" s="1"/>
  <c r="X36"/>
  <c r="AD41" s="1"/>
  <c r="AD46" s="1"/>
  <c r="AD89" i="106"/>
  <c r="X73"/>
  <c r="R72"/>
  <c r="X72" s="1"/>
  <c r="AD69"/>
  <c r="X61"/>
  <c r="X45"/>
  <c r="X40"/>
  <c r="X35"/>
  <c r="X30"/>
  <c r="AA21"/>
  <c r="S21"/>
  <c r="AD78" i="108"/>
  <c r="B90" i="105"/>
  <c r="AD79" i="108" l="1"/>
  <c r="AD80" s="1"/>
  <c r="AD82" s="1"/>
  <c r="AD84" s="1"/>
  <c r="AD77" i="107"/>
  <c r="AJ77" s="1"/>
  <c r="AD73" i="106"/>
  <c r="AD61"/>
  <c r="X36"/>
  <c r="AD41" s="1"/>
  <c r="AD46" s="1"/>
  <c r="AD89" i="105"/>
  <c r="X73"/>
  <c r="X72"/>
  <c r="R72"/>
  <c r="AD69"/>
  <c r="AD61" s="1"/>
  <c r="X61"/>
  <c r="X45"/>
  <c r="X40"/>
  <c r="X35"/>
  <c r="X30"/>
  <c r="AA21"/>
  <c r="S21"/>
  <c r="AD78" i="107"/>
  <c r="B90" i="104"/>
  <c r="AD79" i="107" l="1"/>
  <c r="AD80" s="1"/>
  <c r="AD82" s="1"/>
  <c r="AD84" s="1"/>
  <c r="AD75" i="106"/>
  <c r="AD77" s="1"/>
  <c r="AD75" i="105"/>
  <c r="AD73"/>
  <c r="X36"/>
  <c r="AD41" s="1"/>
  <c r="AD46" s="1"/>
  <c r="AD89" i="104"/>
  <c r="X73"/>
  <c r="X72"/>
  <c r="R72"/>
  <c r="AD69"/>
  <c r="AD61" s="1"/>
  <c r="X61"/>
  <c r="X45"/>
  <c r="X40"/>
  <c r="X35"/>
  <c r="X30"/>
  <c r="AA21"/>
  <c r="S21"/>
  <c r="AD78" i="106"/>
  <c r="B90" i="103"/>
  <c r="AD79" i="106" l="1"/>
  <c r="AD80" s="1"/>
  <c r="AD82" s="1"/>
  <c r="AD84" s="1"/>
  <c r="AJ77"/>
  <c r="AD77" i="105"/>
  <c r="X36" i="104"/>
  <c r="AD41" s="1"/>
  <c r="AD46" s="1"/>
  <c r="AD73"/>
  <c r="AD75" s="1"/>
  <c r="AD89" i="103"/>
  <c r="X73"/>
  <c r="R72"/>
  <c r="X72" s="1"/>
  <c r="AD73" s="1"/>
  <c r="AD69"/>
  <c r="X61"/>
  <c r="X45"/>
  <c r="X40"/>
  <c r="X35"/>
  <c r="X30"/>
  <c r="AA21"/>
  <c r="S21"/>
  <c r="AD78" i="105"/>
  <c r="B90" i="102"/>
  <c r="AD79" i="105" l="1"/>
  <c r="AD80" s="1"/>
  <c r="AD82" s="1"/>
  <c r="AD84" s="1"/>
  <c r="AJ77"/>
  <c r="AD77" i="104"/>
  <c r="AD61" i="103"/>
  <c r="AD75" s="1"/>
  <c r="X36"/>
  <c r="AD41" s="1"/>
  <c r="AD46" s="1"/>
  <c r="AD89" i="102"/>
  <c r="X73"/>
  <c r="R72"/>
  <c r="X72" s="1"/>
  <c r="AD73" s="1"/>
  <c r="AD69"/>
  <c r="AD61" s="1"/>
  <c r="X61"/>
  <c r="X45"/>
  <c r="X40"/>
  <c r="X35"/>
  <c r="X30"/>
  <c r="AA21"/>
  <c r="S21"/>
  <c r="AD78" i="104"/>
  <c r="B90" i="101"/>
  <c r="AD79" i="104" l="1"/>
  <c r="AD80" s="1"/>
  <c r="AD82" s="1"/>
  <c r="AD84" s="1"/>
  <c r="AJ77"/>
  <c r="AD77" i="103"/>
  <c r="AJ77"/>
  <c r="AD75" i="102"/>
  <c r="X36"/>
  <c r="AD41" s="1"/>
  <c r="AD46" s="1"/>
  <c r="AD89" i="101"/>
  <c r="X73"/>
  <c r="R72"/>
  <c r="X72" s="1"/>
  <c r="AD73" s="1"/>
  <c r="AD69"/>
  <c r="AD61" s="1"/>
  <c r="X61"/>
  <c r="X45"/>
  <c r="X40"/>
  <c r="X35"/>
  <c r="X30"/>
  <c r="AA21"/>
  <c r="S21"/>
  <c r="AD78" i="103"/>
  <c r="B90" i="100"/>
  <c r="AD79" i="103" l="1"/>
  <c r="AD80" s="1"/>
  <c r="AD82" s="1"/>
  <c r="AD84" s="1"/>
  <c r="AD77" i="102"/>
  <c r="AJ77"/>
  <c r="AD75" i="101"/>
  <c r="X36"/>
  <c r="AD41" s="1"/>
  <c r="AD46" s="1"/>
  <c r="AD89" i="100"/>
  <c r="X73"/>
  <c r="X72"/>
  <c r="R72"/>
  <c r="AD69"/>
  <c r="AD61"/>
  <c r="X61"/>
  <c r="X45"/>
  <c r="X40"/>
  <c r="X35"/>
  <c r="X30"/>
  <c r="AA21"/>
  <c r="S21"/>
  <c r="AD78" i="102"/>
  <c r="B90" i="99"/>
  <c r="AD79" i="102" l="1"/>
  <c r="AD80" s="1"/>
  <c r="AD82" s="1"/>
  <c r="AD84" s="1"/>
  <c r="AD77" i="101"/>
  <c r="AD73" i="100"/>
  <c r="X36"/>
  <c r="AD41" s="1"/>
  <c r="AD46" s="1"/>
  <c r="AD75"/>
  <c r="AD89" i="99"/>
  <c r="X73"/>
  <c r="X72"/>
  <c r="R72"/>
  <c r="AD69"/>
  <c r="AD61"/>
  <c r="X61"/>
  <c r="X45"/>
  <c r="X40"/>
  <c r="X35"/>
  <c r="X30"/>
  <c r="AA21"/>
  <c r="S21"/>
  <c r="AD78" i="101"/>
  <c r="B90" i="98"/>
  <c r="AD79" i="101" l="1"/>
  <c r="AD80" s="1"/>
  <c r="AD82" s="1"/>
  <c r="AD84" s="1"/>
  <c r="AJ77"/>
  <c r="AD77" i="100"/>
  <c r="X36" i="99"/>
  <c r="AD41" s="1"/>
  <c r="AD46" s="1"/>
  <c r="AD75"/>
  <c r="AD73"/>
  <c r="AD89" i="98"/>
  <c r="X73"/>
  <c r="X72"/>
  <c r="R72"/>
  <c r="AD69"/>
  <c r="AD61"/>
  <c r="X61"/>
  <c r="X45"/>
  <c r="X40"/>
  <c r="X35"/>
  <c r="X30"/>
  <c r="AA21"/>
  <c r="S21"/>
  <c r="AD78" i="100"/>
  <c r="B90" i="97"/>
  <c r="AD79" i="100" l="1"/>
  <c r="AD80" s="1"/>
  <c r="AD82" s="1"/>
  <c r="AD84" s="1"/>
  <c r="AJ77"/>
  <c r="AD77" i="99"/>
  <c r="X36" i="98"/>
  <c r="AD41" s="1"/>
  <c r="AD46" s="1"/>
  <c r="AD75"/>
  <c r="AD73"/>
  <c r="AD89" i="97"/>
  <c r="X73"/>
  <c r="X72"/>
  <c r="R72"/>
  <c r="AD69"/>
  <c r="AD61" s="1"/>
  <c r="X61"/>
  <c r="X45"/>
  <c r="X40"/>
  <c r="X35"/>
  <c r="X30"/>
  <c r="AA21"/>
  <c r="S21"/>
  <c r="AD78" i="99"/>
  <c r="B90" i="96"/>
  <c r="AD79" i="99" l="1"/>
  <c r="AD80" s="1"/>
  <c r="AD82" s="1"/>
  <c r="AD84" s="1"/>
  <c r="AJ77"/>
  <c r="AD77" i="98"/>
  <c r="AD73" i="97"/>
  <c r="AD75" s="1"/>
  <c r="X36"/>
  <c r="AD41" s="1"/>
  <c r="AD46" s="1"/>
  <c r="AD89" i="96"/>
  <c r="X73"/>
  <c r="X72"/>
  <c r="R72"/>
  <c r="AD69"/>
  <c r="AD61"/>
  <c r="X61"/>
  <c r="X45"/>
  <c r="X40"/>
  <c r="X35"/>
  <c r="X30"/>
  <c r="AA21"/>
  <c r="S21"/>
  <c r="AD78" i="98"/>
  <c r="B90" i="95"/>
  <c r="AD79" i="98" l="1"/>
  <c r="AD80" s="1"/>
  <c r="AD82" s="1"/>
  <c r="AD84" s="1"/>
  <c r="AJ77"/>
  <c r="AD77" i="97"/>
  <c r="AD73" i="96"/>
  <c r="AD75" s="1"/>
  <c r="X36"/>
  <c r="AD41" s="1"/>
  <c r="AD46" s="1"/>
  <c r="AD89" i="95"/>
  <c r="X73"/>
  <c r="R72"/>
  <c r="X72" s="1"/>
  <c r="AD69"/>
  <c r="X61"/>
  <c r="X45"/>
  <c r="X40"/>
  <c r="X35"/>
  <c r="X30"/>
  <c r="AA21"/>
  <c r="S21"/>
  <c r="AD78" i="97"/>
  <c r="B90" i="94"/>
  <c r="AD79" i="97" l="1"/>
  <c r="AD80" s="1"/>
  <c r="AD82" s="1"/>
  <c r="AD84" s="1"/>
  <c r="AJ77"/>
  <c r="AD77" i="96"/>
  <c r="AD73" i="95"/>
  <c r="AD61"/>
  <c r="X36"/>
  <c r="AD41" s="1"/>
  <c r="AD46" s="1"/>
  <c r="AD89" i="94"/>
  <c r="X73"/>
  <c r="R72"/>
  <c r="X72" s="1"/>
  <c r="AD73" s="1"/>
  <c r="AD69"/>
  <c r="X61"/>
  <c r="X45"/>
  <c r="X40"/>
  <c r="X35"/>
  <c r="X30"/>
  <c r="AA21"/>
  <c r="S21"/>
  <c r="AD78" i="96"/>
  <c r="B90" i="93"/>
  <c r="AD79" i="96" l="1"/>
  <c r="AD80" s="1"/>
  <c r="AD82" s="1"/>
  <c r="AD84" s="1"/>
  <c r="AJ77"/>
  <c r="AD75" i="95"/>
  <c r="AD77"/>
  <c r="AJ77" s="1"/>
  <c r="AD61" i="94"/>
  <c r="AD75" s="1"/>
  <c r="X36"/>
  <c r="AD41" s="1"/>
  <c r="AD46" s="1"/>
  <c r="AD89" i="93"/>
  <c r="X73"/>
  <c r="X72"/>
  <c r="R72"/>
  <c r="AD69"/>
  <c r="X61"/>
  <c r="X45"/>
  <c r="X40"/>
  <c r="X35"/>
  <c r="X30"/>
  <c r="AA21"/>
  <c r="S21"/>
  <c r="AD78" i="95"/>
  <c r="B90" i="92"/>
  <c r="AD79" i="95" l="1"/>
  <c r="AD80" s="1"/>
  <c r="AD82" s="1"/>
  <c r="AD84" s="1"/>
  <c r="AD77" i="94"/>
  <c r="AD61" i="93"/>
  <c r="AD75" s="1"/>
  <c r="X36"/>
  <c r="AD41" s="1"/>
  <c r="AD46" s="1"/>
  <c r="AD73"/>
  <c r="AD89" i="92"/>
  <c r="X73"/>
  <c r="X72"/>
  <c r="R72"/>
  <c r="AD69"/>
  <c r="AD61"/>
  <c r="X61"/>
  <c r="X45"/>
  <c r="X40"/>
  <c r="X35"/>
  <c r="X30"/>
  <c r="AA21"/>
  <c r="S21"/>
  <c r="AD78" i="94"/>
  <c r="B90" i="91"/>
  <c r="AD79" i="94" l="1"/>
  <c r="AD80" s="1"/>
  <c r="AD82" s="1"/>
  <c r="AD84" s="1"/>
  <c r="AJ77"/>
  <c r="AD77" i="93"/>
  <c r="AD73" i="92"/>
  <c r="X36"/>
  <c r="AD41" s="1"/>
  <c r="AD46" s="1"/>
  <c r="AD75"/>
  <c r="AD89" i="91"/>
  <c r="X73"/>
  <c r="X72"/>
  <c r="R72"/>
  <c r="AD69"/>
  <c r="AD61" s="1"/>
  <c r="X61"/>
  <c r="X45"/>
  <c r="X40"/>
  <c r="X35"/>
  <c r="X30"/>
  <c r="AA21"/>
  <c r="S21"/>
  <c r="AD78" i="93"/>
  <c r="B90" i="90"/>
  <c r="AD79" i="93" l="1"/>
  <c r="AD80" s="1"/>
  <c r="AD82" s="1"/>
  <c r="AD84" s="1"/>
  <c r="AJ77"/>
  <c r="AD77" i="92"/>
  <c r="AD73" i="91"/>
  <c r="AD75" s="1"/>
  <c r="X36"/>
  <c r="AD41" s="1"/>
  <c r="AD46" s="1"/>
  <c r="AD89" i="90"/>
  <c r="X73"/>
  <c r="X72"/>
  <c r="R72"/>
  <c r="AD69"/>
  <c r="AD61" s="1"/>
  <c r="X61"/>
  <c r="X45"/>
  <c r="X40"/>
  <c r="X35"/>
  <c r="X30"/>
  <c r="AA21"/>
  <c r="S21"/>
  <c r="AD78" i="92"/>
  <c r="B90" i="89"/>
  <c r="AD79" i="92" l="1"/>
  <c r="AD80" s="1"/>
  <c r="AD82" s="1"/>
  <c r="AD84" s="1"/>
  <c r="AJ77"/>
  <c r="AD77" i="91"/>
  <c r="AD75" i="90"/>
  <c r="AD73"/>
  <c r="X36"/>
  <c r="AD41" s="1"/>
  <c r="AD46" s="1"/>
  <c r="AD89" i="89"/>
  <c r="X73"/>
  <c r="X72"/>
  <c r="R72"/>
  <c r="AD69"/>
  <c r="AD61" s="1"/>
  <c r="X61"/>
  <c r="X45"/>
  <c r="X40"/>
  <c r="X35"/>
  <c r="X30"/>
  <c r="AA21"/>
  <c r="S21"/>
  <c r="AD78" i="91"/>
  <c r="B90" i="88"/>
  <c r="AD79" i="91" l="1"/>
  <c r="AD80" s="1"/>
  <c r="AD82" s="1"/>
  <c r="AD84" s="1"/>
  <c r="AJ77"/>
  <c r="AD77" i="90"/>
  <c r="AD73" i="89"/>
  <c r="AD75" s="1"/>
  <c r="X36"/>
  <c r="AD41" s="1"/>
  <c r="AD46" s="1"/>
  <c r="AD89" i="88"/>
  <c r="X73"/>
  <c r="X72"/>
  <c r="R72"/>
  <c r="AD69"/>
  <c r="AD61"/>
  <c r="X61"/>
  <c r="X45"/>
  <c r="X40"/>
  <c r="X35"/>
  <c r="X30"/>
  <c r="AA21"/>
  <c r="S21"/>
  <c r="AD78" i="90"/>
  <c r="B90" i="87"/>
  <c r="AD79" i="90" l="1"/>
  <c r="AD80" s="1"/>
  <c r="AD82" s="1"/>
  <c r="AD84" s="1"/>
  <c r="AJ77"/>
  <c r="AD77" i="89"/>
  <c r="AD73" i="88"/>
  <c r="AD75" s="1"/>
  <c r="X36"/>
  <c r="AD41" s="1"/>
  <c r="AD46" s="1"/>
  <c r="AD89" i="87"/>
  <c r="X73"/>
  <c r="R72"/>
  <c r="X72" s="1"/>
  <c r="AD69"/>
  <c r="X61"/>
  <c r="X45"/>
  <c r="X40"/>
  <c r="X35"/>
  <c r="X30"/>
  <c r="AA21"/>
  <c r="S21"/>
  <c r="AD78" i="89"/>
  <c r="B90" i="86"/>
  <c r="AD79" i="89" l="1"/>
  <c r="AD80" s="1"/>
  <c r="AD82" s="1"/>
  <c r="AD84" s="1"/>
  <c r="AJ77"/>
  <c r="AD77" i="88"/>
  <c r="AD73" i="87"/>
  <c r="AD61"/>
  <c r="X36"/>
  <c r="AD41" s="1"/>
  <c r="AD46" s="1"/>
  <c r="AD89" i="86"/>
  <c r="X73"/>
  <c r="R72"/>
  <c r="X72" s="1"/>
  <c r="AD73" s="1"/>
  <c r="AD69"/>
  <c r="X61"/>
  <c r="X45"/>
  <c r="X40"/>
  <c r="X35"/>
  <c r="X30"/>
  <c r="AA21"/>
  <c r="S21"/>
  <c r="AD78" i="88"/>
  <c r="B90" i="85"/>
  <c r="AD79" i="88" l="1"/>
  <c r="AD80" s="1"/>
  <c r="AD82" s="1"/>
  <c r="AD84" s="1"/>
  <c r="AJ77"/>
  <c r="AD75" i="87"/>
  <c r="AD77" s="1"/>
  <c r="AD61" i="86"/>
  <c r="AD75" s="1"/>
  <c r="X36"/>
  <c r="AD41" s="1"/>
  <c r="AD46" s="1"/>
  <c r="AD89" i="85"/>
  <c r="X73"/>
  <c r="R72"/>
  <c r="X72" s="1"/>
  <c r="AD69"/>
  <c r="X61"/>
  <c r="X45"/>
  <c r="X40"/>
  <c r="X35"/>
  <c r="X30"/>
  <c r="AA21"/>
  <c r="S21"/>
  <c r="AD78" i="87"/>
  <c r="B90" i="84"/>
  <c r="AD79" i="87" l="1"/>
  <c r="AD80" s="1"/>
  <c r="AD82" s="1"/>
  <c r="AD84" s="1"/>
  <c r="AJ77"/>
  <c r="AD77" i="86"/>
  <c r="AD73" i="85"/>
  <c r="AD61"/>
  <c r="X36"/>
  <c r="AD41" s="1"/>
  <c r="AD46" s="1"/>
  <c r="AD89" i="84"/>
  <c r="X73"/>
  <c r="R72"/>
  <c r="X72" s="1"/>
  <c r="AD69"/>
  <c r="X61"/>
  <c r="X45"/>
  <c r="X40"/>
  <c r="X35"/>
  <c r="X30"/>
  <c r="AA21"/>
  <c r="S21"/>
  <c r="AD78" i="86"/>
  <c r="B90" i="83"/>
  <c r="AD79" i="86" l="1"/>
  <c r="AD80" s="1"/>
  <c r="AD82" s="1"/>
  <c r="AD84" s="1"/>
  <c r="AJ77"/>
  <c r="AD75" i="85"/>
  <c r="AD77" s="1"/>
  <c r="AJ77" s="1"/>
  <c r="AD73" i="84"/>
  <c r="AD61"/>
  <c r="X36"/>
  <c r="AD41" s="1"/>
  <c r="AD46" s="1"/>
  <c r="AD89" i="83"/>
  <c r="X73"/>
  <c r="X72"/>
  <c r="R72"/>
  <c r="AD69"/>
  <c r="AD61" s="1"/>
  <c r="X61"/>
  <c r="X45"/>
  <c r="X40"/>
  <c r="X35"/>
  <c r="X30"/>
  <c r="AA21"/>
  <c r="S21"/>
  <c r="AD78" i="85"/>
  <c r="B90" i="82"/>
  <c r="AD79" i="85" l="1"/>
  <c r="AD80" s="1"/>
  <c r="AD82" s="1"/>
  <c r="AD84" s="1"/>
  <c r="AD75" i="84"/>
  <c r="AD77" s="1"/>
  <c r="AJ77" s="1"/>
  <c r="AD73" i="83"/>
  <c r="AD75" s="1"/>
  <c r="X36"/>
  <c r="AD41" s="1"/>
  <c r="AD46" s="1"/>
  <c r="AD89" i="82"/>
  <c r="X73"/>
  <c r="R72"/>
  <c r="X72" s="1"/>
  <c r="AD69"/>
  <c r="X61"/>
  <c r="X45"/>
  <c r="X40"/>
  <c r="X35"/>
  <c r="X30"/>
  <c r="X36" s="1"/>
  <c r="AD41" s="1"/>
  <c r="AD46" s="1"/>
  <c r="AA21"/>
  <c r="S21"/>
  <c r="AD78" i="84"/>
  <c r="B90" i="81"/>
  <c r="AD79" i="84" l="1"/>
  <c r="AD80" s="1"/>
  <c r="AD82" s="1"/>
  <c r="AD84" s="1"/>
  <c r="AD77" i="83"/>
  <c r="AD73" i="82"/>
  <c r="AD61"/>
  <c r="AD89" i="81"/>
  <c r="X73"/>
  <c r="R72"/>
  <c r="X72" s="1"/>
  <c r="AD73" s="1"/>
  <c r="AD69"/>
  <c r="X61"/>
  <c r="X45"/>
  <c r="X40"/>
  <c r="X35"/>
  <c r="X30"/>
  <c r="AA21"/>
  <c r="S21"/>
  <c r="AD78" i="83"/>
  <c r="B90" i="80"/>
  <c r="AD79" i="83" l="1"/>
  <c r="AD80" s="1"/>
  <c r="AD82" s="1"/>
  <c r="AD84" s="1"/>
  <c r="AJ77"/>
  <c r="AD75" i="82"/>
  <c r="AD77" s="1"/>
  <c r="AD61" i="81"/>
  <c r="AD75" s="1"/>
  <c r="X36"/>
  <c r="AD41" s="1"/>
  <c r="AD46" s="1"/>
  <c r="AD89" i="80"/>
  <c r="X73"/>
  <c r="R72"/>
  <c r="X72" s="1"/>
  <c r="AD73" s="1"/>
  <c r="AD69"/>
  <c r="AD61" s="1"/>
  <c r="X61"/>
  <c r="X45"/>
  <c r="X40"/>
  <c r="X35"/>
  <c r="X30"/>
  <c r="AA21"/>
  <c r="S21"/>
  <c r="AD78" i="82"/>
  <c r="B90" i="79"/>
  <c r="AD79" i="82" l="1"/>
  <c r="AD80" s="1"/>
  <c r="AD82" s="1"/>
  <c r="AD84" s="1"/>
  <c r="AJ77"/>
  <c r="AD77" i="81"/>
  <c r="AD75" i="80"/>
  <c r="X36"/>
  <c r="AD41" s="1"/>
  <c r="AD46" s="1"/>
  <c r="AD89" i="79"/>
  <c r="X73"/>
  <c r="X72"/>
  <c r="R72"/>
  <c r="AD69"/>
  <c r="X61"/>
  <c r="X45"/>
  <c r="X40"/>
  <c r="X35"/>
  <c r="X30"/>
  <c r="AA21"/>
  <c r="S21"/>
  <c r="AD78" i="81"/>
  <c r="B90" i="78"/>
  <c r="AD79" i="81" l="1"/>
  <c r="AD80" s="1"/>
  <c r="AD82" s="1"/>
  <c r="AD84" s="1"/>
  <c r="AJ77"/>
  <c r="AD77" i="80"/>
  <c r="AJ77"/>
  <c r="AD73" i="79"/>
  <c r="AD61"/>
  <c r="X36"/>
  <c r="AD41" s="1"/>
  <c r="AD46" s="1"/>
  <c r="AD89" i="78"/>
  <c r="X73"/>
  <c r="X72"/>
  <c r="R72"/>
  <c r="AD69"/>
  <c r="AD61" s="1"/>
  <c r="X61"/>
  <c r="X45"/>
  <c r="X40"/>
  <c r="X35"/>
  <c r="X30"/>
  <c r="AA21"/>
  <c r="S21"/>
  <c r="AD78" i="80"/>
  <c r="B90" i="77"/>
  <c r="AD79" i="80" l="1"/>
  <c r="AD80" s="1"/>
  <c r="AD82" s="1"/>
  <c r="AD84" s="1"/>
  <c r="AD75" i="79"/>
  <c r="AD77" s="1"/>
  <c r="AJ77" s="1"/>
  <c r="AD73" i="78"/>
  <c r="AD75" s="1"/>
  <c r="X36"/>
  <c r="AD41" s="1"/>
  <c r="AD46" s="1"/>
  <c r="AD89" i="77"/>
  <c r="X73"/>
  <c r="X72"/>
  <c r="R72"/>
  <c r="AD69"/>
  <c r="AD61" s="1"/>
  <c r="X61"/>
  <c r="X45"/>
  <c r="X40"/>
  <c r="X35"/>
  <c r="X30"/>
  <c r="AA21"/>
  <c r="S21"/>
  <c r="AD78" i="79"/>
  <c r="B90" i="76"/>
  <c r="AD79" i="79" l="1"/>
  <c r="AD80" s="1"/>
  <c r="AD82" s="1"/>
  <c r="AD84" s="1"/>
  <c r="AD77" i="78"/>
  <c r="AD73" i="77"/>
  <c r="AD75" s="1"/>
  <c r="X36"/>
  <c r="AD41" s="1"/>
  <c r="AD46" s="1"/>
  <c r="AD89" i="76"/>
  <c r="X73"/>
  <c r="R72"/>
  <c r="X72" s="1"/>
  <c r="AD73" s="1"/>
  <c r="AD69"/>
  <c r="X61"/>
  <c r="X45"/>
  <c r="X40"/>
  <c r="X35"/>
  <c r="X30"/>
  <c r="AA21"/>
  <c r="S21"/>
  <c r="AD78" i="78"/>
  <c r="B90" i="75"/>
  <c r="AD79" i="78" l="1"/>
  <c r="AD80" s="1"/>
  <c r="AD82" s="1"/>
  <c r="AD84" s="1"/>
  <c r="AJ77"/>
  <c r="AD77" i="77"/>
  <c r="AD61" i="76"/>
  <c r="AD75" s="1"/>
  <c r="X36"/>
  <c r="AD41" s="1"/>
  <c r="AD46" s="1"/>
  <c r="AD89" i="75"/>
  <c r="X73"/>
  <c r="R72"/>
  <c r="X72" s="1"/>
  <c r="AD69"/>
  <c r="X61"/>
  <c r="X45"/>
  <c r="X40"/>
  <c r="X35"/>
  <c r="X30"/>
  <c r="AA21"/>
  <c r="S21"/>
  <c r="AD78" i="77"/>
  <c r="B90" i="74"/>
  <c r="AD79" i="77" l="1"/>
  <c r="AD80" s="1"/>
  <c r="AD82" s="1"/>
  <c r="AD84" s="1"/>
  <c r="AJ77"/>
  <c r="AD77" i="76"/>
  <c r="AD73" i="75"/>
  <c r="AD61"/>
  <c r="X36"/>
  <c r="AD41" s="1"/>
  <c r="AD46" s="1"/>
  <c r="AD89" i="74"/>
  <c r="X73"/>
  <c r="X72"/>
  <c r="R72"/>
  <c r="AD69"/>
  <c r="AD61" s="1"/>
  <c r="X61"/>
  <c r="X45"/>
  <c r="X40"/>
  <c r="X35"/>
  <c r="X30"/>
  <c r="AA21"/>
  <c r="S21"/>
  <c r="AD78" i="76"/>
  <c r="B90" i="73"/>
  <c r="AD79" i="76" l="1"/>
  <c r="AD80" s="1"/>
  <c r="AD82" s="1"/>
  <c r="AD84" s="1"/>
  <c r="AJ77"/>
  <c r="AD75" i="75"/>
  <c r="AD77" s="1"/>
  <c r="AD75" i="74"/>
  <c r="AD73"/>
  <c r="X36"/>
  <c r="AD41" s="1"/>
  <c r="AD46" s="1"/>
  <c r="AD89" i="73"/>
  <c r="X73"/>
  <c r="X72"/>
  <c r="R72"/>
  <c r="AD69"/>
  <c r="AD61" s="1"/>
  <c r="X61"/>
  <c r="X45"/>
  <c r="X40"/>
  <c r="X35"/>
  <c r="X30"/>
  <c r="AA21"/>
  <c r="S21"/>
  <c r="AD78" i="75"/>
  <c r="B90" i="72"/>
  <c r="AD79" i="75" l="1"/>
  <c r="AD80" s="1"/>
  <c r="AD82" s="1"/>
  <c r="AD84" s="1"/>
  <c r="AJ77"/>
  <c r="AD77" i="74"/>
  <c r="AD75" i="73"/>
  <c r="AD73"/>
  <c r="X36"/>
  <c r="AD41" s="1"/>
  <c r="AD46" s="1"/>
  <c r="AD89" i="72"/>
  <c r="X73"/>
  <c r="R72"/>
  <c r="X72" s="1"/>
  <c r="AD69"/>
  <c r="X61"/>
  <c r="X45"/>
  <c r="X40"/>
  <c r="X35"/>
  <c r="X30"/>
  <c r="AA21"/>
  <c r="S21"/>
  <c r="AD78" i="74"/>
  <c r="B90" i="71"/>
  <c r="AD79" i="74" l="1"/>
  <c r="AD80" s="1"/>
  <c r="AD82" s="1"/>
  <c r="AD84" s="1"/>
  <c r="AJ77"/>
  <c r="AD77" i="73"/>
  <c r="AD73" i="72"/>
  <c r="AD61"/>
  <c r="X36"/>
  <c r="AD41" s="1"/>
  <c r="AD46" s="1"/>
  <c r="AD89" i="71"/>
  <c r="X73"/>
  <c r="R72"/>
  <c r="X72" s="1"/>
  <c r="AD69"/>
  <c r="X61"/>
  <c r="X45"/>
  <c r="X40"/>
  <c r="X35"/>
  <c r="X30"/>
  <c r="AA21"/>
  <c r="S21"/>
  <c r="AD78" i="73"/>
  <c r="B90" i="70"/>
  <c r="AD79" i="73" l="1"/>
  <c r="AD80" s="1"/>
  <c r="AD82" s="1"/>
  <c r="AD84" s="1"/>
  <c r="AJ77"/>
  <c r="AD75" i="72"/>
  <c r="AD77" s="1"/>
  <c r="AD73" i="71"/>
  <c r="AD61"/>
  <c r="X36"/>
  <c r="AD41" s="1"/>
  <c r="AD46" s="1"/>
  <c r="AD89" i="70"/>
  <c r="X73"/>
  <c r="R72"/>
  <c r="X72" s="1"/>
  <c r="AD73" s="1"/>
  <c r="AD69"/>
  <c r="X61"/>
  <c r="X45"/>
  <c r="X40"/>
  <c r="X35"/>
  <c r="X30"/>
  <c r="AA21"/>
  <c r="S21"/>
  <c r="AD78" i="72"/>
  <c r="B90" i="69"/>
  <c r="AD79" i="72" l="1"/>
  <c r="AD80" s="1"/>
  <c r="AD82" s="1"/>
  <c r="AD84" s="1"/>
  <c r="AJ77"/>
  <c r="AD75" i="71"/>
  <c r="AD77" s="1"/>
  <c r="AJ77" s="1"/>
  <c r="AD61" i="70"/>
  <c r="AD75" s="1"/>
  <c r="X36"/>
  <c r="AD41" s="1"/>
  <c r="AD46" s="1"/>
  <c r="AD89" i="69"/>
  <c r="X73"/>
  <c r="R72"/>
  <c r="X72" s="1"/>
  <c r="AD69"/>
  <c r="X61"/>
  <c r="X45"/>
  <c r="X40"/>
  <c r="X35"/>
  <c r="X30"/>
  <c r="AA21"/>
  <c r="S21"/>
  <c r="AD78" i="71"/>
  <c r="B90" i="68"/>
  <c r="AD79" i="71" l="1"/>
  <c r="AD80" s="1"/>
  <c r="AD82" s="1"/>
  <c r="AD84" s="1"/>
  <c r="AD77" i="70"/>
  <c r="AD61" i="69"/>
  <c r="X36"/>
  <c r="AD41" s="1"/>
  <c r="AD46" s="1"/>
  <c r="AD73"/>
  <c r="AD89" i="68"/>
  <c r="X73"/>
  <c r="X72"/>
  <c r="R72"/>
  <c r="AD69"/>
  <c r="X61"/>
  <c r="X45"/>
  <c r="X40"/>
  <c r="X35"/>
  <c r="X30"/>
  <c r="AA21"/>
  <c r="S21"/>
  <c r="AD78" i="70"/>
  <c r="B90" i="67"/>
  <c r="AD79" i="70" l="1"/>
  <c r="AD80" s="1"/>
  <c r="AD82" s="1"/>
  <c r="AD84" s="1"/>
  <c r="AJ77"/>
  <c r="AD75" i="69"/>
  <c r="AD77" s="1"/>
  <c r="AD73" i="68"/>
  <c r="AD61"/>
  <c r="X36"/>
  <c r="AD41" s="1"/>
  <c r="AD46" s="1"/>
  <c r="AD89" i="67"/>
  <c r="X73"/>
  <c r="X72"/>
  <c r="AD73" s="1"/>
  <c r="R72"/>
  <c r="AD69"/>
  <c r="X61"/>
  <c r="X45"/>
  <c r="X40"/>
  <c r="X35"/>
  <c r="X30"/>
  <c r="AA21"/>
  <c r="S21"/>
  <c r="AD78" i="69"/>
  <c r="B90" i="66"/>
  <c r="AD79" i="69" l="1"/>
  <c r="AD80" s="1"/>
  <c r="AD82" s="1"/>
  <c r="AD84" s="1"/>
  <c r="AJ77"/>
  <c r="AD75" i="68"/>
  <c r="AD77" s="1"/>
  <c r="AD61" i="67"/>
  <c r="AD75" s="1"/>
  <c r="X36"/>
  <c r="AD41" s="1"/>
  <c r="AD46" s="1"/>
  <c r="AD89" i="66"/>
  <c r="X73"/>
  <c r="R72"/>
  <c r="X72" s="1"/>
  <c r="AD69"/>
  <c r="X61"/>
  <c r="X45"/>
  <c r="X40"/>
  <c r="X35"/>
  <c r="X30"/>
  <c r="AA21"/>
  <c r="S21"/>
  <c r="AD78" i="68"/>
  <c r="B90" i="65"/>
  <c r="AD79" i="68" l="1"/>
  <c r="AD80" s="1"/>
  <c r="AD82" s="1"/>
  <c r="AD84" s="1"/>
  <c r="AJ77"/>
  <c r="AD77" i="67"/>
  <c r="AJ77" s="1"/>
  <c r="AD73" i="66"/>
  <c r="AD61"/>
  <c r="X36"/>
  <c r="AD41" s="1"/>
  <c r="AD46" s="1"/>
  <c r="AD89" i="65"/>
  <c r="X73"/>
  <c r="R72"/>
  <c r="X72" s="1"/>
  <c r="AD69"/>
  <c r="AD61" s="1"/>
  <c r="X61"/>
  <c r="X45"/>
  <c r="X40"/>
  <c r="X35"/>
  <c r="X30"/>
  <c r="AA21"/>
  <c r="S21"/>
  <c r="AD78" i="67"/>
  <c r="B90" i="64"/>
  <c r="AD79" i="67" l="1"/>
  <c r="AD80" s="1"/>
  <c r="AD82" s="1"/>
  <c r="AD84" s="1"/>
  <c r="AD75" i="66"/>
  <c r="AD77" s="1"/>
  <c r="AD73" i="65"/>
  <c r="AD75" s="1"/>
  <c r="X36"/>
  <c r="AD41" s="1"/>
  <c r="AD46" s="1"/>
  <c r="AD89" i="64"/>
  <c r="X73"/>
  <c r="X72"/>
  <c r="R72"/>
  <c r="AD69"/>
  <c r="AD61" s="1"/>
  <c r="X61"/>
  <c r="X45"/>
  <c r="X40"/>
  <c r="X35"/>
  <c r="X30"/>
  <c r="AA21"/>
  <c r="S21"/>
  <c r="AD78" i="66"/>
  <c r="B90" i="63"/>
  <c r="AD79" i="66" l="1"/>
  <c r="AD80" s="1"/>
  <c r="AD82" s="1"/>
  <c r="AD84" s="1"/>
  <c r="AJ77"/>
  <c r="AD77" i="65"/>
  <c r="AD75" i="64"/>
  <c r="AD73"/>
  <c r="X36"/>
  <c r="AD41" s="1"/>
  <c r="AD46" s="1"/>
  <c r="AD89" i="63"/>
  <c r="X73"/>
  <c r="X72"/>
  <c r="R72"/>
  <c r="AD69"/>
  <c r="AD61" s="1"/>
  <c r="X61"/>
  <c r="X45"/>
  <c r="X40"/>
  <c r="X35"/>
  <c r="X30"/>
  <c r="AA21"/>
  <c r="S21"/>
  <c r="AD78" i="65"/>
  <c r="B90" i="62"/>
  <c r="AD79" i="65" l="1"/>
  <c r="AD80" s="1"/>
  <c r="AD82" s="1"/>
  <c r="AD84" s="1"/>
  <c r="AJ77"/>
  <c r="AD77" i="64"/>
  <c r="AD75" i="63"/>
  <c r="AD73"/>
  <c r="X36"/>
  <c r="AD41" s="1"/>
  <c r="AD46" s="1"/>
  <c r="AD89" i="62"/>
  <c r="X73"/>
  <c r="R72"/>
  <c r="X72" s="1"/>
  <c r="AD69"/>
  <c r="X61"/>
  <c r="X45"/>
  <c r="X40"/>
  <c r="X35"/>
  <c r="X30"/>
  <c r="AA21"/>
  <c r="S21"/>
  <c r="AD78" i="64"/>
  <c r="B90" i="61"/>
  <c r="AD79" i="64" l="1"/>
  <c r="AD80" s="1"/>
  <c r="AD82" s="1"/>
  <c r="AD84" s="1"/>
  <c r="AJ77"/>
  <c r="AD77" i="63"/>
  <c r="AD73" i="62"/>
  <c r="AD61"/>
  <c r="X36"/>
  <c r="AD41" s="1"/>
  <c r="AD46" s="1"/>
  <c r="AD89" i="61"/>
  <c r="X73"/>
  <c r="R72"/>
  <c r="X72" s="1"/>
  <c r="AD73" s="1"/>
  <c r="AD69"/>
  <c r="X61"/>
  <c r="X45"/>
  <c r="X40"/>
  <c r="X35"/>
  <c r="X30"/>
  <c r="AA21"/>
  <c r="S21"/>
  <c r="AD78" i="63"/>
  <c r="B90" i="60"/>
  <c r="AD79" i="63" l="1"/>
  <c r="AD80" s="1"/>
  <c r="AD82" s="1"/>
  <c r="AD84" s="1"/>
  <c r="AJ77"/>
  <c r="AD75" i="62"/>
  <c r="AD77" s="1"/>
  <c r="AJ77" s="1"/>
  <c r="AD61" i="61"/>
  <c r="AD75" s="1"/>
  <c r="X36"/>
  <c r="AD41" s="1"/>
  <c r="AD46" s="1"/>
  <c r="AD89" i="60"/>
  <c r="X73"/>
  <c r="X72"/>
  <c r="R72"/>
  <c r="AD69"/>
  <c r="X61"/>
  <c r="X45"/>
  <c r="X40"/>
  <c r="X35"/>
  <c r="X30"/>
  <c r="AA21"/>
  <c r="S21"/>
  <c r="AD78" i="62"/>
  <c r="B90" i="59"/>
  <c r="AD79" i="62" l="1"/>
  <c r="AD80" s="1"/>
  <c r="AD82" s="1"/>
  <c r="AD84" s="1"/>
  <c r="AD77" i="61"/>
  <c r="AD73" i="60"/>
  <c r="AD61"/>
  <c r="X36"/>
  <c r="AD41" s="1"/>
  <c r="AD46" s="1"/>
  <c r="AD89" i="59"/>
  <c r="X73"/>
  <c r="R72"/>
  <c r="X72" s="1"/>
  <c r="AD69"/>
  <c r="AD61" s="1"/>
  <c r="X61"/>
  <c r="X45"/>
  <c r="X40"/>
  <c r="X35"/>
  <c r="X30"/>
  <c r="AA21"/>
  <c r="S21"/>
  <c r="X35" i="2"/>
  <c r="AD78" i="61"/>
  <c r="AD79" l="1"/>
  <c r="AD80" s="1"/>
  <c r="AD82" s="1"/>
  <c r="AD84" s="1"/>
  <c r="AJ77"/>
  <c r="AD75" i="60"/>
  <c r="AD77" s="1"/>
  <c r="AD73" i="59"/>
  <c r="X36"/>
  <c r="AD41" s="1"/>
  <c r="AD46" s="1"/>
  <c r="AD75"/>
  <c r="X24" i="1"/>
  <c r="X17"/>
  <c r="X20"/>
  <c r="X21"/>
  <c r="X48"/>
  <c r="X32"/>
  <c r="X3"/>
  <c r="X4"/>
  <c r="X5"/>
  <c r="X6"/>
  <c r="X7"/>
  <c r="X8"/>
  <c r="X9"/>
  <c r="X10"/>
  <c r="X11"/>
  <c r="X12"/>
  <c r="X13"/>
  <c r="X14"/>
  <c r="X15"/>
  <c r="X16"/>
  <c r="X19"/>
  <c r="X22"/>
  <c r="X23"/>
  <c r="X25"/>
  <c r="X26"/>
  <c r="X27"/>
  <c r="X28"/>
  <c r="X29"/>
  <c r="X30"/>
  <c r="X31"/>
  <c r="X33"/>
  <c r="X34"/>
  <c r="X35"/>
  <c r="X36"/>
  <c r="X37"/>
  <c r="X38"/>
  <c r="X39"/>
  <c r="X40"/>
  <c r="X41"/>
  <c r="X42"/>
  <c r="X43"/>
  <c r="X44"/>
  <c r="X46"/>
  <c r="X47"/>
  <c r="X49"/>
  <c r="X50"/>
  <c r="X51"/>
  <c r="X52"/>
  <c r="X53"/>
  <c r="X54"/>
  <c r="X56"/>
  <c r="X45"/>
  <c r="X18"/>
  <c r="X55"/>
  <c r="X2"/>
  <c r="AD89" i="2"/>
  <c r="R73"/>
  <c r="X73" s="1"/>
  <c r="R72"/>
  <c r="X72" s="1"/>
  <c r="AD69"/>
  <c r="AD61" s="1"/>
  <c r="X61"/>
  <c r="X45"/>
  <c r="X40"/>
  <c r="L35"/>
  <c r="L34"/>
  <c r="X30"/>
  <c r="X36" s="1"/>
  <c r="AD41" s="1"/>
  <c r="AD46" s="1"/>
  <c r="AA21"/>
  <c r="S21"/>
  <c r="AD78" i="60"/>
  <c r="B90" i="2"/>
  <c r="AD77" i="59" l="1"/>
  <c r="AD79" i="60"/>
  <c r="AD80" s="1"/>
  <c r="AD82" s="1"/>
  <c r="AD84" s="1"/>
  <c r="AJ77"/>
  <c r="AJ77" i="59"/>
  <c r="AD73" i="2"/>
  <c r="AD75"/>
  <c r="AD77" s="1"/>
  <c r="AD78" i="59"/>
  <c r="AD78" i="2"/>
  <c r="AD79" i="59" l="1"/>
  <c r="AD80" s="1"/>
  <c r="AD82" s="1"/>
  <c r="AD84" s="1"/>
  <c r="AD79" i="2"/>
  <c r="AD80" s="1"/>
  <c r="AD82" s="1"/>
  <c r="AD84" s="1"/>
  <c r="AJ77"/>
</calcChain>
</file>

<file path=xl/sharedStrings.xml><?xml version="1.0" encoding="utf-8"?>
<sst xmlns="http://schemas.openxmlformats.org/spreadsheetml/2006/main" count="11463" uniqueCount="288">
  <si>
    <t>NAME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</si>
  <si>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</si>
  <si>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</si>
  <si>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</si>
  <si>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</si>
  <si>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</si>
  <si>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</si>
  <si>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</si>
  <si>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</si>
  <si>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</si>
  <si>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</si>
  <si>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</si>
  <si>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</si>
  <si>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gross</t>
  </si>
  <si>
    <t>rent</t>
  </si>
  <si>
    <t>hbi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</si>
  <si>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</si>
  <si>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</si>
  <si>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</si>
  <si>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</si>
  <si>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</si>
  <si>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</si>
  <si>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</si>
  <si>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</si>
  <si>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</si>
  <si>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</si>
  <si>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HBL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</si>
  <si>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</si>
  <si>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</si>
  <si>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</si>
  <si>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</si>
  <si>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</si>
  <si>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</si>
  <si>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</si>
  <si>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</si>
  <si>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</si>
  <si>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</si>
  <si>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</si>
  <si>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</si>
  <si>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</si>
  <si>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</si>
  <si>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</si>
  <si>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</si>
  <si>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</si>
  <si>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</si>
  <si>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</si>
  <si>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</si>
  <si>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</si>
  <si>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</si>
  <si>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</si>
  <si>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</si>
  <si>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</si>
  <si>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</si>
  <si>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</si>
  <si>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</si>
  <si>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</si>
  <si>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</si>
  <si>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</si>
  <si>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</si>
  <si>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</si>
  <si>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</si>
  <si>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</si>
  <si>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</si>
  <si>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</si>
  <si>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</si>
  <si>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</si>
  <si>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</si>
  <si>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</si>
  <si>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</si>
  <si>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</si>
  <si>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</si>
  <si>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</si>
  <si>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</si>
  <si>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</si>
  <si>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</si>
  <si>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</si>
  <si>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</si>
  <si>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</si>
  <si>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</si>
  <si>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</si>
  <si>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</si>
  <si>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</si>
  <si>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</si>
  <si>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</si>
  <si>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</si>
  <si>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</si>
  <si>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</si>
  <si>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</si>
  <si>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</si>
  <si>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</si>
  <si>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</si>
  <si>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</si>
  <si>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</si>
  <si>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</si>
  <si>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</si>
  <si>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</si>
  <si>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</si>
  <si>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</si>
  <si>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</si>
  <si>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</si>
  <si>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</si>
  <si>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</si>
  <si>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</si>
  <si>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</si>
  <si>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</si>
  <si>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</si>
  <si>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</si>
  <si>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</si>
  <si>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</si>
  <si>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</si>
  <si>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</si>
  <si>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</si>
  <si>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</si>
  <si>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</si>
  <si>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</si>
  <si>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</si>
  <si>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</si>
  <si>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</si>
  <si>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</si>
  <si>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</si>
  <si>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</si>
  <si>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</si>
  <si>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</si>
  <si>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</si>
  <si>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</si>
  <si>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</si>
  <si>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</si>
  <si>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</si>
  <si>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</si>
  <si>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</si>
  <si>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</si>
  <si>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</si>
  <si>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</si>
  <si>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</si>
  <si>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</si>
  <si>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</si>
  <si>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</si>
  <si>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</si>
  <si>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</si>
  <si>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</si>
  <si>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</si>
  <si>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</si>
  <si>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</si>
  <si>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</si>
  <si>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</si>
  <si>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</si>
  <si>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</si>
  <si>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</si>
  <si>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</si>
  <si>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</si>
  <si>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</si>
  <si>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</si>
  <si>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</si>
  <si>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</si>
  <si>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</si>
  <si>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</si>
  <si>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</si>
  <si>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</si>
  <si>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</si>
  <si>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</si>
  <si>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</si>
  <si>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</si>
  <si>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</si>
  <si>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</si>
  <si>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</si>
  <si>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</si>
  <si>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</si>
  <si>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</si>
  <si>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ACYPD6835A</t>
  </si>
  <si>
    <t>AEIPM7063D</t>
  </si>
  <si>
    <t>AKLPS0949R</t>
  </si>
  <si>
    <t>AKCPS6440G</t>
  </si>
  <si>
    <t>AEPPM9327R</t>
  </si>
  <si>
    <t>AKDPS0458B</t>
  </si>
  <si>
    <t>ADIPG3422H</t>
  </si>
  <si>
    <t>ADJPB5765B</t>
  </si>
  <si>
    <t>AEKPB7535H</t>
  </si>
  <si>
    <t>ADEPB2037M</t>
  </si>
  <si>
    <t>AEVPK0308N</t>
  </si>
  <si>
    <t>ADBPR3564L</t>
  </si>
  <si>
    <t>ACWPJ0848H</t>
  </si>
  <si>
    <t>ACSPC6788R</t>
  </si>
  <si>
    <t>AIYPS5299P</t>
  </si>
  <si>
    <t>ADXPB0450B</t>
  </si>
  <si>
    <t>AEIPB7401A</t>
  </si>
  <si>
    <t>AEGPD5936C</t>
  </si>
  <si>
    <t>ABRPH2307M</t>
  </si>
  <si>
    <t>AECPG7471F</t>
  </si>
  <si>
    <t>ACHPC6380Q</t>
  </si>
  <si>
    <t>ACYPD3337K</t>
  </si>
  <si>
    <t>AEKPG3150P</t>
  </si>
  <si>
    <t>AGDPR4280J</t>
  </si>
  <si>
    <t>AJZPM0602J</t>
  </si>
  <si>
    <t>ABWPL8148D</t>
  </si>
  <si>
    <t>AEKPB7528J</t>
  </si>
  <si>
    <t>AEOPC7956F</t>
  </si>
  <si>
    <t>AVRPS3555Q</t>
  </si>
  <si>
    <t>AHQPG8750N</t>
  </si>
  <si>
    <t>AVQPS9062D</t>
  </si>
  <si>
    <t>AJEPM0258K</t>
  </si>
  <si>
    <t>AVFPS1509N</t>
  </si>
  <si>
    <t>AISPS9558B</t>
  </si>
  <si>
    <t>AGPPD7382K</t>
  </si>
  <si>
    <t>ACLPD8871F</t>
  </si>
  <si>
    <t>AEIPM6982P</t>
  </si>
  <si>
    <t>ACLPJ3189N</t>
  </si>
  <si>
    <t>AEUPB8631E</t>
  </si>
  <si>
    <t>AKDPS3786J</t>
  </si>
  <si>
    <t>AMAPS5584M</t>
  </si>
  <si>
    <t>AGRPP8157A</t>
  </si>
  <si>
    <t>AICPP9443Q</t>
  </si>
  <si>
    <t>AELPD0897D</t>
  </si>
  <si>
    <t>ANMPM4168Q</t>
  </si>
  <si>
    <t>AGKPB8002B</t>
  </si>
  <si>
    <t>ALIPM2240B</t>
  </si>
  <si>
    <t>ATGPK3477J</t>
  </si>
  <si>
    <t>ASHPB6340F</t>
  </si>
  <si>
    <t>JAYANTA KUMAR DUTTA</t>
  </si>
  <si>
    <t>BAPPADITYA MAJUMDER</t>
  </si>
  <si>
    <t>JAYANTA SEN</t>
  </si>
  <si>
    <t>SUBHASHIS SEN</t>
  </si>
  <si>
    <t>NIKHIL KUMAR MAJI</t>
  </si>
  <si>
    <t>MONORANJAN SAHA</t>
  </si>
  <si>
    <t>SURAJIT GHOSH</t>
  </si>
  <si>
    <t>RAKESH BASU</t>
  </si>
  <si>
    <t>HARADHAN BHADRA</t>
  </si>
  <si>
    <t>RANI MAGDALENE EKKA(BARA)</t>
  </si>
  <si>
    <t>GOLAM KIBRIA</t>
  </si>
  <si>
    <t>PRADYUT KUMAR RAY</t>
  </si>
  <si>
    <t>SIBY JOHN</t>
  </si>
  <si>
    <t>SUBHANKAR CHATTERJEE</t>
  </si>
  <si>
    <t>RATAN CHADRA SARDAR</t>
  </si>
  <si>
    <t>SAMUJJAL BANDYOPADHYAY</t>
  </si>
  <si>
    <t>SARMISTHA CHATTERJEE</t>
  </si>
  <si>
    <t>SUDESHNA DAS BHATTACHARYYA</t>
  </si>
  <si>
    <t>SAURABH HALDER</t>
  </si>
  <si>
    <t>DEBASIS GOSWAMI</t>
  </si>
  <si>
    <t>UTPAL CHATTERJEE</t>
  </si>
  <si>
    <t>SANTANU DAS</t>
  </si>
  <si>
    <t>KALLOL GHOSH</t>
  </si>
  <si>
    <t>SAMARESH ROY (RAM)</t>
  </si>
  <si>
    <t>ARIJEET MAJUMDAR</t>
  </si>
  <si>
    <t>JYOTSNA LAKRA TOPPO</t>
  </si>
  <si>
    <t>DEBDAS BANERJEE</t>
  </si>
  <si>
    <t>PARTHA CHOUDHURY</t>
  </si>
  <si>
    <t>BISWAJIT SINGH</t>
  </si>
  <si>
    <t>SOURAV GUHA</t>
  </si>
  <si>
    <t>ALKA KUMARI SAHU</t>
  </si>
  <si>
    <t>SUNIL KUMAR MAHATO</t>
  </si>
  <si>
    <t>BISWAJIT SAHA</t>
  </si>
  <si>
    <t>MANOJ SARDAR</t>
  </si>
  <si>
    <t>ARUP DUTTA</t>
  </si>
  <si>
    <t>SANJOY KUMAR DEY</t>
  </si>
  <si>
    <t>RANJAN MITRA</t>
  </si>
  <si>
    <t>PRABIR KUMAR JANA</t>
  </si>
  <si>
    <t>KANIKA MITRA (BOSE)</t>
  </si>
  <si>
    <t>SUBARNA SARKAR</t>
  </si>
  <si>
    <t>SANKAR LAL SARKAR</t>
  </si>
  <si>
    <t>BISWAJIT PANDIT</t>
  </si>
  <si>
    <t>NAWAL KISHOR PRASAD</t>
  </si>
  <si>
    <t>SHILADRI KUMAR DHOL</t>
  </si>
  <si>
    <t>NIRMAL KUMAR MANNA</t>
  </si>
  <si>
    <t>SISIR KUMAR BISWAS</t>
  </si>
  <si>
    <t>CEA</t>
  </si>
  <si>
    <t>DONATION</t>
  </si>
  <si>
    <t>GPF</t>
  </si>
  <si>
    <t>SIMON MUAN</t>
  </si>
  <si>
    <t>KAMLESH KUMAR</t>
  </si>
  <si>
    <t>TASHI DHENDUP BHUTIA</t>
  </si>
  <si>
    <t>AKTPS1077J</t>
  </si>
  <si>
    <t>RANENDU SARKAR</t>
  </si>
  <si>
    <t>ARBPA3873F</t>
  </si>
  <si>
    <t>SREERAJ ASHOK</t>
  </si>
  <si>
    <t>AEJPM1160N</t>
  </si>
  <si>
    <t>MANOJ KUMAR MOWAR</t>
  </si>
  <si>
    <t>MADHUMITA BASU</t>
  </si>
  <si>
    <t>AFUPB6486Q</t>
  </si>
  <si>
    <t>KALYAN CHAKRABARTI</t>
  </si>
  <si>
    <t>ACJPC6986E</t>
  </si>
  <si>
    <t>ATZPK8496Q</t>
  </si>
  <si>
    <t>NAVEEN KUMAR</t>
  </si>
  <si>
    <t>Sheet Name</t>
  </si>
  <si>
    <t>FORM16</t>
  </si>
  <si>
    <t>Sheet1</t>
  </si>
  <si>
    <t>16.04.2018</t>
  </si>
  <si>
    <t>2018-19</t>
  </si>
  <si>
    <t>(I)</t>
  </si>
  <si>
    <t xml:space="preserve">80 G 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</si>
</sst>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</font>
    <font>
      <sz val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8">
    <xf numFmtId="0" fontId="0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22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4" borderId="0" xfId="1" applyFont="1" applyFill="1" applyAlignment="1">
      <alignment vertical="center"/>
    </xf>
    <xf numFmtId="49" fontId="2" fillId="0" borderId="18" xfId="1" applyNumberFormat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2" fillId="0" borderId="5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6" fillId="0" borderId="18" xfId="1" applyFont="1" applyBorder="1" applyAlignment="1">
      <alignment vertical="center"/>
    </xf>
    <xf numFmtId="0" fontId="2" fillId="0" borderId="18" xfId="1" applyFont="1" applyBorder="1" applyAlignment="1">
      <alignment vertical="center"/>
    </xf>
    <xf numFmtId="49" fontId="2" fillId="0" borderId="8" xfId="1" applyNumberFormat="1" applyFont="1" applyBorder="1" applyAlignment="1">
      <alignment horizontal="center" vertical="center"/>
    </xf>
    <xf numFmtId="0" fontId="2" fillId="0" borderId="9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8" xfId="1" applyFont="1" applyBorder="1" applyAlignment="1">
      <alignment vertical="center"/>
    </xf>
    <xf numFmtId="49" fontId="2" fillId="0" borderId="5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49" fontId="2" fillId="0" borderId="18" xfId="1" applyNumberFormat="1" applyFont="1" applyBorder="1" applyAlignment="1">
      <alignment vertical="center"/>
    </xf>
    <xf numFmtId="0" fontId="2" fillId="0" borderId="0" xfId="1" applyFont="1" applyBorder="1" applyAlignment="1">
      <alignment vertical="top"/>
    </xf>
    <xf numFmtId="0" fontId="2" fillId="8" borderId="0" xfId="1" applyFont="1" applyFill="1" applyBorder="1" applyAlignment="1">
      <alignment vertical="center"/>
    </xf>
    <xf numFmtId="0" fontId="2" fillId="8" borderId="25" xfId="1" applyFont="1" applyFill="1" applyBorder="1" applyAlignment="1" applyProtection="1">
      <alignment vertical="center"/>
      <protection locked="0"/>
    </xf>
    <xf numFmtId="0" fontId="2" fillId="8" borderId="26" xfId="1" applyFont="1" applyFill="1" applyBorder="1" applyAlignment="1" applyProtection="1">
      <alignment vertical="center"/>
      <protection locked="0"/>
    </xf>
    <xf numFmtId="0" fontId="7" fillId="4" borderId="0" xfId="1" applyFont="1" applyFill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8" xfId="1" applyNumberFormat="1" applyFont="1" applyBorder="1" applyAlignment="1">
      <alignment vertical="center"/>
    </xf>
    <xf numFmtId="1" fontId="2" fillId="0" borderId="9" xfId="1" applyNumberFormat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0" fontId="2" fillId="0" borderId="5" xfId="1" applyBorder="1"/>
    <xf numFmtId="0" fontId="2" fillId="0" borderId="18" xfId="1" applyBorder="1"/>
    <xf numFmtId="0" fontId="2" fillId="0" borderId="0" xfId="1" applyBorder="1"/>
    <xf numFmtId="0" fontId="2" fillId="0" borderId="19" xfId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top"/>
    </xf>
    <xf numFmtId="0" fontId="5" fillId="0" borderId="0" xfId="1" applyFont="1" applyAlignment="1">
      <alignment vertical="center"/>
    </xf>
    <xf numFmtId="0" fontId="2" fillId="4" borderId="0" xfId="1" applyFill="1"/>
    <xf numFmtId="49" fontId="2" fillId="4" borderId="0" xfId="1" applyNumberFormat="1" applyFont="1" applyFill="1" applyAlignment="1">
      <alignment vertical="center"/>
    </xf>
    <xf numFmtId="1" fontId="0" fillId="0" borderId="0" xfId="0" applyNumberFormat="1"/>
    <xf numFmtId="0" fontId="1" fillId="0" borderId="1" xfId="0" applyFont="1" applyBorder="1"/>
    <xf numFmtId="1" fontId="0" fillId="0" borderId="1" xfId="0" applyNumberFormat="1" applyBorder="1"/>
    <xf numFmtId="0" fontId="1" fillId="2" borderId="1" xfId="0" applyFont="1" applyFill="1" applyBorder="1"/>
    <xf numFmtId="0" fontId="1" fillId="3" borderId="1" xfId="0" applyFont="1" applyFill="1" applyBorder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1" fillId="8" borderId="1" xfId="0" applyFont="1" applyFill="1" applyBorder="1"/>
    <xf numFmtId="0" fontId="0" fillId="8" borderId="1" xfId="0" applyFill="1" applyBorder="1"/>
    <xf numFmtId="0" fontId="0" fillId="8" borderId="0" xfId="0" applyFill="1"/>
    <xf numFmtId="1" fontId="1" fillId="9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1" applyFont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0" fontId="2" fillId="5" borderId="23" xfId="1" applyFont="1" applyFill="1" applyBorder="1" applyAlignment="1" applyProtection="1">
      <alignment vertical="center"/>
      <protection locked="0"/>
    </xf>
    <xf numFmtId="0" fontId="2" fillId="5" borderId="24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vertical="top"/>
    </xf>
    <xf numFmtId="0" fontId="2" fillId="0" borderId="0" xfId="1" applyBorder="1"/>
    <xf numFmtId="1" fontId="2" fillId="0" borderId="0" xfId="1" applyNumberFormat="1" applyFont="1" applyBorder="1" applyAlignment="1">
      <alignment vertical="center"/>
    </xf>
    <xf numFmtId="0" fontId="10" fillId="0" borderId="0" xfId="7" applyAlignment="1" applyProtection="1"/>
    <xf numFmtId="0" fontId="6" fillId="10" borderId="0" xfId="1" applyFont="1" applyFill="1" applyAlignment="1">
      <alignment vertical="center"/>
    </xf>
    <xf numFmtId="0" fontId="2" fillId="10" borderId="0" xfId="1" applyFont="1" applyFill="1" applyAlignment="1">
      <alignment vertical="center"/>
    </xf>
    <xf numFmtId="49" fontId="2" fillId="0" borderId="1" xfId="1" applyNumberFormat="1" applyFont="1" applyBorder="1" applyAlignment="1">
      <alignment vertical="center"/>
    </xf>
    <xf numFmtId="0" fontId="2" fillId="5" borderId="2" xfId="1" applyFont="1" applyFill="1" applyBorder="1" applyAlignment="1" applyProtection="1">
      <alignment vertical="center"/>
      <protection locked="0"/>
    </xf>
    <xf numFmtId="0" fontId="2" fillId="5" borderId="3" xfId="1" applyFont="1" applyFill="1" applyBorder="1" applyAlignment="1" applyProtection="1">
      <alignment vertical="center"/>
      <protection locked="0"/>
    </xf>
    <xf numFmtId="0" fontId="2" fillId="5" borderId="4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vertical="center" wrapText="1"/>
    </xf>
    <xf numFmtId="0" fontId="5" fillId="5" borderId="1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justify" vertical="top"/>
    </xf>
    <xf numFmtId="0" fontId="2" fillId="5" borderId="0" xfId="1" applyFont="1" applyFill="1" applyBorder="1" applyAlignment="1" applyProtection="1">
      <alignment vertical="center"/>
      <protection locked="0"/>
    </xf>
    <xf numFmtId="49" fontId="2" fillId="0" borderId="2" xfId="1" applyNumberFormat="1" applyFont="1" applyBorder="1" applyAlignment="1">
      <alignment vertical="center"/>
    </xf>
    <xf numFmtId="49" fontId="2" fillId="0" borderId="3" xfId="1" applyNumberFormat="1" applyFont="1" applyBorder="1" applyAlignment="1">
      <alignment vertical="center"/>
    </xf>
    <xf numFmtId="49" fontId="2" fillId="0" borderId="4" xfId="1" applyNumberFormat="1" applyFont="1" applyBorder="1" applyAlignment="1">
      <alignment vertical="center"/>
    </xf>
    <xf numFmtId="49" fontId="2" fillId="5" borderId="2" xfId="1" applyNumberFormat="1" applyFont="1" applyFill="1" applyBorder="1" applyAlignment="1" applyProtection="1">
      <alignment vertical="center"/>
      <protection locked="0"/>
    </xf>
    <xf numFmtId="49" fontId="2" fillId="5" borderId="3" xfId="1" applyNumberFormat="1" applyFont="1" applyFill="1" applyBorder="1" applyAlignment="1" applyProtection="1">
      <alignment vertical="center"/>
      <protection locked="0"/>
    </xf>
    <xf numFmtId="49" fontId="2" fillId="5" borderId="4" xfId="1" applyNumberFormat="1" applyFont="1" applyFill="1" applyBorder="1" applyAlignment="1" applyProtection="1">
      <alignment vertical="center"/>
      <protection locked="0"/>
    </xf>
    <xf numFmtId="0" fontId="2" fillId="0" borderId="5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49" fontId="8" fillId="0" borderId="1" xfId="1" applyNumberFormat="1" applyFont="1" applyBorder="1" applyAlignment="1">
      <alignment horizontal="center" vertical="center"/>
    </xf>
    <xf numFmtId="0" fontId="2" fillId="5" borderId="6" xfId="1" applyFill="1" applyBorder="1" applyProtection="1">
      <protection locked="0"/>
    </xf>
    <xf numFmtId="0" fontId="2" fillId="0" borderId="6" xfId="1" applyBorder="1" applyAlignment="1">
      <alignment horizontal="center"/>
    </xf>
    <xf numFmtId="0" fontId="2" fillId="5" borderId="7" xfId="1" applyFill="1" applyBorder="1" applyProtection="1">
      <protection locked="0"/>
    </xf>
    <xf numFmtId="0" fontId="2" fillId="5" borderId="0" xfId="1" applyFill="1" applyBorder="1" applyProtection="1">
      <protection locked="0"/>
    </xf>
    <xf numFmtId="0" fontId="2" fillId="0" borderId="0" xfId="1" applyBorder="1"/>
    <xf numFmtId="1" fontId="2" fillId="5" borderId="0" xfId="1" applyNumberFormat="1" applyFill="1" applyBorder="1" applyProtection="1">
      <protection locked="0"/>
    </xf>
    <xf numFmtId="0" fontId="2" fillId="5" borderId="19" xfId="1" applyFill="1" applyBorder="1" applyProtection="1">
      <protection locked="0"/>
    </xf>
    <xf numFmtId="0" fontId="2" fillId="0" borderId="0" xfId="1" applyFont="1" applyBorder="1" applyAlignment="1">
      <alignment vertical="center"/>
    </xf>
    <xf numFmtId="1" fontId="2" fillId="0" borderId="19" xfId="1" applyNumberFormat="1" applyFont="1" applyBorder="1" applyAlignment="1">
      <alignment vertical="center"/>
    </xf>
    <xf numFmtId="1" fontId="2" fillId="0" borderId="21" xfId="1" applyNumberFormat="1" applyFont="1" applyBorder="1" applyAlignment="1">
      <alignment vertical="center"/>
    </xf>
    <xf numFmtId="1" fontId="2" fillId="5" borderId="0" xfId="1" applyNumberFormat="1" applyFont="1" applyFill="1" applyBorder="1" applyAlignment="1" applyProtection="1">
      <alignment vertical="center"/>
      <protection locked="0"/>
    </xf>
    <xf numFmtId="1" fontId="2" fillId="5" borderId="19" xfId="1" applyNumberFormat="1" applyFont="1" applyFill="1" applyBorder="1" applyAlignment="1" applyProtection="1">
      <alignment vertical="center"/>
      <protection locked="0"/>
    </xf>
    <xf numFmtId="1" fontId="6" fillId="0" borderId="0" xfId="1" applyNumberFormat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0" fontId="2" fillId="0" borderId="0" xfId="1" applyFont="1" applyBorder="1" applyAlignment="1">
      <alignment vertical="center" wrapText="1"/>
    </xf>
    <xf numFmtId="1" fontId="2" fillId="5" borderId="21" xfId="1" applyNumberFormat="1" applyFont="1" applyFill="1" applyBorder="1" applyAlignment="1" applyProtection="1">
      <alignment vertical="center"/>
      <protection locked="0"/>
    </xf>
    <xf numFmtId="1" fontId="2" fillId="0" borderId="0" xfId="1" applyNumberFormat="1" applyFont="1" applyBorder="1" applyAlignment="1" applyProtection="1">
      <alignment vertical="center"/>
    </xf>
    <xf numFmtId="1" fontId="2" fillId="0" borderId="19" xfId="1" applyNumberFormat="1" applyFont="1" applyBorder="1" applyAlignment="1" applyProtection="1">
      <alignment vertical="center"/>
    </xf>
    <xf numFmtId="0" fontId="2" fillId="0" borderId="0" xfId="1" applyFont="1" applyBorder="1" applyAlignment="1">
      <alignment horizontal="center" vertical="center"/>
    </xf>
    <xf numFmtId="0" fontId="2" fillId="5" borderId="23" xfId="1" applyFont="1" applyFill="1" applyBorder="1" applyAlignment="1" applyProtection="1">
      <alignment vertical="center"/>
      <protection locked="0"/>
    </xf>
    <xf numFmtId="0" fontId="2" fillId="5" borderId="24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right" vertical="top"/>
    </xf>
    <xf numFmtId="0" fontId="2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/>
    </xf>
    <xf numFmtId="0" fontId="2" fillId="5" borderId="25" xfId="1" applyFont="1" applyFill="1" applyBorder="1" applyAlignment="1" applyProtection="1">
      <alignment vertical="center"/>
      <protection locked="0"/>
    </xf>
    <xf numFmtId="0" fontId="2" fillId="5" borderId="26" xfId="1" applyFont="1" applyFill="1" applyBorder="1" applyAlignment="1" applyProtection="1">
      <alignment vertical="center"/>
      <protection locked="0"/>
    </xf>
    <xf numFmtId="0" fontId="2" fillId="7" borderId="27" xfId="1" applyFont="1" applyFill="1" applyBorder="1" applyAlignment="1">
      <alignment vertical="center"/>
    </xf>
    <xf numFmtId="0" fontId="2" fillId="7" borderId="28" xfId="1" applyFont="1" applyFill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2" fillId="0" borderId="21" xfId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49" fontId="2" fillId="0" borderId="9" xfId="1" applyNumberFormat="1" applyFont="1" applyBorder="1" applyAlignment="1">
      <alignment vertical="center"/>
    </xf>
    <xf numFmtId="49" fontId="2" fillId="0" borderId="10" xfId="1" applyNumberFormat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1" fontId="2" fillId="0" borderId="20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2" fillId="0" borderId="22" xfId="1" applyNumberFormat="1" applyFont="1" applyBorder="1" applyAlignment="1">
      <alignment vertical="center"/>
    </xf>
    <xf numFmtId="0" fontId="2" fillId="5" borderId="1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left" vertical="center"/>
    </xf>
    <xf numFmtId="0" fontId="2" fillId="0" borderId="4" xfId="1" applyFont="1" applyBorder="1" applyAlignment="1">
      <alignment horizontal="left" vertical="center"/>
    </xf>
    <xf numFmtId="0" fontId="2" fillId="0" borderId="2" xfId="1" applyFont="1" applyBorder="1" applyAlignment="1">
      <alignment horizontal="right" vertical="center"/>
    </xf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0" borderId="19" xfId="1" applyFont="1" applyBorder="1" applyAlignment="1">
      <alignment vertical="center" wrapText="1"/>
    </xf>
    <xf numFmtId="0" fontId="2" fillId="5" borderId="19" xfId="1" applyFont="1" applyFill="1" applyBorder="1" applyAlignment="1" applyProtection="1">
      <alignment vertical="center"/>
      <protection locked="0"/>
    </xf>
    <xf numFmtId="0" fontId="2" fillId="5" borderId="21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justify" vertical="center" wrapText="1"/>
    </xf>
    <xf numFmtId="0" fontId="2" fillId="0" borderId="0" xfId="1" applyFont="1" applyBorder="1" applyAlignment="1">
      <alignment horizontal="justify" vertical="center"/>
    </xf>
    <xf numFmtId="0" fontId="2" fillId="0" borderId="19" xfId="1" applyFont="1" applyBorder="1" applyAlignment="1">
      <alignment horizontal="justify" vertical="center"/>
    </xf>
    <xf numFmtId="0" fontId="5" fillId="0" borderId="18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2" fillId="0" borderId="20" xfId="1" applyFont="1" applyBorder="1" applyAlignment="1">
      <alignment vertical="center"/>
    </xf>
    <xf numFmtId="0" fontId="2" fillId="0" borderId="1" xfId="1" applyFont="1" applyBorder="1" applyAlignment="1" applyProtection="1">
      <alignment horizontal="center" vertical="center"/>
    </xf>
    <xf numFmtId="1" fontId="2" fillId="5" borderId="1" xfId="1" applyNumberFormat="1" applyFont="1" applyFill="1" applyBorder="1" applyAlignment="1" applyProtection="1">
      <alignment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2" fillId="6" borderId="1" xfId="1" applyFont="1" applyFill="1" applyBorder="1" applyAlignment="1" applyProtection="1">
      <alignment vertical="center"/>
      <protection locked="0"/>
    </xf>
    <xf numFmtId="1" fontId="2" fillId="0" borderId="1" xfId="1" applyNumberFormat="1" applyFont="1" applyBorder="1" applyAlignment="1" applyProtection="1">
      <alignment vertical="center"/>
      <protection locked="0"/>
    </xf>
    <xf numFmtId="0" fontId="5" fillId="0" borderId="5" xfId="1" applyFont="1" applyBorder="1" applyAlignment="1">
      <alignment horizontal="center" vertical="top" wrapText="1"/>
    </xf>
    <xf numFmtId="0" fontId="5" fillId="0" borderId="6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top" wrapText="1"/>
    </xf>
    <xf numFmtId="0" fontId="5" fillId="0" borderId="0" xfId="1" applyFont="1" applyBorder="1" applyAlignment="1">
      <alignment horizontal="center" vertical="top" wrapText="1"/>
    </xf>
    <xf numFmtId="0" fontId="5" fillId="0" borderId="19" xfId="1" applyFont="1" applyBorder="1" applyAlignment="1">
      <alignment horizontal="center" vertical="top" wrapText="1"/>
    </xf>
    <xf numFmtId="0" fontId="5" fillId="0" borderId="8" xfId="1" applyFont="1" applyBorder="1" applyAlignment="1">
      <alignment horizontal="center" vertical="top" wrapText="1"/>
    </xf>
    <xf numFmtId="0" fontId="5" fillId="0" borderId="9" xfId="1" applyFont="1" applyBorder="1" applyAlignment="1">
      <alignment horizontal="center" vertical="top" wrapText="1"/>
    </xf>
    <xf numFmtId="0" fontId="5" fillId="0" borderId="10" xfId="1" applyFont="1" applyBorder="1" applyAlignment="1">
      <alignment horizontal="center" vertical="top" wrapText="1"/>
    </xf>
    <xf numFmtId="0" fontId="6" fillId="5" borderId="9" xfId="1" applyFont="1" applyFill="1" applyBorder="1" applyAlignment="1" applyProtection="1">
      <alignment vertical="center"/>
      <protection locked="0"/>
    </xf>
    <xf numFmtId="0" fontId="6" fillId="0" borderId="16" xfId="1" applyFont="1" applyBorder="1" applyAlignment="1">
      <alignment horizontal="center" vertical="center"/>
    </xf>
    <xf numFmtId="0" fontId="6" fillId="5" borderId="16" xfId="1" applyFont="1" applyFill="1" applyBorder="1" applyAlignment="1" applyProtection="1">
      <alignment vertical="center"/>
      <protection locked="0"/>
    </xf>
    <xf numFmtId="0" fontId="6" fillId="5" borderId="17" xfId="1" applyFont="1" applyFill="1" applyBorder="1" applyAlignment="1" applyProtection="1">
      <alignment vertical="center"/>
      <protection locked="0"/>
    </xf>
    <xf numFmtId="164" fontId="6" fillId="5" borderId="2" xfId="1" applyNumberFormat="1" applyFont="1" applyFill="1" applyBorder="1" applyAlignment="1" applyProtection="1">
      <alignment horizontal="center" vertical="center"/>
      <protection locked="0"/>
    </xf>
    <xf numFmtId="164" fontId="6" fillId="5" borderId="3" xfId="1" applyNumberFormat="1" applyFont="1" applyFill="1" applyBorder="1" applyAlignment="1" applyProtection="1">
      <alignment horizontal="center" vertical="center"/>
      <protection locked="0"/>
    </xf>
    <xf numFmtId="164" fontId="6" fillId="5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6" fillId="5" borderId="11" xfId="1" applyFont="1" applyFill="1" applyBorder="1" applyAlignment="1" applyProtection="1">
      <alignment horizontal="center" vertical="center" wrapText="1"/>
      <protection locked="0"/>
    </xf>
    <xf numFmtId="0" fontId="6" fillId="5" borderId="12" xfId="1" applyFont="1" applyFill="1" applyBorder="1" applyAlignment="1" applyProtection="1">
      <alignment horizontal="center" vertical="center" wrapText="1"/>
      <protection locked="0"/>
    </xf>
    <xf numFmtId="0" fontId="6" fillId="5" borderId="13" xfId="1" applyFont="1" applyFill="1" applyBorder="1" applyAlignment="1" applyProtection="1">
      <alignment vertical="center"/>
      <protection locked="0"/>
    </xf>
    <xf numFmtId="0" fontId="6" fillId="5" borderId="14" xfId="1" applyFont="1" applyFill="1" applyBorder="1" applyAlignment="1" applyProtection="1">
      <alignment vertical="center"/>
      <protection locked="0"/>
    </xf>
    <xf numFmtId="0" fontId="6" fillId="5" borderId="15" xfId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6" fillId="0" borderId="8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5" fillId="5" borderId="8" xfId="1" applyFont="1" applyFill="1" applyBorder="1" applyAlignment="1" applyProtection="1">
      <alignment horizontal="left" vertical="center"/>
      <protection locked="0"/>
    </xf>
    <xf numFmtId="0" fontId="5" fillId="5" borderId="9" xfId="1" applyFont="1" applyFill="1" applyBorder="1" applyAlignment="1" applyProtection="1">
      <alignment horizontal="left" vertical="center"/>
      <protection locked="0"/>
    </xf>
    <xf numFmtId="0" fontId="5" fillId="5" borderId="8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center" vertical="center"/>
      <protection locked="0"/>
    </xf>
    <xf numFmtId="0" fontId="5" fillId="5" borderId="10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/>
    </xf>
    <xf numFmtId="0" fontId="5" fillId="5" borderId="2" xfId="1" applyFont="1" applyFill="1" applyBorder="1" applyAlignment="1" applyProtection="1">
      <alignment vertical="center"/>
      <protection locked="0"/>
    </xf>
    <xf numFmtId="0" fontId="5" fillId="5" borderId="3" xfId="1" applyFont="1" applyFill="1" applyBorder="1" applyAlignment="1" applyProtection="1">
      <alignment vertical="center"/>
      <protection locked="0"/>
    </xf>
    <xf numFmtId="0" fontId="5" fillId="5" borderId="2" xfId="1" applyFont="1" applyFill="1" applyBorder="1" applyAlignment="1" applyProtection="1">
      <alignment horizontal="center" vertical="center"/>
      <protection locked="0"/>
    </xf>
    <xf numFmtId="0" fontId="5" fillId="5" borderId="3" xfId="1" applyFont="1" applyFill="1" applyBorder="1" applyAlignment="1" applyProtection="1">
      <alignment horizontal="center" vertical="center"/>
      <protection locked="0"/>
    </xf>
    <xf numFmtId="0" fontId="5" fillId="5" borderId="4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5" borderId="5" xfId="1" applyFont="1" applyFill="1" applyBorder="1" applyAlignment="1" applyProtection="1">
      <alignment horizontal="left" vertical="center"/>
      <protection locked="0"/>
    </xf>
    <xf numFmtId="0" fontId="5" fillId="5" borderId="6" xfId="1" applyFont="1" applyFill="1" applyBorder="1" applyAlignment="1" applyProtection="1">
      <alignment horizontal="left" vertical="center"/>
      <protection locked="0"/>
    </xf>
    <xf numFmtId="0" fontId="5" fillId="5" borderId="5" xfId="1" applyFont="1" applyFill="1" applyBorder="1" applyAlignment="1" applyProtection="1">
      <alignment horizontal="center" vertical="center"/>
      <protection locked="0"/>
    </xf>
    <xf numFmtId="0" fontId="5" fillId="5" borderId="6" xfId="1" applyFont="1" applyFill="1" applyBorder="1" applyAlignment="1" applyProtection="1">
      <alignment horizontal="center" vertical="center"/>
      <protection locked="0"/>
    </xf>
    <xf numFmtId="0" fontId="5" fillId="5" borderId="7" xfId="1" applyFont="1" applyFill="1" applyBorder="1" applyAlignment="1" applyProtection="1">
      <alignment horizontal="center" vertical="center"/>
      <protection locked="0"/>
    </xf>
    <xf numFmtId="0" fontId="6" fillId="5" borderId="25" xfId="1" applyFont="1" applyFill="1" applyBorder="1" applyAlignment="1" applyProtection="1">
      <alignment vertical="center"/>
      <protection locked="0"/>
    </xf>
    <xf numFmtId="0" fontId="2" fillId="10" borderId="2" xfId="1" applyFont="1" applyFill="1" applyBorder="1" applyAlignment="1">
      <alignment horizontal="left" vertical="center"/>
    </xf>
    <xf numFmtId="0" fontId="2" fillId="10" borderId="3" xfId="1" applyFont="1" applyFill="1" applyBorder="1" applyAlignment="1">
      <alignment horizontal="left" vertical="center"/>
    </xf>
    <xf numFmtId="0" fontId="2" fillId="10" borderId="4" xfId="1" applyFont="1" applyFill="1" applyBorder="1" applyAlignment="1">
      <alignment horizontal="left" vertical="center"/>
    </xf>
    <xf numFmtId="0" fontId="2" fillId="10" borderId="2" xfId="1" applyFont="1" applyFill="1" applyBorder="1" applyAlignment="1">
      <alignment horizontal="right" vertical="center"/>
    </xf>
    <xf numFmtId="0" fontId="2" fillId="10" borderId="3" xfId="1" applyFont="1" applyFill="1" applyBorder="1" applyAlignment="1">
      <alignment horizontal="right" vertical="center"/>
    </xf>
    <xf numFmtId="0" fontId="2" fillId="10" borderId="4" xfId="1" applyFont="1" applyFill="1" applyBorder="1" applyAlignment="1">
      <alignment horizontal="right" vertical="center"/>
    </xf>
    <xf numFmtId="0" fontId="11" fillId="5" borderId="0" xfId="1" applyFont="1" applyFill="1" applyBorder="1" applyAlignment="1" applyProtection="1">
      <alignment vertical="center"/>
      <protection locked="0"/>
    </xf>
  </cellXfs>
  <cellStyles count="8">
    <cellStyle name="Hyperlink" xfId="7" builtinId="8"/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4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7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8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9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0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4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66148</xdr:colOff>
      <xdr:row>15</xdr:row>
      <xdr:rowOff>179341</xdr:rowOff>
    </xdr:from>
    <xdr:ext cx="2714873" cy="843693"/>
    <xdr:sp macro="" textlink="">
      <xdr:nvSpPr>
        <xdr:cNvPr id="2" name="Rectangle 1"/>
        <xdr:cNvSpPr/>
      </xdr:nvSpPr>
      <xdr:spPr>
        <a:xfrm rot="20555057">
          <a:off x="2914123" y="3836941"/>
          <a:ext cx="271487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ATTACHED</a:t>
          </a:r>
          <a:r>
            <a:rPr lang="en-US" sz="2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SEPERATELY</a:t>
          </a:r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B58"/>
  <sheetViews>
    <sheetView tabSelected="1" workbookViewId="0">
      <selection activeCell="B5" sqref="B5"/>
    </sheetView>
  </sheetViews>
  <sheetFormatPr defaultRowHeight="15"/>
  <cols>
    <col min="2" max="2" width="30.85546875" bestFit="1" customWidth="1"/>
  </cols>
  <sheetData>
    <row r="1" spans="2:2" s="1" customFormat="1">
      <c r="B1" s="1" t="s">
        <v>281</v>
      </c>
    </row>
    <row r="2" spans="2:2">
      <c r="B2" s="68" t="s">
        <v>282</v>
      </c>
    </row>
    <row r="3" spans="2:2">
      <c r="B3" s="68" t="s">
        <v>237</v>
      </c>
    </row>
    <row r="4" spans="2:2">
      <c r="B4" s="68" t="s">
        <v>268</v>
      </c>
    </row>
    <row r="5" spans="2:2">
      <c r="B5" s="68" t="s">
        <v>223</v>
      </c>
    </row>
    <row r="6" spans="2:2">
      <c r="B6" s="68" t="s">
        <v>248</v>
      </c>
    </row>
    <row r="7" spans="2:2">
      <c r="B7" s="68" t="s">
        <v>234</v>
      </c>
    </row>
    <row r="8" spans="2:2">
      <c r="B8" s="68" t="s">
        <v>220</v>
      </c>
    </row>
    <row r="9" spans="2:2">
      <c r="B9" s="68" t="s">
        <v>230</v>
      </c>
    </row>
    <row r="10" spans="2:2">
      <c r="B10" s="68" t="s">
        <v>256</v>
      </c>
    </row>
    <row r="11" spans="2:2">
      <c r="B11" s="68" t="s">
        <v>272</v>
      </c>
    </row>
    <row r="12" spans="2:2">
      <c r="B12" s="68" t="s">
        <v>246</v>
      </c>
    </row>
    <row r="13" spans="2:2">
      <c r="B13" s="68" t="s">
        <v>262</v>
      </c>
    </row>
    <row r="14" spans="2:2">
      <c r="B14" s="68" t="s">
        <v>266</v>
      </c>
    </row>
    <row r="15" spans="2:2">
      <c r="B15" s="68" t="s">
        <v>229</v>
      </c>
    </row>
    <row r="16" spans="2:2">
      <c r="B16" s="68" t="s">
        <v>260</v>
      </c>
    </row>
    <row r="17" spans="2:2">
      <c r="B17" s="68" t="s">
        <v>235</v>
      </c>
    </row>
    <row r="18" spans="2:2">
      <c r="B18" s="68" t="s">
        <v>233</v>
      </c>
    </row>
    <row r="19" spans="2:2">
      <c r="B19" s="68" t="s">
        <v>238</v>
      </c>
    </row>
    <row r="20" spans="2:2">
      <c r="B20" s="68" t="s">
        <v>257</v>
      </c>
    </row>
    <row r="21" spans="2:2">
      <c r="B21" s="68" t="s">
        <v>252</v>
      </c>
    </row>
    <row r="22" spans="2:2">
      <c r="B22" s="68" t="s">
        <v>232</v>
      </c>
    </row>
    <row r="23" spans="2:2">
      <c r="B23" s="68" t="s">
        <v>240</v>
      </c>
    </row>
    <row r="24" spans="2:2">
      <c r="B24" s="68" t="s">
        <v>231</v>
      </c>
    </row>
    <row r="25" spans="2:2">
      <c r="B25" s="68" t="s">
        <v>253</v>
      </c>
    </row>
    <row r="26" spans="2:2">
      <c r="B26" s="68" t="s">
        <v>226</v>
      </c>
    </row>
    <row r="27" spans="2:2">
      <c r="B27" s="68" t="s">
        <v>270</v>
      </c>
    </row>
    <row r="28" spans="2:2">
      <c r="B28" s="68" t="s">
        <v>224</v>
      </c>
    </row>
    <row r="29" spans="2:2">
      <c r="B29" s="68" t="s">
        <v>228</v>
      </c>
    </row>
    <row r="30" spans="2:2">
      <c r="B30" s="68" t="s">
        <v>254</v>
      </c>
    </row>
    <row r="31" spans="2:2">
      <c r="B31" s="68" t="s">
        <v>244</v>
      </c>
    </row>
    <row r="32" spans="2:2">
      <c r="B32" s="68" t="s">
        <v>261</v>
      </c>
    </row>
    <row r="33" spans="2:2">
      <c r="B33" s="68" t="s">
        <v>221</v>
      </c>
    </row>
    <row r="34" spans="2:2">
      <c r="B34" s="68" t="s">
        <v>259</v>
      </c>
    </row>
    <row r="35" spans="2:2">
      <c r="B35" s="68" t="s">
        <v>280</v>
      </c>
    </row>
    <row r="36" spans="2:2">
      <c r="B36" s="68" t="s">
        <v>222</v>
      </c>
    </row>
    <row r="37" spans="2:2">
      <c r="B37" s="68" t="s">
        <v>250</v>
      </c>
    </row>
    <row r="38" spans="2:2">
      <c r="B38" s="68" t="s">
        <v>274</v>
      </c>
    </row>
    <row r="39" spans="2:2">
      <c r="B39" s="68" t="s">
        <v>275</v>
      </c>
    </row>
    <row r="40" spans="2:2">
      <c r="B40" s="68" t="s">
        <v>255</v>
      </c>
    </row>
    <row r="41" spans="2:2">
      <c r="B41" s="68" t="s">
        <v>267</v>
      </c>
    </row>
    <row r="42" spans="2:2">
      <c r="B42" s="68" t="s">
        <v>277</v>
      </c>
    </row>
    <row r="43" spans="2:2">
      <c r="B43" s="68" t="s">
        <v>239</v>
      </c>
    </row>
    <row r="44" spans="2:2">
      <c r="B44" s="68" t="s">
        <v>242</v>
      </c>
    </row>
    <row r="45" spans="2:2">
      <c r="B45" s="68" t="s">
        <v>219</v>
      </c>
    </row>
    <row r="46" spans="2:2">
      <c r="B46" s="68" t="s">
        <v>217</v>
      </c>
    </row>
    <row r="47" spans="2:2">
      <c r="B47" s="68" t="s">
        <v>225</v>
      </c>
    </row>
    <row r="48" spans="2:2">
      <c r="B48" s="68" t="s">
        <v>227</v>
      </c>
    </row>
    <row r="49" spans="2:2">
      <c r="B49" s="68" t="s">
        <v>243</v>
      </c>
    </row>
    <row r="50" spans="2:2">
      <c r="B50" s="68" t="s">
        <v>236</v>
      </c>
    </row>
    <row r="51" spans="2:2">
      <c r="B51" s="68" t="s">
        <v>245</v>
      </c>
    </row>
    <row r="52" spans="2:2">
      <c r="B52" s="68" t="s">
        <v>249</v>
      </c>
    </row>
    <row r="53" spans="2:2">
      <c r="B53" s="68" t="s">
        <v>258</v>
      </c>
    </row>
    <row r="54" spans="2:2">
      <c r="B54" s="68" t="s">
        <v>218</v>
      </c>
    </row>
    <row r="55" spans="2:2">
      <c r="B55" s="68" t="s">
        <v>251</v>
      </c>
    </row>
    <row r="56" spans="2:2">
      <c r="B56" s="68" t="s">
        <v>241</v>
      </c>
    </row>
    <row r="57" spans="2:2">
      <c r="B57" s="68" t="s">
        <v>247</v>
      </c>
    </row>
    <row r="58" spans="2:2">
      <c r="B58" s="68" t="s">
        <v>283</v>
      </c>
    </row>
  </sheetData>
  <hyperlinks>
    <hyperlink ref="B2" location="'FORM16'!A1" tooltip="FORM16" display="FORM16"/>
    <hyperlink ref="B3" location="'UTPAL CHATTERJEE'!A1" tooltip="UTPAL CHATTERJEE" display="UTPAL CHATTERJEE"/>
    <hyperlink ref="B4" location="'TASHI DHENDUP BHUTIA'!A1" tooltip="TASHI DHENDUP BHUTIA" display="TASHI DHENDUP BHUTIA"/>
    <hyperlink ref="B5" location="'SURAJIT GHOSH'!A1" tooltip="SURAJIT GHOSH" display="SURAJIT GHOSH"/>
    <hyperlink ref="B6" location="'SUNIL KUMAR MAHATO'!A1" tooltip="SUNIL KUMAR MAHATO" display="SUNIL KUMAR MAHATO"/>
    <hyperlink ref="B7" location="'SUDESHNA DAS BHATTACHARYYA'!A1" tooltip="SUDESHNA DAS BHATTACHARYYA" display="SUDESHNA DAS BHATTACHARYYA"/>
    <hyperlink ref="B8" location="'SUBHASHIS SEN'!A1" tooltip="SUBHASHIS SEN" display="SUBHASHIS SEN"/>
    <hyperlink ref="B9" location="'SUBHANKAR CHATTERJEE'!A1" tooltip="SUBHANKAR CHATTERJEE" display="SUBHANKAR CHATTERJEE"/>
    <hyperlink ref="B10" location="'SUBARNA SARKAR'!A1" tooltip="SUBARNA SARKAR" display="SUBARNA SARKAR"/>
    <hyperlink ref="B11" location="'SREERAJ ASHOK'!A1" tooltip="SREERAJ ASHOK" display="SREERAJ ASHOK"/>
    <hyperlink ref="B12" location="'SOURAV GUHA'!A1" tooltip="SOURAV GUHA" display="SOURAV GUHA"/>
    <hyperlink ref="B13" location="'SISIR KUMAR BISWAS'!A1" tooltip="SISIR KUMAR BISWAS" display="SISIR KUMAR BISWAS"/>
    <hyperlink ref="B14" location="'SIMON MUAN'!A1" tooltip="SIMON MUAN" display="SIMON MUAN"/>
    <hyperlink ref="B15" location="'SIBY JOHN'!A1" tooltip="SIBY JOHN" display="SIBY JOHN"/>
    <hyperlink ref="B16" location="'SHILADRI KUMAR DHOL'!A1" tooltip="SHILADRI KUMAR DHOL" display="SHILADRI KUMAR DHOL"/>
    <hyperlink ref="B17" location="'SAURABH HALDER'!A1" tooltip="SAURABH HALDER" display="SAURABH HALDER"/>
    <hyperlink ref="B18" location="'SARMISTHA CHATTERJEE'!A1" tooltip="SARMISTHA CHATTERJEE" display="SARMISTHA CHATTERJEE"/>
    <hyperlink ref="B19" location="'SANTANU DAS'!A1" tooltip="SANTANU DAS" display="SANTANU DAS"/>
    <hyperlink ref="B20" location="'SANKAR LAL SARKAR'!A1" tooltip="SANKAR LAL SARKAR" display="SANKAR LAL SARKAR"/>
    <hyperlink ref="B21" location="'SANJOY KUMAR DEY'!A1" tooltip="SANJOY KUMAR DEY" display="SANJOY KUMAR DEY"/>
    <hyperlink ref="B22" location="'SAMUJJAL BANDYOPADHYAY'!A1" tooltip="SAMUJJAL BANDYOPADHYAY" display="SAMUJJAL BANDYOPADHYAY"/>
    <hyperlink ref="B23" location="'SAMARESH ROY (RAM)'!A1" tooltip="SAMARESH ROY (RAM)" display="SAMARESH ROY (RAM)"/>
    <hyperlink ref="B24" location="'RATAN CHADRA SARDAR'!A1" tooltip="RATAN CHADRA SARDAR" display="RATAN CHADRA SARDAR"/>
    <hyperlink ref="B25" location="'RANJAN MITRA'!A1" tooltip="RANJAN MITRA" display="RANJAN MITRA"/>
    <hyperlink ref="B26" location="'RANI MAGDALENE EKKA(BARA)'!A1" tooltip="RANI MAGDALENE EKKA(BARA)" display="RANI MAGDALENE EKKA(BARA)"/>
    <hyperlink ref="B27" location="'RANENDU SARKAR'!A1" tooltip="RANENDU SARKAR" display="RANENDU SARKAR"/>
    <hyperlink ref="B28" location="'RAKESH BASU'!A1" tooltip="RAKESH BASU" display="RAKESH BASU"/>
    <hyperlink ref="B29" location="'PRADYUT KUMAR RAY'!A1" tooltip="PRADYUT KUMAR RAY" display="PRADYUT KUMAR RAY"/>
    <hyperlink ref="B30" location="'PRABIR KUMAR JANA'!A1" tooltip="PRABIR KUMAR JANA" display="PRABIR KUMAR JANA"/>
    <hyperlink ref="B31" location="'PARTHA CHOUDHURY'!A1" tooltip="PARTHA CHOUDHURY" display="PARTHA CHOUDHURY"/>
    <hyperlink ref="B32" location="'NIRMAL KUMAR MANNA'!A1" tooltip="NIRMAL KUMAR MANNA" display="NIRMAL KUMAR MANNA"/>
    <hyperlink ref="B33" location="'NIKHIL KUMAR MAJI'!A1" tooltip="NIKHIL KUMAR MAJI" display="NIKHIL KUMAR MAJI"/>
    <hyperlink ref="B34" location="'NAWAL KISHOR PRASAD'!A1" tooltip="NAWAL KISHOR PRASAD" display="NAWAL KISHOR PRASAD"/>
    <hyperlink ref="B35" location="'NAVEEN KUMAR'!A1" tooltip="NAVEEN KUMAR" display="NAVEEN KUMAR"/>
    <hyperlink ref="B36" location="'MONORANJAN SAHA'!A1" tooltip="MONORANJAN SAHA" display="MONORANJAN SAHA"/>
    <hyperlink ref="B37" location="'MANOJ SARDAR'!A1" tooltip="MANOJ SARDAR" display="MANOJ SARDAR"/>
    <hyperlink ref="B38" location="'MANOJ KUMAR MOWAR'!A1" tooltip="MANOJ KUMAR MOWAR" display="MANOJ KUMAR MOWAR"/>
    <hyperlink ref="B39" location="'MADHUMITA BASU'!A1" tooltip="MADHUMITA BASU" display="MADHUMITA BASU"/>
    <hyperlink ref="B40" location="'KANIKA MITRA (BOSE)'!A1" tooltip="KANIKA MITRA (BOSE)" display="KANIKA MITRA (BOSE)"/>
    <hyperlink ref="B41" location="'KAMLESH KUMAR'!A1" tooltip="KAMLESH KUMAR" display="KAMLESH KUMAR"/>
    <hyperlink ref="B42" location="'KALYAN CHAKRABARTI'!A1" tooltip="KALYAN CHAKRABARTI" display="KALYAN CHAKRABARTI"/>
    <hyperlink ref="B43" location="'KALLOL GHOSH'!A1" tooltip="KALLOL GHOSH" display="KALLOL GHOSH"/>
    <hyperlink ref="B44" location="'JYOTSNA LAKRA TOPPO'!A1" tooltip="JYOTSNA LAKRA TOPPO" display="JYOTSNA LAKRA TOPPO"/>
    <hyperlink ref="B45" location="'JAYANTA SEN'!A1" tooltip="JAYANTA SEN" display="JAYANTA SEN"/>
    <hyperlink ref="B46" location="'JAYANTA KUMAR DUTTA'!A1" tooltip="JAYANTA KUMAR DUTTA" display="JAYANTA KUMAR DUTTA"/>
    <hyperlink ref="B47" location="'HARADHAN BHADRA'!A1" tooltip="HARADHAN BHADRA" display="HARADHAN BHADRA"/>
    <hyperlink ref="B48" location="'GOLAM KIBRIA'!A1" tooltip="GOLAM KIBRIA" display="GOLAM KIBRIA"/>
    <hyperlink ref="B49" location="'DEBDAS BANERJEE'!A1" tooltip="DEBDAS BANERJEE" display="DEBDAS BANERJEE"/>
    <hyperlink ref="B50" location="'DEBASIS GOSWAMI'!A1" tooltip="DEBASIS GOSWAMI" display="DEBASIS GOSWAMI"/>
    <hyperlink ref="B51" location="'BISWAJIT SINGH'!A1" tooltip="BISWAJIT SINGH" display="BISWAJIT SINGH"/>
    <hyperlink ref="B52" location="'BISWAJIT SAHA'!A1" tooltip="BISWAJIT SAHA" display="BISWAJIT SAHA"/>
    <hyperlink ref="B53" location="'BISWAJIT PANDIT'!A1" tooltip="BISWAJIT PANDIT" display="BISWAJIT PANDIT"/>
    <hyperlink ref="B54" location="'BAPPADITYA MAJUMDER'!A1" tooltip="BAPPADITYA MAJUMDER" display="BAPPADITYA MAJUMDER"/>
    <hyperlink ref="B55" location="'ARUP DUTTA'!A1" tooltip="ARUP DUTTA" display="ARUP DUTTA"/>
    <hyperlink ref="B56" location="'ARIJEET MAJUMDAR'!A1" tooltip="ARIJEET MAJUMDAR" display="ARIJEET MAJUMDAR"/>
    <hyperlink ref="B57" location="'ALKA KUMARI SAHU'!A1" tooltip="ALKA KUMARI SAHU" display="ALKA KUMARI SAHU"/>
    <hyperlink ref="B58" location="'Sheet1'!A1" tooltip="Sheet1" display="Sheet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/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0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/>
      <c r="M33" s="73"/>
      <c r="N33" s="73"/>
      <c r="O33" s="73"/>
      <c r="P33" s="74"/>
      <c r="Q33" s="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>
        <f>[1]SEARCH!V28</f>
        <v>0</v>
      </c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f>[1]SEARCH!V29</f>
        <v>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0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/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0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0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7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/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/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19"/>
      <c r="C66" s="19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8" t="s">
        <v>119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f>[1]SEARCH!S51</f>
        <v>0</v>
      </c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0</v>
      </c>
      <c r="AE75" s="99"/>
      <c r="AF75" s="99"/>
      <c r="AG75" s="99"/>
      <c r="AH75" s="99"/>
    </row>
    <row r="76" spans="1:36" s="4" customFormat="1" ht="15" customHeight="1">
      <c r="A76" s="5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0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0</v>
      </c>
    </row>
    <row r="78" spans="1:36" s="4" customFormat="1" ht="15" customHeight="1">
      <c r="A78" s="5" t="s">
        <v>128</v>
      </c>
      <c r="B78" s="8" t="s">
        <v>129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0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8" t="s">
        <v>131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8" t="s">
        <v>133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8" t="s">
        <v>139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10"/>
      <c r="R83" s="24"/>
      <c r="S83" s="24"/>
      <c r="T83" s="24"/>
      <c r="U83" s="24"/>
      <c r="V83" s="24"/>
      <c r="W83" s="10"/>
      <c r="X83" s="24"/>
      <c r="Y83" s="24"/>
      <c r="Z83" s="24"/>
      <c r="AA83" s="24"/>
      <c r="AB83" s="24"/>
      <c r="AC83" s="9" t="s">
        <v>72</v>
      </c>
      <c r="AD83" s="100"/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8" t="s">
        <v>141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10"/>
      <c r="R84" s="24"/>
      <c r="S84" s="24"/>
      <c r="T84" s="24"/>
      <c r="U84" s="24"/>
      <c r="V84" s="24"/>
      <c r="W84" s="10"/>
      <c r="X84" s="24"/>
      <c r="Y84" s="24"/>
      <c r="Z84" s="24"/>
      <c r="AA84" s="24"/>
      <c r="AB84" s="24"/>
      <c r="AC84" s="9" t="s">
        <v>72</v>
      </c>
      <c r="AD84" s="102">
        <f>AD82-AD83</f>
        <v>0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27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30"/>
      <c r="C89" s="30"/>
      <c r="D89" s="30"/>
      <c r="E89" s="30"/>
      <c r="F89" s="30"/>
      <c r="G89" s="30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0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>
        <f>[3]!SPELLNUMBER(AD83)</f>
        <v>0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8" t="s">
        <v>151</v>
      </c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31"/>
    </row>
    <row r="91" spans="1:34" s="4" customFormat="1" ht="15" customHeight="1">
      <c r="A91" s="18" t="s">
        <v>152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31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16"/>
      <c r="AB93" s="16"/>
      <c r="AC93" s="16"/>
      <c r="AD93" s="16"/>
      <c r="AE93" s="16"/>
      <c r="AF93" s="16"/>
      <c r="AG93" s="16"/>
      <c r="AH93" s="17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"/>
      <c r="AB94" s="8"/>
      <c r="AC94" s="8"/>
      <c r="AD94" s="8"/>
      <c r="AE94" s="8"/>
      <c r="AF94" s="8"/>
      <c r="AG94" s="8"/>
      <c r="AH94" s="31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AD65:AH65"/>
    <mergeCell ref="R66:V66"/>
    <mergeCell ref="X66:AB66"/>
    <mergeCell ref="AD66:AH66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2"/>
  <dimension ref="A1:DE302"/>
  <sheetViews>
    <sheetView showGridLines="0" topLeftCell="A67" workbookViewId="0">
      <selection activeCell="D58" sqref="D58:P58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237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188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1212428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1212428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28606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47806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1164622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1162222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1162222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216" t="s">
        <v>265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416000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416720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20061</v>
      </c>
      <c r="S73" s="105"/>
      <c r="T73" s="105"/>
      <c r="U73" s="105"/>
      <c r="V73" s="105"/>
      <c r="W73" s="9" t="s">
        <v>72</v>
      </c>
      <c r="X73" s="101">
        <f>R73</f>
        <v>20061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20061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170061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992161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110932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3328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114260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114260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114278.5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-18.5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114278.5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Fourteen  Thousand  Two  Hundred  Seventy  Eight  Paise  Fifty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1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268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216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1179892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1179892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>
        <v>82376</v>
      </c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133577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235153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944739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942339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942339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168267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168987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50000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50000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200000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742339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60968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1829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62797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62797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62830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-33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62830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Sixty  Two  Thousand  Eight  Hundred  Thirty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0"/>
  <dimension ref="A1:DE302"/>
  <sheetViews>
    <sheetView showGridLines="0" workbookViewId="0">
      <selection sqref="A1:AH1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223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174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1571899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1571899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217" t="s">
        <v>263</v>
      </c>
      <c r="C32" s="218"/>
      <c r="D32" s="218"/>
      <c r="E32" s="218"/>
      <c r="F32" s="218"/>
      <c r="G32" s="218"/>
      <c r="H32" s="218"/>
      <c r="I32" s="218"/>
      <c r="J32" s="218"/>
      <c r="K32" s="219"/>
      <c r="L32" s="220">
        <v>1200</v>
      </c>
      <c r="M32" s="221"/>
      <c r="N32" s="221"/>
      <c r="O32" s="221"/>
      <c r="P32" s="222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1481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21881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1550018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1547618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1547618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360000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360720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24561</v>
      </c>
      <c r="S73" s="105"/>
      <c r="T73" s="105"/>
      <c r="U73" s="105"/>
      <c r="V73" s="105"/>
      <c r="W73" s="9" t="s">
        <v>72</v>
      </c>
      <c r="X73" s="101">
        <f>R73</f>
        <v>24561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24561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174561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1373057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224417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6733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231150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231150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231162.9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-12.899999999994179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231162.9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Two  Lakh  Thirty  One  Thousand  One  Hundred  Sixty  Two  Paise  Ninety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9"/>
  <dimension ref="A1:DE302"/>
  <sheetViews>
    <sheetView showGridLines="0" topLeftCell="A70" workbookViewId="0">
      <selection sqref="A1:AH1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248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199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1263993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1263993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2400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160787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182387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1081606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1079206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1079206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130124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60000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190844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7475</v>
      </c>
      <c r="S73" s="105"/>
      <c r="T73" s="105"/>
      <c r="U73" s="105"/>
      <c r="V73" s="105"/>
      <c r="W73" s="9" t="s">
        <v>72</v>
      </c>
      <c r="X73" s="101">
        <f>R73</f>
        <v>7475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7475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157475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921731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96846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2905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99751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99751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100425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-674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100425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Four  Hundred  Twenty  Five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8"/>
  <dimension ref="A1:DE302"/>
  <sheetViews>
    <sheetView showGridLines="0" topLeftCell="A64" workbookViewId="0">
      <selection activeCell="R57" sqref="R57:V57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234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185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1391924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1391924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66431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85631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1306293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1303893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1303893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32509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216" t="s">
        <v>265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300000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333229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12075</v>
      </c>
      <c r="S73" s="105"/>
      <c r="T73" s="105"/>
      <c r="U73" s="105"/>
      <c r="V73" s="105"/>
      <c r="W73" s="9" t="s">
        <v>72</v>
      </c>
      <c r="X73" s="101">
        <f>R73</f>
        <v>12075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12075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162075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1141818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155045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4651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159696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159696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159711.79999999999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-15.799999999988358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159711.79999999999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Fifty  Nine  Thousand  Seven  Hundred  Eleven  Paise  Eighty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7"/>
  <dimension ref="A1:DE302"/>
  <sheetViews>
    <sheetView showGridLines="0" topLeftCell="A70" workbookViewId="0">
      <selection activeCell="R74" sqref="R74:V74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220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171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1518043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1518043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>
        <v>0</v>
      </c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17600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1500443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1498043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1498043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0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344000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344720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69" t="s">
        <v>287</v>
      </c>
      <c r="C71" s="70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>
        <v>500</v>
      </c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>
        <v>500</v>
      </c>
      <c r="AE71" s="105"/>
      <c r="AF71" s="105"/>
      <c r="AG71" s="105"/>
      <c r="AH71" s="105"/>
    </row>
    <row r="72" spans="1:36" s="4" customFormat="1" ht="15" customHeight="1">
      <c r="A72" s="18"/>
      <c r="B72" s="58" t="s">
        <v>121</v>
      </c>
      <c r="C72" s="20" t="s">
        <v>122</v>
      </c>
      <c r="D72" s="21"/>
      <c r="E72" s="21"/>
      <c r="F72" s="21"/>
      <c r="G72" s="21"/>
      <c r="H72" s="63"/>
      <c r="I72" s="63"/>
      <c r="J72" s="63"/>
      <c r="K72" s="63"/>
      <c r="L72" s="63"/>
      <c r="M72" s="63"/>
      <c r="N72" s="63"/>
      <c r="O72" s="63"/>
      <c r="P72" s="64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21818</v>
      </c>
      <c r="S73" s="105"/>
      <c r="T73" s="105"/>
      <c r="U73" s="105"/>
      <c r="V73" s="105"/>
      <c r="W73" s="9" t="s">
        <v>72</v>
      </c>
      <c r="X73" s="101">
        <f>R73</f>
        <v>21818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21818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172318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1325725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210218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6307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216525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216525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216536.9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-11.899999999994179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216536.9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Two  Lakh  Sixteen  Thousand  Five  Hundred  Thirty  Six  Paise  Ninety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6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B64:C65"/>
    <mergeCell ref="D64:P66"/>
    <mergeCell ref="R64:V64"/>
    <mergeCell ref="X64:AB64"/>
    <mergeCell ref="AD64:AH64"/>
    <mergeCell ref="R65:V65"/>
    <mergeCell ref="X65:AB65"/>
    <mergeCell ref="R68:V68"/>
    <mergeCell ref="X68:AB68"/>
    <mergeCell ref="AD68:AH68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R63:V63"/>
    <mergeCell ref="X63:AB63"/>
    <mergeCell ref="AD63:AH63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AD78:AH78 WMM983057:WMM983061 WCQ983057:WCQ983061 VSU983057:VSU983061 VIY983057:VIY983061 UZC983057:UZC983061 UPG983057:UPG983061 UFK983057:UFK983061 TVO983057:TVO983061 TLS983057:TLS983061 TBW983057:TBW983061 SSA983057:SSA983061 SIE983057:SIE983061 RYI983057:RYI983061 ROM983057:ROM983061 REQ983057:REQ983061 QUU983057:QUU983061 QKY983057:QKY983061 QBC983057:QBC983061 PRG983057:PRG983061 PHK983057:PHK983061 OXO983057:OXO983061 ONS983057:ONS983061 ODW983057:ODW983061 NUA983057:NUA983061 NKE983057:NKE983061 NAI983057:NAI983061 MQM983057:MQM983061 MGQ983057:MGQ983061 LWU983057:LWU983061 LMY983057:LMY983061 LDC983057:LDC983061 KTG983057:KTG983061 KJK983057:KJK983061 JZO983057:JZO983061 JPS983057:JPS983061 JFW983057:JFW983061 IWA983057:IWA983061 IME983057:IME983061 ICI983057:ICI983061 HSM983057:HSM983061 HIQ983057:HIQ983061 GYU983057:GYU983061 GOY983057:GOY983061 GFC983057:GFC983061 FVG983057:FVG983061 FLK983057:FLK983061 FBO983057:FBO983061 ERS983057:ERS983061 EHW983057:EHW983061 DYA983057:DYA983061 DOE983057:DOE983061 DEI983057:DEI983061 CUM983057:CUM983061 CKQ983057:CKQ983061 CAU983057:CAU983061 BQY983057:BQY983061 BHC983057:BHC983061 AXG983057:AXG983061 ANK983057:ANK983061 ADO983057:ADO983061 TS983057:TS983061 JW983057:JW983061 AA983057:AA983061 WWI917521:WWI917525 WMM917521:WMM917525 WCQ917521:WCQ917525 VSU917521:VSU917525 VIY917521:VIY917525 UZC917521:UZC917525 UPG917521:UPG917525 UFK917521:UFK917525 TVO917521:TVO917525 TLS917521:TLS917525 TBW917521:TBW917525 SSA917521:SSA917525 SIE917521:SIE917525 RYI917521:RYI917525 ROM917521:ROM917525 REQ917521:REQ917525 QUU917521:QUU917525 QKY917521:QKY917525 QBC917521:QBC917525 PRG917521:PRG917525 PHK917521:PHK917525 OXO917521:OXO917525 ONS917521:ONS917525 ODW917521:ODW917525 NUA917521:NUA917525 NKE917521:NKE917525 NAI917521:NAI917525 MQM917521:MQM917525 MGQ917521:MGQ917525 LWU917521:LWU917525 LMY917521:LMY917525 LDC917521:LDC917525 KTG917521:KTG917525 KJK917521:KJK917525 JZO917521:JZO917525 JPS917521:JPS917525 JFW917521:JFW917525 IWA917521:IWA917525 IME917521:IME917525 ICI917521:ICI917525 HSM917521:HSM917525 HIQ917521:HIQ917525 GYU917521:GYU917525 GOY917521:GOY917525 GFC917521:GFC917525 FVG917521:FVG917525 FLK917521:FLK917525 FBO917521:FBO917525 ERS917521:ERS917525 EHW917521:EHW917525 DYA917521:DYA917525 DOE917521:DOE917525 DEI917521:DEI917525 CUM917521:CUM917525 CKQ917521:CKQ917525 CAU917521:CAU917525 BQY917521:BQY917525 BHC917521:BHC917525 AXG917521:AXG917525 ANK917521:ANK917525 ADO917521:ADO917525 TS917521:TS917525 JW917521:JW917525 AA917521:AA917525 WWI851985:WWI851989 WMM851985:WMM851989 WCQ851985:WCQ851989 VSU851985:VSU851989 VIY851985:VIY851989 UZC851985:UZC851989 UPG851985:UPG851989 UFK851985:UFK851989 TVO851985:TVO851989 TLS851985:TLS851989 TBW851985:TBW851989 SSA851985:SSA851989 SIE851985:SIE851989 RYI851985:RYI851989 ROM851985:ROM851989 REQ851985:REQ851989 QUU851985:QUU851989 QKY851985:QKY851989 QBC851985:QBC851989 PRG851985:PRG851989 PHK851985:PHK851989 OXO851985:OXO851989 ONS851985:ONS851989 ODW851985:ODW851989 NUA851985:NUA851989 NKE851985:NKE851989 NAI851985:NAI851989 MQM851985:MQM851989 MGQ851985:MGQ851989 LWU851985:LWU851989 LMY851985:LMY851989 LDC851985:LDC851989 KTG851985:KTG851989 KJK851985:KJK851989 JZO851985:JZO851989 JPS851985:JPS851989 JFW851985:JFW851989 IWA851985:IWA851989 IME851985:IME851989 ICI851985:ICI851989 HSM851985:HSM851989 HIQ851985:HIQ851989 GYU851985:GYU851989 GOY851985:GOY851989 GFC851985:GFC851989 FVG851985:FVG851989 FLK851985:FLK851989 FBO851985:FBO851989 ERS851985:ERS851989 EHW851985:EHW851989 DYA851985:DYA851989 DOE851985:DOE851989 DEI851985:DEI851989 CUM851985:CUM851989 CKQ851985:CKQ851989 CAU851985:CAU851989 BQY851985:BQY851989 BHC851985:BHC851989 AXG851985:AXG851989 ANK851985:ANK851989 ADO851985:ADO851989 TS851985:TS851989 JW851985:JW851989 AA851985:AA851989 WWI786449:WWI786453 WMM786449:WMM786453 WCQ786449:WCQ786453 VSU786449:VSU786453 VIY786449:VIY786453 UZC786449:UZC786453 UPG786449:UPG786453 UFK786449:UFK786453 TVO786449:TVO786453 TLS786449:TLS786453 TBW786449:TBW786453 SSA786449:SSA786453 SIE786449:SIE786453 RYI786449:RYI786453 ROM786449:ROM786453 REQ786449:REQ786453 QUU786449:QUU786453 QKY786449:QKY786453 QBC786449:QBC786453 PRG786449:PRG786453 PHK786449:PHK786453 OXO786449:OXO786453 ONS786449:ONS786453 ODW786449:ODW786453 NUA786449:NUA786453 NKE786449:NKE786453 NAI786449:NAI786453 MQM786449:MQM786453 MGQ786449:MGQ786453 LWU786449:LWU786453 LMY786449:LMY786453 LDC786449:LDC786453 KTG786449:KTG786453 KJK786449:KJK786453 JZO786449:JZO786453 JPS786449:JPS786453 JFW786449:JFW786453 IWA786449:IWA786453 IME786449:IME786453 ICI786449:ICI786453 HSM786449:HSM786453 HIQ786449:HIQ786453 GYU786449:GYU786453 GOY786449:GOY786453 GFC786449:GFC786453 FVG786449:FVG786453 FLK786449:FLK786453 FBO786449:FBO786453 ERS786449:ERS786453 EHW786449:EHW786453 DYA786449:DYA786453 DOE786449:DOE786453 DEI786449:DEI786453 CUM786449:CUM786453 CKQ786449:CKQ786453 CAU786449:CAU786453 BQY786449:BQY786453 BHC786449:BHC786453 AXG786449:AXG786453 ANK786449:ANK786453 ADO786449:ADO786453 TS786449:TS786453 JW786449:JW786453 AA786449:AA786453 WWI720913:WWI720917 WMM720913:WMM720917 WCQ720913:WCQ720917 VSU720913:VSU720917 VIY720913:VIY720917 UZC720913:UZC720917 UPG720913:UPG720917 UFK720913:UFK720917 TVO720913:TVO720917 TLS720913:TLS720917 TBW720913:TBW720917 SSA720913:SSA720917 SIE720913:SIE720917 RYI720913:RYI720917 ROM720913:ROM720917 REQ720913:REQ720917 QUU720913:QUU720917 QKY720913:QKY720917 QBC720913:QBC720917 PRG720913:PRG720917 PHK720913:PHK720917 OXO720913:OXO720917 ONS720913:ONS720917 ODW720913:ODW720917 NUA720913:NUA720917 NKE720913:NKE720917 NAI720913:NAI720917 MQM720913:MQM720917 MGQ720913:MGQ720917 LWU720913:LWU720917 LMY720913:LMY720917 LDC720913:LDC720917 KTG720913:KTG720917 KJK720913:KJK720917 JZO720913:JZO720917 JPS720913:JPS720917 JFW720913:JFW720917 IWA720913:IWA720917 IME720913:IME720917 ICI720913:ICI720917 HSM720913:HSM720917 HIQ720913:HIQ720917 GYU720913:GYU720917 GOY720913:GOY720917 GFC720913:GFC720917 FVG720913:FVG720917 FLK720913:FLK720917 FBO720913:FBO720917 ERS720913:ERS720917 EHW720913:EHW720917 DYA720913:DYA720917 DOE720913:DOE720917 DEI720913:DEI720917 CUM720913:CUM720917 CKQ720913:CKQ720917 CAU720913:CAU720917 BQY720913:BQY720917 BHC720913:BHC720917 AXG720913:AXG720917 ANK720913:ANK720917 ADO720913:ADO720917 TS720913:TS720917 JW720913:JW720917 AA720913:AA720917 WWI655377:WWI655381 WMM655377:WMM655381 WCQ655377:WCQ655381 VSU655377:VSU655381 VIY655377:VIY655381 UZC655377:UZC655381 UPG655377:UPG655381 UFK655377:UFK655381 TVO655377:TVO655381 TLS655377:TLS655381 TBW655377:TBW655381 SSA655377:SSA655381 SIE655377:SIE655381 RYI655377:RYI655381 ROM655377:ROM655381 REQ655377:REQ655381 QUU655377:QUU655381 QKY655377:QKY655381 QBC655377:QBC655381 PRG655377:PRG655381 PHK655377:PHK655381 OXO655377:OXO655381 ONS655377:ONS655381 ODW655377:ODW655381 NUA655377:NUA655381 NKE655377:NKE655381 NAI655377:NAI655381 MQM655377:MQM655381 MGQ655377:MGQ655381 LWU655377:LWU655381 LMY655377:LMY655381 LDC655377:LDC655381 KTG655377:KTG655381 KJK655377:KJK655381 JZO655377:JZO655381 JPS655377:JPS655381 JFW655377:JFW655381 IWA655377:IWA655381 IME655377:IME655381 ICI655377:ICI655381 HSM655377:HSM655381 HIQ655377:HIQ655381 GYU655377:GYU655381 GOY655377:GOY655381 GFC655377:GFC655381 FVG655377:FVG655381 FLK655377:FLK655381 FBO655377:FBO655381 ERS655377:ERS655381 EHW655377:EHW655381 DYA655377:DYA655381 DOE655377:DOE655381 DEI655377:DEI655381 CUM655377:CUM655381 CKQ655377:CKQ655381 CAU655377:CAU655381 BQY655377:BQY655381 BHC655377:BHC655381 AXG655377:AXG655381 ANK655377:ANK655381 ADO655377:ADO655381 TS655377:TS655381 JW655377:JW655381 AA655377:AA655381 WWI589841:WWI589845 WMM589841:WMM589845 WCQ589841:WCQ589845 VSU589841:VSU589845 VIY589841:VIY589845 UZC589841:UZC589845 UPG589841:UPG589845 UFK589841:UFK589845 TVO589841:TVO589845 TLS589841:TLS589845 TBW589841:TBW589845 SSA589841:SSA589845 SIE589841:SIE589845 RYI589841:RYI589845 ROM589841:ROM589845 REQ589841:REQ589845 QUU589841:QUU589845 QKY589841:QKY589845 QBC589841:QBC589845 PRG589841:PRG589845 PHK589841:PHK589845 OXO589841:OXO589845 ONS589841:ONS589845 ODW589841:ODW589845 NUA589841:NUA589845 NKE589841:NKE589845 NAI589841:NAI589845 MQM589841:MQM589845 MGQ589841:MGQ589845 LWU589841:LWU589845 LMY589841:LMY589845 LDC589841:LDC589845 KTG589841:KTG589845 KJK589841:KJK589845 JZO589841:JZO589845 JPS589841:JPS589845 JFW589841:JFW589845 IWA589841:IWA589845 IME589841:IME589845 ICI589841:ICI589845 HSM589841:HSM589845 HIQ589841:HIQ589845 GYU589841:GYU589845 GOY589841:GOY589845 GFC589841:GFC589845 FVG589841:FVG589845 FLK589841:FLK589845 FBO589841:FBO589845 ERS589841:ERS589845 EHW589841:EHW589845 DYA589841:DYA589845 DOE589841:DOE589845 DEI589841:DEI589845 CUM589841:CUM589845 CKQ589841:CKQ589845 CAU589841:CAU589845 BQY589841:BQY589845 BHC589841:BHC589845 AXG589841:AXG589845 ANK589841:ANK589845 ADO589841:ADO589845 TS589841:TS589845 JW589841:JW589845 AA589841:AA589845 WWI524305:WWI524309 WMM524305:WMM524309 WCQ524305:WCQ524309 VSU524305:VSU524309 VIY524305:VIY524309 UZC524305:UZC524309 UPG524305:UPG524309 UFK524305:UFK524309 TVO524305:TVO524309 TLS524305:TLS524309 TBW524305:TBW524309 SSA524305:SSA524309 SIE524305:SIE524309 RYI524305:RYI524309 ROM524305:ROM524309 REQ524305:REQ524309 QUU524305:QUU524309 QKY524305:QKY524309 QBC524305:QBC524309 PRG524305:PRG524309 PHK524305:PHK524309 OXO524305:OXO524309 ONS524305:ONS524309 ODW524305:ODW524309 NUA524305:NUA524309 NKE524305:NKE524309 NAI524305:NAI524309 MQM524305:MQM524309 MGQ524305:MGQ524309 LWU524305:LWU524309 LMY524305:LMY524309 LDC524305:LDC524309 KTG524305:KTG524309 KJK524305:KJK524309 JZO524305:JZO524309 JPS524305:JPS524309 JFW524305:JFW524309 IWA524305:IWA524309 IME524305:IME524309 ICI524305:ICI524309 HSM524305:HSM524309 HIQ524305:HIQ524309 GYU524305:GYU524309 GOY524305:GOY524309 GFC524305:GFC524309 FVG524305:FVG524309 FLK524305:FLK524309 FBO524305:FBO524309 ERS524305:ERS524309 EHW524305:EHW524309 DYA524305:DYA524309 DOE524305:DOE524309 DEI524305:DEI524309 CUM524305:CUM524309 CKQ524305:CKQ524309 CAU524305:CAU524309 BQY524305:BQY524309 BHC524305:BHC524309 AXG524305:AXG524309 ANK524305:ANK524309 ADO524305:ADO524309 TS524305:TS524309 JW524305:JW524309 AA524305:AA524309 WWI458769:WWI458773 WMM458769:WMM458773 WCQ458769:WCQ458773 VSU458769:VSU458773 VIY458769:VIY458773 UZC458769:UZC458773 UPG458769:UPG458773 UFK458769:UFK458773 TVO458769:TVO458773 TLS458769:TLS458773 TBW458769:TBW458773 SSA458769:SSA458773 SIE458769:SIE458773 RYI458769:RYI458773 ROM458769:ROM458773 REQ458769:REQ458773 QUU458769:QUU458773 QKY458769:QKY458773 QBC458769:QBC458773 PRG458769:PRG458773 PHK458769:PHK458773 OXO458769:OXO458773 ONS458769:ONS458773 ODW458769:ODW458773 NUA458769:NUA458773 NKE458769:NKE458773 NAI458769:NAI458773 MQM458769:MQM458773 MGQ458769:MGQ458773 LWU458769:LWU458773 LMY458769:LMY458773 LDC458769:LDC458773 KTG458769:KTG458773 KJK458769:KJK458773 JZO458769:JZO458773 JPS458769:JPS458773 JFW458769:JFW458773 IWA458769:IWA458773 IME458769:IME458773 ICI458769:ICI458773 HSM458769:HSM458773 HIQ458769:HIQ458773 GYU458769:GYU458773 GOY458769:GOY458773 GFC458769:GFC458773 FVG458769:FVG458773 FLK458769:FLK458773 FBO458769:FBO458773 ERS458769:ERS458773 EHW458769:EHW458773 DYA458769:DYA458773 DOE458769:DOE458773 DEI458769:DEI458773 CUM458769:CUM458773 CKQ458769:CKQ458773 CAU458769:CAU458773 BQY458769:BQY458773 BHC458769:BHC458773 AXG458769:AXG458773 ANK458769:ANK458773 ADO458769:ADO458773 TS458769:TS458773 JW458769:JW458773 AA458769:AA458773 WWI393233:WWI393237 WMM393233:WMM393237 WCQ393233:WCQ393237 VSU393233:VSU393237 VIY393233:VIY393237 UZC393233:UZC393237 UPG393233:UPG393237 UFK393233:UFK393237 TVO393233:TVO393237 TLS393233:TLS393237 TBW393233:TBW393237 SSA393233:SSA393237 SIE393233:SIE393237 RYI393233:RYI393237 ROM393233:ROM393237 REQ393233:REQ393237 QUU393233:QUU393237 QKY393233:QKY393237 QBC393233:QBC393237 PRG393233:PRG393237 PHK393233:PHK393237 OXO393233:OXO393237 ONS393233:ONS393237 ODW393233:ODW393237 NUA393233:NUA393237 NKE393233:NKE393237 NAI393233:NAI393237 MQM393233:MQM393237 MGQ393233:MGQ393237 LWU393233:LWU393237 LMY393233:LMY393237 LDC393233:LDC393237 KTG393233:KTG393237 KJK393233:KJK393237 JZO393233:JZO393237 JPS393233:JPS393237 JFW393233:JFW393237 IWA393233:IWA393237 IME393233:IME393237 ICI393233:ICI393237 HSM393233:HSM393237 HIQ393233:HIQ393237 GYU393233:GYU393237 GOY393233:GOY393237 GFC393233:GFC393237 FVG393233:FVG393237 FLK393233:FLK393237 FBO393233:FBO393237 ERS393233:ERS393237 EHW393233:EHW393237 DYA393233:DYA393237 DOE393233:DOE393237 DEI393233:DEI393237 CUM393233:CUM393237 CKQ393233:CKQ393237 CAU393233:CAU393237 BQY393233:BQY393237 BHC393233:BHC393237 AXG393233:AXG393237 ANK393233:ANK393237 ADO393233:ADO393237 TS393233:TS393237 JW393233:JW393237 AA393233:AA393237 WWI327697:WWI327701 WMM327697:WMM327701 WCQ327697:WCQ327701 VSU327697:VSU327701 VIY327697:VIY327701 UZC327697:UZC327701 UPG327697:UPG327701 UFK327697:UFK327701 TVO327697:TVO327701 TLS327697:TLS327701 TBW327697:TBW327701 SSA327697:SSA327701 SIE327697:SIE327701 RYI327697:RYI327701 ROM327697:ROM327701 REQ327697:REQ327701 QUU327697:QUU327701 QKY327697:QKY327701 QBC327697:QBC327701 PRG327697:PRG327701 PHK327697:PHK327701 OXO327697:OXO327701 ONS327697:ONS327701 ODW327697:ODW327701 NUA327697:NUA327701 NKE327697:NKE327701 NAI327697:NAI327701 MQM327697:MQM327701 MGQ327697:MGQ327701 LWU327697:LWU327701 LMY327697:LMY327701 LDC327697:LDC327701 KTG327697:KTG327701 KJK327697:KJK327701 JZO327697:JZO327701 JPS327697:JPS327701 JFW327697:JFW327701 IWA327697:IWA327701 IME327697:IME327701 ICI327697:ICI327701 HSM327697:HSM327701 HIQ327697:HIQ327701 GYU327697:GYU327701 GOY327697:GOY327701 GFC327697:GFC327701 FVG327697:FVG327701 FLK327697:FLK327701 FBO327697:FBO327701 ERS327697:ERS327701 EHW327697:EHW327701 DYA327697:DYA327701 DOE327697:DOE327701 DEI327697:DEI327701 CUM327697:CUM327701 CKQ327697:CKQ327701 CAU327697:CAU327701 BQY327697:BQY327701 BHC327697:BHC327701 AXG327697:AXG327701 ANK327697:ANK327701 ADO327697:ADO327701 TS327697:TS327701 JW327697:JW327701 AA327697:AA327701 WWI262161:WWI262165 WMM262161:WMM262165 WCQ262161:WCQ262165 VSU262161:VSU262165 VIY262161:VIY262165 UZC262161:UZC262165 UPG262161:UPG262165 UFK262161:UFK262165 TVO262161:TVO262165 TLS262161:TLS262165 TBW262161:TBW262165 SSA262161:SSA262165 SIE262161:SIE262165 RYI262161:RYI262165 ROM262161:ROM262165 REQ262161:REQ262165 QUU262161:QUU262165 QKY262161:QKY262165 QBC262161:QBC262165 PRG262161:PRG262165 PHK262161:PHK262165 OXO262161:OXO262165 ONS262161:ONS262165 ODW262161:ODW262165 NUA262161:NUA262165 NKE262161:NKE262165 NAI262161:NAI262165 MQM262161:MQM262165 MGQ262161:MGQ262165 LWU262161:LWU262165 LMY262161:LMY262165 LDC262161:LDC262165 KTG262161:KTG262165 KJK262161:KJK262165 JZO262161:JZO262165 JPS262161:JPS262165 JFW262161:JFW262165 IWA262161:IWA262165 IME262161:IME262165 ICI262161:ICI262165 HSM262161:HSM262165 HIQ262161:HIQ262165 GYU262161:GYU262165 GOY262161:GOY262165 GFC262161:GFC262165 FVG262161:FVG262165 FLK262161:FLK262165 FBO262161:FBO262165 ERS262161:ERS262165 EHW262161:EHW262165 DYA262161:DYA262165 DOE262161:DOE262165 DEI262161:DEI262165 CUM262161:CUM262165 CKQ262161:CKQ262165 CAU262161:CAU262165 BQY262161:BQY262165 BHC262161:BHC262165 AXG262161:AXG262165 ANK262161:ANK262165 ADO262161:ADO262165 TS262161:TS262165 JW262161:JW262165 AA262161:AA262165 WWI196625:WWI196629 WMM196625:WMM196629 WCQ196625:WCQ196629 VSU196625:VSU196629 VIY196625:VIY196629 UZC196625:UZC196629 UPG196625:UPG196629 UFK196625:UFK196629 TVO196625:TVO196629 TLS196625:TLS196629 TBW196625:TBW196629 SSA196625:SSA196629 SIE196625:SIE196629 RYI196625:RYI196629 ROM196625:ROM196629 REQ196625:REQ196629 QUU196625:QUU196629 QKY196625:QKY196629 QBC196625:QBC196629 PRG196625:PRG196629 PHK196625:PHK196629 OXO196625:OXO196629 ONS196625:ONS196629 ODW196625:ODW196629 NUA196625:NUA196629 NKE196625:NKE196629 NAI196625:NAI196629 MQM196625:MQM196629 MGQ196625:MGQ196629 LWU196625:LWU196629 LMY196625:LMY196629 LDC196625:LDC196629 KTG196625:KTG196629 KJK196625:KJK196629 JZO196625:JZO196629 JPS196625:JPS196629 JFW196625:JFW196629 IWA196625:IWA196629 IME196625:IME196629 ICI196625:ICI196629 HSM196625:HSM196629 HIQ196625:HIQ196629 GYU196625:GYU196629 GOY196625:GOY196629 GFC196625:GFC196629 FVG196625:FVG196629 FLK196625:FLK196629 FBO196625:FBO196629 ERS196625:ERS196629 EHW196625:EHW196629 DYA196625:DYA196629 DOE196625:DOE196629 DEI196625:DEI196629 CUM196625:CUM196629 CKQ196625:CKQ196629 CAU196625:CAU196629 BQY196625:BQY196629 BHC196625:BHC196629 AXG196625:AXG196629 ANK196625:ANK196629 ADO196625:ADO196629 TS196625:TS196629 JW196625:JW196629 AA196625:AA196629 WWI131089:WWI131093 WMM131089:WMM131093 WCQ131089:WCQ131093 VSU131089:VSU131093 VIY131089:VIY131093 UZC131089:UZC131093 UPG131089:UPG131093 UFK131089:UFK131093 TVO131089:TVO131093 TLS131089:TLS131093 TBW131089:TBW131093 SSA131089:SSA131093 SIE131089:SIE131093 RYI131089:RYI131093 ROM131089:ROM131093 REQ131089:REQ131093 QUU131089:QUU131093 QKY131089:QKY131093 QBC131089:QBC131093 PRG131089:PRG131093 PHK131089:PHK131093 OXO131089:OXO131093 ONS131089:ONS131093 ODW131089:ODW131093 NUA131089:NUA131093 NKE131089:NKE131093 NAI131089:NAI131093 MQM131089:MQM131093 MGQ131089:MGQ131093 LWU131089:LWU131093 LMY131089:LMY131093 LDC131089:LDC131093 KTG131089:KTG131093 KJK131089:KJK131093 JZO131089:JZO131093 JPS131089:JPS131093 JFW131089:JFW131093 IWA131089:IWA131093 IME131089:IME131093 ICI131089:ICI131093 HSM131089:HSM131093 HIQ131089:HIQ131093 GYU131089:GYU131093 GOY131089:GOY131093 GFC131089:GFC131093 FVG131089:FVG131093 FLK131089:FLK131093 FBO131089:FBO131093 ERS131089:ERS131093 EHW131089:EHW131093 DYA131089:DYA131093 DOE131089:DOE131093 DEI131089:DEI131093 CUM131089:CUM131093 CKQ131089:CKQ131093 CAU131089:CAU131093 BQY131089:BQY131093 BHC131089:BHC131093 AXG131089:AXG131093 ANK131089:ANK131093 ADO131089:ADO131093 TS131089:TS131093 JW131089:JW131093 AA131089:AA131093 WWI65553:WWI65557 WMM65553:WMM65557 WCQ65553:WCQ65557 VSU65553:VSU65557 VIY65553:VIY65557 UZC65553:UZC65557 UPG65553:UPG65557 UFK65553:UFK65557 TVO65553:TVO65557 TLS65553:TLS65557 TBW65553:TBW65557 SSA65553:SSA65557 SIE65553:SIE65557 RYI65553:RYI65557 ROM65553:ROM65557 REQ65553:REQ65557 QUU65553:QUU65557 QKY65553:QKY65557 QBC65553:QBC65557 PRG65553:PRG65557 PHK65553:PHK65557 OXO65553:OXO65557 ONS65553:ONS65557 ODW65553:ODW65557 NUA65553:NUA65557 NKE65553:NKE65557 NAI65553:NAI65557 MQM65553:MQM65557 MGQ65553:MGQ65557 LWU65553:LWU65557 LMY65553:LMY65557 LDC65553:LDC65557 KTG65553:KTG65557 KJK65553:KJK65557 JZO65553:JZO65557 JPS65553:JPS65557 JFW65553:JFW65557 IWA65553:IWA65557 IME65553:IME65557 ICI65553:ICI65557 HSM65553:HSM65557 HIQ65553:HIQ65557 GYU65553:GYU65557 GOY65553:GOY65557 GFC65553:GFC65557 FVG65553:FVG65557 FLK65553:FLK65557 FBO65553:FBO65557 ERS65553:ERS65557 EHW65553:EHW65557 DYA65553:DYA65557 DOE65553:DOE65557 DEI65553:DEI65557 CUM65553:CUM65557 CKQ65553:CKQ65557 CAU65553:CAU65557 BQY65553:BQY65557 BHC65553:BHC65557 AXG65553:AXG65557 ANK65553:ANK65557 ADO65553:ADO65557 TS65553:TS65557 JW65553:JW65557 AA65553:AA65557 WWI17:WWI21 WMM17:WMM21 WCQ17:WCQ21 VSU17:VSU21 VIY17:VIY21 UZC17:UZC21 UPG17:UPG21 UFK17:UFK21 TVO17:TVO21 TLS17:TLS21 TBW17:TBW21 SSA17:SSA21 SIE17:SIE21 RYI17:RYI21 ROM17:ROM21 REQ17:REQ21 QUU17:QUU21 QKY17:QKY21 QBC17:QBC21 PRG17:PRG21 PHK17:PHK21 OXO17:OXO21 ONS17:ONS21 ODW17:ODW21 NUA17:NUA21 NKE17:NKE21 NAI17:NAI21 MQM17:MQM21 MGQ17:MGQ21 LWU17:LWU21 LMY17:LMY21 LDC17:LDC21 KTG17:KTG21 KJK17:KJK21 JZO17:JZO21 JPS17:JPS21 JFW17:JFW21 IWA17:IWA21 IME17:IME21 ICI17:ICI21 HSM17:HSM21 HIQ17:HIQ21 GYU17:GYU21 GOY17:GOY21 GFC17:GFC21 FVG17:FVG21 FLK17:FLK21 FBO17:FBO21 ERS17:ERS21 EHW17:EHW21 DYA17:DYA21 DOE17:DOE21 DEI17:DEI21 CUM17:CUM21 CKQ17:CKQ21 CAU17:CAU21 BQY17:BQY21 BHC17:BHC21 AXG17:AXG21 ANK17:ANK21 ADO17:ADO21 TS17:TS21 JW17:JW21 AA17:AA21 WWL983118:WWP983118 WMP983118:WMT983118 WCT983118:WCX983118 VSX983118:VTB983118 VJB983118:VJF983118 UZF983118:UZJ983118 UPJ983118:UPN983118 UFN983118:UFR983118 TVR983118:TVV983118 TLV983118:TLZ983118 TBZ983118:TCD983118 SSD983118:SSH983118 SIH983118:SIL983118 RYL983118:RYP983118 ROP983118:ROT983118 RET983118:REX983118 QUX983118:QVB983118 QLB983118:QLF983118 QBF983118:QBJ983118 PRJ983118:PRN983118 PHN983118:PHR983118 OXR983118:OXV983118 ONV983118:ONZ983118 ODZ983118:OED983118 NUD983118:NUH983118 NKH983118:NKL983118 NAL983118:NAP983118 MQP983118:MQT983118 MGT983118:MGX983118 LWX983118:LXB983118 LNB983118:LNF983118 LDF983118:LDJ983118 KTJ983118:KTN983118 KJN983118:KJR983118 JZR983118:JZV983118 JPV983118:JPZ983118 JFZ983118:JGD983118 IWD983118:IWH983118 IMH983118:IML983118 ICL983118:ICP983118 HSP983118:HST983118 HIT983118:HIX983118 GYX983118:GZB983118 GPB983118:GPF983118 GFF983118:GFJ983118 FVJ983118:FVN983118 FLN983118:FLR983118 FBR983118:FBV983118 ERV983118:ERZ983118 EHZ983118:EID983118 DYD983118:DYH983118 DOH983118:DOL983118 DEL983118:DEP983118 CUP983118:CUT983118 CKT983118:CKX983118 CAX983118:CBB983118 BRB983118:BRF983118 BHF983118:BHJ983118 AXJ983118:AXN983118 ANN983118:ANR983118 ADR983118:ADV983118 TV983118:TZ983118 JZ983118:KD983118 AD983118:AH983118 WWL917582:WWP917582 WMP917582:WMT917582 WCT917582:WCX917582 VSX917582:VTB917582 VJB917582:VJF917582 UZF917582:UZJ917582 UPJ917582:UPN917582 UFN917582:UFR917582 TVR917582:TVV917582 TLV917582:TLZ917582 TBZ917582:TCD917582 SSD917582:SSH917582 SIH917582:SIL917582 RYL917582:RYP917582 ROP917582:ROT917582 RET917582:REX917582 QUX917582:QVB917582 QLB917582:QLF917582 QBF917582:QBJ917582 PRJ917582:PRN917582 PHN917582:PHR917582 OXR917582:OXV917582 ONV917582:ONZ917582 ODZ917582:OED917582 NUD917582:NUH917582 NKH917582:NKL917582 NAL917582:NAP917582 MQP917582:MQT917582 MGT917582:MGX917582 LWX917582:LXB917582 LNB917582:LNF917582 LDF917582:LDJ917582 KTJ917582:KTN917582 KJN917582:KJR917582 JZR917582:JZV917582 JPV917582:JPZ917582 JFZ917582:JGD917582 IWD917582:IWH917582 IMH917582:IML917582 ICL917582:ICP917582 HSP917582:HST917582 HIT917582:HIX917582 GYX917582:GZB917582 GPB917582:GPF917582 GFF917582:GFJ917582 FVJ917582:FVN917582 FLN917582:FLR917582 FBR917582:FBV917582 ERV917582:ERZ917582 EHZ917582:EID917582 DYD917582:DYH917582 DOH917582:DOL917582 DEL917582:DEP917582 CUP917582:CUT917582 CKT917582:CKX917582 CAX917582:CBB917582 BRB917582:BRF917582 BHF917582:BHJ917582 AXJ917582:AXN917582 ANN917582:ANR917582 ADR917582:ADV917582 TV917582:TZ917582 JZ917582:KD917582 AD917582:AH917582 WWL852046:WWP852046 WMP852046:WMT852046 WCT852046:WCX852046 VSX852046:VTB852046 VJB852046:VJF852046 UZF852046:UZJ852046 UPJ852046:UPN852046 UFN852046:UFR852046 TVR852046:TVV852046 TLV852046:TLZ852046 TBZ852046:TCD852046 SSD852046:SSH852046 SIH852046:SIL852046 RYL852046:RYP852046 ROP852046:ROT852046 RET852046:REX852046 QUX852046:QVB852046 QLB852046:QLF852046 QBF852046:QBJ852046 PRJ852046:PRN852046 PHN852046:PHR852046 OXR852046:OXV852046 ONV852046:ONZ852046 ODZ852046:OED852046 NUD852046:NUH852046 NKH852046:NKL852046 NAL852046:NAP852046 MQP852046:MQT852046 MGT852046:MGX852046 LWX852046:LXB852046 LNB852046:LNF852046 LDF852046:LDJ852046 KTJ852046:KTN852046 KJN852046:KJR852046 JZR852046:JZV852046 JPV852046:JPZ852046 JFZ852046:JGD852046 IWD852046:IWH852046 IMH852046:IML852046 ICL852046:ICP852046 HSP852046:HST852046 HIT852046:HIX852046 GYX852046:GZB852046 GPB852046:GPF852046 GFF852046:GFJ852046 FVJ852046:FVN852046 FLN852046:FLR852046 FBR852046:FBV852046 ERV852046:ERZ852046 EHZ852046:EID852046 DYD852046:DYH852046 DOH852046:DOL852046 DEL852046:DEP852046 CUP852046:CUT852046 CKT852046:CKX852046 CAX852046:CBB852046 BRB852046:BRF852046 BHF852046:BHJ852046 AXJ852046:AXN852046 ANN852046:ANR852046 ADR852046:ADV852046 TV852046:TZ852046 JZ852046:KD852046 AD852046:AH852046 WWL786510:WWP786510 WMP786510:WMT786510 WCT786510:WCX786510 VSX786510:VTB786510 VJB786510:VJF786510 UZF786510:UZJ786510 UPJ786510:UPN786510 UFN786510:UFR786510 TVR786510:TVV786510 TLV786510:TLZ786510 TBZ786510:TCD786510 SSD786510:SSH786510 SIH786510:SIL786510 RYL786510:RYP786510 ROP786510:ROT786510 RET786510:REX786510 QUX786510:QVB786510 QLB786510:QLF786510 QBF786510:QBJ786510 PRJ786510:PRN786510 PHN786510:PHR786510 OXR786510:OXV786510 ONV786510:ONZ786510 ODZ786510:OED786510 NUD786510:NUH786510 NKH786510:NKL786510 NAL786510:NAP786510 MQP786510:MQT786510 MGT786510:MGX786510 LWX786510:LXB786510 LNB786510:LNF786510 LDF786510:LDJ786510 KTJ786510:KTN786510 KJN786510:KJR786510 JZR786510:JZV786510 JPV786510:JPZ786510 JFZ786510:JGD786510 IWD786510:IWH786510 IMH786510:IML786510 ICL786510:ICP786510 HSP786510:HST786510 HIT786510:HIX786510 GYX786510:GZB786510 GPB786510:GPF786510 GFF786510:GFJ786510 FVJ786510:FVN786510 FLN786510:FLR786510 FBR786510:FBV786510 ERV786510:ERZ786510 EHZ786510:EID786510 DYD786510:DYH786510 DOH786510:DOL786510 DEL786510:DEP786510 CUP786510:CUT786510 CKT786510:CKX786510 CAX786510:CBB786510 BRB786510:BRF786510 BHF786510:BHJ786510 AXJ786510:AXN786510 ANN786510:ANR786510 ADR786510:ADV786510 TV786510:TZ786510 JZ786510:KD786510 AD786510:AH786510 WWL720974:WWP720974 WMP720974:WMT720974 WCT720974:WCX720974 VSX720974:VTB720974 VJB720974:VJF720974 UZF720974:UZJ720974 UPJ720974:UPN720974 UFN720974:UFR720974 TVR720974:TVV720974 TLV720974:TLZ720974 TBZ720974:TCD720974 SSD720974:SSH720974 SIH720974:SIL720974 RYL720974:RYP720974 ROP720974:ROT720974 RET720974:REX720974 QUX720974:QVB720974 QLB720974:QLF720974 QBF720974:QBJ720974 PRJ720974:PRN720974 PHN720974:PHR720974 OXR720974:OXV720974 ONV720974:ONZ720974 ODZ720974:OED720974 NUD720974:NUH720974 NKH720974:NKL720974 NAL720974:NAP720974 MQP720974:MQT720974 MGT720974:MGX720974 LWX720974:LXB720974 LNB720974:LNF720974 LDF720974:LDJ720974 KTJ720974:KTN720974 KJN720974:KJR720974 JZR720974:JZV720974 JPV720974:JPZ720974 JFZ720974:JGD720974 IWD720974:IWH720974 IMH720974:IML720974 ICL720974:ICP720974 HSP720974:HST720974 HIT720974:HIX720974 GYX720974:GZB720974 GPB720974:GPF720974 GFF720974:GFJ720974 FVJ720974:FVN720974 FLN720974:FLR720974 FBR720974:FBV720974 ERV720974:ERZ720974 EHZ720974:EID720974 DYD720974:DYH720974 DOH720974:DOL720974 DEL720974:DEP720974 CUP720974:CUT720974 CKT720974:CKX720974 CAX720974:CBB720974 BRB720974:BRF720974 BHF720974:BHJ720974 AXJ720974:AXN720974 ANN720974:ANR720974 ADR720974:ADV720974 TV720974:TZ720974 JZ720974:KD720974 AD720974:AH720974 WWL655438:WWP655438 WMP655438:WMT655438 WCT655438:WCX655438 VSX655438:VTB655438 VJB655438:VJF655438 UZF655438:UZJ655438 UPJ655438:UPN655438 UFN655438:UFR655438 TVR655438:TVV655438 TLV655438:TLZ655438 TBZ655438:TCD655438 SSD655438:SSH655438 SIH655438:SIL655438 RYL655438:RYP655438 ROP655438:ROT655438 RET655438:REX655438 QUX655438:QVB655438 QLB655438:QLF655438 QBF655438:QBJ655438 PRJ655438:PRN655438 PHN655438:PHR655438 OXR655438:OXV655438 ONV655438:ONZ655438 ODZ655438:OED655438 NUD655438:NUH655438 NKH655438:NKL655438 NAL655438:NAP655438 MQP655438:MQT655438 MGT655438:MGX655438 LWX655438:LXB655438 LNB655438:LNF655438 LDF655438:LDJ655438 KTJ655438:KTN655438 KJN655438:KJR655438 JZR655438:JZV655438 JPV655438:JPZ655438 JFZ655438:JGD655438 IWD655438:IWH655438 IMH655438:IML655438 ICL655438:ICP655438 HSP655438:HST655438 HIT655438:HIX655438 GYX655438:GZB655438 GPB655438:GPF655438 GFF655438:GFJ655438 FVJ655438:FVN655438 FLN655438:FLR655438 FBR655438:FBV655438 ERV655438:ERZ655438 EHZ655438:EID655438 DYD655438:DYH655438 DOH655438:DOL655438 DEL655438:DEP655438 CUP655438:CUT655438 CKT655438:CKX655438 CAX655438:CBB655438 BRB655438:BRF655438 BHF655438:BHJ655438 AXJ655438:AXN655438 ANN655438:ANR655438 ADR655438:ADV655438 TV655438:TZ655438 JZ655438:KD655438 AD655438:AH655438 WWL589902:WWP589902 WMP589902:WMT589902 WCT589902:WCX589902 VSX589902:VTB589902 VJB589902:VJF589902 UZF589902:UZJ589902 UPJ589902:UPN589902 UFN589902:UFR589902 TVR589902:TVV589902 TLV589902:TLZ589902 TBZ589902:TCD589902 SSD589902:SSH589902 SIH589902:SIL589902 RYL589902:RYP589902 ROP589902:ROT589902 RET589902:REX589902 QUX589902:QVB589902 QLB589902:QLF589902 QBF589902:QBJ589902 PRJ589902:PRN589902 PHN589902:PHR589902 OXR589902:OXV589902 ONV589902:ONZ589902 ODZ589902:OED589902 NUD589902:NUH589902 NKH589902:NKL589902 NAL589902:NAP589902 MQP589902:MQT589902 MGT589902:MGX589902 LWX589902:LXB589902 LNB589902:LNF589902 LDF589902:LDJ589902 KTJ589902:KTN589902 KJN589902:KJR589902 JZR589902:JZV589902 JPV589902:JPZ589902 JFZ589902:JGD589902 IWD589902:IWH589902 IMH589902:IML589902 ICL589902:ICP589902 HSP589902:HST589902 HIT589902:HIX589902 GYX589902:GZB589902 GPB589902:GPF589902 GFF589902:GFJ589902 FVJ589902:FVN589902 FLN589902:FLR589902 FBR589902:FBV589902 ERV589902:ERZ589902 EHZ589902:EID589902 DYD589902:DYH589902 DOH589902:DOL589902 DEL589902:DEP589902 CUP589902:CUT589902 CKT589902:CKX589902 CAX589902:CBB589902 BRB589902:BRF589902 BHF589902:BHJ589902 AXJ589902:AXN589902 ANN589902:ANR589902 ADR589902:ADV589902 TV589902:TZ589902 JZ589902:KD589902 AD589902:AH589902 WWL524366:WWP524366 WMP524366:WMT524366 WCT524366:WCX524366 VSX524366:VTB524366 VJB524366:VJF524366 UZF524366:UZJ524366 UPJ524366:UPN524366 UFN524366:UFR524366 TVR524366:TVV524366 TLV524366:TLZ524366 TBZ524366:TCD524366 SSD524366:SSH524366 SIH524366:SIL524366 RYL524366:RYP524366 ROP524366:ROT524366 RET524366:REX524366 QUX524366:QVB524366 QLB524366:QLF524366 QBF524366:QBJ524366 PRJ524366:PRN524366 PHN524366:PHR524366 OXR524366:OXV524366 ONV524366:ONZ524366 ODZ524366:OED524366 NUD524366:NUH524366 NKH524366:NKL524366 NAL524366:NAP524366 MQP524366:MQT524366 MGT524366:MGX524366 LWX524366:LXB524366 LNB524366:LNF524366 LDF524366:LDJ524366 KTJ524366:KTN524366 KJN524366:KJR524366 JZR524366:JZV524366 JPV524366:JPZ524366 JFZ524366:JGD524366 IWD524366:IWH524366 IMH524366:IML524366 ICL524366:ICP524366 HSP524366:HST524366 HIT524366:HIX524366 GYX524366:GZB524366 GPB524366:GPF524366 GFF524366:GFJ524366 FVJ524366:FVN524366 FLN524366:FLR524366 FBR524366:FBV524366 ERV524366:ERZ524366 EHZ524366:EID524366 DYD524366:DYH524366 DOH524366:DOL524366 DEL524366:DEP524366 CUP524366:CUT524366 CKT524366:CKX524366 CAX524366:CBB524366 BRB524366:BRF524366 BHF524366:BHJ524366 AXJ524366:AXN524366 ANN524366:ANR524366 ADR524366:ADV524366 TV524366:TZ524366 JZ524366:KD524366 AD524366:AH524366 WWL458830:WWP458830 WMP458830:WMT458830 WCT458830:WCX458830 VSX458830:VTB458830 VJB458830:VJF458830 UZF458830:UZJ458830 UPJ458830:UPN458830 UFN458830:UFR458830 TVR458830:TVV458830 TLV458830:TLZ458830 TBZ458830:TCD458830 SSD458830:SSH458830 SIH458830:SIL458830 RYL458830:RYP458830 ROP458830:ROT458830 RET458830:REX458830 QUX458830:QVB458830 QLB458830:QLF458830 QBF458830:QBJ458830 PRJ458830:PRN458830 PHN458830:PHR458830 OXR458830:OXV458830 ONV458830:ONZ458830 ODZ458830:OED458830 NUD458830:NUH458830 NKH458830:NKL458830 NAL458830:NAP458830 MQP458830:MQT458830 MGT458830:MGX458830 LWX458830:LXB458830 LNB458830:LNF458830 LDF458830:LDJ458830 KTJ458830:KTN458830 KJN458830:KJR458830 JZR458830:JZV458830 JPV458830:JPZ458830 JFZ458830:JGD458830 IWD458830:IWH458830 IMH458830:IML458830 ICL458830:ICP458830 HSP458830:HST458830 HIT458830:HIX458830 GYX458830:GZB458830 GPB458830:GPF458830 GFF458830:GFJ458830 FVJ458830:FVN458830 FLN458830:FLR458830 FBR458830:FBV458830 ERV458830:ERZ458830 EHZ458830:EID458830 DYD458830:DYH458830 DOH458830:DOL458830 DEL458830:DEP458830 CUP458830:CUT458830 CKT458830:CKX458830 CAX458830:CBB458830 BRB458830:BRF458830 BHF458830:BHJ458830 AXJ458830:AXN458830 ANN458830:ANR458830 ADR458830:ADV458830 TV458830:TZ458830 JZ458830:KD458830 AD458830:AH458830 WWL393294:WWP393294 WMP393294:WMT393294 WCT393294:WCX393294 VSX393294:VTB393294 VJB393294:VJF393294 UZF393294:UZJ393294 UPJ393294:UPN393294 UFN393294:UFR393294 TVR393294:TVV393294 TLV393294:TLZ393294 TBZ393294:TCD393294 SSD393294:SSH393294 SIH393294:SIL393294 RYL393294:RYP393294 ROP393294:ROT393294 RET393294:REX393294 QUX393294:QVB393294 QLB393294:QLF393294 QBF393294:QBJ393294 PRJ393294:PRN393294 PHN393294:PHR393294 OXR393294:OXV393294 ONV393294:ONZ393294 ODZ393294:OED393294 NUD393294:NUH393294 NKH393294:NKL393294 NAL393294:NAP393294 MQP393294:MQT393294 MGT393294:MGX393294 LWX393294:LXB393294 LNB393294:LNF393294 LDF393294:LDJ393294 KTJ393294:KTN393294 KJN393294:KJR393294 JZR393294:JZV393294 JPV393294:JPZ393294 JFZ393294:JGD393294 IWD393294:IWH393294 IMH393294:IML393294 ICL393294:ICP393294 HSP393294:HST393294 HIT393294:HIX393294 GYX393294:GZB393294 GPB393294:GPF393294 GFF393294:GFJ393294 FVJ393294:FVN393294 FLN393294:FLR393294 FBR393294:FBV393294 ERV393294:ERZ393294 EHZ393294:EID393294 DYD393294:DYH393294 DOH393294:DOL393294 DEL393294:DEP393294 CUP393294:CUT393294 CKT393294:CKX393294 CAX393294:CBB393294 BRB393294:BRF393294 BHF393294:BHJ393294 AXJ393294:AXN393294 ANN393294:ANR393294 ADR393294:ADV393294 TV393294:TZ393294 JZ393294:KD393294 AD393294:AH393294 WWL327758:WWP327758 WMP327758:WMT327758 WCT327758:WCX327758 VSX327758:VTB327758 VJB327758:VJF327758 UZF327758:UZJ327758 UPJ327758:UPN327758 UFN327758:UFR327758 TVR327758:TVV327758 TLV327758:TLZ327758 TBZ327758:TCD327758 SSD327758:SSH327758 SIH327758:SIL327758 RYL327758:RYP327758 ROP327758:ROT327758 RET327758:REX327758 QUX327758:QVB327758 QLB327758:QLF327758 QBF327758:QBJ327758 PRJ327758:PRN327758 PHN327758:PHR327758 OXR327758:OXV327758 ONV327758:ONZ327758 ODZ327758:OED327758 NUD327758:NUH327758 NKH327758:NKL327758 NAL327758:NAP327758 MQP327758:MQT327758 MGT327758:MGX327758 LWX327758:LXB327758 LNB327758:LNF327758 LDF327758:LDJ327758 KTJ327758:KTN327758 KJN327758:KJR327758 JZR327758:JZV327758 JPV327758:JPZ327758 JFZ327758:JGD327758 IWD327758:IWH327758 IMH327758:IML327758 ICL327758:ICP327758 HSP327758:HST327758 HIT327758:HIX327758 GYX327758:GZB327758 GPB327758:GPF327758 GFF327758:GFJ327758 FVJ327758:FVN327758 FLN327758:FLR327758 FBR327758:FBV327758 ERV327758:ERZ327758 EHZ327758:EID327758 DYD327758:DYH327758 DOH327758:DOL327758 DEL327758:DEP327758 CUP327758:CUT327758 CKT327758:CKX327758 CAX327758:CBB327758 BRB327758:BRF327758 BHF327758:BHJ327758 AXJ327758:AXN327758 ANN327758:ANR327758 ADR327758:ADV327758 TV327758:TZ327758 JZ327758:KD327758 AD327758:AH327758 WWL262222:WWP262222 WMP262222:WMT262222 WCT262222:WCX262222 VSX262222:VTB262222 VJB262222:VJF262222 UZF262222:UZJ262222 UPJ262222:UPN262222 UFN262222:UFR262222 TVR262222:TVV262222 TLV262222:TLZ262222 TBZ262222:TCD262222 SSD262222:SSH262222 SIH262222:SIL262222 RYL262222:RYP262222 ROP262222:ROT262222 RET262222:REX262222 QUX262222:QVB262222 QLB262222:QLF262222 QBF262222:QBJ262222 PRJ262222:PRN262222 PHN262222:PHR262222 OXR262222:OXV262222 ONV262222:ONZ262222 ODZ262222:OED262222 NUD262222:NUH262222 NKH262222:NKL262222 NAL262222:NAP262222 MQP262222:MQT262222 MGT262222:MGX262222 LWX262222:LXB262222 LNB262222:LNF262222 LDF262222:LDJ262222 KTJ262222:KTN262222 KJN262222:KJR262222 JZR262222:JZV262222 JPV262222:JPZ262222 JFZ262222:JGD262222 IWD262222:IWH262222 IMH262222:IML262222 ICL262222:ICP262222 HSP262222:HST262222 HIT262222:HIX262222 GYX262222:GZB262222 GPB262222:GPF262222 GFF262222:GFJ262222 FVJ262222:FVN262222 FLN262222:FLR262222 FBR262222:FBV262222 ERV262222:ERZ262222 EHZ262222:EID262222 DYD262222:DYH262222 DOH262222:DOL262222 DEL262222:DEP262222 CUP262222:CUT262222 CKT262222:CKX262222 CAX262222:CBB262222 BRB262222:BRF262222 BHF262222:BHJ262222 AXJ262222:AXN262222 ANN262222:ANR262222 ADR262222:ADV262222 TV262222:TZ262222 JZ262222:KD262222 AD262222:AH262222 WWL196686:WWP196686 WMP196686:WMT196686 WCT196686:WCX196686 VSX196686:VTB196686 VJB196686:VJF196686 UZF196686:UZJ196686 UPJ196686:UPN196686 UFN196686:UFR196686 TVR196686:TVV196686 TLV196686:TLZ196686 TBZ196686:TCD196686 SSD196686:SSH196686 SIH196686:SIL196686 RYL196686:RYP196686 ROP196686:ROT196686 RET196686:REX196686 QUX196686:QVB196686 QLB196686:QLF196686 QBF196686:QBJ196686 PRJ196686:PRN196686 PHN196686:PHR196686 OXR196686:OXV196686 ONV196686:ONZ196686 ODZ196686:OED196686 NUD196686:NUH196686 NKH196686:NKL196686 NAL196686:NAP196686 MQP196686:MQT196686 MGT196686:MGX196686 LWX196686:LXB196686 LNB196686:LNF196686 LDF196686:LDJ196686 KTJ196686:KTN196686 KJN196686:KJR196686 JZR196686:JZV196686 JPV196686:JPZ196686 JFZ196686:JGD196686 IWD196686:IWH196686 IMH196686:IML196686 ICL196686:ICP196686 HSP196686:HST196686 HIT196686:HIX196686 GYX196686:GZB196686 GPB196686:GPF196686 GFF196686:GFJ196686 FVJ196686:FVN196686 FLN196686:FLR196686 FBR196686:FBV196686 ERV196686:ERZ196686 EHZ196686:EID196686 DYD196686:DYH196686 DOH196686:DOL196686 DEL196686:DEP196686 CUP196686:CUT196686 CKT196686:CKX196686 CAX196686:CBB196686 BRB196686:BRF196686 BHF196686:BHJ196686 AXJ196686:AXN196686 ANN196686:ANR196686 ADR196686:ADV196686 TV196686:TZ196686 JZ196686:KD196686 AD196686:AH196686 WWL131150:WWP131150 WMP131150:WMT131150 WCT131150:WCX131150 VSX131150:VTB131150 VJB131150:VJF131150 UZF131150:UZJ131150 UPJ131150:UPN131150 UFN131150:UFR131150 TVR131150:TVV131150 TLV131150:TLZ131150 TBZ131150:TCD131150 SSD131150:SSH131150 SIH131150:SIL131150 RYL131150:RYP131150 ROP131150:ROT131150 RET131150:REX131150 QUX131150:QVB131150 QLB131150:QLF131150 QBF131150:QBJ131150 PRJ131150:PRN131150 PHN131150:PHR131150 OXR131150:OXV131150 ONV131150:ONZ131150 ODZ131150:OED131150 NUD131150:NUH131150 NKH131150:NKL131150 NAL131150:NAP131150 MQP131150:MQT131150 MGT131150:MGX131150 LWX131150:LXB131150 LNB131150:LNF131150 LDF131150:LDJ131150 KTJ131150:KTN131150 KJN131150:KJR131150 JZR131150:JZV131150 JPV131150:JPZ131150 JFZ131150:JGD131150 IWD131150:IWH131150 IMH131150:IML131150 ICL131150:ICP131150 HSP131150:HST131150 HIT131150:HIX131150 GYX131150:GZB131150 GPB131150:GPF131150 GFF131150:GFJ131150 FVJ131150:FVN131150 FLN131150:FLR131150 FBR131150:FBV131150 ERV131150:ERZ131150 EHZ131150:EID131150 DYD131150:DYH131150 DOH131150:DOL131150 DEL131150:DEP131150 CUP131150:CUT131150 CKT131150:CKX131150 CAX131150:CBB131150 BRB131150:BRF131150 BHF131150:BHJ131150 AXJ131150:AXN131150 ANN131150:ANR131150 ADR131150:ADV131150 TV131150:TZ131150 JZ131150:KD131150 AD131150:AH131150 WWL65614:WWP65614 WMP65614:WMT65614 WCT65614:WCX65614 VSX65614:VTB65614 VJB65614:VJF65614 UZF65614:UZJ65614 UPJ65614:UPN65614 UFN65614:UFR65614 TVR65614:TVV65614 TLV65614:TLZ65614 TBZ65614:TCD65614 SSD65614:SSH65614 SIH65614:SIL65614 RYL65614:RYP65614 ROP65614:ROT65614 RET65614:REX65614 QUX65614:QVB65614 QLB65614:QLF65614 QBF65614:QBJ65614 PRJ65614:PRN65614 PHN65614:PHR65614 OXR65614:OXV65614 ONV65614:ONZ65614 ODZ65614:OED65614 NUD65614:NUH65614 NKH65614:NKL65614 NAL65614:NAP65614 MQP65614:MQT65614 MGT65614:MGX65614 LWX65614:LXB65614 LNB65614:LNF65614 LDF65614:LDJ65614 KTJ65614:KTN65614 KJN65614:KJR65614 JZR65614:JZV65614 JPV65614:JPZ65614 JFZ65614:JGD65614 IWD65614:IWH65614 IMH65614:IML65614 ICL65614:ICP65614 HSP65614:HST65614 HIT65614:HIX65614 GYX65614:GZB65614 GPB65614:GPF65614 GFF65614:GFJ65614 FVJ65614:FVN65614 FLN65614:FLR65614 FBR65614:FBV65614 ERV65614:ERZ65614 EHZ65614:EID65614 DYD65614:DYH65614 DOH65614:DOL65614 DEL65614:DEP65614 CUP65614:CUT65614 CKT65614:CKX65614 CAX65614:CBB65614 BRB65614:BRF65614 BHF65614:BHJ65614 AXJ65614:AXN65614 ANN65614:ANR65614 ADR65614:ADV65614 TV65614:TZ65614 JZ65614:KD65614 AD65614:AH65614 WWL78:WWP78 WMP78:WMT78 WCT78:WCX78 VSX78:VTB78 VJB78:VJF78 UZF78:UZJ78 UPJ78:UPN78 UFN78:UFR78 TVR78:TVV78 TLV78:TLZ78 TBZ78:TCD78 SSD78:SSH78 SIH78:SIL78 RYL78:RYP78 ROP78:ROT78 RET78:REX78 QUX78:QVB78 QLB78:QLF78 QBF78:QBJ78 PRJ78:PRN78 PHN78:PHR78 OXR78:OXV78 ONV78:ONZ78 ODZ78:OED78 NUD78:NUH78 NKH78:NKL78 NAL78:NAP78 MQP78:MQT78 MGT78:MGX78 LWX78:LXB78 LNB78:LNF78 LDF78:LDJ78 KTJ78:KTN78 KJN78:KJR78 JZR78:JZV78 JPV78:JPZ78 JFZ78:JGD78 IWD78:IWH78 IMH78:IML78 ICL78:ICP78 HSP78:HST78 HIT78:HIX78 GYX78:GZB78 GPB78:GPF78 GFF78:GFJ78 FVJ78:FVN78 FLN78:FLR78 FBR78:FBV78 ERV78:ERZ78 EHZ78:EID78 DYD78:DYH78 DOH78:DOL78 DEL78:DEP78 CUP78:CUT78 CKT78:CKX78 CAX78:CBB78 BRB78:BRF78 BHF78:BHJ78 AXJ78:AXN78 ANN78:ANR78 ADR78:ADV78 TV78:TZ78 JZ78:KD78 WWI983057:WWI983061 WWA983057:WWA983061 WME983057:WME983061 WCI983057:WCI983061 VSM983057:VSM983061 VIQ983057:VIQ983061 UYU983057:UYU983061 UOY983057:UOY983061 UFC983057:UFC983061 TVG983057:TVG983061 TLK983057:TLK983061 TBO983057:TBO983061 SRS983057:SRS983061 SHW983057:SHW983061 RYA983057:RYA983061 ROE983057:ROE983061 REI983057:REI983061 QUM983057:QUM983061 QKQ983057:QKQ983061 QAU983057:QAU983061 PQY983057:PQY983061 PHC983057:PHC983061 OXG983057:OXG983061 ONK983057:ONK983061 ODO983057:ODO983061 NTS983057:NTS983061 NJW983057:NJW983061 NAA983057:NAA983061 MQE983057:MQE983061 MGI983057:MGI983061 LWM983057:LWM983061 LMQ983057:LMQ983061 LCU983057:LCU983061 KSY983057:KSY983061 KJC983057:KJC983061 JZG983057:JZG983061 JPK983057:JPK983061 JFO983057:JFO983061 IVS983057:IVS983061 ILW983057:ILW983061 ICA983057:ICA983061 HSE983057:HSE983061 HII983057:HII983061 GYM983057:GYM983061 GOQ983057:GOQ983061 GEU983057:GEU983061 FUY983057:FUY983061 FLC983057:FLC983061 FBG983057:FBG983061 ERK983057:ERK983061 EHO983057:EHO983061 DXS983057:DXS983061 DNW983057:DNW983061 DEA983057:DEA983061 CUE983057:CUE983061 CKI983057:CKI983061 CAM983057:CAM983061 BQQ983057:BQQ983061 BGU983057:BGU983061 AWY983057:AWY983061 ANC983057:ANC983061 ADG983057:ADG983061 TK983057:TK983061 JO983057:JO983061 S983057:S983061 WWA917521:WWA917525 WME917521:WME917525 WCI917521:WCI917525 VSM917521:VSM917525 VIQ917521:VIQ917525 UYU917521:UYU917525 UOY917521:UOY917525 UFC917521:UFC917525 TVG917521:TVG917525 TLK917521:TLK917525 TBO917521:TBO917525 SRS917521:SRS917525 SHW917521:SHW917525 RYA917521:RYA917525 ROE917521:ROE917525 REI917521:REI917525 QUM917521:QUM917525 QKQ917521:QKQ917525 QAU917521:QAU917525 PQY917521:PQY917525 PHC917521:PHC917525 OXG917521:OXG917525 ONK917521:ONK917525 ODO917521:ODO917525 NTS917521:NTS917525 NJW917521:NJW917525 NAA917521:NAA917525 MQE917521:MQE917525 MGI917521:MGI917525 LWM917521:LWM917525 LMQ917521:LMQ917525 LCU917521:LCU917525 KSY917521:KSY917525 KJC917521:KJC917525 JZG917521:JZG917525 JPK917521:JPK917525 JFO917521:JFO917525 IVS917521:IVS917525 ILW917521:ILW917525 ICA917521:ICA917525 HSE917521:HSE917525 HII917521:HII917525 GYM917521:GYM917525 GOQ917521:GOQ917525 GEU917521:GEU917525 FUY917521:FUY917525 FLC917521:FLC917525 FBG917521:FBG917525 ERK917521:ERK917525 EHO917521:EHO917525 DXS917521:DXS917525 DNW917521:DNW917525 DEA917521:DEA917525 CUE917521:CUE917525 CKI917521:CKI917525 CAM917521:CAM917525 BQQ917521:BQQ917525 BGU917521:BGU917525 AWY917521:AWY917525 ANC917521:ANC917525 ADG917521:ADG917525 TK917521:TK917525 JO917521:JO917525 S917521:S917525 WWA851985:WWA851989 WME851985:WME851989 WCI851985:WCI851989 VSM851985:VSM851989 VIQ851985:VIQ851989 UYU851985:UYU851989 UOY851985:UOY851989 UFC851985:UFC851989 TVG851985:TVG851989 TLK851985:TLK851989 TBO851985:TBO851989 SRS851985:SRS851989 SHW851985:SHW851989 RYA851985:RYA851989 ROE851985:ROE851989 REI851985:REI851989 QUM851985:QUM851989 QKQ851985:QKQ851989 QAU851985:QAU851989 PQY851985:PQY851989 PHC851985:PHC851989 OXG851985:OXG851989 ONK851985:ONK851989 ODO851985:ODO851989 NTS851985:NTS851989 NJW851985:NJW851989 NAA851985:NAA851989 MQE851985:MQE851989 MGI851985:MGI851989 LWM851985:LWM851989 LMQ851985:LMQ851989 LCU851985:LCU851989 KSY851985:KSY851989 KJC851985:KJC851989 JZG851985:JZG851989 JPK851985:JPK851989 JFO851985:JFO851989 IVS851985:IVS851989 ILW851985:ILW851989 ICA851985:ICA851989 HSE851985:HSE851989 HII851985:HII851989 GYM851985:GYM851989 GOQ851985:GOQ851989 GEU851985:GEU851989 FUY851985:FUY851989 FLC851985:FLC851989 FBG851985:FBG851989 ERK851985:ERK851989 EHO851985:EHO851989 DXS851985:DXS851989 DNW851985:DNW851989 DEA851985:DEA851989 CUE851985:CUE851989 CKI851985:CKI851989 CAM851985:CAM851989 BQQ851985:BQQ851989 BGU851985:BGU851989 AWY851985:AWY851989 ANC851985:ANC851989 ADG851985:ADG851989 TK851985:TK851989 JO851985:JO851989 S851985:S851989 WWA786449:WWA786453 WME786449:WME786453 WCI786449:WCI786453 VSM786449:VSM786453 VIQ786449:VIQ786453 UYU786449:UYU786453 UOY786449:UOY786453 UFC786449:UFC786453 TVG786449:TVG786453 TLK786449:TLK786453 TBO786449:TBO786453 SRS786449:SRS786453 SHW786449:SHW786453 RYA786449:RYA786453 ROE786449:ROE786453 REI786449:REI786453 QUM786449:QUM786453 QKQ786449:QKQ786453 QAU786449:QAU786453 PQY786449:PQY786453 PHC786449:PHC786453 OXG786449:OXG786453 ONK786449:ONK786453 ODO786449:ODO786453 NTS786449:NTS786453 NJW786449:NJW786453 NAA786449:NAA786453 MQE786449:MQE786453 MGI786449:MGI786453 LWM786449:LWM786453 LMQ786449:LMQ786453 LCU786449:LCU786453 KSY786449:KSY786453 KJC786449:KJC786453 JZG786449:JZG786453 JPK786449:JPK786453 JFO786449:JFO786453 IVS786449:IVS786453 ILW786449:ILW786453 ICA786449:ICA786453 HSE786449:HSE786453 HII786449:HII786453 GYM786449:GYM786453 GOQ786449:GOQ786453 GEU786449:GEU786453 FUY786449:FUY786453 FLC786449:FLC786453 FBG786449:FBG786453 ERK786449:ERK786453 EHO786449:EHO786453 DXS786449:DXS786453 DNW786449:DNW786453 DEA786449:DEA786453 CUE786449:CUE786453 CKI786449:CKI786453 CAM786449:CAM786453 BQQ786449:BQQ786453 BGU786449:BGU786453 AWY786449:AWY786453 ANC786449:ANC786453 ADG786449:ADG786453 TK786449:TK786453 JO786449:JO786453 S786449:S786453 WWA720913:WWA720917 WME720913:WME720917 WCI720913:WCI720917 VSM720913:VSM720917 VIQ720913:VIQ720917 UYU720913:UYU720917 UOY720913:UOY720917 UFC720913:UFC720917 TVG720913:TVG720917 TLK720913:TLK720917 TBO720913:TBO720917 SRS720913:SRS720917 SHW720913:SHW720917 RYA720913:RYA720917 ROE720913:ROE720917 REI720913:REI720917 QUM720913:QUM720917 QKQ720913:QKQ720917 QAU720913:QAU720917 PQY720913:PQY720917 PHC720913:PHC720917 OXG720913:OXG720917 ONK720913:ONK720917 ODO720913:ODO720917 NTS720913:NTS720917 NJW720913:NJW720917 NAA720913:NAA720917 MQE720913:MQE720917 MGI720913:MGI720917 LWM720913:LWM720917 LMQ720913:LMQ720917 LCU720913:LCU720917 KSY720913:KSY720917 KJC720913:KJC720917 JZG720913:JZG720917 JPK720913:JPK720917 JFO720913:JFO720917 IVS720913:IVS720917 ILW720913:ILW720917 ICA720913:ICA720917 HSE720913:HSE720917 HII720913:HII720917 GYM720913:GYM720917 GOQ720913:GOQ720917 GEU720913:GEU720917 FUY720913:FUY720917 FLC720913:FLC720917 FBG720913:FBG720917 ERK720913:ERK720917 EHO720913:EHO720917 DXS720913:DXS720917 DNW720913:DNW720917 DEA720913:DEA720917 CUE720913:CUE720917 CKI720913:CKI720917 CAM720913:CAM720917 BQQ720913:BQQ720917 BGU720913:BGU720917 AWY720913:AWY720917 ANC720913:ANC720917 ADG720913:ADG720917 TK720913:TK720917 JO720913:JO720917 S720913:S720917 WWA655377:WWA655381 WME655377:WME655381 WCI655377:WCI655381 VSM655377:VSM655381 VIQ655377:VIQ655381 UYU655377:UYU655381 UOY655377:UOY655381 UFC655377:UFC655381 TVG655377:TVG655381 TLK655377:TLK655381 TBO655377:TBO655381 SRS655377:SRS655381 SHW655377:SHW655381 RYA655377:RYA655381 ROE655377:ROE655381 REI655377:REI655381 QUM655377:QUM655381 QKQ655377:QKQ655381 QAU655377:QAU655381 PQY655377:PQY655381 PHC655377:PHC655381 OXG655377:OXG655381 ONK655377:ONK655381 ODO655377:ODO655381 NTS655377:NTS655381 NJW655377:NJW655381 NAA655377:NAA655381 MQE655377:MQE655381 MGI655377:MGI655381 LWM655377:LWM655381 LMQ655377:LMQ655381 LCU655377:LCU655381 KSY655377:KSY655381 KJC655377:KJC655381 JZG655377:JZG655381 JPK655377:JPK655381 JFO655377:JFO655381 IVS655377:IVS655381 ILW655377:ILW655381 ICA655377:ICA655381 HSE655377:HSE655381 HII655377:HII655381 GYM655377:GYM655381 GOQ655377:GOQ655381 GEU655377:GEU655381 FUY655377:FUY655381 FLC655377:FLC655381 FBG655377:FBG655381 ERK655377:ERK655381 EHO655377:EHO655381 DXS655377:DXS655381 DNW655377:DNW655381 DEA655377:DEA655381 CUE655377:CUE655381 CKI655377:CKI655381 CAM655377:CAM655381 BQQ655377:BQQ655381 BGU655377:BGU655381 AWY655377:AWY655381 ANC655377:ANC655381 ADG655377:ADG655381 TK655377:TK655381 JO655377:JO655381 S655377:S655381 WWA589841:WWA589845 WME589841:WME589845 WCI589841:WCI589845 VSM589841:VSM589845 VIQ589841:VIQ589845 UYU589841:UYU589845 UOY589841:UOY589845 UFC589841:UFC589845 TVG589841:TVG589845 TLK589841:TLK589845 TBO589841:TBO589845 SRS589841:SRS589845 SHW589841:SHW589845 RYA589841:RYA589845 ROE589841:ROE589845 REI589841:REI589845 QUM589841:QUM589845 QKQ589841:QKQ589845 QAU589841:QAU589845 PQY589841:PQY589845 PHC589841:PHC589845 OXG589841:OXG589845 ONK589841:ONK589845 ODO589841:ODO589845 NTS589841:NTS589845 NJW589841:NJW589845 NAA589841:NAA589845 MQE589841:MQE589845 MGI589841:MGI589845 LWM589841:LWM589845 LMQ589841:LMQ589845 LCU589841:LCU589845 KSY589841:KSY589845 KJC589841:KJC589845 JZG589841:JZG589845 JPK589841:JPK589845 JFO589841:JFO589845 IVS589841:IVS589845 ILW589841:ILW589845 ICA589841:ICA589845 HSE589841:HSE589845 HII589841:HII589845 GYM589841:GYM589845 GOQ589841:GOQ589845 GEU589841:GEU589845 FUY589841:FUY589845 FLC589841:FLC589845 FBG589841:FBG589845 ERK589841:ERK589845 EHO589841:EHO589845 DXS589841:DXS589845 DNW589841:DNW589845 DEA589841:DEA589845 CUE589841:CUE589845 CKI589841:CKI589845 CAM589841:CAM589845 BQQ589841:BQQ589845 BGU589841:BGU589845 AWY589841:AWY589845 ANC589841:ANC589845 ADG589841:ADG589845 TK589841:TK589845 JO589841:JO589845 S589841:S589845 WWA524305:WWA524309 WME524305:WME524309 WCI524305:WCI524309 VSM524305:VSM524309 VIQ524305:VIQ524309 UYU524305:UYU524309 UOY524305:UOY524309 UFC524305:UFC524309 TVG524305:TVG524309 TLK524305:TLK524309 TBO524305:TBO524309 SRS524305:SRS524309 SHW524305:SHW524309 RYA524305:RYA524309 ROE524305:ROE524309 REI524305:REI524309 QUM524305:QUM524309 QKQ524305:QKQ524309 QAU524305:QAU524309 PQY524305:PQY524309 PHC524305:PHC524309 OXG524305:OXG524309 ONK524305:ONK524309 ODO524305:ODO524309 NTS524305:NTS524309 NJW524305:NJW524309 NAA524305:NAA524309 MQE524305:MQE524309 MGI524305:MGI524309 LWM524305:LWM524309 LMQ524305:LMQ524309 LCU524305:LCU524309 KSY524305:KSY524309 KJC524305:KJC524309 JZG524305:JZG524309 JPK524305:JPK524309 JFO524305:JFO524309 IVS524305:IVS524309 ILW524305:ILW524309 ICA524305:ICA524309 HSE524305:HSE524309 HII524305:HII524309 GYM524305:GYM524309 GOQ524305:GOQ524309 GEU524305:GEU524309 FUY524305:FUY524309 FLC524305:FLC524309 FBG524305:FBG524309 ERK524305:ERK524309 EHO524305:EHO524309 DXS524305:DXS524309 DNW524305:DNW524309 DEA524305:DEA524309 CUE524305:CUE524309 CKI524305:CKI524309 CAM524305:CAM524309 BQQ524305:BQQ524309 BGU524305:BGU524309 AWY524305:AWY524309 ANC524305:ANC524309 ADG524305:ADG524309 TK524305:TK524309 JO524305:JO524309 S524305:S524309 WWA458769:WWA458773 WME458769:WME458773 WCI458769:WCI458773 VSM458769:VSM458773 VIQ458769:VIQ458773 UYU458769:UYU458773 UOY458769:UOY458773 UFC458769:UFC458773 TVG458769:TVG458773 TLK458769:TLK458773 TBO458769:TBO458773 SRS458769:SRS458773 SHW458769:SHW458773 RYA458769:RYA458773 ROE458769:ROE458773 REI458769:REI458773 QUM458769:QUM458773 QKQ458769:QKQ458773 QAU458769:QAU458773 PQY458769:PQY458773 PHC458769:PHC458773 OXG458769:OXG458773 ONK458769:ONK458773 ODO458769:ODO458773 NTS458769:NTS458773 NJW458769:NJW458773 NAA458769:NAA458773 MQE458769:MQE458773 MGI458769:MGI458773 LWM458769:LWM458773 LMQ458769:LMQ458773 LCU458769:LCU458773 KSY458769:KSY458773 KJC458769:KJC458773 JZG458769:JZG458773 JPK458769:JPK458773 JFO458769:JFO458773 IVS458769:IVS458773 ILW458769:ILW458773 ICA458769:ICA458773 HSE458769:HSE458773 HII458769:HII458773 GYM458769:GYM458773 GOQ458769:GOQ458773 GEU458769:GEU458773 FUY458769:FUY458773 FLC458769:FLC458773 FBG458769:FBG458773 ERK458769:ERK458773 EHO458769:EHO458773 DXS458769:DXS458773 DNW458769:DNW458773 DEA458769:DEA458773 CUE458769:CUE458773 CKI458769:CKI458773 CAM458769:CAM458773 BQQ458769:BQQ458773 BGU458769:BGU458773 AWY458769:AWY458773 ANC458769:ANC458773 ADG458769:ADG458773 TK458769:TK458773 JO458769:JO458773 S458769:S458773 WWA393233:WWA393237 WME393233:WME393237 WCI393233:WCI393237 VSM393233:VSM393237 VIQ393233:VIQ393237 UYU393233:UYU393237 UOY393233:UOY393237 UFC393233:UFC393237 TVG393233:TVG393237 TLK393233:TLK393237 TBO393233:TBO393237 SRS393233:SRS393237 SHW393233:SHW393237 RYA393233:RYA393237 ROE393233:ROE393237 REI393233:REI393237 QUM393233:QUM393237 QKQ393233:QKQ393237 QAU393233:QAU393237 PQY393233:PQY393237 PHC393233:PHC393237 OXG393233:OXG393237 ONK393233:ONK393237 ODO393233:ODO393237 NTS393233:NTS393237 NJW393233:NJW393237 NAA393233:NAA393237 MQE393233:MQE393237 MGI393233:MGI393237 LWM393233:LWM393237 LMQ393233:LMQ393237 LCU393233:LCU393237 KSY393233:KSY393237 KJC393233:KJC393237 JZG393233:JZG393237 JPK393233:JPK393237 JFO393233:JFO393237 IVS393233:IVS393237 ILW393233:ILW393237 ICA393233:ICA393237 HSE393233:HSE393237 HII393233:HII393237 GYM393233:GYM393237 GOQ393233:GOQ393237 GEU393233:GEU393237 FUY393233:FUY393237 FLC393233:FLC393237 FBG393233:FBG393237 ERK393233:ERK393237 EHO393233:EHO393237 DXS393233:DXS393237 DNW393233:DNW393237 DEA393233:DEA393237 CUE393233:CUE393237 CKI393233:CKI393237 CAM393233:CAM393237 BQQ393233:BQQ393237 BGU393233:BGU393237 AWY393233:AWY393237 ANC393233:ANC393237 ADG393233:ADG393237 TK393233:TK393237 JO393233:JO393237 S393233:S393237 WWA327697:WWA327701 WME327697:WME327701 WCI327697:WCI327701 VSM327697:VSM327701 VIQ327697:VIQ327701 UYU327697:UYU327701 UOY327697:UOY327701 UFC327697:UFC327701 TVG327697:TVG327701 TLK327697:TLK327701 TBO327697:TBO327701 SRS327697:SRS327701 SHW327697:SHW327701 RYA327697:RYA327701 ROE327697:ROE327701 REI327697:REI327701 QUM327697:QUM327701 QKQ327697:QKQ327701 QAU327697:QAU327701 PQY327697:PQY327701 PHC327697:PHC327701 OXG327697:OXG327701 ONK327697:ONK327701 ODO327697:ODO327701 NTS327697:NTS327701 NJW327697:NJW327701 NAA327697:NAA327701 MQE327697:MQE327701 MGI327697:MGI327701 LWM327697:LWM327701 LMQ327697:LMQ327701 LCU327697:LCU327701 KSY327697:KSY327701 KJC327697:KJC327701 JZG327697:JZG327701 JPK327697:JPK327701 JFO327697:JFO327701 IVS327697:IVS327701 ILW327697:ILW327701 ICA327697:ICA327701 HSE327697:HSE327701 HII327697:HII327701 GYM327697:GYM327701 GOQ327697:GOQ327701 GEU327697:GEU327701 FUY327697:FUY327701 FLC327697:FLC327701 FBG327697:FBG327701 ERK327697:ERK327701 EHO327697:EHO327701 DXS327697:DXS327701 DNW327697:DNW327701 DEA327697:DEA327701 CUE327697:CUE327701 CKI327697:CKI327701 CAM327697:CAM327701 BQQ327697:BQQ327701 BGU327697:BGU327701 AWY327697:AWY327701 ANC327697:ANC327701 ADG327697:ADG327701 TK327697:TK327701 JO327697:JO327701 S327697:S327701 WWA262161:WWA262165 WME262161:WME262165 WCI262161:WCI262165 VSM262161:VSM262165 VIQ262161:VIQ262165 UYU262161:UYU262165 UOY262161:UOY262165 UFC262161:UFC262165 TVG262161:TVG262165 TLK262161:TLK262165 TBO262161:TBO262165 SRS262161:SRS262165 SHW262161:SHW262165 RYA262161:RYA262165 ROE262161:ROE262165 REI262161:REI262165 QUM262161:QUM262165 QKQ262161:QKQ262165 QAU262161:QAU262165 PQY262161:PQY262165 PHC262161:PHC262165 OXG262161:OXG262165 ONK262161:ONK262165 ODO262161:ODO262165 NTS262161:NTS262165 NJW262161:NJW262165 NAA262161:NAA262165 MQE262161:MQE262165 MGI262161:MGI262165 LWM262161:LWM262165 LMQ262161:LMQ262165 LCU262161:LCU262165 KSY262161:KSY262165 KJC262161:KJC262165 JZG262161:JZG262165 JPK262161:JPK262165 JFO262161:JFO262165 IVS262161:IVS262165 ILW262161:ILW262165 ICA262161:ICA262165 HSE262161:HSE262165 HII262161:HII262165 GYM262161:GYM262165 GOQ262161:GOQ262165 GEU262161:GEU262165 FUY262161:FUY262165 FLC262161:FLC262165 FBG262161:FBG262165 ERK262161:ERK262165 EHO262161:EHO262165 DXS262161:DXS262165 DNW262161:DNW262165 DEA262161:DEA262165 CUE262161:CUE262165 CKI262161:CKI262165 CAM262161:CAM262165 BQQ262161:BQQ262165 BGU262161:BGU262165 AWY262161:AWY262165 ANC262161:ANC262165 ADG262161:ADG262165 TK262161:TK262165 JO262161:JO262165 S262161:S262165 WWA196625:WWA196629 WME196625:WME196629 WCI196625:WCI196629 VSM196625:VSM196629 VIQ196625:VIQ196629 UYU196625:UYU196629 UOY196625:UOY196629 UFC196625:UFC196629 TVG196625:TVG196629 TLK196625:TLK196629 TBO196625:TBO196629 SRS196625:SRS196629 SHW196625:SHW196629 RYA196625:RYA196629 ROE196625:ROE196629 REI196625:REI196629 QUM196625:QUM196629 QKQ196625:QKQ196629 QAU196625:QAU196629 PQY196625:PQY196629 PHC196625:PHC196629 OXG196625:OXG196629 ONK196625:ONK196629 ODO196625:ODO196629 NTS196625:NTS196629 NJW196625:NJW196629 NAA196625:NAA196629 MQE196625:MQE196629 MGI196625:MGI196629 LWM196625:LWM196629 LMQ196625:LMQ196629 LCU196625:LCU196629 KSY196625:KSY196629 KJC196625:KJC196629 JZG196625:JZG196629 JPK196625:JPK196629 JFO196625:JFO196629 IVS196625:IVS196629 ILW196625:ILW196629 ICA196625:ICA196629 HSE196625:HSE196629 HII196625:HII196629 GYM196625:GYM196629 GOQ196625:GOQ196629 GEU196625:GEU196629 FUY196625:FUY196629 FLC196625:FLC196629 FBG196625:FBG196629 ERK196625:ERK196629 EHO196625:EHO196629 DXS196625:DXS196629 DNW196625:DNW196629 DEA196625:DEA196629 CUE196625:CUE196629 CKI196625:CKI196629 CAM196625:CAM196629 BQQ196625:BQQ196629 BGU196625:BGU196629 AWY196625:AWY196629 ANC196625:ANC196629 ADG196625:ADG196629 TK196625:TK196629 JO196625:JO196629 S196625:S196629 WWA131089:WWA131093 WME131089:WME131093 WCI131089:WCI131093 VSM131089:VSM131093 VIQ131089:VIQ131093 UYU131089:UYU131093 UOY131089:UOY131093 UFC131089:UFC131093 TVG131089:TVG131093 TLK131089:TLK131093 TBO131089:TBO131093 SRS131089:SRS131093 SHW131089:SHW131093 RYA131089:RYA131093 ROE131089:ROE131093 REI131089:REI131093 QUM131089:QUM131093 QKQ131089:QKQ131093 QAU131089:QAU131093 PQY131089:PQY131093 PHC131089:PHC131093 OXG131089:OXG131093 ONK131089:ONK131093 ODO131089:ODO131093 NTS131089:NTS131093 NJW131089:NJW131093 NAA131089:NAA131093 MQE131089:MQE131093 MGI131089:MGI131093 LWM131089:LWM131093 LMQ131089:LMQ131093 LCU131089:LCU131093 KSY131089:KSY131093 KJC131089:KJC131093 JZG131089:JZG131093 JPK131089:JPK131093 JFO131089:JFO131093 IVS131089:IVS131093 ILW131089:ILW131093 ICA131089:ICA131093 HSE131089:HSE131093 HII131089:HII131093 GYM131089:GYM131093 GOQ131089:GOQ131093 GEU131089:GEU131093 FUY131089:FUY131093 FLC131089:FLC131093 FBG131089:FBG131093 ERK131089:ERK131093 EHO131089:EHO131093 DXS131089:DXS131093 DNW131089:DNW131093 DEA131089:DEA131093 CUE131089:CUE131093 CKI131089:CKI131093 CAM131089:CAM131093 BQQ131089:BQQ131093 BGU131089:BGU131093 AWY131089:AWY131093 ANC131089:ANC131093 ADG131089:ADG131093 TK131089:TK131093 JO131089:JO131093 S131089:S131093 WWA65553:WWA65557 WME65553:WME65557 WCI65553:WCI65557 VSM65553:VSM65557 VIQ65553:VIQ65557 UYU65553:UYU65557 UOY65553:UOY65557 UFC65553:UFC65557 TVG65553:TVG65557 TLK65553:TLK65557 TBO65553:TBO65557 SRS65553:SRS65557 SHW65553:SHW65557 RYA65553:RYA65557 ROE65553:ROE65557 REI65553:REI65557 QUM65553:QUM65557 QKQ65553:QKQ65557 QAU65553:QAU65557 PQY65553:PQY65557 PHC65553:PHC65557 OXG65553:OXG65557 ONK65553:ONK65557 ODO65553:ODO65557 NTS65553:NTS65557 NJW65553:NJW65557 NAA65553:NAA65557 MQE65553:MQE65557 MGI65553:MGI65557 LWM65553:LWM65557 LMQ65553:LMQ65557 LCU65553:LCU65557 KSY65553:KSY65557 KJC65553:KJC65557 JZG65553:JZG65557 JPK65553:JPK65557 JFO65553:JFO65557 IVS65553:IVS65557 ILW65553:ILW65557 ICA65553:ICA65557 HSE65553:HSE65557 HII65553:HII65557 GYM65553:GYM65557 GOQ65553:GOQ65557 GEU65553:GEU65557 FUY65553:FUY65557 FLC65553:FLC65557 FBG65553:FBG65557 ERK65553:ERK65557 EHO65553:EHO65557 DXS65553:DXS65557 DNW65553:DNW65557 DEA65553:DEA65557 CUE65553:CUE65557 CKI65553:CKI65557 CAM65553:CAM65557 BQQ65553:BQQ65557 BGU65553:BGU65557 AWY65553:AWY65557 ANC65553:ANC65557 ADG65553:ADG65557 TK65553:TK65557 JO65553:JO65557 S65553:S65557 WWA17:WWA21 WME17:WME21 WCI17:WCI21 VSM17:VSM21 VIQ17:VIQ21 UYU17:UYU21 UOY17:UOY21 UFC17:UFC21 TVG17:TVG21 TLK17:TLK21 TBO17:TBO21 SRS17:SRS21 SHW17:SHW21 RYA17:RYA21 ROE17:ROE21 REI17:REI21 QUM17:QUM21 QKQ17:QKQ21 QAU17:QAU21 PQY17:PQY21 PHC17:PHC21 OXG17:OXG21 ONK17:ONK21 ODO17:ODO21 NTS17:NTS21 NJW17:NJW21 NAA17:NAA21 MQE17:MQE21 MGI17:MGI21 LWM17:LWM21 LMQ17:LMQ21 LCU17:LCU21 KSY17:KSY21 KJC17:KJC21 JZG17:JZG21 JPK17:JPK21 JFO17:JFO21 IVS17:IVS21 ILW17:ILW21 ICA17:ICA21 HSE17:HSE21 HII17:HII21 GYM17:GYM21 GOQ17:GOQ21 GEU17:GEU21 FUY17:FUY21 FLC17:FLC21 FBG17:FBG21 ERK17:ERK21 EHO17:EHO21 DXS17:DXS21 DNW17:DNW21 DEA17:DEA21 CUE17:CUE21 CKI17:CKI21 CAM17:CAM21 BQQ17:BQQ21 BGU17:BGU21 AWY17:AWY21 ANC17:ANC21 ADG17:ADG21 TK17:TK21 JO17:JO21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6"/>
  <dimension ref="A1:DE302"/>
  <sheetViews>
    <sheetView showGridLines="0" topLeftCell="A76" workbookViewId="0">
      <selection activeCell="W92" sqref="W9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230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181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1424424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1424424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2400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200000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221600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1202824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1200424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1200424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75003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84000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159723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24365</v>
      </c>
      <c r="S73" s="105"/>
      <c r="T73" s="105"/>
      <c r="U73" s="105"/>
      <c r="V73" s="105"/>
      <c r="W73" s="9" t="s">
        <v>72</v>
      </c>
      <c r="X73" s="101">
        <f>R73</f>
        <v>24365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24365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174365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1026059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120318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3610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123928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123928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123939.9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-11.899999999994179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123939.9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223" t="str">
        <f>[3]!SPELLNUMBER(ROUND(AD83,0))</f>
        <v xml:space="preserve">Rupees  One  Lakh  Twenty  Three  Thousand  Nine  Hundred  Forty  Only </v>
      </c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5"/>
  <dimension ref="A1:DE302"/>
  <sheetViews>
    <sheetView showGridLines="0" topLeftCell="A82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256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207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1109208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1109208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9000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26600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1082608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1080208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1080208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448000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448720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7475</v>
      </c>
      <c r="S73" s="105"/>
      <c r="T73" s="105"/>
      <c r="U73" s="105"/>
      <c r="V73" s="105"/>
      <c r="W73" s="9" t="s">
        <v>72</v>
      </c>
      <c r="X73" s="101">
        <f>R73</f>
        <v>7475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7475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157475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922733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97047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2911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99958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99958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100013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-55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100013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Thirteen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4"/>
  <dimension ref="A1:DE302"/>
  <sheetViews>
    <sheetView showGridLines="0" topLeftCell="A79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272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271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899060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899060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899060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896660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896660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1440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149000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150440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44225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44225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25000</v>
      </c>
      <c r="S73" s="105"/>
      <c r="T73" s="105"/>
      <c r="U73" s="105"/>
      <c r="V73" s="105"/>
      <c r="W73" s="9" t="s">
        <v>72</v>
      </c>
      <c r="X73" s="101">
        <f>R73</f>
        <v>25000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25000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219225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677435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47987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1440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49427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49427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49440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-13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49440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Forty  Nine  Thousand  Four  Hundred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3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246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197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1262296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1262296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20400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1241896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1239496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1239496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249000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249720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15602</v>
      </c>
      <c r="S73" s="105"/>
      <c r="T73" s="105"/>
      <c r="U73" s="105"/>
      <c r="V73" s="105"/>
      <c r="W73" s="9" t="s">
        <v>72</v>
      </c>
      <c r="X73" s="101">
        <f>R73</f>
        <v>15602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15602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165602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1073894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134668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4040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138708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138708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138720.4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-12.399999999994179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138720.4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Thirty  Eight  Thousand  Seven  Hundred  Twenty  Paise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2"/>
  <dimension ref="A1:DE302"/>
  <sheetViews>
    <sheetView showGridLines="0" topLeftCell="A58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262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213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1079196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1079196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31456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49056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1030140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1027740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1027740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40544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188000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229264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877740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88048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2641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90689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90689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90743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-54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90743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Ninety  Thousand  Seven  Hundred  Forty  Three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61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266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214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1056803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1056803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17600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1039203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1036803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1036803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182224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182944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50000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50000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7475</v>
      </c>
      <c r="S73" s="105"/>
      <c r="T73" s="105"/>
      <c r="U73" s="105"/>
      <c r="V73" s="105"/>
      <c r="W73" s="9" t="s">
        <v>72</v>
      </c>
      <c r="X73" s="101">
        <f>R73</f>
        <v>7475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7475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207475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829328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78366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2351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80717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80717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80752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-35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80752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Eighty  Thousand  Seven  Hundred  Fifty  Two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60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229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180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1461924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1461924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2400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200000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221600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1240324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1237924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1237924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75003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120000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195723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50000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50000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7475</v>
      </c>
      <c r="S73" s="105"/>
      <c r="T73" s="105"/>
      <c r="U73" s="105"/>
      <c r="V73" s="105"/>
      <c r="W73" s="9" t="s">
        <v>72</v>
      </c>
      <c r="X73" s="101">
        <f>R73</f>
        <v>7475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7475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207475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1030449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121635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3649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125284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125284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125299.5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-15.5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125299.5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Twenty  Five  Thousand  Two  Hundred  Ninety  Nine  Paise  Fifty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59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260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211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1225454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1225454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103789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124189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1101265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1098865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1098865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102699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220000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323419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50000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50000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14468</v>
      </c>
      <c r="S73" s="105"/>
      <c r="T73" s="105"/>
      <c r="U73" s="105"/>
      <c r="V73" s="105"/>
      <c r="W73" s="9" t="s">
        <v>72</v>
      </c>
      <c r="X73" s="101">
        <f>R73</f>
        <v>14468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14468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214468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884397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89379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2681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92060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92060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92082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-22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92082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Ninety  Two  Thousand  Eighty  Two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58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235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186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1349484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1349484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35000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54200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1295284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1292884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1292884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725000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725720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1142884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155365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4661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160026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160026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160062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-36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160062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Sixty  Thousand  Sixty  Two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57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233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184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1400864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1400864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62556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82956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1317908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1315508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1315508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89904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240000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330624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25000</v>
      </c>
      <c r="S73" s="105"/>
      <c r="T73" s="105"/>
      <c r="U73" s="105"/>
      <c r="V73" s="105"/>
      <c r="W73" s="9" t="s">
        <v>72</v>
      </c>
      <c r="X73" s="101">
        <f>R73</f>
        <v>25000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25000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175000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1140508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154652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4640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159292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159292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159312.16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-20.160000000003492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159312.16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Fifty  Nine  Thousand  Three  Hundred  Twelve  Paise  Sixteen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56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238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189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1524772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1524772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142742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163142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1361630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1359230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1359230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663000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663720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21665</v>
      </c>
      <c r="S73" s="105"/>
      <c r="T73" s="105"/>
      <c r="U73" s="105"/>
      <c r="V73" s="105"/>
      <c r="W73" s="9" t="s">
        <v>72</v>
      </c>
      <c r="X73" s="101">
        <f>R73</f>
        <v>21665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21665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171665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1187565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168770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5063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173833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173833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173843.4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-10.399999999994179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173843.4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Seventy  Three  Thousand  Eight  Hundred  Forty  Three  Paise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55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257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208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1199589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1199589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4376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21976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1177613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1175213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1175213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240000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240720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24877</v>
      </c>
      <c r="S73" s="105"/>
      <c r="T73" s="105"/>
      <c r="U73" s="105"/>
      <c r="V73" s="105"/>
      <c r="W73" s="9" t="s">
        <v>72</v>
      </c>
      <c r="X73" s="101">
        <f>R73</f>
        <v>24877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24877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174877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1000336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112601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3378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115979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115979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115988.3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-9.3000000000029104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115988.3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Fifteen  Thousand  Nine  Hundred  Eighty  Eight  Paise  Thirty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54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252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203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1349081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1349081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66333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85533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1263548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1261148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1261148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150000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150720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7475</v>
      </c>
      <c r="S73" s="105"/>
      <c r="T73" s="105"/>
      <c r="U73" s="105"/>
      <c r="V73" s="105"/>
      <c r="W73" s="9" t="s">
        <v>72</v>
      </c>
      <c r="X73" s="101">
        <f>R73</f>
        <v>7475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7475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157475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1103673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143602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4308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147910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147910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147959.5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-49.5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147959.5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Forty  Seven  Thousand  Nine  Hundred  Fifty  Nine  Paise  Fifty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53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232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183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1295920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1295920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37035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57435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1238485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1236085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1236085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190000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190720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50000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50000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22875</v>
      </c>
      <c r="S73" s="105"/>
      <c r="T73" s="105"/>
      <c r="U73" s="105"/>
      <c r="V73" s="105"/>
      <c r="W73" s="9" t="s">
        <v>72</v>
      </c>
      <c r="X73" s="101">
        <f>R73</f>
        <v>22875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22875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222875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1013210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116463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3494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119957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119957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119974.39999999999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-17.399999999994179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119974.39999999999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Nineteen  Thousand  Nine  Hundred  Seventy  Four  Paise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52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240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191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1281352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1281352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153121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172321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1109031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1106631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1106631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490000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490720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22825</v>
      </c>
      <c r="S73" s="105"/>
      <c r="T73" s="105"/>
      <c r="U73" s="105"/>
      <c r="V73" s="105"/>
      <c r="W73" s="9" t="s">
        <v>72</v>
      </c>
      <c r="X73" s="101">
        <f>R73</f>
        <v>22825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22825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172825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933806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99261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2978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102239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102239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101753.7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485.30000000000291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101753.7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One  Thousand  Seven  Hundred  Fifty  Three  Paise  Seventy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51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231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182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1399900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1399900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18800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1381100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1378700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1378700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312000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312720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1228700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181110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5433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186543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186543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186553.60000000001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-10.600000000005821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186553.60000000001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Eighty  Six  Thousand  Five  Hundred  Fifty  Three  Paise  Sixty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50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253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204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1390460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1390460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19200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1371260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1368860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1368860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520000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520720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1218860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178158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5345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183503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183503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183546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-43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183546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Eighty  Three  Thousand  Five  Hundred  Forty  Six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49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226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177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1393113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1393113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2400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21600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1371513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1369113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1369113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240000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240720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7475</v>
      </c>
      <c r="S73" s="105"/>
      <c r="T73" s="105"/>
      <c r="U73" s="105"/>
      <c r="V73" s="105"/>
      <c r="W73" s="9" t="s">
        <v>72</v>
      </c>
      <c r="X73" s="101">
        <f>R73</f>
        <v>7475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7475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157475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1211638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175991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5280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181271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181271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181280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181280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Eighty  One  Thousand  Two  Hundred  Eighty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48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270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269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1618345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1618345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180902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201302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1417043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1414643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1414643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1440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89842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240000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331282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1264643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191893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5757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197650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197650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197584.9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65.100000000005821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197584.9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Ninety  Seven  Thousand  Five  Hundred  Eighty  Four  Paise  Ninety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47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224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175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1387860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1387860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190471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209671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1178189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1175789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1175789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211000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211720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50000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50000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7475</v>
      </c>
      <c r="S73" s="105"/>
      <c r="T73" s="105"/>
      <c r="U73" s="105"/>
      <c r="V73" s="105"/>
      <c r="W73" s="9" t="s">
        <v>72</v>
      </c>
      <c r="X73" s="101">
        <f>R73</f>
        <v>7475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7475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207475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968314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106163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3185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109348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109348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109365.4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-17.399999999994179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109365.4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Nine  Thousand  Three  Hundred  Sixty  Five  Paise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46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228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179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1304964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1304964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17600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1287364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1284964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1284964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150000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150720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1134964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152989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4590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157579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157579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157590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157590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Fifty  Seven  Thousand  Five  Hundred  Ninety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45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254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205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1486436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1486436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20400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1466036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1463636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1463636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240000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240720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21943</v>
      </c>
      <c r="S73" s="105"/>
      <c r="T73" s="105"/>
      <c r="U73" s="105"/>
      <c r="V73" s="105"/>
      <c r="W73" s="9" t="s">
        <v>72</v>
      </c>
      <c r="X73" s="101">
        <f>R73</f>
        <v>21943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21943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171943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1291693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200008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6000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206008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206008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206020.6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-12.600000000005821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206020.6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Two  Lakh  Six  Thousand  Twenty  Paise  Sixty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44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244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195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1263733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1263733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20400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1243333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1240933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1240933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240000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240720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13057</v>
      </c>
      <c r="S73" s="105"/>
      <c r="T73" s="105"/>
      <c r="U73" s="105"/>
      <c r="V73" s="105"/>
      <c r="W73" s="9" t="s">
        <v>72</v>
      </c>
      <c r="X73" s="101">
        <f>R73</f>
        <v>13057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13057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163057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1077876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135863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4076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139939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139939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139956.4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-17.399999999994179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139956.4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Thirty  Nine  Thousand  Nine  Hundred  Fifty  Six  Paise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43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261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212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1112722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1112722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95420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114620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998102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995702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995702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60856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180000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241576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845702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81640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2449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84089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84089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84099.5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-10.5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84099.5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Eighty  Four  Thousand  Ninety  Nine  Paise  Fifty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42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221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172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1538292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1538292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>
        <v>0</v>
      </c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20400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1517892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1515492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1515492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690000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690720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25000</v>
      </c>
      <c r="S73" s="105"/>
      <c r="T73" s="105"/>
      <c r="U73" s="105"/>
      <c r="V73" s="105"/>
      <c r="W73" s="9" t="s">
        <v>72</v>
      </c>
      <c r="X73" s="101">
        <f>R73</f>
        <v>25000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25000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175000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1340492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214648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6439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221087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221087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221099.8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-12.799999999988358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221099.8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Two  Lakh  Twenty  One  Thousand  Ninety  Nine  Paise  Eighty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41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259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210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1152768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1152768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2400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50791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72391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1080377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1077977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1077977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86969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181000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268689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19848</v>
      </c>
      <c r="S73" s="105"/>
      <c r="T73" s="105"/>
      <c r="U73" s="105"/>
      <c r="V73" s="105"/>
      <c r="W73" s="9" t="s">
        <v>72</v>
      </c>
      <c r="X73" s="101">
        <f>R73</f>
        <v>19848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19848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169848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908129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94126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2824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96950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96950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96974.5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-24.5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96974.5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Ninety  Six  Thousand  Nine  Hundred  Seventy  Four  Paise  Fifty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40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280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279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495908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495908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9600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9600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486308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1200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1200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485108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485108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360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45214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45574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45574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3525</v>
      </c>
      <c r="S73" s="105"/>
      <c r="T73" s="105"/>
      <c r="U73" s="105"/>
      <c r="V73" s="105"/>
      <c r="W73" s="9" t="s">
        <v>72</v>
      </c>
      <c r="X73" s="101">
        <f>R73</f>
        <v>3525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3525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49099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436009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9300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279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9579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9579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6180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3399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6180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Six  Thousand  One  Hundred  Eighty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9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222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173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1574217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1574217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177140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197540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1376677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1374277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1374277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550000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550720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24378</v>
      </c>
      <c r="S73" s="105"/>
      <c r="T73" s="105"/>
      <c r="U73" s="105"/>
      <c r="V73" s="105"/>
      <c r="W73" s="9" t="s">
        <v>72</v>
      </c>
      <c r="X73" s="101">
        <f>R73</f>
        <v>24378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24378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174378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1199899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172470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5174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177644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177644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177654.39999999999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-10.399999999994179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177654.39999999999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Seventy  Seven  Thousand  Six  Hundred  Fifty  Four  Paise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8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250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201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1245184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1245184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23786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42986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1202198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1199798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1199798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46128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23000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69848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69848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24234</v>
      </c>
      <c r="S73" s="105"/>
      <c r="T73" s="105"/>
      <c r="U73" s="105"/>
      <c r="V73" s="105"/>
      <c r="W73" s="9" t="s">
        <v>72</v>
      </c>
      <c r="X73" s="101">
        <f>R73</f>
        <v>24234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24234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94082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1105716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144215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4326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148541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148541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123806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24735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123806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Twenty  Three  Thousand  Eight  Hundred  Six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7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274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273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1499670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1499670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88497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107697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1391973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1389573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1389573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840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29451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420000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450291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1239573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184372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5531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189903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189903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189911.4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-8.3999999999941792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189911.4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Eighty  Nine  Thousand  Nine  Hundred  Eleven  Paise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6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275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276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2234644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2234644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2400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30380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32780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2201864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1800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1800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2200064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2200064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1080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27251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320000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348331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2050064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427519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12826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440345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440345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412000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28345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412000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Four  Lakh  Twelve  Thousand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5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255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206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1214176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1214176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33714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52914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1161262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1158862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1158862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59358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280000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340078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14820</v>
      </c>
      <c r="S73" s="105"/>
      <c r="T73" s="105"/>
      <c r="U73" s="105"/>
      <c r="V73" s="105"/>
      <c r="W73" s="9" t="s">
        <v>72</v>
      </c>
      <c r="X73" s="101">
        <f>R73</f>
        <v>14820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14820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164820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994042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111308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3339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114647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114647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114659.6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-12.600000000005821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114659.6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Fourteen  Thousand  Six  Hundred  Fifty  Nine  Paise  Sixty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34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267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215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1197072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1197072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200000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219200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977872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975472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975472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157901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158621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50000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50000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7475</v>
      </c>
      <c r="S73" s="105"/>
      <c r="T73" s="105"/>
      <c r="U73" s="105"/>
      <c r="V73" s="105"/>
      <c r="W73" s="9" t="s">
        <v>72</v>
      </c>
      <c r="X73" s="101">
        <f>R73</f>
        <v>7475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7475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207475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767997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66099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1983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68082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68082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68093.3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-11.30000000000291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68093.3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Sixty  Eight  Thousand  Ninety  Three  Paise  Thirty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33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277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278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996487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996487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17600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978887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2200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2200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976687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976687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660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192000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192660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10851</v>
      </c>
      <c r="S73" s="105"/>
      <c r="T73" s="105"/>
      <c r="U73" s="105"/>
      <c r="V73" s="105"/>
      <c r="W73" s="9" t="s">
        <v>72</v>
      </c>
      <c r="X73" s="101">
        <f>R73</f>
        <v>10851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10851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160851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815836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75667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2270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77937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77937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79310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-1373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79310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Seventy  Nine  Thousand  Three  Hundred  Ten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32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239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190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1263864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1263864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20400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1243464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1241064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1241064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280000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280720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20532</v>
      </c>
      <c r="S73" s="105"/>
      <c r="T73" s="105"/>
      <c r="U73" s="105"/>
      <c r="V73" s="105"/>
      <c r="W73" s="9" t="s">
        <v>72</v>
      </c>
      <c r="X73" s="101">
        <f>R73</f>
        <v>20532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20532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170532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1070532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133660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4010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137670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137670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137680.1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-10.100000000005821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137680.1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Thirty  Seven  Thousand  Six  Hundred  Eighty  Paise  Ten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31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242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193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1219998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1219998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20400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1199598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1197198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1197198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480000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480720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7234</v>
      </c>
      <c r="S73" s="105"/>
      <c r="T73" s="105"/>
      <c r="U73" s="105"/>
      <c r="V73" s="105"/>
      <c r="W73" s="9" t="s">
        <v>72</v>
      </c>
      <c r="X73" s="101">
        <f>R73</f>
        <v>7234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7234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157234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1039964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124489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3735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128224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128224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128235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128235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Twenty  Eight  Thousand  Two  Hundred  Thirty  Five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30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219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170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1453704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1453704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175774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196174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1257530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1255130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1255130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0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215000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215720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13985</v>
      </c>
      <c r="S73" s="105"/>
      <c r="T73" s="105"/>
      <c r="U73" s="105"/>
      <c r="V73" s="105"/>
      <c r="W73" s="9" t="s">
        <v>72</v>
      </c>
      <c r="X73" s="101">
        <f>R73</f>
        <v>13985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13985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163985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1091145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139844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4195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144039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144039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144055.79999999999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-16.799999999988358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144055.79999999999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Forty  Four  Thousand  Fifty  Five  Paise  Eighty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29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217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168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1563495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1563495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>
        <v>0</v>
      </c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19200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1544295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1541895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1541895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0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380000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380720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19291</v>
      </c>
      <c r="S73" s="105"/>
      <c r="T73" s="105"/>
      <c r="U73" s="105"/>
      <c r="V73" s="105"/>
      <c r="W73" s="9" t="s">
        <v>72</v>
      </c>
      <c r="X73" s="101">
        <f>R73</f>
        <v>19291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19291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169291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1372604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224281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6728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231009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231009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241483.5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-10474.5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241483.5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Two  Lakh  Forty  One  Thousand  Four  Hundred  Eighty  Three  Paise  Fifty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28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225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176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1349184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1349184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19200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1329984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1327584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1327584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348000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348720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10199</v>
      </c>
      <c r="S73" s="105"/>
      <c r="T73" s="105"/>
      <c r="U73" s="105"/>
      <c r="V73" s="105"/>
      <c r="W73" s="9" t="s">
        <v>72</v>
      </c>
      <c r="X73" s="101">
        <f>R73</f>
        <v>10199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10199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160199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1167385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162716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4881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167597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167597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167632.5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-35.5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167632.5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Sixty  Seven  Thousand  Six  Hundred  Thirty  Two  Paise  Fifty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27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227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178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1556292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1556292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2400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21600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1534692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1532292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1532292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51000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51720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51720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18425</v>
      </c>
      <c r="S73" s="105"/>
      <c r="T73" s="105"/>
      <c r="U73" s="105"/>
      <c r="V73" s="105"/>
      <c r="W73" s="9" t="s">
        <v>72</v>
      </c>
      <c r="X73" s="101">
        <f>R73</f>
        <v>18425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18425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70145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1462147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251144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7534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258678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258678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228320.1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30357.899999999994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228320.1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Two  Lakh  Twenty  Eight  Thousand  Three  Hundred  Twenty  Paise  Ten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26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243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194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1286269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1286269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20400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1265869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1263469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1263469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548000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548720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20280</v>
      </c>
      <c r="S73" s="105"/>
      <c r="T73" s="105"/>
      <c r="U73" s="105"/>
      <c r="V73" s="105"/>
      <c r="W73" s="9" t="s">
        <v>72</v>
      </c>
      <c r="X73" s="101">
        <f>R73</f>
        <v>20280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20280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170280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1093189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140457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4214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144671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144671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144684.1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-13.100000000005821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144684.1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Forty  Four  Thousand  Six  Hundred  Eighty  Four  Paise  Ten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25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236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187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1417848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1417848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20400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1397448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1395048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1395048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360000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360720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22940</v>
      </c>
      <c r="S73" s="105"/>
      <c r="T73" s="105"/>
      <c r="U73" s="105"/>
      <c r="V73" s="105"/>
      <c r="W73" s="9" t="s">
        <v>72</v>
      </c>
      <c r="X73" s="101">
        <f>R73</f>
        <v>22940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22940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172940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1222108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179132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5374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184506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184506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184524.5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-18.5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184524.5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Eighty  Four  Thousand  Five  Hundred  Twenty  Four  Paise  Fifty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24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245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196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1267898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1267898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20706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39506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1228392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1225992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1225992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97164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96000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193884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8265</v>
      </c>
      <c r="S73" s="105"/>
      <c r="T73" s="105"/>
      <c r="U73" s="105"/>
      <c r="V73" s="105"/>
      <c r="W73" s="9" t="s">
        <v>72</v>
      </c>
      <c r="X73" s="101">
        <f>R73</f>
        <v>8265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8265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158265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1067727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132818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3985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136803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136803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136814.9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-11.899999999994179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136814.9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Thirty  Six  Thousand  Eight  Hundred  Fourteen  Paise  Ninety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23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249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200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1216336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1216336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2400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81795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103395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1112941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1110541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1110541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60160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170000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230880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13901</v>
      </c>
      <c r="S73" s="105"/>
      <c r="T73" s="105"/>
      <c r="U73" s="105"/>
      <c r="V73" s="105"/>
      <c r="W73" s="9" t="s">
        <v>72</v>
      </c>
      <c r="X73" s="101">
        <f>R73</f>
        <v>13901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13901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163901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946640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101828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3055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104883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104883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104895.2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-12.19999999999709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104895.2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Four  Thousand  Eight  Hundred  Ninety  Five  Paise  Twenty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22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258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209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1161257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1161257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38658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57858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1103399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1100999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1100999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45342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181000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227062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40794</v>
      </c>
      <c r="S73" s="105"/>
      <c r="T73" s="105"/>
      <c r="U73" s="105"/>
      <c r="V73" s="105"/>
      <c r="W73" s="9" t="s">
        <v>72</v>
      </c>
      <c r="X73" s="101">
        <f>R73</f>
        <v>40794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40794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190794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910205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94541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2836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97377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97377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97438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-61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97438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Ninety  Seven  Thousand  Four  Hundred  Thirty  Eight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21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218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169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1499929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1499929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>
        <v>0</v>
      </c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0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19200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1480729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1478329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1478329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>
        <v>0</v>
      </c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300000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300720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0</v>
      </c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1328329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210999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6330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217329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217329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217340.3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-11.299999999988358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217340.3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Two  Lakh  Seventeen  Thousand  Three  Hundred  Forty  Paise  Thirty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20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251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202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1245352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1245352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19200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1226152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1223752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1223752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150000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150720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>
        <v>13801</v>
      </c>
      <c r="S73" s="105"/>
      <c r="T73" s="105"/>
      <c r="U73" s="105"/>
      <c r="V73" s="105"/>
      <c r="W73" s="9" t="s">
        <v>72</v>
      </c>
      <c r="X73" s="101">
        <f>R73</f>
        <v>13801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13801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163801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1059951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130485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3915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134400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134400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134415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-15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134415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Thirty  Four  Thousand  Four  Hundred  Fifteen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19"/>
  <dimension ref="A1:DE302"/>
  <sheetViews>
    <sheetView showGridLines="0" workbookViewId="0">
      <selection activeCell="D72" sqref="D72:P72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241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192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1255864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1255864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>
        <v>1200</v>
      </c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17600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/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18800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1237064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1234664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1234664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152000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152720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>
        <v>49616</v>
      </c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49616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199616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1035048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123014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3690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126704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126704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116884.4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9819.6000000000058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116884.4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Sixteen  Thousand  Eight  Hundred  Eighty  Four  Paise  Forty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181"/>
  <dimension ref="A1:DE302"/>
  <sheetViews>
    <sheetView showGridLines="0" topLeftCell="A58" workbookViewId="0">
      <selection sqref="A1:AH1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s="4" customFormat="1" ht="30" customHeight="1">
      <c r="A2" s="209" t="s">
        <v>38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</row>
    <row r="3" spans="1:34" s="4" customFormat="1" ht="30" customHeight="1">
      <c r="A3" s="209" t="s">
        <v>39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</row>
    <row r="4" spans="1:34" s="4" customFormat="1" ht="17.100000000000001" customHeight="1">
      <c r="A4" s="171" t="s">
        <v>40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1" t="s">
        <v>41</v>
      </c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3"/>
    </row>
    <row r="5" spans="1:34" s="4" customFormat="1" ht="17.100000000000001" customHeight="1">
      <c r="A5" s="211" t="s">
        <v>42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3" t="s">
        <v>247</v>
      </c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5"/>
    </row>
    <row r="6" spans="1:34" s="4" customFormat="1" ht="17.100000000000001" customHeight="1">
      <c r="A6" s="198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2"/>
    </row>
    <row r="7" spans="1:34" s="4" customFormat="1" ht="17.100000000000001" customHeight="1">
      <c r="A7" s="171" t="s">
        <v>44</v>
      </c>
      <c r="B7" s="172"/>
      <c r="C7" s="172"/>
      <c r="D7" s="172"/>
      <c r="E7" s="172"/>
      <c r="F7" s="172"/>
      <c r="G7" s="172"/>
      <c r="H7" s="172"/>
      <c r="I7" s="172"/>
      <c r="J7" s="203" t="s">
        <v>45</v>
      </c>
      <c r="K7" s="203"/>
      <c r="L7" s="203"/>
      <c r="M7" s="203"/>
      <c r="N7" s="203"/>
      <c r="O7" s="203"/>
      <c r="P7" s="203"/>
      <c r="Q7" s="203"/>
      <c r="R7" s="171" t="s">
        <v>46</v>
      </c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3"/>
    </row>
    <row r="8" spans="1:34" s="4" customFormat="1" ht="17.100000000000001" customHeight="1">
      <c r="A8" s="204"/>
      <c r="B8" s="205"/>
      <c r="C8" s="205"/>
      <c r="D8" s="205"/>
      <c r="E8" s="205"/>
      <c r="F8" s="205"/>
      <c r="G8" s="205"/>
      <c r="H8" s="205"/>
      <c r="I8" s="205"/>
      <c r="J8" s="76" t="s">
        <v>47</v>
      </c>
      <c r="K8" s="76"/>
      <c r="L8" s="76"/>
      <c r="M8" s="76"/>
      <c r="N8" s="76"/>
      <c r="O8" s="76"/>
      <c r="P8" s="76"/>
      <c r="Q8" s="204"/>
      <c r="R8" s="206" t="s">
        <v>198</v>
      </c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8"/>
    </row>
    <row r="9" spans="1:34" s="4" customFormat="1" ht="17.100000000000001" customHeight="1">
      <c r="A9" s="174" t="s">
        <v>48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6"/>
      <c r="R9" s="177" t="s">
        <v>49</v>
      </c>
      <c r="S9" s="178"/>
      <c r="T9" s="178"/>
      <c r="U9" s="178"/>
      <c r="V9" s="178"/>
      <c r="W9" s="178"/>
      <c r="X9" s="178"/>
      <c r="Y9" s="178"/>
      <c r="Z9" s="179"/>
      <c r="AA9" s="177" t="s">
        <v>50</v>
      </c>
      <c r="AB9" s="178"/>
      <c r="AC9" s="178"/>
      <c r="AD9" s="178"/>
      <c r="AE9" s="178"/>
      <c r="AF9" s="178"/>
      <c r="AG9" s="178"/>
      <c r="AH9" s="179"/>
    </row>
    <row r="10" spans="1:34" s="4" customFormat="1" ht="17.100000000000001" customHeight="1">
      <c r="A10" s="183" t="s">
        <v>51</v>
      </c>
      <c r="B10" s="184"/>
      <c r="C10" s="184"/>
      <c r="D10" s="184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6"/>
      <c r="R10" s="180"/>
      <c r="S10" s="181"/>
      <c r="T10" s="181"/>
      <c r="U10" s="181"/>
      <c r="V10" s="181"/>
      <c r="W10" s="181"/>
      <c r="X10" s="181"/>
      <c r="Y10" s="181"/>
      <c r="Z10" s="182"/>
      <c r="AA10" s="180"/>
      <c r="AB10" s="181"/>
      <c r="AC10" s="181"/>
      <c r="AD10" s="181"/>
      <c r="AE10" s="181"/>
      <c r="AF10" s="181"/>
      <c r="AG10" s="181"/>
      <c r="AH10" s="182"/>
    </row>
    <row r="11" spans="1:34" s="4" customFormat="1" ht="17.100000000000001" customHeight="1">
      <c r="A11" s="187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9"/>
      <c r="R11" s="190" t="s">
        <v>285</v>
      </c>
      <c r="S11" s="191"/>
      <c r="T11" s="191"/>
      <c r="U11" s="191"/>
      <c r="V11" s="191"/>
      <c r="W11" s="191"/>
      <c r="X11" s="191"/>
      <c r="Y11" s="191"/>
      <c r="Z11" s="192"/>
      <c r="AA11" s="171" t="s">
        <v>52</v>
      </c>
      <c r="AB11" s="172"/>
      <c r="AC11" s="172"/>
      <c r="AD11" s="173"/>
      <c r="AE11" s="171" t="s">
        <v>53</v>
      </c>
      <c r="AF11" s="172"/>
      <c r="AG11" s="172"/>
      <c r="AH11" s="173"/>
    </row>
    <row r="12" spans="1:34" s="4" customFormat="1" ht="17.100000000000001" customHeight="1">
      <c r="A12" s="196" t="s">
        <v>54</v>
      </c>
      <c r="B12" s="197"/>
      <c r="C12" s="164"/>
      <c r="D12" s="164"/>
      <c r="E12" s="164"/>
      <c r="F12" s="164"/>
      <c r="G12" s="164"/>
      <c r="H12" s="164"/>
      <c r="I12" s="164"/>
      <c r="J12" s="165" t="s">
        <v>55</v>
      </c>
      <c r="K12" s="165"/>
      <c r="L12" s="165"/>
      <c r="M12" s="165"/>
      <c r="N12" s="166"/>
      <c r="O12" s="166"/>
      <c r="P12" s="166"/>
      <c r="Q12" s="167"/>
      <c r="R12" s="193"/>
      <c r="S12" s="194"/>
      <c r="T12" s="194"/>
      <c r="U12" s="194"/>
      <c r="V12" s="194"/>
      <c r="W12" s="194"/>
      <c r="X12" s="194"/>
      <c r="Y12" s="194"/>
      <c r="Z12" s="195"/>
      <c r="AA12" s="168" t="s">
        <v>166</v>
      </c>
      <c r="AB12" s="169"/>
      <c r="AC12" s="169"/>
      <c r="AD12" s="170"/>
      <c r="AE12" s="168" t="s">
        <v>167</v>
      </c>
      <c r="AF12" s="169"/>
      <c r="AG12" s="169"/>
      <c r="AH12" s="170"/>
    </row>
    <row r="13" spans="1:34" s="4" customFormat="1" ht="17.100000000000001" customHeight="1">
      <c r="A13" s="171" t="s">
        <v>56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3"/>
    </row>
    <row r="14" spans="1:34" s="4" customFormat="1" ht="17.100000000000001" customHeight="1">
      <c r="A14" s="155" t="s">
        <v>57</v>
      </c>
      <c r="B14" s="156"/>
      <c r="C14" s="156"/>
      <c r="D14" s="156"/>
      <c r="E14" s="157"/>
      <c r="F14" s="155" t="s">
        <v>58</v>
      </c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  <c r="S14" s="155" t="s">
        <v>59</v>
      </c>
      <c r="T14" s="156"/>
      <c r="U14" s="156"/>
      <c r="V14" s="156"/>
      <c r="W14" s="156"/>
      <c r="X14" s="156"/>
      <c r="Y14" s="156"/>
      <c r="Z14" s="157"/>
      <c r="AA14" s="155" t="s">
        <v>60</v>
      </c>
      <c r="AB14" s="156"/>
      <c r="AC14" s="156"/>
      <c r="AD14" s="156"/>
      <c r="AE14" s="156"/>
      <c r="AF14" s="156"/>
      <c r="AG14" s="156"/>
      <c r="AH14" s="157"/>
    </row>
    <row r="15" spans="1:34" s="4" customFormat="1" ht="17.100000000000001" customHeight="1">
      <c r="A15" s="158"/>
      <c r="B15" s="159"/>
      <c r="C15" s="159"/>
      <c r="D15" s="159"/>
      <c r="E15" s="160"/>
      <c r="F15" s="158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  <c r="S15" s="158"/>
      <c r="T15" s="159"/>
      <c r="U15" s="159"/>
      <c r="V15" s="159"/>
      <c r="W15" s="159"/>
      <c r="X15" s="159"/>
      <c r="Y15" s="159"/>
      <c r="Z15" s="160"/>
      <c r="AA15" s="158"/>
      <c r="AB15" s="159"/>
      <c r="AC15" s="159"/>
      <c r="AD15" s="159"/>
      <c r="AE15" s="159"/>
      <c r="AF15" s="159"/>
      <c r="AG15" s="159"/>
      <c r="AH15" s="160"/>
    </row>
    <row r="16" spans="1:34" s="4" customFormat="1" ht="17.100000000000001" customHeight="1">
      <c r="A16" s="161"/>
      <c r="B16" s="162"/>
      <c r="C16" s="162"/>
      <c r="D16" s="162"/>
      <c r="E16" s="163"/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61"/>
      <c r="T16" s="162"/>
      <c r="U16" s="162"/>
      <c r="V16" s="162"/>
      <c r="W16" s="162"/>
      <c r="X16" s="162"/>
      <c r="Y16" s="162"/>
      <c r="Z16" s="163"/>
      <c r="AA16" s="161"/>
      <c r="AB16" s="162"/>
      <c r="AC16" s="162"/>
      <c r="AD16" s="162"/>
      <c r="AE16" s="162"/>
      <c r="AF16" s="162"/>
      <c r="AG16" s="162"/>
      <c r="AH16" s="163"/>
    </row>
    <row r="17" spans="1:34" s="4" customFormat="1" ht="17.100000000000001" customHeight="1">
      <c r="A17" s="150" t="s">
        <v>61</v>
      </c>
      <c r="B17" s="150"/>
      <c r="C17" s="150"/>
      <c r="D17" s="150"/>
      <c r="E17" s="15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</row>
    <row r="18" spans="1:34" s="4" customFormat="1" ht="17.100000000000001" customHeight="1">
      <c r="A18" s="150" t="s">
        <v>62</v>
      </c>
      <c r="B18" s="150"/>
      <c r="C18" s="150"/>
      <c r="D18" s="150"/>
      <c r="E18" s="15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</row>
    <row r="19" spans="1:34" s="4" customFormat="1" ht="17.100000000000001" customHeight="1">
      <c r="A19" s="150" t="s">
        <v>63</v>
      </c>
      <c r="B19" s="150"/>
      <c r="C19" s="150"/>
      <c r="D19" s="150"/>
      <c r="E19" s="15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</row>
    <row r="20" spans="1:34" s="4" customFormat="1" ht="17.100000000000001" customHeight="1">
      <c r="A20" s="150" t="s">
        <v>64</v>
      </c>
      <c r="B20" s="150"/>
      <c r="C20" s="150"/>
      <c r="D20" s="150"/>
      <c r="E20" s="15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</row>
    <row r="21" spans="1:34" s="4" customFormat="1" ht="17.100000000000001" customHeight="1">
      <c r="A21" s="152" t="s">
        <v>65</v>
      </c>
      <c r="B21" s="152"/>
      <c r="C21" s="152"/>
      <c r="D21" s="152"/>
      <c r="E21" s="152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4">
        <f>SUM(S17:Z20)</f>
        <v>0</v>
      </c>
      <c r="T21" s="154"/>
      <c r="U21" s="154"/>
      <c r="V21" s="154"/>
      <c r="W21" s="154"/>
      <c r="X21" s="154"/>
      <c r="Y21" s="154"/>
      <c r="Z21" s="154"/>
      <c r="AA21" s="154">
        <f>SUM(AA17:AH20)</f>
        <v>0</v>
      </c>
      <c r="AB21" s="154"/>
      <c r="AC21" s="154"/>
      <c r="AD21" s="154"/>
      <c r="AE21" s="154"/>
      <c r="AF21" s="154"/>
      <c r="AG21" s="154"/>
      <c r="AH21" s="154"/>
    </row>
    <row r="22" spans="1:34" s="4" customFormat="1" ht="15" customHeight="1">
      <c r="A22" s="144" t="s">
        <v>66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6"/>
    </row>
    <row r="23" spans="1:34" s="4" customFormat="1" ht="15" customHeight="1">
      <c r="A23" s="147" t="s">
        <v>67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s="4" customFormat="1" ht="15.95" customHeight="1">
      <c r="A24" s="5" t="s">
        <v>68</v>
      </c>
      <c r="B24" s="97" t="s">
        <v>69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118"/>
      <c r="Q24" s="6"/>
      <c r="R24" s="127"/>
      <c r="S24" s="149"/>
      <c r="T24" s="149"/>
      <c r="U24" s="149"/>
      <c r="V24" s="149"/>
      <c r="W24" s="7"/>
      <c r="X24" s="127"/>
      <c r="Y24" s="149"/>
      <c r="Z24" s="149"/>
      <c r="AA24" s="149"/>
      <c r="AB24" s="149"/>
      <c r="AC24" s="7"/>
      <c r="AD24" s="127"/>
      <c r="AE24" s="149"/>
      <c r="AF24" s="149"/>
      <c r="AG24" s="149"/>
      <c r="AH24" s="149"/>
    </row>
    <row r="25" spans="1:34" s="4" customFormat="1" ht="15.95" customHeight="1">
      <c r="A25" s="5"/>
      <c r="B25" s="58" t="s">
        <v>70</v>
      </c>
      <c r="C25" s="104" t="s">
        <v>71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38"/>
      <c r="Q25" s="9" t="s">
        <v>72</v>
      </c>
      <c r="R25" s="139">
        <v>1176336</v>
      </c>
      <c r="S25" s="140"/>
      <c r="T25" s="140"/>
      <c r="U25" s="140"/>
      <c r="V25" s="140"/>
      <c r="W25" s="10"/>
      <c r="X25" s="118"/>
      <c r="Y25" s="119"/>
      <c r="Z25" s="119"/>
      <c r="AA25" s="119"/>
      <c r="AB25" s="119"/>
      <c r="AC25" s="10"/>
      <c r="AD25" s="118"/>
      <c r="AE25" s="119"/>
      <c r="AF25" s="119"/>
      <c r="AG25" s="119"/>
      <c r="AH25" s="119"/>
    </row>
    <row r="26" spans="1:34" s="4" customFormat="1" ht="15.95" customHeight="1">
      <c r="A26" s="5"/>
      <c r="B26" s="58" t="s">
        <v>73</v>
      </c>
      <c r="C26" s="141" t="s">
        <v>74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3"/>
      <c r="Q26" s="9" t="s">
        <v>72</v>
      </c>
      <c r="R26" s="139"/>
      <c r="S26" s="140"/>
      <c r="T26" s="140"/>
      <c r="U26" s="140"/>
      <c r="V26" s="140"/>
      <c r="W26" s="10"/>
      <c r="X26" s="118"/>
      <c r="Y26" s="119"/>
      <c r="Z26" s="119"/>
      <c r="AA26" s="119"/>
      <c r="AB26" s="119"/>
      <c r="AC26" s="10"/>
      <c r="AD26" s="118"/>
      <c r="AE26" s="119"/>
      <c r="AF26" s="119"/>
      <c r="AG26" s="119"/>
      <c r="AH26" s="119"/>
    </row>
    <row r="27" spans="1:34" s="4" customFormat="1" ht="15.95" customHeight="1">
      <c r="A27" s="5"/>
      <c r="B27" s="58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3"/>
      <c r="Q27" s="10"/>
      <c r="R27" s="118"/>
      <c r="S27" s="119"/>
      <c r="T27" s="119"/>
      <c r="U27" s="119"/>
      <c r="V27" s="119"/>
      <c r="W27" s="10"/>
      <c r="X27" s="118"/>
      <c r="Y27" s="119"/>
      <c r="Z27" s="119"/>
      <c r="AA27" s="119"/>
      <c r="AB27" s="119"/>
      <c r="AC27" s="10"/>
      <c r="AD27" s="118"/>
      <c r="AE27" s="119"/>
      <c r="AF27" s="119"/>
      <c r="AG27" s="119"/>
      <c r="AH27" s="119"/>
    </row>
    <row r="28" spans="1:34" s="4" customFormat="1" ht="15.95" customHeight="1">
      <c r="A28" s="5"/>
      <c r="B28" s="58" t="s">
        <v>75</v>
      </c>
      <c r="C28" s="104" t="s">
        <v>76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118"/>
      <c r="Q28" s="9" t="s">
        <v>72</v>
      </c>
      <c r="R28" s="101"/>
      <c r="S28" s="105"/>
      <c r="T28" s="105"/>
      <c r="U28" s="105"/>
      <c r="V28" s="105"/>
      <c r="W28" s="10"/>
      <c r="X28" s="98"/>
      <c r="Y28" s="99"/>
      <c r="Z28" s="99"/>
      <c r="AA28" s="99"/>
      <c r="AB28" s="99"/>
      <c r="AC28" s="10"/>
      <c r="AD28" s="98"/>
      <c r="AE28" s="99"/>
      <c r="AF28" s="99"/>
      <c r="AG28" s="99"/>
      <c r="AH28" s="99"/>
    </row>
    <row r="29" spans="1:34" s="4" customFormat="1" ht="15.95" customHeight="1">
      <c r="A29" s="5"/>
      <c r="B29" s="58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118"/>
      <c r="Q29" s="10"/>
      <c r="R29" s="98"/>
      <c r="S29" s="99"/>
      <c r="T29" s="99"/>
      <c r="U29" s="99"/>
      <c r="V29" s="99"/>
      <c r="W29" s="10"/>
      <c r="X29" s="98"/>
      <c r="Y29" s="99"/>
      <c r="Z29" s="99"/>
      <c r="AA29" s="99"/>
      <c r="AB29" s="99"/>
      <c r="AC29" s="10"/>
      <c r="AD29" s="98"/>
      <c r="AE29" s="99"/>
      <c r="AF29" s="99"/>
      <c r="AG29" s="99"/>
      <c r="AH29" s="99"/>
    </row>
    <row r="30" spans="1:34" s="4" customFormat="1" ht="15.95" customHeight="1">
      <c r="A30" s="5"/>
      <c r="B30" s="58" t="s">
        <v>77</v>
      </c>
      <c r="C30" s="97" t="s">
        <v>65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118"/>
      <c r="Q30" s="10"/>
      <c r="R30" s="98"/>
      <c r="S30" s="99"/>
      <c r="T30" s="99"/>
      <c r="U30" s="99"/>
      <c r="V30" s="99"/>
      <c r="W30" s="9" t="s">
        <v>72</v>
      </c>
      <c r="X30" s="98">
        <f>R25+R26+R28</f>
        <v>1176336</v>
      </c>
      <c r="Y30" s="99"/>
      <c r="Z30" s="99"/>
      <c r="AA30" s="99"/>
      <c r="AB30" s="99"/>
      <c r="AC30" s="10"/>
      <c r="AD30" s="98"/>
      <c r="AE30" s="99"/>
      <c r="AF30" s="99"/>
      <c r="AG30" s="99"/>
      <c r="AH30" s="99"/>
    </row>
    <row r="31" spans="1:34" s="4" customFormat="1" ht="15.95" customHeight="1">
      <c r="A31" s="5" t="s">
        <v>78</v>
      </c>
      <c r="B31" s="104" t="s">
        <v>79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118"/>
      <c r="Q31" s="10"/>
      <c r="R31" s="98"/>
      <c r="S31" s="99"/>
      <c r="T31" s="99"/>
      <c r="U31" s="99"/>
      <c r="V31" s="99"/>
      <c r="W31" s="10"/>
      <c r="X31" s="98"/>
      <c r="Y31" s="99"/>
      <c r="Z31" s="99"/>
      <c r="AA31" s="99"/>
      <c r="AB31" s="99"/>
      <c r="AC31" s="10"/>
      <c r="AD31" s="98"/>
      <c r="AE31" s="99"/>
      <c r="AF31" s="99"/>
      <c r="AG31" s="99"/>
      <c r="AH31" s="99"/>
    </row>
    <row r="32" spans="1:34" s="4" customFormat="1" ht="15.95" customHeight="1">
      <c r="A32" s="5"/>
      <c r="B32" s="132" t="s">
        <v>263</v>
      </c>
      <c r="C32" s="133"/>
      <c r="D32" s="133"/>
      <c r="E32" s="133"/>
      <c r="F32" s="133"/>
      <c r="G32" s="133"/>
      <c r="H32" s="133"/>
      <c r="I32" s="133"/>
      <c r="J32" s="133"/>
      <c r="K32" s="134"/>
      <c r="L32" s="135"/>
      <c r="M32" s="136"/>
      <c r="N32" s="136"/>
      <c r="O32" s="136"/>
      <c r="P32" s="137"/>
      <c r="Q32" s="10"/>
      <c r="R32" s="98"/>
      <c r="S32" s="99"/>
      <c r="T32" s="99"/>
      <c r="U32" s="99"/>
      <c r="V32" s="99"/>
      <c r="W32" s="10"/>
      <c r="X32" s="98"/>
      <c r="Y32" s="99"/>
      <c r="Z32" s="99"/>
      <c r="AA32" s="99"/>
      <c r="AB32" s="99"/>
      <c r="AC32" s="10"/>
      <c r="AD32" s="98"/>
      <c r="AE32" s="99"/>
      <c r="AF32" s="99"/>
      <c r="AG32" s="99"/>
      <c r="AH32" s="99"/>
    </row>
    <row r="33" spans="1:34" s="4" customFormat="1" ht="15.95" customHeight="1">
      <c r="A33" s="5"/>
      <c r="B33" s="72" t="s">
        <v>6</v>
      </c>
      <c r="C33" s="73"/>
      <c r="D33" s="73"/>
      <c r="E33" s="73"/>
      <c r="F33" s="73"/>
      <c r="G33" s="73"/>
      <c r="H33" s="73"/>
      <c r="I33" s="73"/>
      <c r="J33" s="73"/>
      <c r="K33" s="74"/>
      <c r="L33" s="72">
        <v>19200</v>
      </c>
      <c r="M33" s="73"/>
      <c r="N33" s="73"/>
      <c r="O33" s="73"/>
      <c r="P33" s="74"/>
      <c r="Q33" s="58"/>
      <c r="R33" s="98"/>
      <c r="S33" s="99"/>
      <c r="T33" s="99"/>
      <c r="U33" s="99"/>
      <c r="V33" s="99"/>
      <c r="W33" s="10"/>
      <c r="X33" s="98"/>
      <c r="Y33" s="99"/>
      <c r="Z33" s="99"/>
      <c r="AA33" s="99"/>
      <c r="AB33" s="99"/>
      <c r="AC33" s="10"/>
      <c r="AD33" s="98"/>
      <c r="AE33" s="99"/>
      <c r="AF33" s="99"/>
      <c r="AG33" s="99"/>
      <c r="AH33" s="99"/>
    </row>
    <row r="34" spans="1:34" s="4" customFormat="1" ht="15.95" customHeight="1">
      <c r="A34" s="5"/>
      <c r="B34" s="72" t="s">
        <v>80</v>
      </c>
      <c r="C34" s="73"/>
      <c r="D34" s="73"/>
      <c r="E34" s="73"/>
      <c r="F34" s="73"/>
      <c r="G34" s="73"/>
      <c r="H34" s="73"/>
      <c r="I34" s="73"/>
      <c r="J34" s="73"/>
      <c r="K34" s="74"/>
      <c r="L34" s="72"/>
      <c r="M34" s="73"/>
      <c r="N34" s="73"/>
      <c r="O34" s="73"/>
      <c r="P34" s="74"/>
      <c r="Q34" s="10"/>
      <c r="R34" s="98"/>
      <c r="S34" s="99"/>
      <c r="T34" s="99"/>
      <c r="U34" s="99"/>
      <c r="V34" s="99"/>
      <c r="W34" s="10"/>
      <c r="X34" s="98"/>
      <c r="Y34" s="99"/>
      <c r="Z34" s="99"/>
      <c r="AA34" s="99"/>
      <c r="AB34" s="99"/>
      <c r="AC34" s="10"/>
      <c r="AD34" s="98"/>
      <c r="AE34" s="99"/>
      <c r="AF34" s="99"/>
      <c r="AG34" s="99"/>
      <c r="AH34" s="99"/>
    </row>
    <row r="35" spans="1:34" s="4" customFormat="1" ht="15.95" customHeight="1">
      <c r="A35" s="5"/>
      <c r="B35" s="72" t="s">
        <v>81</v>
      </c>
      <c r="C35" s="73"/>
      <c r="D35" s="73"/>
      <c r="E35" s="73"/>
      <c r="F35" s="73"/>
      <c r="G35" s="73"/>
      <c r="H35" s="73"/>
      <c r="I35" s="73"/>
      <c r="J35" s="73"/>
      <c r="K35" s="74"/>
      <c r="L35" s="72">
        <v>81795</v>
      </c>
      <c r="M35" s="73"/>
      <c r="N35" s="73"/>
      <c r="O35" s="73"/>
      <c r="P35" s="74"/>
      <c r="Q35" s="10"/>
      <c r="R35" s="98"/>
      <c r="S35" s="99"/>
      <c r="T35" s="99"/>
      <c r="U35" s="99"/>
      <c r="V35" s="99"/>
      <c r="W35" s="9" t="s">
        <v>72</v>
      </c>
      <c r="X35" s="98">
        <f>SUM(L32:P35)</f>
        <v>100995</v>
      </c>
      <c r="Y35" s="99"/>
      <c r="Z35" s="99"/>
      <c r="AA35" s="99"/>
      <c r="AB35" s="99"/>
      <c r="AC35" s="10"/>
      <c r="AD35" s="98"/>
      <c r="AE35" s="99"/>
      <c r="AF35" s="99"/>
      <c r="AG35" s="99"/>
      <c r="AH35" s="99"/>
    </row>
    <row r="36" spans="1:34" s="4" customFormat="1" ht="15.95" customHeight="1">
      <c r="A36" s="5" t="s">
        <v>82</v>
      </c>
      <c r="B36" s="126" t="s">
        <v>83</v>
      </c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7"/>
      <c r="Q36" s="10"/>
      <c r="R36" s="98"/>
      <c r="S36" s="99"/>
      <c r="T36" s="99"/>
      <c r="U36" s="99"/>
      <c r="V36" s="99"/>
      <c r="W36" s="9" t="s">
        <v>72</v>
      </c>
      <c r="X36" s="98">
        <f>X30-X35</f>
        <v>1075341</v>
      </c>
      <c r="Y36" s="99"/>
      <c r="Z36" s="99"/>
      <c r="AA36" s="99"/>
      <c r="AB36" s="99"/>
      <c r="AC36" s="10"/>
      <c r="AD36" s="98"/>
      <c r="AE36" s="99"/>
      <c r="AF36" s="99"/>
      <c r="AG36" s="99"/>
      <c r="AH36" s="99"/>
    </row>
    <row r="37" spans="1:34" s="4" customFormat="1" ht="15.95" customHeight="1">
      <c r="A37" s="5" t="s">
        <v>84</v>
      </c>
      <c r="B37" s="97" t="s">
        <v>85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118"/>
      <c r="Q37" s="10"/>
      <c r="R37" s="98"/>
      <c r="S37" s="99"/>
      <c r="T37" s="99"/>
      <c r="U37" s="99"/>
      <c r="V37" s="99"/>
      <c r="W37" s="10"/>
      <c r="X37" s="98"/>
      <c r="Y37" s="99"/>
      <c r="Z37" s="99"/>
      <c r="AA37" s="99"/>
      <c r="AB37" s="99"/>
      <c r="AC37" s="10"/>
      <c r="AD37" s="98"/>
      <c r="AE37" s="99"/>
      <c r="AF37" s="99"/>
      <c r="AG37" s="99"/>
      <c r="AH37" s="99"/>
    </row>
    <row r="38" spans="1:34" s="4" customFormat="1" ht="15.95" customHeight="1">
      <c r="A38" s="5"/>
      <c r="B38" s="58" t="s">
        <v>70</v>
      </c>
      <c r="C38" s="97" t="s">
        <v>86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118"/>
      <c r="Q38" s="9" t="s">
        <v>72</v>
      </c>
      <c r="R38" s="101"/>
      <c r="S38" s="105"/>
      <c r="T38" s="105"/>
      <c r="U38" s="105"/>
      <c r="V38" s="105"/>
      <c r="W38" s="10"/>
      <c r="X38" s="98"/>
      <c r="Y38" s="99"/>
      <c r="Z38" s="99"/>
      <c r="AA38" s="99"/>
      <c r="AB38" s="99"/>
      <c r="AC38" s="10"/>
      <c r="AD38" s="98"/>
      <c r="AE38" s="99"/>
      <c r="AF38" s="99"/>
      <c r="AG38" s="99"/>
      <c r="AH38" s="99"/>
    </row>
    <row r="39" spans="1:34" s="4" customFormat="1" ht="15.95" customHeight="1">
      <c r="A39" s="5"/>
      <c r="B39" s="58" t="s">
        <v>73</v>
      </c>
      <c r="C39" s="97" t="s">
        <v>87</v>
      </c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118"/>
      <c r="Q39" s="9" t="s">
        <v>72</v>
      </c>
      <c r="R39" s="101">
        <v>2400</v>
      </c>
      <c r="S39" s="105"/>
      <c r="T39" s="105"/>
      <c r="U39" s="105"/>
      <c r="V39" s="105"/>
      <c r="W39" s="10"/>
      <c r="X39" s="98"/>
      <c r="Y39" s="99"/>
      <c r="Z39" s="99"/>
      <c r="AA39" s="99"/>
      <c r="AB39" s="99"/>
      <c r="AC39" s="10"/>
      <c r="AD39" s="98"/>
      <c r="AE39" s="99"/>
      <c r="AF39" s="99"/>
      <c r="AG39" s="99"/>
      <c r="AH39" s="99"/>
    </row>
    <row r="40" spans="1:34" s="4" customFormat="1" ht="15.95" customHeight="1">
      <c r="A40" s="5" t="s">
        <v>88</v>
      </c>
      <c r="B40" s="97" t="s">
        <v>89</v>
      </c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118"/>
      <c r="Q40" s="10"/>
      <c r="R40" s="98"/>
      <c r="S40" s="99"/>
      <c r="T40" s="99"/>
      <c r="U40" s="99"/>
      <c r="V40" s="99"/>
      <c r="W40" s="9" t="s">
        <v>72</v>
      </c>
      <c r="X40" s="98">
        <f>SUM(R38:V39)</f>
        <v>2400</v>
      </c>
      <c r="Y40" s="99"/>
      <c r="Z40" s="99"/>
      <c r="AA40" s="99"/>
      <c r="AB40" s="99"/>
      <c r="AC40" s="10"/>
      <c r="AD40" s="98"/>
      <c r="AE40" s="99"/>
      <c r="AF40" s="99"/>
      <c r="AG40" s="99"/>
      <c r="AH40" s="99"/>
    </row>
    <row r="41" spans="1:34" s="4" customFormat="1" ht="15.95" customHeight="1">
      <c r="A41" s="5" t="s">
        <v>90</v>
      </c>
      <c r="B41" s="104" t="s">
        <v>91</v>
      </c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118"/>
      <c r="Q41" s="10"/>
      <c r="R41" s="98"/>
      <c r="S41" s="99"/>
      <c r="T41" s="99"/>
      <c r="U41" s="99"/>
      <c r="V41" s="99"/>
      <c r="W41" s="10"/>
      <c r="X41" s="98"/>
      <c r="Y41" s="99"/>
      <c r="Z41" s="99"/>
      <c r="AA41" s="99"/>
      <c r="AB41" s="99"/>
      <c r="AC41" s="9" t="s">
        <v>72</v>
      </c>
      <c r="AD41" s="98">
        <f>X36-X40</f>
        <v>1072941</v>
      </c>
      <c r="AE41" s="99"/>
      <c r="AF41" s="99"/>
      <c r="AG41" s="99"/>
      <c r="AH41" s="99"/>
    </row>
    <row r="42" spans="1:34" s="4" customFormat="1" ht="15.95" customHeight="1">
      <c r="A42" s="5" t="s">
        <v>92</v>
      </c>
      <c r="B42" s="104" t="s">
        <v>93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118"/>
      <c r="Q42" s="10"/>
      <c r="R42" s="98"/>
      <c r="S42" s="99"/>
      <c r="T42" s="99"/>
      <c r="U42" s="99"/>
      <c r="V42" s="99"/>
      <c r="W42" s="10"/>
      <c r="X42" s="98"/>
      <c r="Y42" s="99"/>
      <c r="Z42" s="99"/>
      <c r="AA42" s="99"/>
      <c r="AB42" s="99"/>
      <c r="AC42" s="10"/>
      <c r="AD42" s="98"/>
      <c r="AE42" s="99"/>
      <c r="AF42" s="99"/>
      <c r="AG42" s="99"/>
      <c r="AH42" s="99"/>
    </row>
    <row r="43" spans="1:34" s="4" customFormat="1" ht="15.95" customHeight="1">
      <c r="A43" s="5"/>
      <c r="B43" s="131" t="s">
        <v>94</v>
      </c>
      <c r="C43" s="131"/>
      <c r="D43" s="131"/>
      <c r="E43" s="131"/>
      <c r="F43" s="131"/>
      <c r="G43" s="131"/>
      <c r="H43" s="131"/>
      <c r="I43" s="131"/>
      <c r="J43" s="131"/>
      <c r="K43" s="131" t="s">
        <v>72</v>
      </c>
      <c r="L43" s="131"/>
      <c r="M43" s="131"/>
      <c r="N43" s="131"/>
      <c r="O43" s="131"/>
      <c r="P43" s="131"/>
      <c r="Q43" s="10"/>
      <c r="R43" s="98"/>
      <c r="S43" s="99"/>
      <c r="T43" s="99"/>
      <c r="U43" s="99"/>
      <c r="V43" s="99"/>
      <c r="W43" s="10"/>
      <c r="X43" s="98"/>
      <c r="Y43" s="99"/>
      <c r="Z43" s="99"/>
      <c r="AA43" s="99"/>
      <c r="AB43" s="99"/>
      <c r="AC43" s="10"/>
      <c r="AD43" s="98"/>
      <c r="AE43" s="99"/>
      <c r="AF43" s="99"/>
      <c r="AG43" s="99"/>
      <c r="AH43" s="99"/>
    </row>
    <row r="44" spans="1:34" s="4" customFormat="1" ht="15.95" customHeight="1">
      <c r="A44" s="5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0"/>
      <c r="R44" s="98"/>
      <c r="S44" s="99"/>
      <c r="T44" s="99"/>
      <c r="U44" s="99"/>
      <c r="V44" s="99"/>
      <c r="W44" s="10"/>
      <c r="X44" s="98"/>
      <c r="Y44" s="99"/>
      <c r="Z44" s="99"/>
      <c r="AA44" s="99"/>
      <c r="AB44" s="99"/>
      <c r="AC44" s="10"/>
      <c r="AD44" s="98"/>
      <c r="AE44" s="99"/>
      <c r="AF44" s="99"/>
      <c r="AG44" s="99"/>
      <c r="AH44" s="99"/>
    </row>
    <row r="45" spans="1:34" s="4" customFormat="1" ht="15.95" customHeight="1">
      <c r="A45" s="5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0"/>
      <c r="R45" s="98"/>
      <c r="S45" s="99"/>
      <c r="T45" s="99"/>
      <c r="U45" s="99"/>
      <c r="V45" s="99"/>
      <c r="W45" s="9" t="s">
        <v>72</v>
      </c>
      <c r="X45" s="98">
        <f>SUM(K44:P45)</f>
        <v>0</v>
      </c>
      <c r="Y45" s="99"/>
      <c r="Z45" s="99"/>
      <c r="AA45" s="99"/>
      <c r="AB45" s="99"/>
      <c r="AC45" s="10"/>
      <c r="AD45" s="98"/>
      <c r="AE45" s="99"/>
      <c r="AF45" s="99"/>
      <c r="AG45" s="99"/>
      <c r="AH45" s="99"/>
    </row>
    <row r="46" spans="1:34" s="4" customFormat="1" ht="15.95" customHeight="1">
      <c r="A46" s="5" t="s">
        <v>95</v>
      </c>
      <c r="B46" s="126" t="s">
        <v>96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7"/>
      <c r="Q46" s="10"/>
      <c r="R46" s="98"/>
      <c r="S46" s="99"/>
      <c r="T46" s="99"/>
      <c r="U46" s="99"/>
      <c r="V46" s="99"/>
      <c r="W46" s="10"/>
      <c r="X46" s="98"/>
      <c r="Y46" s="99"/>
      <c r="Z46" s="99"/>
      <c r="AA46" s="99"/>
      <c r="AB46" s="99"/>
      <c r="AC46" s="9" t="s">
        <v>72</v>
      </c>
      <c r="AD46" s="98">
        <f>AD41+X45</f>
        <v>1072941</v>
      </c>
      <c r="AE46" s="99"/>
      <c r="AF46" s="99"/>
      <c r="AG46" s="99"/>
      <c r="AH46" s="99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28"/>
      <c r="S47" s="129"/>
      <c r="T47" s="129"/>
      <c r="U47" s="129"/>
      <c r="V47" s="129"/>
      <c r="W47" s="14"/>
      <c r="X47" s="128"/>
      <c r="Y47" s="129"/>
      <c r="Z47" s="129"/>
      <c r="AA47" s="129"/>
      <c r="AB47" s="129"/>
      <c r="AC47" s="14"/>
      <c r="AD47" s="128"/>
      <c r="AE47" s="129"/>
      <c r="AF47" s="129"/>
      <c r="AG47" s="129"/>
      <c r="AH47" s="129"/>
    </row>
    <row r="48" spans="1:34" s="4" customFormat="1" ht="1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3"/>
    </row>
    <row r="49" spans="1:34" s="4" customFormat="1" ht="15" customHeight="1">
      <c r="A49" s="15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0"/>
      <c r="Q49" s="7"/>
      <c r="R49" s="124"/>
      <c r="S49" s="125"/>
      <c r="T49" s="125"/>
      <c r="U49" s="125"/>
      <c r="V49" s="125"/>
      <c r="W49" s="7"/>
      <c r="X49" s="126"/>
      <c r="Y49" s="126"/>
      <c r="Z49" s="126"/>
      <c r="AA49" s="126"/>
      <c r="AB49" s="127"/>
      <c r="AC49" s="7"/>
      <c r="AD49" s="126"/>
      <c r="AE49" s="126"/>
      <c r="AF49" s="126"/>
      <c r="AG49" s="126"/>
      <c r="AH49" s="127"/>
    </row>
    <row r="50" spans="1:34" s="4" customFormat="1" ht="15" customHeight="1">
      <c r="A50" s="5" t="s">
        <v>97</v>
      </c>
      <c r="B50" s="104" t="s">
        <v>98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118"/>
      <c r="Q50" s="10"/>
      <c r="R50" s="98"/>
      <c r="S50" s="99"/>
      <c r="T50" s="99"/>
      <c r="U50" s="99"/>
      <c r="V50" s="99"/>
      <c r="W50" s="10"/>
      <c r="X50" s="118"/>
      <c r="Y50" s="119"/>
      <c r="Z50" s="119"/>
      <c r="AA50" s="119"/>
      <c r="AB50" s="119"/>
      <c r="AC50" s="120"/>
      <c r="AD50" s="108"/>
      <c r="AE50" s="108"/>
      <c r="AF50" s="108"/>
      <c r="AG50" s="108"/>
      <c r="AH50" s="121"/>
    </row>
    <row r="51" spans="1:34" s="4" customFormat="1" ht="15" customHeight="1">
      <c r="A51" s="18"/>
      <c r="B51" s="97" t="s">
        <v>99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118"/>
      <c r="Q51" s="10"/>
      <c r="R51" s="98"/>
      <c r="S51" s="99"/>
      <c r="T51" s="99"/>
      <c r="U51" s="99"/>
      <c r="V51" s="99"/>
      <c r="W51" s="10"/>
      <c r="X51" s="118"/>
      <c r="Y51" s="119"/>
      <c r="Z51" s="119"/>
      <c r="AA51" s="119"/>
      <c r="AB51" s="119"/>
      <c r="AC51" s="10"/>
      <c r="AD51" s="118"/>
      <c r="AE51" s="119"/>
      <c r="AF51" s="119"/>
      <c r="AG51" s="119"/>
      <c r="AH51" s="119"/>
    </row>
    <row r="52" spans="1:34" s="4" customFormat="1" ht="15" customHeight="1">
      <c r="A52" s="18"/>
      <c r="B52" s="58" t="s">
        <v>100</v>
      </c>
      <c r="C52" s="97" t="s">
        <v>101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118"/>
      <c r="Q52" s="10"/>
      <c r="R52" s="98"/>
      <c r="S52" s="99"/>
      <c r="T52" s="99"/>
      <c r="U52" s="99"/>
      <c r="V52" s="99"/>
      <c r="W52" s="10"/>
      <c r="X52" s="118" t="s">
        <v>102</v>
      </c>
      <c r="Y52" s="119"/>
      <c r="Z52" s="119"/>
      <c r="AA52" s="119"/>
      <c r="AB52" s="119"/>
      <c r="AC52" s="120" t="s">
        <v>103</v>
      </c>
      <c r="AD52" s="108"/>
      <c r="AE52" s="108"/>
      <c r="AF52" s="108"/>
      <c r="AG52" s="108"/>
      <c r="AH52" s="121"/>
    </row>
    <row r="53" spans="1:34" s="4" customFormat="1" ht="15" customHeight="1">
      <c r="A53" s="18"/>
      <c r="B53" s="108" t="s">
        <v>104</v>
      </c>
      <c r="C53" s="108"/>
      <c r="D53" s="109" t="s">
        <v>18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10"/>
      <c r="Q53" s="9" t="s">
        <v>72</v>
      </c>
      <c r="R53" s="101">
        <v>720</v>
      </c>
      <c r="S53" s="105"/>
      <c r="T53" s="105"/>
      <c r="U53" s="105"/>
      <c r="V53" s="105"/>
      <c r="W53" s="10"/>
      <c r="X53" s="118"/>
      <c r="Y53" s="119"/>
      <c r="Z53" s="119"/>
      <c r="AA53" s="119"/>
      <c r="AB53" s="119"/>
      <c r="AC53" s="10"/>
      <c r="AD53" s="118"/>
      <c r="AE53" s="119"/>
      <c r="AF53" s="119"/>
      <c r="AG53" s="119"/>
      <c r="AH53" s="119"/>
    </row>
    <row r="54" spans="1:34" s="4" customFormat="1" ht="15" customHeight="1">
      <c r="A54" s="18"/>
      <c r="B54" s="108" t="s">
        <v>105</v>
      </c>
      <c r="C54" s="108"/>
      <c r="D54" s="114" t="s">
        <v>106</v>
      </c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5"/>
      <c r="Q54" s="9" t="s">
        <v>72</v>
      </c>
      <c r="R54" s="101"/>
      <c r="S54" s="105"/>
      <c r="T54" s="105"/>
      <c r="U54" s="105"/>
      <c r="V54" s="105"/>
      <c r="W54" s="10"/>
      <c r="X54" s="118"/>
      <c r="Y54" s="119"/>
      <c r="Z54" s="119"/>
      <c r="AA54" s="119"/>
      <c r="AB54" s="119"/>
      <c r="AC54" s="10"/>
      <c r="AD54" s="118"/>
      <c r="AE54" s="119"/>
      <c r="AF54" s="119"/>
      <c r="AG54" s="119"/>
      <c r="AH54" s="119"/>
    </row>
    <row r="55" spans="1:34" s="4" customFormat="1" ht="15" customHeight="1">
      <c r="A55" s="18"/>
      <c r="B55" s="108" t="s">
        <v>107</v>
      </c>
      <c r="C55" s="108"/>
      <c r="D55" s="114" t="s">
        <v>108</v>
      </c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5"/>
      <c r="Q55" s="9" t="s">
        <v>72</v>
      </c>
      <c r="R55" s="101"/>
      <c r="S55" s="105"/>
      <c r="T55" s="105"/>
      <c r="U55" s="105"/>
      <c r="V55" s="105"/>
      <c r="W55" s="10"/>
      <c r="X55" s="118"/>
      <c r="Y55" s="119"/>
      <c r="Z55" s="119"/>
      <c r="AA55" s="119"/>
      <c r="AB55" s="119"/>
      <c r="AC55" s="10"/>
      <c r="AD55" s="118"/>
      <c r="AE55" s="119"/>
      <c r="AF55" s="119"/>
      <c r="AG55" s="119"/>
      <c r="AH55" s="119"/>
    </row>
    <row r="56" spans="1:34" s="4" customFormat="1" ht="15" customHeight="1">
      <c r="A56" s="18"/>
      <c r="B56" s="108" t="s">
        <v>109</v>
      </c>
      <c r="C56" s="108"/>
      <c r="D56" s="114" t="s">
        <v>24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5"/>
      <c r="Q56" s="9" t="s">
        <v>72</v>
      </c>
      <c r="R56" s="101">
        <v>460000</v>
      </c>
      <c r="S56" s="105"/>
      <c r="T56" s="105"/>
      <c r="U56" s="105"/>
      <c r="V56" s="105"/>
      <c r="W56" s="10"/>
      <c r="X56" s="118"/>
      <c r="Y56" s="119"/>
      <c r="Z56" s="119"/>
      <c r="AA56" s="119"/>
      <c r="AB56" s="119"/>
      <c r="AC56" s="10"/>
      <c r="AD56" s="118"/>
      <c r="AE56" s="119"/>
      <c r="AF56" s="119"/>
      <c r="AG56" s="119"/>
      <c r="AH56" s="119"/>
    </row>
    <row r="57" spans="1:34" s="4" customFormat="1" ht="15" customHeight="1">
      <c r="A57" s="18"/>
      <c r="B57" s="108" t="s">
        <v>110</v>
      </c>
      <c r="C57" s="108"/>
      <c r="D57" s="114" t="s">
        <v>28</v>
      </c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9" t="s">
        <v>72</v>
      </c>
      <c r="R57" s="101"/>
      <c r="S57" s="105"/>
      <c r="T57" s="105"/>
      <c r="U57" s="105"/>
      <c r="V57" s="105"/>
      <c r="W57" s="10"/>
      <c r="X57" s="118"/>
      <c r="Y57" s="119"/>
      <c r="Z57" s="119"/>
      <c r="AA57" s="119"/>
      <c r="AB57" s="119"/>
      <c r="AC57" s="10"/>
      <c r="AD57" s="118"/>
      <c r="AE57" s="119"/>
      <c r="AF57" s="119"/>
      <c r="AG57" s="119"/>
      <c r="AH57" s="119"/>
    </row>
    <row r="58" spans="1:34" s="4" customFormat="1" ht="15" customHeight="1">
      <c r="A58" s="18"/>
      <c r="B58" s="108" t="s">
        <v>111</v>
      </c>
      <c r="C58" s="108"/>
      <c r="D58" s="114" t="s">
        <v>27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5"/>
      <c r="Q58" s="9" t="s">
        <v>72</v>
      </c>
      <c r="R58" s="101"/>
      <c r="S58" s="105"/>
      <c r="T58" s="105"/>
      <c r="U58" s="105"/>
      <c r="V58" s="105"/>
      <c r="W58" s="10"/>
      <c r="X58" s="98"/>
      <c r="Y58" s="99"/>
      <c r="Z58" s="99"/>
      <c r="AA58" s="99"/>
      <c r="AB58" s="99"/>
      <c r="AC58" s="10"/>
      <c r="AD58" s="98"/>
      <c r="AE58" s="99"/>
      <c r="AF58" s="99"/>
      <c r="AG58" s="99"/>
      <c r="AH58" s="99"/>
    </row>
    <row r="59" spans="1:34" s="4" customFormat="1" ht="15" customHeight="1">
      <c r="A59" s="18"/>
      <c r="B59" s="108" t="s">
        <v>112</v>
      </c>
      <c r="C59" s="108"/>
      <c r="D59" s="114" t="s">
        <v>31</v>
      </c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5"/>
      <c r="Q59" s="9" t="s">
        <v>72</v>
      </c>
      <c r="R59" s="101"/>
      <c r="S59" s="105"/>
      <c r="T59" s="105"/>
      <c r="U59" s="105"/>
      <c r="V59" s="105"/>
      <c r="W59" s="9"/>
      <c r="X59" s="98"/>
      <c r="Y59" s="99"/>
      <c r="Z59" s="99"/>
      <c r="AA59" s="99"/>
      <c r="AB59" s="99"/>
      <c r="AC59" s="9"/>
      <c r="AD59" s="98"/>
      <c r="AE59" s="99"/>
      <c r="AF59" s="99"/>
      <c r="AG59" s="99"/>
      <c r="AH59" s="99"/>
    </row>
    <row r="60" spans="1:34" s="4" customFormat="1" ht="15" customHeight="1">
      <c r="A60" s="18"/>
      <c r="B60" s="108" t="s">
        <v>112</v>
      </c>
      <c r="C60" s="108"/>
      <c r="D60" s="116" t="s">
        <v>113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7"/>
      <c r="Q60" s="10" t="s">
        <v>72</v>
      </c>
      <c r="R60" s="101"/>
      <c r="S60" s="105"/>
      <c r="T60" s="105"/>
      <c r="U60" s="105"/>
      <c r="V60" s="105"/>
      <c r="W60" s="9"/>
      <c r="X60" s="101"/>
      <c r="Y60" s="105"/>
      <c r="Z60" s="105"/>
      <c r="AA60" s="105"/>
      <c r="AB60" s="105"/>
      <c r="AC60" s="9" t="s">
        <v>72</v>
      </c>
      <c r="AD60" s="101"/>
      <c r="AE60" s="105"/>
      <c r="AF60" s="105"/>
      <c r="AG60" s="105"/>
      <c r="AH60" s="105"/>
    </row>
    <row r="61" spans="1:34" s="4" customFormat="1" ht="15" customHeight="1">
      <c r="A61" s="18"/>
      <c r="B61" s="108" t="s">
        <v>114</v>
      </c>
      <c r="C61" s="108"/>
      <c r="D61" s="97" t="s">
        <v>115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10" t="s">
        <v>72</v>
      </c>
      <c r="R61" s="98"/>
      <c r="S61" s="99"/>
      <c r="T61" s="99"/>
      <c r="U61" s="99"/>
      <c r="V61" s="99"/>
      <c r="W61" s="9" t="s">
        <v>72</v>
      </c>
      <c r="X61" s="101">
        <f>SUM(R53:V61)</f>
        <v>460720</v>
      </c>
      <c r="Y61" s="105"/>
      <c r="Z61" s="105"/>
      <c r="AA61" s="105"/>
      <c r="AB61" s="105"/>
      <c r="AC61" s="9" t="s">
        <v>72</v>
      </c>
      <c r="AD61" s="101">
        <f>IF(X61+(R69-AD69)&gt;150000,150000,X61+(R69-AD69))</f>
        <v>150000</v>
      </c>
      <c r="AE61" s="105"/>
      <c r="AF61" s="105"/>
      <c r="AG61" s="105"/>
      <c r="AH61" s="105"/>
    </row>
    <row r="62" spans="1:34" s="4" customFormat="1" ht="15" customHeight="1">
      <c r="A62" s="18"/>
      <c r="B62" s="111" t="s">
        <v>116</v>
      </c>
      <c r="C62" s="111"/>
      <c r="D62" s="112" t="s">
        <v>117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0"/>
      <c r="R62" s="98"/>
      <c r="S62" s="99"/>
      <c r="T62" s="99"/>
      <c r="U62" s="99"/>
      <c r="V62" s="99"/>
      <c r="W62" s="10"/>
      <c r="X62" s="98"/>
      <c r="Y62" s="99"/>
      <c r="Z62" s="99"/>
      <c r="AA62" s="99"/>
      <c r="AB62" s="99"/>
      <c r="AC62" s="9"/>
      <c r="AD62" s="98"/>
      <c r="AE62" s="99"/>
      <c r="AF62" s="99"/>
      <c r="AG62" s="99"/>
      <c r="AH62" s="99"/>
    </row>
    <row r="63" spans="1:34" s="4" customFormat="1" ht="15" customHeight="1">
      <c r="A63" s="18"/>
      <c r="B63" s="111"/>
      <c r="C63" s="111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0"/>
      <c r="R63" s="98"/>
      <c r="S63" s="99"/>
      <c r="T63" s="99"/>
      <c r="U63" s="99"/>
      <c r="V63" s="99"/>
      <c r="W63" s="10"/>
      <c r="X63" s="98"/>
      <c r="Y63" s="99"/>
      <c r="Z63" s="99"/>
      <c r="AA63" s="99"/>
      <c r="AB63" s="99"/>
      <c r="AC63" s="10"/>
      <c r="AD63" s="98"/>
      <c r="AE63" s="99"/>
      <c r="AF63" s="99"/>
      <c r="AG63" s="99"/>
      <c r="AH63" s="99"/>
    </row>
    <row r="64" spans="1:34" s="4" customFormat="1" ht="15" customHeight="1">
      <c r="A64" s="18"/>
      <c r="B64" s="111">
        <v>2</v>
      </c>
      <c r="C64" s="111"/>
      <c r="D64" s="112" t="s">
        <v>118</v>
      </c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0"/>
      <c r="R64" s="98"/>
      <c r="S64" s="99"/>
      <c r="T64" s="99"/>
      <c r="U64" s="99"/>
      <c r="V64" s="99"/>
      <c r="W64" s="10"/>
      <c r="X64" s="98"/>
      <c r="Y64" s="99"/>
      <c r="Z64" s="99"/>
      <c r="AA64" s="99"/>
      <c r="AB64" s="99"/>
      <c r="AC64" s="10"/>
      <c r="AD64" s="98"/>
      <c r="AE64" s="99"/>
      <c r="AF64" s="99"/>
      <c r="AG64" s="99"/>
      <c r="AH64" s="99"/>
    </row>
    <row r="65" spans="1:36" s="4" customFormat="1" ht="15" customHeight="1">
      <c r="A65" s="18"/>
      <c r="B65" s="111"/>
      <c r="C65" s="111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0"/>
      <c r="R65" s="98"/>
      <c r="S65" s="99"/>
      <c r="T65" s="99"/>
      <c r="U65" s="99"/>
      <c r="V65" s="99"/>
      <c r="W65" s="10"/>
      <c r="X65" s="98"/>
      <c r="Y65" s="99"/>
      <c r="Z65" s="99"/>
      <c r="AA65" s="99"/>
      <c r="AB65" s="99"/>
      <c r="AC65" s="10"/>
      <c r="AD65" s="98"/>
      <c r="AE65" s="99"/>
      <c r="AF65" s="99"/>
      <c r="AG65" s="99"/>
      <c r="AH65" s="99"/>
    </row>
    <row r="66" spans="1:36" s="4" customFormat="1" ht="15" customHeight="1">
      <c r="A66" s="18"/>
      <c r="B66" s="65"/>
      <c r="C66" s="65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0"/>
      <c r="R66" s="98"/>
      <c r="S66" s="99"/>
      <c r="T66" s="99"/>
      <c r="U66" s="99"/>
      <c r="V66" s="99"/>
      <c r="W66" s="10"/>
      <c r="X66" s="98"/>
      <c r="Y66" s="99"/>
      <c r="Z66" s="99"/>
      <c r="AA66" s="99"/>
      <c r="AB66" s="99"/>
      <c r="AC66" s="10"/>
      <c r="AD66" s="98"/>
      <c r="AE66" s="99"/>
      <c r="AF66" s="99"/>
      <c r="AG66" s="99"/>
      <c r="AH66" s="99"/>
    </row>
    <row r="67" spans="1:36" s="4" customFormat="1" ht="15" customHeight="1">
      <c r="A67" s="18"/>
      <c r="B67" s="58" t="s">
        <v>119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10"/>
      <c r="R67" s="98"/>
      <c r="S67" s="99"/>
      <c r="T67" s="99"/>
      <c r="U67" s="99"/>
      <c r="V67" s="99"/>
      <c r="W67" s="10"/>
      <c r="X67" s="98"/>
      <c r="Y67" s="99"/>
      <c r="Z67" s="99"/>
      <c r="AA67" s="99"/>
      <c r="AB67" s="99"/>
      <c r="AC67" s="10"/>
      <c r="AD67" s="98"/>
      <c r="AE67" s="99"/>
      <c r="AF67" s="99"/>
      <c r="AG67" s="99"/>
      <c r="AH67" s="99"/>
    </row>
    <row r="68" spans="1:36" s="4" customFormat="1" ht="15" customHeight="1">
      <c r="A68" s="1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10"/>
      <c r="R68" s="98"/>
      <c r="S68" s="99"/>
      <c r="T68" s="99"/>
      <c r="U68" s="99"/>
      <c r="V68" s="99"/>
      <c r="W68" s="10"/>
      <c r="X68" s="98"/>
      <c r="Y68" s="99"/>
      <c r="Z68" s="99"/>
      <c r="AA68" s="99"/>
      <c r="AB68" s="99"/>
      <c r="AC68" s="10"/>
      <c r="AD68" s="98"/>
      <c r="AE68" s="99"/>
      <c r="AF68" s="99"/>
      <c r="AG68" s="99"/>
      <c r="AH68" s="99"/>
    </row>
    <row r="69" spans="1:36" s="4" customFormat="1" ht="15" customHeight="1">
      <c r="A69" s="18"/>
      <c r="B69" s="108" t="s">
        <v>104</v>
      </c>
      <c r="C69" s="108"/>
      <c r="D69" s="109" t="s">
        <v>120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10"/>
      <c r="Q69" s="9" t="s">
        <v>72</v>
      </c>
      <c r="R69" s="101"/>
      <c r="S69" s="105"/>
      <c r="T69" s="105"/>
      <c r="U69" s="105"/>
      <c r="V69" s="105"/>
      <c r="W69" s="9" t="s">
        <v>72</v>
      </c>
      <c r="X69" s="101"/>
      <c r="Y69" s="105"/>
      <c r="Z69" s="105"/>
      <c r="AA69" s="105"/>
      <c r="AB69" s="105"/>
      <c r="AC69" s="9" t="s">
        <v>72</v>
      </c>
      <c r="AD69" s="101">
        <f>IF(R69&gt;50000,50000,R69)</f>
        <v>0</v>
      </c>
      <c r="AE69" s="105"/>
      <c r="AF69" s="105"/>
      <c r="AG69" s="105"/>
      <c r="AH69" s="105"/>
    </row>
    <row r="70" spans="1:36" s="4" customFormat="1" ht="19.5" customHeight="1">
      <c r="A70" s="18"/>
      <c r="B70" s="108"/>
      <c r="C70" s="108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10"/>
      <c r="Q70" s="9" t="s">
        <v>72</v>
      </c>
      <c r="R70" s="101"/>
      <c r="S70" s="105"/>
      <c r="T70" s="105"/>
      <c r="U70" s="105"/>
      <c r="V70" s="105"/>
      <c r="W70" s="9" t="s">
        <v>72</v>
      </c>
      <c r="X70" s="101"/>
      <c r="Y70" s="105"/>
      <c r="Z70" s="105"/>
      <c r="AA70" s="105"/>
      <c r="AB70" s="105"/>
      <c r="AC70" s="9" t="s">
        <v>72</v>
      </c>
      <c r="AD70" s="101"/>
      <c r="AE70" s="105"/>
      <c r="AF70" s="105"/>
      <c r="AG70" s="105"/>
      <c r="AH70" s="105"/>
    </row>
    <row r="71" spans="1:36" s="4" customFormat="1" ht="15" customHeight="1">
      <c r="A71" s="18"/>
      <c r="B71" s="58" t="s">
        <v>121</v>
      </c>
      <c r="C71" s="20" t="s">
        <v>122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72</v>
      </c>
      <c r="R71" s="101"/>
      <c r="S71" s="105"/>
      <c r="T71" s="105"/>
      <c r="U71" s="105"/>
      <c r="V71" s="105"/>
      <c r="W71" s="9" t="s">
        <v>72</v>
      </c>
      <c r="X71" s="101"/>
      <c r="Y71" s="105"/>
      <c r="Z71" s="105"/>
      <c r="AA71" s="105"/>
      <c r="AB71" s="105"/>
      <c r="AC71" s="9" t="s">
        <v>72</v>
      </c>
      <c r="AD71" s="101"/>
      <c r="AE71" s="105"/>
      <c r="AF71" s="105"/>
      <c r="AG71" s="105"/>
      <c r="AH71" s="105"/>
    </row>
    <row r="72" spans="1:36" s="4" customFormat="1" ht="15" customHeight="1">
      <c r="A72" s="18"/>
      <c r="B72" s="108"/>
      <c r="C72" s="108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10"/>
      <c r="Q72" s="9" t="s">
        <v>72</v>
      </c>
      <c r="R72" s="101">
        <f>[1]SEARCH!S50</f>
        <v>0</v>
      </c>
      <c r="S72" s="105"/>
      <c r="T72" s="105"/>
      <c r="U72" s="105"/>
      <c r="V72" s="105"/>
      <c r="W72" s="9" t="s">
        <v>72</v>
      </c>
      <c r="X72" s="101">
        <f>R72</f>
        <v>0</v>
      </c>
      <c r="Y72" s="105"/>
      <c r="Z72" s="105"/>
      <c r="AA72" s="105"/>
      <c r="AB72" s="105"/>
      <c r="AC72" s="9" t="s">
        <v>72</v>
      </c>
      <c r="AD72" s="101"/>
      <c r="AE72" s="105"/>
      <c r="AF72" s="105"/>
      <c r="AG72" s="105"/>
      <c r="AH72" s="105"/>
    </row>
    <row r="73" spans="1:36" s="4" customFormat="1" ht="15" customHeight="1">
      <c r="A73" s="18"/>
      <c r="B73" s="108" t="s">
        <v>286</v>
      </c>
      <c r="C73" s="108"/>
      <c r="D73" s="109" t="s">
        <v>123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10"/>
      <c r="Q73" s="9" t="s">
        <v>72</v>
      </c>
      <c r="R73" s="101"/>
      <c r="S73" s="105"/>
      <c r="T73" s="105"/>
      <c r="U73" s="105"/>
      <c r="V73" s="105"/>
      <c r="W73" s="9" t="s">
        <v>72</v>
      </c>
      <c r="X73" s="101">
        <f>R73</f>
        <v>0</v>
      </c>
      <c r="Y73" s="105"/>
      <c r="Z73" s="105"/>
      <c r="AA73" s="105"/>
      <c r="AB73" s="105"/>
      <c r="AC73" s="9" t="s">
        <v>72</v>
      </c>
      <c r="AD73" s="101">
        <f>IF(SUM(X72:AB73)&gt;50000,50000,SUM(X72:AB73))</f>
        <v>0</v>
      </c>
      <c r="AE73" s="105"/>
      <c r="AF73" s="105"/>
      <c r="AG73" s="105"/>
      <c r="AH73" s="105"/>
    </row>
    <row r="74" spans="1:36" s="4" customFormat="1" ht="15" customHeight="1">
      <c r="A74" s="1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10"/>
      <c r="R74" s="98"/>
      <c r="S74" s="99"/>
      <c r="T74" s="99"/>
      <c r="U74" s="99"/>
      <c r="V74" s="99"/>
      <c r="W74" s="10"/>
      <c r="X74" s="98"/>
      <c r="Y74" s="99"/>
      <c r="Z74" s="99"/>
      <c r="AA74" s="99"/>
      <c r="AB74" s="99"/>
      <c r="AC74" s="10"/>
      <c r="AD74" s="98"/>
      <c r="AE74" s="99"/>
      <c r="AF74" s="99"/>
      <c r="AG74" s="99"/>
      <c r="AH74" s="99"/>
    </row>
    <row r="75" spans="1:36" s="4" customFormat="1" ht="15" customHeight="1">
      <c r="A75" s="5" t="s">
        <v>124</v>
      </c>
      <c r="B75" s="97" t="s">
        <v>125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10"/>
      <c r="R75" s="98"/>
      <c r="S75" s="99"/>
      <c r="T75" s="99"/>
      <c r="U75" s="99"/>
      <c r="V75" s="99"/>
      <c r="W75" s="10"/>
      <c r="X75" s="98"/>
      <c r="Y75" s="99"/>
      <c r="Z75" s="99"/>
      <c r="AA75" s="99"/>
      <c r="AB75" s="99"/>
      <c r="AC75" s="9" t="s">
        <v>72</v>
      </c>
      <c r="AD75" s="98">
        <f>SUM(AD60:AH73)</f>
        <v>150000</v>
      </c>
      <c r="AE75" s="99"/>
      <c r="AF75" s="99"/>
      <c r="AG75" s="99"/>
      <c r="AH75" s="99"/>
    </row>
    <row r="76" spans="1:36" s="4" customFormat="1" ht="15" customHeight="1">
      <c r="A76" s="5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10"/>
      <c r="R76" s="98"/>
      <c r="S76" s="99"/>
      <c r="T76" s="99"/>
      <c r="U76" s="99"/>
      <c r="V76" s="99"/>
      <c r="W76" s="10"/>
      <c r="X76" s="98"/>
      <c r="Y76" s="99"/>
      <c r="Z76" s="99"/>
      <c r="AA76" s="99"/>
      <c r="AB76" s="99"/>
      <c r="AC76" s="10"/>
      <c r="AD76" s="98"/>
      <c r="AE76" s="99"/>
      <c r="AF76" s="99"/>
      <c r="AG76" s="99"/>
      <c r="AH76" s="99"/>
    </row>
    <row r="77" spans="1:36" s="4" customFormat="1" ht="15" customHeight="1">
      <c r="A77" s="5" t="s">
        <v>126</v>
      </c>
      <c r="B77" s="97" t="s">
        <v>127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10"/>
      <c r="R77" s="98"/>
      <c r="S77" s="99"/>
      <c r="T77" s="99"/>
      <c r="U77" s="99"/>
      <c r="V77" s="99"/>
      <c r="W77" s="10"/>
      <c r="X77" s="98"/>
      <c r="Y77" s="99"/>
      <c r="Z77" s="99"/>
      <c r="AA77" s="99"/>
      <c r="AB77" s="99"/>
      <c r="AC77" s="9" t="s">
        <v>72</v>
      </c>
      <c r="AD77" s="98">
        <f>AD46-AD75</f>
        <v>922941</v>
      </c>
      <c r="AE77" s="99"/>
      <c r="AF77" s="99"/>
      <c r="AG77" s="99"/>
      <c r="AH77" s="99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128</v>
      </c>
      <c r="B78" s="58" t="s">
        <v>129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10"/>
      <c r="R78" s="98"/>
      <c r="S78" s="99"/>
      <c r="T78" s="99"/>
      <c r="U78" s="99"/>
      <c r="V78" s="99"/>
      <c r="W78" s="10"/>
      <c r="X78" s="98"/>
      <c r="Y78" s="99"/>
      <c r="Z78" s="99"/>
      <c r="AA78" s="99"/>
      <c r="AB78" s="99"/>
      <c r="AC78" s="9" t="s">
        <v>72</v>
      </c>
      <c r="AD78" s="106">
        <f>calculate_tax(AD77)</f>
        <v>97088</v>
      </c>
      <c r="AE78" s="106"/>
      <c r="AF78" s="106"/>
      <c r="AG78" s="106"/>
      <c r="AH78" s="107"/>
    </row>
    <row r="79" spans="1:36" s="4" customFormat="1" ht="15" customHeight="1">
      <c r="A79" s="5" t="s">
        <v>130</v>
      </c>
      <c r="B79" s="58" t="s">
        <v>131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10"/>
      <c r="R79" s="98"/>
      <c r="S79" s="99"/>
      <c r="T79" s="99"/>
      <c r="U79" s="99"/>
      <c r="V79" s="99"/>
      <c r="W79" s="10"/>
      <c r="X79" s="98"/>
      <c r="Y79" s="99"/>
      <c r="Z79" s="99"/>
      <c r="AA79" s="99"/>
      <c r="AB79" s="99"/>
      <c r="AC79" s="9" t="s">
        <v>72</v>
      </c>
      <c r="AD79" s="98">
        <f>ROUND(AD78*3/100,0)</f>
        <v>2913</v>
      </c>
      <c r="AE79" s="99"/>
      <c r="AF79" s="99"/>
      <c r="AG79" s="99"/>
      <c r="AH79" s="99"/>
    </row>
    <row r="80" spans="1:36" s="4" customFormat="1" ht="15" customHeight="1">
      <c r="A80" s="5" t="s">
        <v>132</v>
      </c>
      <c r="B80" s="58" t="s">
        <v>133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10"/>
      <c r="R80" s="98"/>
      <c r="S80" s="99"/>
      <c r="T80" s="99"/>
      <c r="U80" s="99"/>
      <c r="V80" s="99"/>
      <c r="W80" s="10"/>
      <c r="X80" s="98"/>
      <c r="Y80" s="99"/>
      <c r="Z80" s="99"/>
      <c r="AA80" s="99"/>
      <c r="AB80" s="99"/>
      <c r="AC80" s="9" t="s">
        <v>72</v>
      </c>
      <c r="AD80" s="98">
        <f>AD78+AD79</f>
        <v>100001</v>
      </c>
      <c r="AE80" s="99"/>
      <c r="AF80" s="99"/>
      <c r="AG80" s="99"/>
      <c r="AH80" s="99"/>
    </row>
    <row r="81" spans="1:34" s="4" customFormat="1" ht="15" customHeight="1">
      <c r="A81" s="5" t="s">
        <v>134</v>
      </c>
      <c r="B81" s="104" t="s">
        <v>135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"/>
      <c r="R81" s="98"/>
      <c r="S81" s="99"/>
      <c r="T81" s="99"/>
      <c r="U81" s="99"/>
      <c r="V81" s="99"/>
      <c r="W81" s="10"/>
      <c r="X81" s="98"/>
      <c r="Y81" s="99"/>
      <c r="Z81" s="99"/>
      <c r="AA81" s="99"/>
      <c r="AB81" s="99"/>
      <c r="AC81" s="9" t="s">
        <v>72</v>
      </c>
      <c r="AD81" s="101"/>
      <c r="AE81" s="105"/>
      <c r="AF81" s="105"/>
      <c r="AG81" s="105"/>
      <c r="AH81" s="105"/>
    </row>
    <row r="82" spans="1:34" s="4" customFormat="1" ht="15" customHeight="1">
      <c r="A82" s="5" t="s">
        <v>136</v>
      </c>
      <c r="B82" s="97" t="s">
        <v>137</v>
      </c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10"/>
      <c r="R82" s="98"/>
      <c r="S82" s="99"/>
      <c r="T82" s="99"/>
      <c r="U82" s="99"/>
      <c r="V82" s="99"/>
      <c r="W82" s="10"/>
      <c r="X82" s="98"/>
      <c r="Y82" s="99"/>
      <c r="Z82" s="99"/>
      <c r="AA82" s="99"/>
      <c r="AB82" s="99"/>
      <c r="AC82" s="9" t="s">
        <v>72</v>
      </c>
      <c r="AD82" s="98">
        <f>AD80-AD81</f>
        <v>100001</v>
      </c>
      <c r="AE82" s="99"/>
      <c r="AF82" s="99"/>
      <c r="AG82" s="99"/>
      <c r="AH82" s="99"/>
    </row>
    <row r="83" spans="1:34" s="4" customFormat="1" ht="15" customHeight="1">
      <c r="A83" s="5" t="s">
        <v>138</v>
      </c>
      <c r="B83" s="58" t="s">
        <v>139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10"/>
      <c r="R83" s="67"/>
      <c r="S83" s="67"/>
      <c r="T83" s="67"/>
      <c r="U83" s="67"/>
      <c r="V83" s="67"/>
      <c r="W83" s="10"/>
      <c r="X83" s="67"/>
      <c r="Y83" s="67"/>
      <c r="Z83" s="67"/>
      <c r="AA83" s="67"/>
      <c r="AB83" s="67"/>
      <c r="AC83" s="9" t="s">
        <v>72</v>
      </c>
      <c r="AD83" s="100">
        <v>100013</v>
      </c>
      <c r="AE83" s="100"/>
      <c r="AF83" s="100"/>
      <c r="AG83" s="100"/>
      <c r="AH83" s="101"/>
    </row>
    <row r="84" spans="1:34" s="4" customFormat="1" ht="15" customHeight="1">
      <c r="A84" s="5" t="s">
        <v>140</v>
      </c>
      <c r="B84" s="58" t="s">
        <v>141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10"/>
      <c r="R84" s="67"/>
      <c r="S84" s="67"/>
      <c r="T84" s="67"/>
      <c r="U84" s="67"/>
      <c r="V84" s="67"/>
      <c r="W84" s="10"/>
      <c r="X84" s="67"/>
      <c r="Y84" s="67"/>
      <c r="Z84" s="67"/>
      <c r="AA84" s="67"/>
      <c r="AB84" s="67"/>
      <c r="AC84" s="9" t="s">
        <v>72</v>
      </c>
      <c r="AD84" s="102">
        <f>AD82-AD83</f>
        <v>-12</v>
      </c>
      <c r="AE84" s="103"/>
      <c r="AF84" s="103"/>
      <c r="AG84" s="103"/>
      <c r="AH84" s="98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62"/>
    </row>
    <row r="86" spans="1:34" s="4" customFormat="1" ht="15" customHeight="1">
      <c r="A86" s="89" t="s">
        <v>142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</row>
    <row r="87" spans="1:34" s="4" customFormat="1" ht="15" customHeight="1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</row>
    <row r="88" spans="1:34" s="4" customFormat="1" ht="15" customHeight="1">
      <c r="A88" s="28" t="s">
        <v>143</v>
      </c>
      <c r="B88" s="90" t="s">
        <v>144</v>
      </c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1" t="s">
        <v>145</v>
      </c>
      <c r="R88" s="91"/>
      <c r="S88" s="91"/>
      <c r="T88" s="91"/>
      <c r="U88" s="91"/>
      <c r="V88" s="90" t="s">
        <v>146</v>
      </c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2"/>
    </row>
    <row r="89" spans="1:34" s="4" customFormat="1" ht="15" customHeight="1">
      <c r="A89" s="29" t="s">
        <v>147</v>
      </c>
      <c r="B89" s="66"/>
      <c r="C89" s="66"/>
      <c r="D89" s="66"/>
      <c r="E89" s="66"/>
      <c r="F89" s="66"/>
      <c r="G89" s="66"/>
      <c r="H89" s="93" t="s">
        <v>148</v>
      </c>
      <c r="I89" s="93"/>
      <c r="J89" s="93"/>
      <c r="K89" s="93"/>
      <c r="L89" s="93"/>
      <c r="M89" s="93"/>
      <c r="N89" s="93"/>
      <c r="O89" s="93"/>
      <c r="P89" s="93"/>
      <c r="Q89" s="94" t="s">
        <v>149</v>
      </c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5">
        <f>AD83</f>
        <v>100013</v>
      </c>
      <c r="AE89" s="93"/>
      <c r="AF89" s="93"/>
      <c r="AG89" s="93"/>
      <c r="AH89" s="96"/>
    </row>
    <row r="90" spans="1:34" s="4" customFormat="1" ht="15" customHeight="1">
      <c r="A90" s="18" t="s">
        <v>150</v>
      </c>
      <c r="B90" s="78" t="str">
        <f>[3]!SPELLNUMBER(AD83)</f>
        <v xml:space="preserve">Rupees  One  Lakh  Thirteen  Only 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58" t="s">
        <v>151</v>
      </c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9"/>
    </row>
    <row r="91" spans="1:34" s="4" customFormat="1" ht="15" customHeight="1">
      <c r="A91" s="18" t="s">
        <v>152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9"/>
    </row>
    <row r="92" spans="1:34" s="4" customFormat="1" ht="15" customHeight="1">
      <c r="A92" s="25" t="s">
        <v>153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79" t="s">
        <v>154</v>
      </c>
      <c r="B93" s="80"/>
      <c r="C93" s="80"/>
      <c r="D93" s="81"/>
      <c r="E93" s="82" t="s">
        <v>155</v>
      </c>
      <c r="F93" s="83"/>
      <c r="G93" s="83"/>
      <c r="H93" s="83"/>
      <c r="I93" s="83"/>
      <c r="J93" s="83"/>
      <c r="K93" s="83"/>
      <c r="L93" s="84"/>
      <c r="M93" s="85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61"/>
      <c r="AB93" s="61"/>
      <c r="AC93" s="61"/>
      <c r="AD93" s="61"/>
      <c r="AE93" s="61"/>
      <c r="AF93" s="61"/>
      <c r="AG93" s="61"/>
      <c r="AH93" s="60"/>
    </row>
    <row r="94" spans="1:34" s="4" customFormat="1" ht="15" customHeight="1">
      <c r="A94" s="71" t="s">
        <v>156</v>
      </c>
      <c r="B94" s="71"/>
      <c r="C94" s="71"/>
      <c r="D94" s="71"/>
      <c r="E94" s="82" t="s">
        <v>284</v>
      </c>
      <c r="F94" s="83"/>
      <c r="G94" s="83"/>
      <c r="H94" s="83"/>
      <c r="I94" s="83"/>
      <c r="J94" s="83"/>
      <c r="K94" s="83"/>
      <c r="L94" s="84"/>
      <c r="M94" s="87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58"/>
      <c r="AB94" s="58"/>
      <c r="AC94" s="58"/>
      <c r="AD94" s="58"/>
      <c r="AE94" s="58"/>
      <c r="AF94" s="58"/>
      <c r="AG94" s="58"/>
      <c r="AH94" s="59"/>
    </row>
    <row r="95" spans="1:34" s="4" customFormat="1" ht="15" customHeight="1">
      <c r="A95" s="71" t="s">
        <v>157</v>
      </c>
      <c r="B95" s="71"/>
      <c r="C95" s="71"/>
      <c r="D95" s="71"/>
      <c r="E95" s="72" t="s">
        <v>158</v>
      </c>
      <c r="F95" s="73"/>
      <c r="G95" s="73"/>
      <c r="H95" s="73"/>
      <c r="I95" s="73"/>
      <c r="J95" s="73"/>
      <c r="K95" s="73"/>
      <c r="L95" s="74"/>
      <c r="M95" s="75" t="s">
        <v>159</v>
      </c>
      <c r="N95" s="75"/>
      <c r="O95" s="75"/>
      <c r="P95" s="75"/>
      <c r="Q95" s="76" t="s">
        <v>144</v>
      </c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160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68</v>
      </c>
      <c r="B98" s="77" t="s">
        <v>161</v>
      </c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67" s="4" customFormat="1" ht="20.100000000000001" customHeight="1">
      <c r="A99" s="35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67" s="4" customFormat="1" ht="27.95" customHeight="1">
      <c r="A100" s="35" t="s">
        <v>78</v>
      </c>
      <c r="B100" s="77" t="s">
        <v>162</v>
      </c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67" s="4" customFormat="1" ht="15" customHeight="1">
      <c r="A101" s="34" t="s">
        <v>82</v>
      </c>
      <c r="B101" s="36" t="s">
        <v>163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84</v>
      </c>
      <c r="B102" s="36" t="s">
        <v>164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165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1"/>
  <dimension ref="A1:AN56"/>
  <sheetViews>
    <sheetView topLeftCell="Q1" workbookViewId="0">
      <pane ySplit="1" topLeftCell="A35" activePane="bottomLeft" state="frozen"/>
      <selection activeCell="F14" sqref="F14:R16"/>
      <selection pane="bottomLeft" activeCell="A50" sqref="A50:XFD50"/>
    </sheetView>
  </sheetViews>
  <sheetFormatPr defaultRowHeight="15"/>
  <cols>
    <col min="1" max="1" width="35.7109375" style="39" customWidth="1"/>
    <col min="2" max="2" width="13" style="56" customWidth="1"/>
    <col min="3" max="3" width="8.7109375" customWidth="1"/>
    <col min="4" max="8" width="7.5703125" customWidth="1"/>
    <col min="9" max="9" width="6.28515625" customWidth="1"/>
    <col min="10" max="10" width="5.140625" customWidth="1"/>
    <col min="11" max="11" width="7" customWidth="1"/>
    <col min="12" max="12" width="7.5703125" style="2" customWidth="1"/>
    <col min="13" max="13" width="8.140625" style="3" customWidth="1"/>
    <col min="14" max="16" width="8" style="50" customWidth="1"/>
    <col min="17" max="17" width="7.5703125" bestFit="1" customWidth="1"/>
    <col min="18" max="18" width="7.5703125" customWidth="1"/>
    <col min="19" max="19" width="7" bestFit="1" customWidth="1"/>
    <col min="20" max="20" width="5.140625" bestFit="1" customWidth="1"/>
    <col min="21" max="21" width="6" bestFit="1" customWidth="1"/>
    <col min="22" max="22" width="6.28515625" bestFit="1" customWidth="1"/>
    <col min="23" max="23" width="7.5703125" bestFit="1" customWidth="1"/>
    <col min="24" max="25" width="6" customWidth="1"/>
    <col min="26" max="26" width="7" customWidth="1"/>
    <col min="27" max="27" width="9.42578125" customWidth="1"/>
    <col min="28" max="29" width="6" customWidth="1"/>
    <col min="30" max="31" width="7" customWidth="1"/>
    <col min="32" max="32" width="12.7109375" customWidth="1"/>
    <col min="33" max="33" width="7" customWidth="1"/>
    <col min="34" max="34" width="7.7109375" customWidth="1"/>
    <col min="35" max="35" width="8.85546875" customWidth="1"/>
    <col min="36" max="36" width="7" customWidth="1"/>
    <col min="37" max="37" width="9.5703125" customWidth="1"/>
    <col min="38" max="38" width="11.140625" bestFit="1" customWidth="1"/>
  </cols>
  <sheetData>
    <row r="1" spans="1:40" s="1" customFormat="1">
      <c r="A1" s="41" t="s">
        <v>0</v>
      </c>
      <c r="B1" s="51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2" t="s">
        <v>11</v>
      </c>
      <c r="M1" s="43" t="s">
        <v>12</v>
      </c>
      <c r="N1" s="48" t="s">
        <v>13</v>
      </c>
      <c r="O1" s="48" t="s">
        <v>14</v>
      </c>
      <c r="P1" s="48" t="s">
        <v>15</v>
      </c>
      <c r="Q1" s="40" t="s">
        <v>265</v>
      </c>
      <c r="R1" s="40" t="s">
        <v>16</v>
      </c>
      <c r="S1" s="40" t="s">
        <v>17</v>
      </c>
      <c r="T1" s="40" t="s">
        <v>18</v>
      </c>
      <c r="U1" s="40" t="s">
        <v>19</v>
      </c>
      <c r="V1" s="40" t="s">
        <v>20</v>
      </c>
      <c r="W1" s="40" t="s">
        <v>21</v>
      </c>
      <c r="X1" s="40" t="s">
        <v>22</v>
      </c>
      <c r="Y1" s="40" t="s">
        <v>23</v>
      </c>
      <c r="Z1" s="40" t="s">
        <v>24</v>
      </c>
      <c r="AA1" s="40" t="s">
        <v>25</v>
      </c>
      <c r="AB1" s="40" t="s">
        <v>26</v>
      </c>
      <c r="AC1" s="40" t="s">
        <v>27</v>
      </c>
      <c r="AD1" s="40" t="s">
        <v>28</v>
      </c>
      <c r="AE1" s="40" t="s">
        <v>29</v>
      </c>
      <c r="AF1" s="40" t="s">
        <v>30</v>
      </c>
      <c r="AG1" s="40" t="s">
        <v>31</v>
      </c>
      <c r="AH1" s="40" t="s">
        <v>32</v>
      </c>
      <c r="AI1" s="40" t="s">
        <v>33</v>
      </c>
      <c r="AJ1" s="40" t="s">
        <v>34</v>
      </c>
      <c r="AK1" s="40" t="s">
        <v>35</v>
      </c>
      <c r="AL1" s="40" t="s">
        <v>36</v>
      </c>
      <c r="AM1" s="40" t="s">
        <v>263</v>
      </c>
      <c r="AN1" s="40" t="s">
        <v>264</v>
      </c>
    </row>
    <row r="2" spans="1:40">
      <c r="A2" s="41" t="s">
        <v>247</v>
      </c>
      <c r="B2" s="52" t="s">
        <v>198</v>
      </c>
      <c r="C2" s="44"/>
      <c r="D2" s="44"/>
      <c r="E2" s="44"/>
      <c r="F2" s="44"/>
      <c r="G2" s="44">
        <v>19200</v>
      </c>
      <c r="H2" s="44"/>
      <c r="I2" s="44"/>
      <c r="J2" s="44"/>
      <c r="K2" s="44"/>
      <c r="L2" s="45"/>
      <c r="M2" s="46"/>
      <c r="N2" s="49">
        <v>1176336</v>
      </c>
      <c r="O2" s="49"/>
      <c r="P2" s="49">
        <v>81795</v>
      </c>
      <c r="Q2" s="44">
        <v>460000</v>
      </c>
      <c r="R2" s="44"/>
      <c r="S2" s="44"/>
      <c r="T2" s="44">
        <v>720</v>
      </c>
      <c r="U2" s="44"/>
      <c r="V2" s="44">
        <v>2400</v>
      </c>
      <c r="W2" s="44">
        <v>97100</v>
      </c>
      <c r="X2" s="44">
        <f t="shared" ref="X2:X33" si="0">W2*0.03</f>
        <v>2913</v>
      </c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</row>
    <row r="3" spans="1:40">
      <c r="A3" s="41" t="s">
        <v>241</v>
      </c>
      <c r="B3" s="52" t="s">
        <v>192</v>
      </c>
      <c r="C3" s="44"/>
      <c r="D3" s="44"/>
      <c r="E3" s="44"/>
      <c r="F3" s="44"/>
      <c r="G3" s="44">
        <v>17600</v>
      </c>
      <c r="H3" s="44"/>
      <c r="I3" s="44"/>
      <c r="J3" s="44"/>
      <c r="K3" s="44"/>
      <c r="L3" s="45"/>
      <c r="M3" s="46"/>
      <c r="N3" s="49">
        <v>1255864</v>
      </c>
      <c r="O3" s="49"/>
      <c r="P3" s="49"/>
      <c r="Q3" s="44">
        <v>152000</v>
      </c>
      <c r="R3" s="44">
        <v>49616</v>
      </c>
      <c r="S3" s="44"/>
      <c r="T3" s="44">
        <v>720</v>
      </c>
      <c r="U3" s="44"/>
      <c r="V3" s="44">
        <v>2400</v>
      </c>
      <c r="W3" s="44">
        <v>113480</v>
      </c>
      <c r="X3" s="44">
        <f t="shared" si="0"/>
        <v>3404.4</v>
      </c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>
        <v>1200</v>
      </c>
      <c r="AN3" s="44"/>
    </row>
    <row r="4" spans="1:40">
      <c r="A4" s="41" t="s">
        <v>251</v>
      </c>
      <c r="B4" s="52" t="s">
        <v>202</v>
      </c>
      <c r="C4" s="44"/>
      <c r="D4" s="44"/>
      <c r="E4" s="44"/>
      <c r="F4" s="44"/>
      <c r="G4" s="44">
        <v>19200</v>
      </c>
      <c r="H4" s="44"/>
      <c r="I4" s="44"/>
      <c r="J4" s="44"/>
      <c r="K4" s="44"/>
      <c r="L4" s="45"/>
      <c r="M4" s="46"/>
      <c r="N4" s="49">
        <v>1245352</v>
      </c>
      <c r="O4" s="49"/>
      <c r="P4" s="49"/>
      <c r="Q4" s="44">
        <v>150000</v>
      </c>
      <c r="R4" s="44"/>
      <c r="S4" s="44"/>
      <c r="T4" s="44">
        <v>720</v>
      </c>
      <c r="U4" s="44"/>
      <c r="V4" s="44">
        <v>2400</v>
      </c>
      <c r="W4" s="44">
        <v>130500</v>
      </c>
      <c r="X4" s="44">
        <f t="shared" si="0"/>
        <v>3915</v>
      </c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>
        <v>13801</v>
      </c>
      <c r="AM4" s="44"/>
      <c r="AN4" s="44"/>
    </row>
    <row r="5" spans="1:40">
      <c r="A5" s="41" t="s">
        <v>218</v>
      </c>
      <c r="B5" s="52" t="s">
        <v>169</v>
      </c>
      <c r="C5" s="44"/>
      <c r="D5" s="44"/>
      <c r="E5" s="44"/>
      <c r="F5" s="44"/>
      <c r="G5" s="44">
        <v>19200</v>
      </c>
      <c r="H5" s="44"/>
      <c r="I5" s="44"/>
      <c r="J5" s="44"/>
      <c r="K5" s="44"/>
      <c r="L5" s="45"/>
      <c r="M5" s="46"/>
      <c r="N5" s="49">
        <v>1499929</v>
      </c>
      <c r="O5" s="49">
        <v>0</v>
      </c>
      <c r="P5" s="49">
        <v>0</v>
      </c>
      <c r="Q5" s="44">
        <v>300000</v>
      </c>
      <c r="R5" s="44"/>
      <c r="S5" s="44">
        <v>0</v>
      </c>
      <c r="T5" s="44">
        <v>720</v>
      </c>
      <c r="U5" s="44"/>
      <c r="V5" s="44">
        <v>2400</v>
      </c>
      <c r="W5" s="44">
        <v>211010</v>
      </c>
      <c r="X5" s="44">
        <f t="shared" si="0"/>
        <v>6330.3</v>
      </c>
      <c r="Y5" s="44"/>
      <c r="Z5" s="44"/>
      <c r="AA5" s="44"/>
      <c r="AB5" s="44"/>
      <c r="AC5" s="44"/>
      <c r="AD5" s="44"/>
      <c r="AE5" s="44"/>
      <c r="AF5" s="44"/>
      <c r="AG5" s="44"/>
      <c r="AH5" s="44">
        <v>0</v>
      </c>
      <c r="AI5" s="44"/>
      <c r="AJ5" s="44"/>
      <c r="AK5" s="44"/>
      <c r="AL5" s="44">
        <v>0</v>
      </c>
      <c r="AM5" s="44"/>
      <c r="AN5" s="44"/>
    </row>
    <row r="6" spans="1:40">
      <c r="A6" s="41" t="s">
        <v>258</v>
      </c>
      <c r="B6" s="52" t="s">
        <v>209</v>
      </c>
      <c r="C6" s="44"/>
      <c r="D6" s="44"/>
      <c r="E6" s="44"/>
      <c r="F6" s="44"/>
      <c r="G6" s="44">
        <v>19200</v>
      </c>
      <c r="H6" s="44"/>
      <c r="I6" s="44"/>
      <c r="J6" s="44"/>
      <c r="K6" s="44"/>
      <c r="L6" s="45"/>
      <c r="M6" s="46"/>
      <c r="N6" s="49">
        <v>1161257</v>
      </c>
      <c r="O6" s="49"/>
      <c r="P6" s="49">
        <v>38658</v>
      </c>
      <c r="Q6" s="44">
        <v>181000</v>
      </c>
      <c r="R6" s="44"/>
      <c r="S6" s="44">
        <v>45342</v>
      </c>
      <c r="T6" s="44">
        <v>720</v>
      </c>
      <c r="U6" s="44"/>
      <c r="V6" s="44">
        <v>2400</v>
      </c>
      <c r="W6" s="44">
        <v>94600</v>
      </c>
      <c r="X6" s="44">
        <f t="shared" si="0"/>
        <v>2838</v>
      </c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>
        <v>40794</v>
      </c>
      <c r="AM6" s="44"/>
      <c r="AN6" s="44"/>
    </row>
    <row r="7" spans="1:40">
      <c r="A7" s="41" t="s">
        <v>249</v>
      </c>
      <c r="B7" s="52" t="s">
        <v>200</v>
      </c>
      <c r="C7" s="44"/>
      <c r="D7" s="44"/>
      <c r="E7" s="44"/>
      <c r="F7" s="44"/>
      <c r="G7" s="44">
        <v>19200</v>
      </c>
      <c r="H7" s="44"/>
      <c r="I7" s="44"/>
      <c r="J7" s="44"/>
      <c r="K7" s="44"/>
      <c r="L7" s="45"/>
      <c r="M7" s="46"/>
      <c r="N7" s="49">
        <v>1216336</v>
      </c>
      <c r="O7" s="49"/>
      <c r="P7" s="49">
        <v>81795</v>
      </c>
      <c r="Q7" s="44">
        <v>170000</v>
      </c>
      <c r="R7" s="44"/>
      <c r="S7" s="44">
        <v>60160</v>
      </c>
      <c r="T7" s="44">
        <v>720</v>
      </c>
      <c r="U7" s="44"/>
      <c r="V7" s="44">
        <v>2400</v>
      </c>
      <c r="W7" s="44">
        <v>101840</v>
      </c>
      <c r="X7" s="44">
        <f t="shared" si="0"/>
        <v>3055.2</v>
      </c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>
        <v>13901</v>
      </c>
      <c r="AM7" s="44">
        <v>2400</v>
      </c>
      <c r="AN7" s="44"/>
    </row>
    <row r="8" spans="1:40">
      <c r="A8" s="41" t="s">
        <v>245</v>
      </c>
      <c r="B8" s="53" t="s">
        <v>196</v>
      </c>
      <c r="C8" s="44"/>
      <c r="D8" s="44"/>
      <c r="E8" s="44"/>
      <c r="F8" s="44"/>
      <c r="G8" s="44">
        <v>17600</v>
      </c>
      <c r="H8" s="44"/>
      <c r="I8" s="44"/>
      <c r="J8" s="44"/>
      <c r="K8" s="44"/>
      <c r="L8" s="45"/>
      <c r="M8" s="46"/>
      <c r="N8" s="49">
        <v>1267898</v>
      </c>
      <c r="O8" s="49"/>
      <c r="P8" s="49">
        <v>20706</v>
      </c>
      <c r="Q8" s="44">
        <v>96000</v>
      </c>
      <c r="R8" s="44"/>
      <c r="S8" s="44">
        <v>97164</v>
      </c>
      <c r="T8" s="44">
        <v>720</v>
      </c>
      <c r="U8" s="44"/>
      <c r="V8" s="44">
        <v>2400</v>
      </c>
      <c r="W8" s="44">
        <v>132830</v>
      </c>
      <c r="X8" s="44">
        <f t="shared" si="0"/>
        <v>3984.8999999999996</v>
      </c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>
        <v>8265</v>
      </c>
      <c r="AM8" s="44">
        <v>1200</v>
      </c>
      <c r="AN8" s="44"/>
    </row>
    <row r="9" spans="1:40">
      <c r="A9" s="41" t="s">
        <v>236</v>
      </c>
      <c r="B9" s="52" t="s">
        <v>187</v>
      </c>
      <c r="C9" s="44"/>
      <c r="D9" s="44"/>
      <c r="E9" s="44"/>
      <c r="F9" s="44"/>
      <c r="G9" s="44">
        <v>19200</v>
      </c>
      <c r="H9" s="44"/>
      <c r="I9" s="44"/>
      <c r="J9" s="44"/>
      <c r="K9" s="44"/>
      <c r="L9" s="45"/>
      <c r="M9" s="46"/>
      <c r="N9" s="49">
        <v>1417848</v>
      </c>
      <c r="O9" s="49"/>
      <c r="P9" s="49"/>
      <c r="Q9" s="44">
        <v>360000</v>
      </c>
      <c r="R9" s="44"/>
      <c r="S9" s="44"/>
      <c r="T9" s="44">
        <v>720</v>
      </c>
      <c r="U9" s="44"/>
      <c r="V9" s="44">
        <v>2400</v>
      </c>
      <c r="W9" s="44">
        <v>179150</v>
      </c>
      <c r="X9" s="44">
        <f t="shared" si="0"/>
        <v>5374.5</v>
      </c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>
        <v>22940</v>
      </c>
      <c r="AM9" s="44">
        <v>1200</v>
      </c>
      <c r="AN9" s="44"/>
    </row>
    <row r="10" spans="1:40">
      <c r="A10" s="41" t="s">
        <v>243</v>
      </c>
      <c r="B10" s="52" t="s">
        <v>194</v>
      </c>
      <c r="C10" s="44"/>
      <c r="D10" s="44"/>
      <c r="E10" s="44"/>
      <c r="F10" s="44"/>
      <c r="G10" s="44">
        <v>19200</v>
      </c>
      <c r="H10" s="44"/>
      <c r="I10" s="44"/>
      <c r="J10" s="44"/>
      <c r="K10" s="44"/>
      <c r="L10" s="45"/>
      <c r="M10" s="46"/>
      <c r="N10" s="49">
        <v>1286269</v>
      </c>
      <c r="O10" s="49"/>
      <c r="P10" s="49"/>
      <c r="Q10" s="44">
        <v>548000</v>
      </c>
      <c r="R10" s="44"/>
      <c r="S10" s="44"/>
      <c r="T10" s="44">
        <v>720</v>
      </c>
      <c r="U10" s="44"/>
      <c r="V10" s="44">
        <v>2400</v>
      </c>
      <c r="W10" s="44">
        <v>140470</v>
      </c>
      <c r="X10" s="44">
        <f t="shared" si="0"/>
        <v>4214.0999999999995</v>
      </c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>
        <v>20280</v>
      </c>
      <c r="AM10" s="44">
        <v>1200</v>
      </c>
      <c r="AN10" s="44"/>
    </row>
    <row r="11" spans="1:40">
      <c r="A11" s="41" t="s">
        <v>227</v>
      </c>
      <c r="B11" s="52" t="s">
        <v>178</v>
      </c>
      <c r="C11" s="44"/>
      <c r="D11" s="44"/>
      <c r="E11" s="44"/>
      <c r="F11" s="44"/>
      <c r="G11" s="44">
        <v>19200</v>
      </c>
      <c r="H11" s="44"/>
      <c r="I11" s="44"/>
      <c r="J11" s="44"/>
      <c r="K11" s="44"/>
      <c r="L11" s="45"/>
      <c r="M11" s="46"/>
      <c r="N11" s="49">
        <v>1556292</v>
      </c>
      <c r="O11" s="49"/>
      <c r="P11" s="49"/>
      <c r="Q11" s="44">
        <v>51000</v>
      </c>
      <c r="R11" s="44"/>
      <c r="S11" s="44"/>
      <c r="T11" s="44">
        <v>720</v>
      </c>
      <c r="U11" s="44"/>
      <c r="V11" s="44">
        <v>2400</v>
      </c>
      <c r="W11" s="44">
        <v>221670</v>
      </c>
      <c r="X11" s="44">
        <f t="shared" si="0"/>
        <v>6650.0999999999995</v>
      </c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>
        <v>18425</v>
      </c>
      <c r="AM11" s="44">
        <v>2400</v>
      </c>
      <c r="AN11" s="44"/>
    </row>
    <row r="12" spans="1:40">
      <c r="A12" s="41" t="s">
        <v>225</v>
      </c>
      <c r="B12" s="52" t="s">
        <v>176</v>
      </c>
      <c r="C12" s="44"/>
      <c r="D12" s="44"/>
      <c r="E12" s="44"/>
      <c r="F12" s="44"/>
      <c r="G12" s="44">
        <v>19200</v>
      </c>
      <c r="H12" s="44"/>
      <c r="I12" s="44"/>
      <c r="J12" s="44"/>
      <c r="K12" s="44"/>
      <c r="L12" s="45"/>
      <c r="M12" s="46"/>
      <c r="N12" s="49">
        <v>1349184</v>
      </c>
      <c r="O12" s="49"/>
      <c r="P12" s="49"/>
      <c r="Q12" s="44">
        <v>348000</v>
      </c>
      <c r="R12" s="44"/>
      <c r="S12" s="44"/>
      <c r="T12" s="44">
        <v>720</v>
      </c>
      <c r="U12" s="44"/>
      <c r="V12" s="44">
        <v>2400</v>
      </c>
      <c r="W12" s="44">
        <v>162750</v>
      </c>
      <c r="X12" s="44">
        <f t="shared" si="0"/>
        <v>4882.5</v>
      </c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>
        <v>10199</v>
      </c>
      <c r="AM12" s="44"/>
      <c r="AN12" s="44"/>
    </row>
    <row r="13" spans="1:40">
      <c r="A13" s="41" t="s">
        <v>217</v>
      </c>
      <c r="B13" s="52" t="s">
        <v>168</v>
      </c>
      <c r="C13" s="44"/>
      <c r="D13" s="44"/>
      <c r="E13" s="44"/>
      <c r="F13" s="44"/>
      <c r="G13" s="44">
        <v>19200</v>
      </c>
      <c r="H13" s="44"/>
      <c r="I13" s="44"/>
      <c r="J13" s="44"/>
      <c r="K13" s="44"/>
      <c r="L13" s="45"/>
      <c r="M13" s="46"/>
      <c r="N13" s="49">
        <v>1563495</v>
      </c>
      <c r="O13" s="49">
        <v>0</v>
      </c>
      <c r="P13" s="49">
        <v>0</v>
      </c>
      <c r="Q13" s="44">
        <v>380000</v>
      </c>
      <c r="R13" s="44"/>
      <c r="S13" s="44">
        <v>0</v>
      </c>
      <c r="T13" s="44">
        <v>720</v>
      </c>
      <c r="U13" s="44">
        <v>0</v>
      </c>
      <c r="V13" s="44">
        <v>2400</v>
      </c>
      <c r="W13" s="44">
        <v>234450</v>
      </c>
      <c r="X13" s="44">
        <f t="shared" si="0"/>
        <v>7033.5</v>
      </c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>
        <v>19291</v>
      </c>
      <c r="AM13" s="44"/>
      <c r="AN13" s="44"/>
    </row>
    <row r="14" spans="1:40">
      <c r="A14" s="41" t="s">
        <v>219</v>
      </c>
      <c r="B14" s="52" t="s">
        <v>170</v>
      </c>
      <c r="C14" s="44"/>
      <c r="D14" s="44"/>
      <c r="E14" s="44"/>
      <c r="F14" s="44"/>
      <c r="G14" s="44">
        <v>19200</v>
      </c>
      <c r="H14" s="44"/>
      <c r="I14" s="44"/>
      <c r="J14" s="44"/>
      <c r="K14" s="44"/>
      <c r="L14" s="45"/>
      <c r="M14" s="46"/>
      <c r="N14" s="49">
        <v>1453704</v>
      </c>
      <c r="P14" s="49">
        <v>175774</v>
      </c>
      <c r="Q14" s="44">
        <v>215000</v>
      </c>
      <c r="R14" s="44"/>
      <c r="S14" s="44">
        <v>0</v>
      </c>
      <c r="T14" s="44">
        <v>720</v>
      </c>
      <c r="U14" s="44"/>
      <c r="V14" s="44">
        <v>2400</v>
      </c>
      <c r="W14" s="44">
        <v>139860</v>
      </c>
      <c r="X14" s="44">
        <f t="shared" si="0"/>
        <v>4195.8</v>
      </c>
      <c r="Y14" s="44"/>
      <c r="Z14" s="44"/>
      <c r="AA14" s="44"/>
      <c r="AB14" s="44"/>
      <c r="AC14" s="44"/>
      <c r="AD14" s="44"/>
      <c r="AE14" s="44"/>
      <c r="AF14" s="44"/>
      <c r="AG14" s="44"/>
      <c r="AH14" s="44">
        <v>0</v>
      </c>
      <c r="AI14" s="44"/>
      <c r="AJ14" s="44"/>
      <c r="AK14" s="44"/>
      <c r="AL14" s="44">
        <v>13985</v>
      </c>
      <c r="AM14" s="44">
        <v>1200</v>
      </c>
      <c r="AN14" s="44"/>
    </row>
    <row r="15" spans="1:40">
      <c r="A15" s="41" t="s">
        <v>242</v>
      </c>
      <c r="B15" s="52" t="s">
        <v>193</v>
      </c>
      <c r="C15" s="44"/>
      <c r="D15" s="44"/>
      <c r="E15" s="44"/>
      <c r="F15" s="44"/>
      <c r="G15" s="44">
        <v>19200</v>
      </c>
      <c r="H15" s="44"/>
      <c r="I15" s="44"/>
      <c r="J15" s="44"/>
      <c r="K15" s="44"/>
      <c r="L15" s="45"/>
      <c r="M15" s="46"/>
      <c r="N15" s="49">
        <v>1219998</v>
      </c>
      <c r="O15" s="49"/>
      <c r="P15" s="49"/>
      <c r="Q15" s="44">
        <v>480000</v>
      </c>
      <c r="R15" s="44"/>
      <c r="S15" s="44"/>
      <c r="T15" s="44">
        <v>720</v>
      </c>
      <c r="U15" s="44"/>
      <c r="V15" s="44">
        <v>2400</v>
      </c>
      <c r="W15" s="44">
        <v>124500</v>
      </c>
      <c r="X15" s="44">
        <f t="shared" si="0"/>
        <v>3735</v>
      </c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>
        <v>7234</v>
      </c>
      <c r="AM15" s="44">
        <v>1200</v>
      </c>
      <c r="AN15" s="44"/>
    </row>
    <row r="16" spans="1:40">
      <c r="A16" s="41" t="s">
        <v>239</v>
      </c>
      <c r="B16" s="52" t="s">
        <v>190</v>
      </c>
      <c r="C16" s="44"/>
      <c r="D16" s="44"/>
      <c r="E16" s="44"/>
      <c r="F16" s="44"/>
      <c r="G16" s="44">
        <v>19200</v>
      </c>
      <c r="H16" s="44"/>
      <c r="I16" s="44"/>
      <c r="J16" s="44"/>
      <c r="K16" s="44"/>
      <c r="L16" s="45"/>
      <c r="M16" s="46"/>
      <c r="N16" s="49">
        <v>1263864</v>
      </c>
      <c r="O16" s="49"/>
      <c r="P16" s="49"/>
      <c r="Q16" s="44">
        <v>280000</v>
      </c>
      <c r="R16" s="44"/>
      <c r="S16" s="44"/>
      <c r="T16" s="44">
        <v>720</v>
      </c>
      <c r="U16" s="44"/>
      <c r="V16" s="44">
        <v>2400</v>
      </c>
      <c r="W16" s="44">
        <v>133670</v>
      </c>
      <c r="X16" s="44">
        <f t="shared" si="0"/>
        <v>4010.1</v>
      </c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>
        <v>20532</v>
      </c>
      <c r="AM16" s="44">
        <v>1200</v>
      </c>
      <c r="AN16" s="44"/>
    </row>
    <row r="17" spans="1:40">
      <c r="A17" s="41" t="s">
        <v>277</v>
      </c>
      <c r="B17" s="57" t="s">
        <v>278</v>
      </c>
      <c r="C17" s="44"/>
      <c r="D17" s="44"/>
      <c r="E17" s="44"/>
      <c r="F17" s="44"/>
      <c r="G17" s="44">
        <v>17600</v>
      </c>
      <c r="H17" s="44"/>
      <c r="I17" s="44"/>
      <c r="J17" s="44"/>
      <c r="K17" s="44"/>
      <c r="L17" s="45"/>
      <c r="M17" s="46"/>
      <c r="N17" s="49">
        <v>996487</v>
      </c>
      <c r="O17" s="49"/>
      <c r="P17" s="49"/>
      <c r="Q17" s="44">
        <v>192000</v>
      </c>
      <c r="R17" s="44"/>
      <c r="S17" s="44"/>
      <c r="T17" s="44">
        <v>660</v>
      </c>
      <c r="U17" s="44"/>
      <c r="V17" s="44">
        <v>2200</v>
      </c>
      <c r="W17" s="44">
        <v>77000</v>
      </c>
      <c r="X17" s="44">
        <f t="shared" si="0"/>
        <v>2310</v>
      </c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>
        <v>10851</v>
      </c>
      <c r="AM17" s="44"/>
      <c r="AN17" s="44"/>
    </row>
    <row r="18" spans="1:40">
      <c r="A18" s="41" t="s">
        <v>267</v>
      </c>
      <c r="B18" s="52" t="s">
        <v>215</v>
      </c>
      <c r="C18" s="44"/>
      <c r="D18" s="44"/>
      <c r="E18" s="44"/>
      <c r="F18" s="44"/>
      <c r="G18" s="44">
        <v>19200</v>
      </c>
      <c r="H18" s="44"/>
      <c r="I18" s="44"/>
      <c r="J18" s="44"/>
      <c r="K18" s="44"/>
      <c r="L18" s="45"/>
      <c r="M18" s="46"/>
      <c r="N18" s="49">
        <v>1197072</v>
      </c>
      <c r="O18" s="49"/>
      <c r="P18" s="49">
        <v>200000</v>
      </c>
      <c r="Q18" s="44">
        <v>157901</v>
      </c>
      <c r="R18" s="44">
        <v>50000</v>
      </c>
      <c r="S18" s="44"/>
      <c r="T18" s="44">
        <v>720</v>
      </c>
      <c r="U18" s="44"/>
      <c r="V18" s="44">
        <v>2400</v>
      </c>
      <c r="W18" s="44">
        <v>66110</v>
      </c>
      <c r="X18" s="44">
        <f t="shared" si="0"/>
        <v>1983.3</v>
      </c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>
        <v>7475</v>
      </c>
      <c r="AM18" s="44"/>
      <c r="AN18" s="44"/>
    </row>
    <row r="19" spans="1:40">
      <c r="A19" s="41" t="s">
        <v>255</v>
      </c>
      <c r="B19" s="52" t="s">
        <v>206</v>
      </c>
      <c r="C19" s="44"/>
      <c r="D19" s="44"/>
      <c r="E19" s="44"/>
      <c r="F19" s="44"/>
      <c r="G19" s="44">
        <v>19200</v>
      </c>
      <c r="H19" s="44"/>
      <c r="I19" s="44"/>
      <c r="J19" s="44"/>
      <c r="K19" s="44"/>
      <c r="L19" s="45"/>
      <c r="M19" s="46"/>
      <c r="N19" s="49">
        <v>1214176</v>
      </c>
      <c r="O19" s="49"/>
      <c r="P19" s="49">
        <v>33714</v>
      </c>
      <c r="Q19" s="44">
        <v>280000</v>
      </c>
      <c r="R19" s="44"/>
      <c r="S19" s="44">
        <v>59358</v>
      </c>
      <c r="T19" s="44">
        <v>720</v>
      </c>
      <c r="U19" s="44"/>
      <c r="V19" s="44">
        <v>2400</v>
      </c>
      <c r="W19" s="44">
        <v>111320</v>
      </c>
      <c r="X19" s="44">
        <f t="shared" si="0"/>
        <v>3339.6</v>
      </c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>
        <v>14820</v>
      </c>
      <c r="AM19" s="44"/>
      <c r="AN19" s="44"/>
    </row>
    <row r="20" spans="1:40">
      <c r="A20" s="41" t="s">
        <v>275</v>
      </c>
      <c r="B20" s="54" t="s">
        <v>276</v>
      </c>
      <c r="C20" s="44"/>
      <c r="D20" s="44"/>
      <c r="E20" s="44"/>
      <c r="F20" s="44"/>
      <c r="G20" s="44"/>
      <c r="H20" s="44"/>
      <c r="I20" s="44"/>
      <c r="J20" s="44"/>
      <c r="K20" s="44"/>
      <c r="L20" s="45"/>
      <c r="M20" s="46"/>
      <c r="N20" s="49">
        <v>2234644</v>
      </c>
      <c r="O20" s="49"/>
      <c r="P20" s="49">
        <v>30380</v>
      </c>
      <c r="Q20" s="47">
        <v>320000</v>
      </c>
      <c r="R20" s="44"/>
      <c r="S20" s="49">
        <v>27251</v>
      </c>
      <c r="T20" s="47">
        <v>1080</v>
      </c>
      <c r="U20" s="44"/>
      <c r="V20" s="44">
        <v>1800</v>
      </c>
      <c r="W20" s="47">
        <v>400000</v>
      </c>
      <c r="X20" s="47">
        <f t="shared" si="0"/>
        <v>12000</v>
      </c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>
        <v>2400</v>
      </c>
      <c r="AN20" s="44"/>
    </row>
    <row r="21" spans="1:40">
      <c r="A21" s="41" t="s">
        <v>274</v>
      </c>
      <c r="B21" s="54" t="s">
        <v>273</v>
      </c>
      <c r="C21" s="44"/>
      <c r="D21" s="44"/>
      <c r="E21" s="44"/>
      <c r="F21" s="44"/>
      <c r="G21" s="44">
        <v>19200</v>
      </c>
      <c r="H21" s="44"/>
      <c r="I21" s="44"/>
      <c r="J21" s="44"/>
      <c r="K21" s="44"/>
      <c r="L21" s="45"/>
      <c r="M21" s="46"/>
      <c r="N21" s="49">
        <v>1499670</v>
      </c>
      <c r="O21" s="49"/>
      <c r="P21" s="49">
        <v>88497</v>
      </c>
      <c r="Q21" s="47">
        <v>420000</v>
      </c>
      <c r="R21" s="44"/>
      <c r="S21" s="49">
        <v>29451</v>
      </c>
      <c r="T21" s="47">
        <v>840</v>
      </c>
      <c r="U21" s="44"/>
      <c r="V21" s="44">
        <v>2400</v>
      </c>
      <c r="W21" s="47">
        <v>184380</v>
      </c>
      <c r="X21" s="47">
        <f t="shared" si="0"/>
        <v>5531.4</v>
      </c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</row>
    <row r="22" spans="1:40">
      <c r="A22" s="41" t="s">
        <v>250</v>
      </c>
      <c r="B22" s="52" t="s">
        <v>201</v>
      </c>
      <c r="C22" s="44"/>
      <c r="D22" s="44"/>
      <c r="E22" s="44"/>
      <c r="F22" s="44"/>
      <c r="G22" s="44">
        <v>19200</v>
      </c>
      <c r="H22" s="44"/>
      <c r="I22" s="44"/>
      <c r="J22" s="44"/>
      <c r="K22" s="44"/>
      <c r="L22" s="45"/>
      <c r="M22" s="46"/>
      <c r="N22" s="49">
        <v>1245184</v>
      </c>
      <c r="O22" s="49"/>
      <c r="P22" s="49">
        <v>23786</v>
      </c>
      <c r="Q22" s="44">
        <v>23000</v>
      </c>
      <c r="R22" s="44"/>
      <c r="S22" s="44">
        <v>46128</v>
      </c>
      <c r="T22" s="44">
        <v>720</v>
      </c>
      <c r="U22" s="44"/>
      <c r="V22" s="44">
        <v>2400</v>
      </c>
      <c r="W22" s="44">
        <v>120200</v>
      </c>
      <c r="X22" s="44">
        <f t="shared" si="0"/>
        <v>3606</v>
      </c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>
        <v>24234</v>
      </c>
      <c r="AM22" s="44"/>
      <c r="AN22" s="44"/>
    </row>
    <row r="23" spans="1:40">
      <c r="A23" s="41" t="s">
        <v>222</v>
      </c>
      <c r="B23" s="52" t="s">
        <v>173</v>
      </c>
      <c r="C23" s="44"/>
      <c r="D23" s="44"/>
      <c r="E23" s="44"/>
      <c r="F23" s="44"/>
      <c r="G23" s="44">
        <v>19200</v>
      </c>
      <c r="H23" s="44"/>
      <c r="I23" s="44"/>
      <c r="J23" s="44"/>
      <c r="K23" s="44"/>
      <c r="L23" s="45"/>
      <c r="M23" s="46"/>
      <c r="N23" s="49">
        <v>1574217</v>
      </c>
      <c r="O23" s="49"/>
      <c r="P23" s="49">
        <v>177140</v>
      </c>
      <c r="Q23" s="44">
        <v>550000</v>
      </c>
      <c r="R23" s="44"/>
      <c r="S23" s="44"/>
      <c r="T23" s="44">
        <v>720</v>
      </c>
      <c r="U23" s="44"/>
      <c r="V23" s="44">
        <v>2400</v>
      </c>
      <c r="W23" s="44">
        <v>172480</v>
      </c>
      <c r="X23" s="44">
        <f t="shared" si="0"/>
        <v>5174.3999999999996</v>
      </c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>
        <v>24378</v>
      </c>
      <c r="AM23" s="44">
        <v>1200</v>
      </c>
      <c r="AN23" s="44"/>
    </row>
    <row r="24" spans="1:40">
      <c r="A24" s="41" t="s">
        <v>280</v>
      </c>
      <c r="B24" s="54" t="s">
        <v>279</v>
      </c>
      <c r="C24" s="44"/>
      <c r="D24" s="44"/>
      <c r="E24" s="44"/>
      <c r="F24" s="44"/>
      <c r="G24" s="47">
        <v>9600</v>
      </c>
      <c r="H24" s="44"/>
      <c r="I24" s="44"/>
      <c r="J24" s="44"/>
      <c r="K24" s="44"/>
      <c r="L24" s="45"/>
      <c r="M24" s="46"/>
      <c r="N24" s="49">
        <v>495908</v>
      </c>
      <c r="O24" s="49"/>
      <c r="P24" s="49"/>
      <c r="Q24" s="47">
        <v>45214</v>
      </c>
      <c r="R24" s="44"/>
      <c r="S24" s="44"/>
      <c r="T24" s="47">
        <v>360</v>
      </c>
      <c r="U24" s="44"/>
      <c r="V24" s="47">
        <v>1200</v>
      </c>
      <c r="W24" s="47">
        <v>6000</v>
      </c>
      <c r="X24" s="47">
        <f t="shared" si="0"/>
        <v>180</v>
      </c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>
        <v>3525</v>
      </c>
      <c r="AM24" s="44"/>
      <c r="AN24" s="44"/>
    </row>
    <row r="25" spans="1:40">
      <c r="A25" s="41" t="s">
        <v>259</v>
      </c>
      <c r="B25" s="52" t="s">
        <v>210</v>
      </c>
      <c r="C25" s="44"/>
      <c r="D25" s="44"/>
      <c r="E25" s="44"/>
      <c r="F25" s="44"/>
      <c r="G25" s="44">
        <v>19200</v>
      </c>
      <c r="H25" s="44"/>
      <c r="I25" s="44"/>
      <c r="J25" s="44"/>
      <c r="K25" s="44"/>
      <c r="L25" s="45"/>
      <c r="M25" s="46"/>
      <c r="N25" s="49">
        <v>1152768</v>
      </c>
      <c r="O25" s="49"/>
      <c r="P25" s="49">
        <v>50791</v>
      </c>
      <c r="Q25" s="44">
        <v>181000</v>
      </c>
      <c r="R25" s="44"/>
      <c r="S25" s="44">
        <v>86969</v>
      </c>
      <c r="T25" s="44">
        <v>720</v>
      </c>
      <c r="U25" s="44"/>
      <c r="V25" s="44">
        <v>2400</v>
      </c>
      <c r="W25" s="44">
        <v>94150</v>
      </c>
      <c r="X25" s="44">
        <f t="shared" si="0"/>
        <v>2824.5</v>
      </c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>
        <v>19848</v>
      </c>
      <c r="AM25" s="44">
        <v>2400</v>
      </c>
      <c r="AN25" s="44"/>
    </row>
    <row r="26" spans="1:40">
      <c r="A26" s="41" t="s">
        <v>221</v>
      </c>
      <c r="B26" s="52" t="s">
        <v>172</v>
      </c>
      <c r="C26" s="44"/>
      <c r="D26" s="44"/>
      <c r="E26" s="44"/>
      <c r="F26" s="44"/>
      <c r="G26" s="44">
        <v>19200</v>
      </c>
      <c r="H26" s="44"/>
      <c r="I26" s="44"/>
      <c r="J26" s="44"/>
      <c r="K26" s="44"/>
      <c r="L26" s="45"/>
      <c r="M26" s="46"/>
      <c r="N26" s="49">
        <v>1538292</v>
      </c>
      <c r="O26" s="49">
        <v>0</v>
      </c>
      <c r="P26" s="49">
        <v>0</v>
      </c>
      <c r="Q26" s="44">
        <v>690000</v>
      </c>
      <c r="R26" s="44"/>
      <c r="S26" s="44"/>
      <c r="T26" s="44">
        <v>720</v>
      </c>
      <c r="U26" s="44"/>
      <c r="V26" s="44">
        <v>2400</v>
      </c>
      <c r="W26" s="44">
        <v>214660</v>
      </c>
      <c r="X26" s="44">
        <f t="shared" si="0"/>
        <v>6439.8</v>
      </c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>
        <v>25000</v>
      </c>
      <c r="AM26" s="44">
        <v>1200</v>
      </c>
      <c r="AN26" s="44"/>
    </row>
    <row r="27" spans="1:40">
      <c r="A27" s="41" t="s">
        <v>261</v>
      </c>
      <c r="B27" s="52" t="s">
        <v>212</v>
      </c>
      <c r="C27" s="44"/>
      <c r="D27" s="44"/>
      <c r="E27" s="44"/>
      <c r="F27" s="44"/>
      <c r="G27" s="44">
        <v>19200</v>
      </c>
      <c r="H27" s="44"/>
      <c r="I27" s="44"/>
      <c r="J27" s="44"/>
      <c r="K27" s="44"/>
      <c r="L27" s="45"/>
      <c r="M27" s="46"/>
      <c r="N27" s="49">
        <v>1112722</v>
      </c>
      <c r="O27" s="49"/>
      <c r="P27" s="49">
        <v>95420</v>
      </c>
      <c r="Q27" s="44">
        <v>180000</v>
      </c>
      <c r="R27" s="44"/>
      <c r="S27" s="44">
        <v>60856</v>
      </c>
      <c r="T27" s="44">
        <v>720</v>
      </c>
      <c r="U27" s="44"/>
      <c r="V27" s="44">
        <v>2400</v>
      </c>
      <c r="W27" s="44">
        <v>81650</v>
      </c>
      <c r="X27" s="44">
        <f t="shared" si="0"/>
        <v>2449.5</v>
      </c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</row>
    <row r="28" spans="1:40">
      <c r="A28" s="41" t="s">
        <v>244</v>
      </c>
      <c r="B28" s="52" t="s">
        <v>195</v>
      </c>
      <c r="C28" s="44"/>
      <c r="D28" s="44"/>
      <c r="E28" s="44"/>
      <c r="F28" s="44"/>
      <c r="G28" s="44">
        <v>19200</v>
      </c>
      <c r="H28" s="44"/>
      <c r="I28" s="44"/>
      <c r="J28" s="44"/>
      <c r="K28" s="44"/>
      <c r="L28" s="45"/>
      <c r="M28" s="46"/>
      <c r="N28" s="49">
        <v>1263733</v>
      </c>
      <c r="O28" s="49"/>
      <c r="P28" s="49"/>
      <c r="Q28" s="44">
        <v>240000</v>
      </c>
      <c r="R28" s="44"/>
      <c r="S28" s="44"/>
      <c r="T28" s="44">
        <v>720</v>
      </c>
      <c r="U28" s="44"/>
      <c r="V28" s="44">
        <v>2400</v>
      </c>
      <c r="W28" s="44">
        <v>135880</v>
      </c>
      <c r="X28" s="44">
        <f t="shared" si="0"/>
        <v>4076.3999999999996</v>
      </c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>
        <v>13057</v>
      </c>
      <c r="AM28" s="44">
        <v>1200</v>
      </c>
      <c r="AN28" s="44"/>
    </row>
    <row r="29" spans="1:40">
      <c r="A29" s="41" t="s">
        <v>254</v>
      </c>
      <c r="B29" s="52" t="s">
        <v>205</v>
      </c>
      <c r="C29" s="44"/>
      <c r="D29" s="44"/>
      <c r="E29" s="44"/>
      <c r="F29" s="44"/>
      <c r="G29" s="44">
        <v>19200</v>
      </c>
      <c r="H29" s="44"/>
      <c r="I29" s="44"/>
      <c r="J29" s="44"/>
      <c r="K29" s="44"/>
      <c r="L29" s="45"/>
      <c r="M29" s="46"/>
      <c r="N29" s="49">
        <v>1486436</v>
      </c>
      <c r="O29" s="49"/>
      <c r="P29" s="49"/>
      <c r="Q29" s="44">
        <v>240000</v>
      </c>
      <c r="R29" s="44"/>
      <c r="S29" s="44"/>
      <c r="T29" s="44">
        <v>720</v>
      </c>
      <c r="U29" s="44"/>
      <c r="V29" s="44">
        <v>2400</v>
      </c>
      <c r="W29" s="44">
        <v>200020</v>
      </c>
      <c r="X29" s="44">
        <f t="shared" si="0"/>
        <v>6000.5999999999995</v>
      </c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>
        <v>21943</v>
      </c>
      <c r="AM29" s="44">
        <v>1200</v>
      </c>
      <c r="AN29" s="44"/>
    </row>
    <row r="30" spans="1:40">
      <c r="A30" s="41" t="s">
        <v>228</v>
      </c>
      <c r="B30" s="52" t="s">
        <v>179</v>
      </c>
      <c r="C30" s="44"/>
      <c r="D30" s="44"/>
      <c r="E30" s="44"/>
      <c r="F30" s="44"/>
      <c r="G30" s="44">
        <v>17600</v>
      </c>
      <c r="H30" s="44"/>
      <c r="I30" s="44"/>
      <c r="J30" s="44"/>
      <c r="K30" s="44"/>
      <c r="L30" s="45"/>
      <c r="M30" s="46"/>
      <c r="N30" s="49">
        <v>1304964</v>
      </c>
      <c r="O30" s="49"/>
      <c r="P30" s="49"/>
      <c r="Q30" s="44">
        <v>150000</v>
      </c>
      <c r="R30" s="44"/>
      <c r="S30" s="44"/>
      <c r="T30" s="44">
        <v>720</v>
      </c>
      <c r="U30" s="44"/>
      <c r="V30" s="44">
        <v>2400</v>
      </c>
      <c r="W30" s="44">
        <v>153000</v>
      </c>
      <c r="X30" s="44">
        <f t="shared" si="0"/>
        <v>4590</v>
      </c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</row>
    <row r="31" spans="1:40">
      <c r="A31" s="41" t="s">
        <v>224</v>
      </c>
      <c r="B31" s="52" t="s">
        <v>175</v>
      </c>
      <c r="C31" s="44"/>
      <c r="D31" s="44"/>
      <c r="E31" s="44"/>
      <c r="F31" s="44"/>
      <c r="G31" s="44">
        <v>19200</v>
      </c>
      <c r="H31" s="44"/>
      <c r="I31" s="44"/>
      <c r="J31" s="44"/>
      <c r="K31" s="44"/>
      <c r="L31" s="45"/>
      <c r="M31" s="46"/>
      <c r="N31" s="49">
        <v>1387860</v>
      </c>
      <c r="O31" s="49"/>
      <c r="P31" s="49">
        <v>190471</v>
      </c>
      <c r="Q31" s="44">
        <v>211000</v>
      </c>
      <c r="R31" s="44">
        <v>50000</v>
      </c>
      <c r="S31" s="44"/>
      <c r="T31" s="44">
        <v>720</v>
      </c>
      <c r="U31" s="44"/>
      <c r="V31" s="44">
        <v>2400</v>
      </c>
      <c r="W31" s="44">
        <v>106180</v>
      </c>
      <c r="X31" s="44">
        <f t="shared" si="0"/>
        <v>3185.4</v>
      </c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>
        <v>7475</v>
      </c>
      <c r="AM31" s="44"/>
      <c r="AN31" s="44"/>
    </row>
    <row r="32" spans="1:40">
      <c r="A32" s="41" t="s">
        <v>270</v>
      </c>
      <c r="B32" s="54" t="s">
        <v>269</v>
      </c>
      <c r="C32" s="44"/>
      <c r="D32" s="44"/>
      <c r="E32" s="44"/>
      <c r="F32" s="44"/>
      <c r="G32" s="44">
        <v>19200</v>
      </c>
      <c r="H32" s="44"/>
      <c r="I32" s="44"/>
      <c r="J32" s="44"/>
      <c r="K32" s="44"/>
      <c r="L32" s="45"/>
      <c r="M32" s="46"/>
      <c r="N32" s="49">
        <v>1618345</v>
      </c>
      <c r="O32" s="49"/>
      <c r="P32" s="49">
        <v>180902</v>
      </c>
      <c r="Q32" s="47">
        <v>240000</v>
      </c>
      <c r="R32" s="44"/>
      <c r="S32" s="49">
        <v>89842</v>
      </c>
      <c r="T32" s="47">
        <v>1440</v>
      </c>
      <c r="U32" s="44"/>
      <c r="V32" s="44">
        <v>2400</v>
      </c>
      <c r="W32" s="47">
        <v>191830</v>
      </c>
      <c r="X32" s="44">
        <f t="shared" si="0"/>
        <v>5754.9</v>
      </c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>
        <v>1200</v>
      </c>
      <c r="AN32" s="44">
        <v>251</v>
      </c>
    </row>
    <row r="33" spans="1:40">
      <c r="A33" s="41" t="s">
        <v>226</v>
      </c>
      <c r="B33" s="53" t="s">
        <v>177</v>
      </c>
      <c r="C33" s="44"/>
      <c r="D33" s="44"/>
      <c r="E33" s="44"/>
      <c r="F33" s="44"/>
      <c r="G33" s="44">
        <v>19200</v>
      </c>
      <c r="H33" s="44"/>
      <c r="I33" s="44"/>
      <c r="J33" s="44"/>
      <c r="K33" s="44"/>
      <c r="L33" s="45"/>
      <c r="M33" s="46"/>
      <c r="N33" s="49">
        <v>1393113</v>
      </c>
      <c r="O33" s="49"/>
      <c r="P33" s="49"/>
      <c r="Q33" s="44">
        <v>240000</v>
      </c>
      <c r="R33" s="44"/>
      <c r="S33" s="44"/>
      <c r="T33" s="44">
        <v>720</v>
      </c>
      <c r="U33" s="44"/>
      <c r="V33" s="44">
        <v>2400</v>
      </c>
      <c r="W33" s="44">
        <v>176000</v>
      </c>
      <c r="X33" s="44">
        <f t="shared" si="0"/>
        <v>5280</v>
      </c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>
        <v>7475</v>
      </c>
      <c r="AM33" s="44">
        <v>2400</v>
      </c>
      <c r="AN33" s="44"/>
    </row>
    <row r="34" spans="1:40">
      <c r="A34" s="41" t="s">
        <v>253</v>
      </c>
      <c r="B34" s="52" t="s">
        <v>204</v>
      </c>
      <c r="C34" s="44"/>
      <c r="D34" s="44"/>
      <c r="E34" s="44"/>
      <c r="F34" s="44"/>
      <c r="G34" s="44">
        <v>19200</v>
      </c>
      <c r="H34" s="44"/>
      <c r="I34" s="44"/>
      <c r="J34" s="44"/>
      <c r="K34" s="44"/>
      <c r="L34" s="45"/>
      <c r="M34" s="46"/>
      <c r="N34" s="49">
        <v>1390460</v>
      </c>
      <c r="O34" s="49"/>
      <c r="P34" s="49"/>
      <c r="Q34" s="44">
        <v>520000</v>
      </c>
      <c r="R34" s="44"/>
      <c r="S34" s="44"/>
      <c r="T34" s="44">
        <v>720</v>
      </c>
      <c r="U34" s="44"/>
      <c r="V34" s="44">
        <v>2400</v>
      </c>
      <c r="W34" s="44">
        <v>178200</v>
      </c>
      <c r="X34" s="44">
        <f t="shared" ref="X34:X56" si="1">W34*0.03</f>
        <v>5346</v>
      </c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</row>
    <row r="35" spans="1:40">
      <c r="A35" s="41" t="s">
        <v>231</v>
      </c>
      <c r="B35" s="52" t="s">
        <v>182</v>
      </c>
      <c r="C35" s="44"/>
      <c r="D35" s="44"/>
      <c r="E35" s="44"/>
      <c r="F35" s="44"/>
      <c r="G35" s="44">
        <v>17600</v>
      </c>
      <c r="H35" s="44"/>
      <c r="I35" s="44"/>
      <c r="J35" s="44"/>
      <c r="K35" s="44"/>
      <c r="L35" s="45"/>
      <c r="M35" s="46"/>
      <c r="N35" s="49">
        <v>1399900</v>
      </c>
      <c r="O35" s="49"/>
      <c r="P35" s="49"/>
      <c r="Q35" s="44">
        <v>312000</v>
      </c>
      <c r="R35" s="44"/>
      <c r="S35" s="44"/>
      <c r="T35" s="44">
        <v>720</v>
      </c>
      <c r="U35" s="44"/>
      <c r="V35" s="44">
        <v>2400</v>
      </c>
      <c r="W35" s="44">
        <v>181120</v>
      </c>
      <c r="X35" s="44">
        <f t="shared" si="1"/>
        <v>5433.5999999999995</v>
      </c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>
        <v>1200</v>
      </c>
      <c r="AN35" s="44"/>
    </row>
    <row r="36" spans="1:40">
      <c r="A36" s="41" t="s">
        <v>240</v>
      </c>
      <c r="B36" s="52" t="s">
        <v>191</v>
      </c>
      <c r="C36" s="44"/>
      <c r="D36" s="44"/>
      <c r="E36" s="44"/>
      <c r="F36" s="44"/>
      <c r="G36" s="44">
        <v>19200</v>
      </c>
      <c r="H36" s="44"/>
      <c r="I36" s="44"/>
      <c r="J36" s="44"/>
      <c r="K36" s="44"/>
      <c r="L36" s="45"/>
      <c r="M36" s="46"/>
      <c r="N36" s="49">
        <v>1281352</v>
      </c>
      <c r="O36" s="49"/>
      <c r="P36" s="49">
        <v>153121</v>
      </c>
      <c r="Q36" s="44">
        <v>490000</v>
      </c>
      <c r="R36" s="44"/>
      <c r="S36" s="44"/>
      <c r="T36" s="44">
        <v>720</v>
      </c>
      <c r="U36" s="44"/>
      <c r="V36" s="44">
        <v>2400</v>
      </c>
      <c r="W36" s="44">
        <v>98790</v>
      </c>
      <c r="X36" s="44">
        <f t="shared" si="1"/>
        <v>2963.7</v>
      </c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>
        <v>22825</v>
      </c>
      <c r="AM36" s="44"/>
      <c r="AN36" s="44"/>
    </row>
    <row r="37" spans="1:40">
      <c r="A37" s="41" t="s">
        <v>232</v>
      </c>
      <c r="B37" s="52" t="s">
        <v>183</v>
      </c>
      <c r="C37" s="44"/>
      <c r="D37" s="44"/>
      <c r="E37" s="44"/>
      <c r="F37" s="44"/>
      <c r="G37" s="44">
        <v>19200</v>
      </c>
      <c r="H37" s="44"/>
      <c r="I37" s="44"/>
      <c r="J37" s="44"/>
      <c r="K37" s="44"/>
      <c r="L37" s="45"/>
      <c r="M37" s="46"/>
      <c r="N37" s="49">
        <v>1295920</v>
      </c>
      <c r="O37" s="49"/>
      <c r="P37" s="49">
        <v>37035</v>
      </c>
      <c r="Q37" s="44">
        <v>190000</v>
      </c>
      <c r="R37" s="44">
        <v>50000</v>
      </c>
      <c r="S37" s="44"/>
      <c r="T37" s="44">
        <v>720</v>
      </c>
      <c r="U37" s="44"/>
      <c r="V37" s="44">
        <v>2400</v>
      </c>
      <c r="W37" s="44">
        <v>116480</v>
      </c>
      <c r="X37" s="44">
        <f t="shared" si="1"/>
        <v>3494.4</v>
      </c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>
        <v>22875</v>
      </c>
      <c r="AM37" s="44">
        <v>1200</v>
      </c>
      <c r="AN37" s="44"/>
    </row>
    <row r="38" spans="1:40">
      <c r="A38" s="41" t="s">
        <v>252</v>
      </c>
      <c r="B38" s="52" t="s">
        <v>203</v>
      </c>
      <c r="C38" s="44"/>
      <c r="D38" s="44"/>
      <c r="E38" s="44"/>
      <c r="F38" s="44"/>
      <c r="G38" s="44">
        <v>19200</v>
      </c>
      <c r="H38" s="44"/>
      <c r="I38" s="44"/>
      <c r="J38" s="44"/>
      <c r="K38" s="44"/>
      <c r="L38" s="45"/>
      <c r="M38" s="46"/>
      <c r="N38" s="49">
        <v>1349081</v>
      </c>
      <c r="O38" s="49"/>
      <c r="P38" s="49">
        <v>66333</v>
      </c>
      <c r="Q38" s="44">
        <v>150000</v>
      </c>
      <c r="R38" s="44"/>
      <c r="S38" s="44"/>
      <c r="T38" s="44">
        <v>720</v>
      </c>
      <c r="U38" s="44"/>
      <c r="V38" s="44">
        <v>2400</v>
      </c>
      <c r="W38" s="44">
        <v>143650</v>
      </c>
      <c r="X38" s="44">
        <f t="shared" si="1"/>
        <v>4309.5</v>
      </c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>
        <v>7475</v>
      </c>
      <c r="AM38" s="44"/>
      <c r="AN38" s="44"/>
    </row>
    <row r="39" spans="1:40">
      <c r="A39" s="41" t="s">
        <v>257</v>
      </c>
      <c r="B39" s="52" t="s">
        <v>208</v>
      </c>
      <c r="C39" s="44"/>
      <c r="D39" s="44"/>
      <c r="E39" s="44"/>
      <c r="F39" s="44"/>
      <c r="G39" s="44">
        <v>17600</v>
      </c>
      <c r="H39" s="44"/>
      <c r="I39" s="44"/>
      <c r="J39" s="44"/>
      <c r="K39" s="44"/>
      <c r="L39" s="45"/>
      <c r="M39" s="46"/>
      <c r="N39" s="49">
        <v>1199589</v>
      </c>
      <c r="O39" s="49"/>
      <c r="P39" s="49">
        <v>4376</v>
      </c>
      <c r="Q39" s="44">
        <v>240000</v>
      </c>
      <c r="R39" s="44"/>
      <c r="S39" s="44"/>
      <c r="T39" s="44">
        <v>720</v>
      </c>
      <c r="U39" s="44"/>
      <c r="V39" s="44">
        <v>2400</v>
      </c>
      <c r="W39" s="44">
        <v>112610</v>
      </c>
      <c r="X39" s="44">
        <f t="shared" si="1"/>
        <v>3378.2999999999997</v>
      </c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>
        <v>24877</v>
      </c>
      <c r="AM39" s="44"/>
      <c r="AN39" s="44"/>
    </row>
    <row r="40" spans="1:40">
      <c r="A40" s="41" t="s">
        <v>238</v>
      </c>
      <c r="B40" s="52" t="s">
        <v>189</v>
      </c>
      <c r="C40" s="44"/>
      <c r="D40" s="44"/>
      <c r="E40" s="44"/>
      <c r="F40" s="44"/>
      <c r="G40" s="44">
        <v>19200</v>
      </c>
      <c r="H40" s="44"/>
      <c r="I40" s="44"/>
      <c r="J40" s="44"/>
      <c r="K40" s="44"/>
      <c r="L40" s="45"/>
      <c r="M40" s="46"/>
      <c r="N40" s="49">
        <v>1524772</v>
      </c>
      <c r="O40" s="49"/>
      <c r="P40" s="49">
        <v>142742</v>
      </c>
      <c r="Q40" s="44">
        <v>663000</v>
      </c>
      <c r="R40" s="44"/>
      <c r="S40" s="44"/>
      <c r="T40" s="44">
        <v>720</v>
      </c>
      <c r="U40" s="44"/>
      <c r="V40" s="44">
        <v>2400</v>
      </c>
      <c r="W40" s="44">
        <v>168780</v>
      </c>
      <c r="X40" s="44">
        <f t="shared" si="1"/>
        <v>5063.3999999999996</v>
      </c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>
        <v>21665</v>
      </c>
      <c r="AM40" s="44">
        <v>1200</v>
      </c>
      <c r="AN40" s="44"/>
    </row>
    <row r="41" spans="1:40">
      <c r="A41" s="41" t="s">
        <v>233</v>
      </c>
      <c r="B41" s="52" t="s">
        <v>184</v>
      </c>
      <c r="C41" s="44"/>
      <c r="D41" s="44"/>
      <c r="E41" s="44"/>
      <c r="F41" s="44"/>
      <c r="G41" s="44">
        <v>19200</v>
      </c>
      <c r="H41" s="44"/>
      <c r="I41" s="44"/>
      <c r="J41" s="44"/>
      <c r="K41" s="44"/>
      <c r="L41" s="45"/>
      <c r="M41" s="46"/>
      <c r="N41" s="49">
        <v>1400864</v>
      </c>
      <c r="O41" s="49"/>
      <c r="P41" s="49">
        <v>62556</v>
      </c>
      <c r="Q41" s="44">
        <v>240000</v>
      </c>
      <c r="R41" s="44"/>
      <c r="S41" s="44">
        <v>89904</v>
      </c>
      <c r="T41" s="44">
        <v>720</v>
      </c>
      <c r="U41" s="44"/>
      <c r="V41" s="44">
        <v>2400</v>
      </c>
      <c r="W41" s="44">
        <v>154672</v>
      </c>
      <c r="X41" s="44">
        <f t="shared" si="1"/>
        <v>4640.16</v>
      </c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>
        <v>25000</v>
      </c>
      <c r="AM41" s="44">
        <v>1200</v>
      </c>
      <c r="AN41" s="44"/>
    </row>
    <row r="42" spans="1:40">
      <c r="A42" s="41" t="s">
        <v>235</v>
      </c>
      <c r="B42" s="52" t="s">
        <v>186</v>
      </c>
      <c r="C42" s="44"/>
      <c r="D42" s="44"/>
      <c r="E42" s="44"/>
      <c r="F42" s="44"/>
      <c r="G42" s="44">
        <v>19200</v>
      </c>
      <c r="H42" s="44"/>
      <c r="I42" s="44"/>
      <c r="J42" s="44"/>
      <c r="K42" s="44"/>
      <c r="L42" s="45"/>
      <c r="M42" s="46"/>
      <c r="N42" s="49">
        <v>1349484</v>
      </c>
      <c r="O42" s="49"/>
      <c r="P42" s="49">
        <v>35000</v>
      </c>
      <c r="Q42" s="44">
        <v>725000</v>
      </c>
      <c r="R42" s="44"/>
      <c r="S42" s="44"/>
      <c r="T42" s="44">
        <v>720</v>
      </c>
      <c r="U42" s="44"/>
      <c r="V42" s="44">
        <v>2400</v>
      </c>
      <c r="W42" s="44">
        <v>155400</v>
      </c>
      <c r="X42" s="44">
        <f t="shared" si="1"/>
        <v>4662</v>
      </c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</row>
    <row r="43" spans="1:40">
      <c r="A43" s="41" t="s">
        <v>260</v>
      </c>
      <c r="B43" s="52" t="s">
        <v>211</v>
      </c>
      <c r="C43" s="44"/>
      <c r="D43" s="44"/>
      <c r="E43" s="44"/>
      <c r="F43" s="44"/>
      <c r="G43" s="44">
        <v>19200</v>
      </c>
      <c r="H43" s="44"/>
      <c r="I43" s="44"/>
      <c r="J43" s="44"/>
      <c r="K43" s="44"/>
      <c r="L43" s="45"/>
      <c r="M43" s="46"/>
      <c r="N43" s="49">
        <v>1225454</v>
      </c>
      <c r="O43" s="49"/>
      <c r="P43" s="49">
        <v>103789</v>
      </c>
      <c r="Q43" s="44">
        <v>220000</v>
      </c>
      <c r="R43" s="44">
        <v>50000</v>
      </c>
      <c r="S43" s="44">
        <v>102699</v>
      </c>
      <c r="T43" s="44">
        <v>720</v>
      </c>
      <c r="U43" s="44"/>
      <c r="V43" s="44">
        <v>2400</v>
      </c>
      <c r="W43" s="44">
        <v>89400</v>
      </c>
      <c r="X43" s="44">
        <f t="shared" si="1"/>
        <v>2682</v>
      </c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>
        <v>14468</v>
      </c>
      <c r="AM43" s="44">
        <v>1200</v>
      </c>
      <c r="AN43" s="44"/>
    </row>
    <row r="44" spans="1:40">
      <c r="A44" s="41" t="s">
        <v>229</v>
      </c>
      <c r="B44" s="55" t="s">
        <v>180</v>
      </c>
      <c r="C44" s="44"/>
      <c r="D44" s="44"/>
      <c r="E44" s="44"/>
      <c r="F44" s="44"/>
      <c r="G44" s="44">
        <v>19200</v>
      </c>
      <c r="H44" s="44"/>
      <c r="I44" s="44"/>
      <c r="J44" s="44"/>
      <c r="K44" s="44"/>
      <c r="L44" s="45"/>
      <c r="M44" s="46"/>
      <c r="N44" s="49">
        <v>1461924</v>
      </c>
      <c r="O44" s="49"/>
      <c r="P44" s="49">
        <v>200000</v>
      </c>
      <c r="Q44" s="44">
        <v>120000</v>
      </c>
      <c r="R44" s="44">
        <v>50000</v>
      </c>
      <c r="S44" s="44">
        <v>75003</v>
      </c>
      <c r="T44" s="44">
        <v>720</v>
      </c>
      <c r="U44" s="44"/>
      <c r="V44" s="44">
        <v>2400</v>
      </c>
      <c r="W44" s="44">
        <v>121650</v>
      </c>
      <c r="X44" s="44">
        <f t="shared" si="1"/>
        <v>3649.5</v>
      </c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>
        <v>7475</v>
      </c>
      <c r="AM44" s="44">
        <v>2400</v>
      </c>
      <c r="AN44" s="44"/>
    </row>
    <row r="45" spans="1:40">
      <c r="A45" s="41" t="s">
        <v>266</v>
      </c>
      <c r="B45" s="52" t="s">
        <v>214</v>
      </c>
      <c r="C45" s="44"/>
      <c r="D45" s="44"/>
      <c r="E45" s="44"/>
      <c r="F45" s="44"/>
      <c r="G45" s="44">
        <v>17600</v>
      </c>
      <c r="H45" s="44"/>
      <c r="I45" s="44"/>
      <c r="J45" s="44"/>
      <c r="K45" s="44"/>
      <c r="L45" s="45"/>
      <c r="M45" s="46"/>
      <c r="N45" s="49">
        <v>1056803</v>
      </c>
      <c r="O45" s="49"/>
      <c r="P45" s="49"/>
      <c r="Q45" s="44">
        <v>182224</v>
      </c>
      <c r="R45" s="44">
        <v>50000</v>
      </c>
      <c r="S45" s="44"/>
      <c r="T45" s="44">
        <v>720</v>
      </c>
      <c r="U45" s="44"/>
      <c r="V45" s="44">
        <v>2400</v>
      </c>
      <c r="W45" s="44">
        <v>78400</v>
      </c>
      <c r="X45" s="44">
        <f t="shared" si="1"/>
        <v>2352</v>
      </c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>
        <v>7475</v>
      </c>
      <c r="AM45" s="44"/>
      <c r="AN45" s="44"/>
    </row>
    <row r="46" spans="1:40">
      <c r="A46" s="41" t="s">
        <v>262</v>
      </c>
      <c r="B46" s="52" t="s">
        <v>213</v>
      </c>
      <c r="C46" s="44"/>
      <c r="D46" s="44"/>
      <c r="E46" s="44"/>
      <c r="F46" s="44"/>
      <c r="G46" s="44">
        <v>17600</v>
      </c>
      <c r="H46" s="44"/>
      <c r="I46" s="44"/>
      <c r="J46" s="44"/>
      <c r="K46" s="44"/>
      <c r="L46" s="45"/>
      <c r="M46" s="46"/>
      <c r="N46" s="49">
        <v>1079196</v>
      </c>
      <c r="O46" s="49"/>
      <c r="P46" s="49">
        <v>31456</v>
      </c>
      <c r="Q46" s="44">
        <v>188000</v>
      </c>
      <c r="R46" s="44"/>
      <c r="S46" s="44">
        <v>40544</v>
      </c>
      <c r="T46" s="44">
        <v>720</v>
      </c>
      <c r="U46" s="44"/>
      <c r="V46" s="44">
        <v>2400</v>
      </c>
      <c r="W46" s="44">
        <v>88100</v>
      </c>
      <c r="X46" s="44">
        <f t="shared" si="1"/>
        <v>2643</v>
      </c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</row>
    <row r="47" spans="1:40">
      <c r="A47" s="41" t="s">
        <v>246</v>
      </c>
      <c r="B47" s="52" t="s">
        <v>197</v>
      </c>
      <c r="C47" s="44"/>
      <c r="D47" s="44"/>
      <c r="E47" s="44"/>
      <c r="F47" s="44"/>
      <c r="G47" s="44">
        <v>19200</v>
      </c>
      <c r="H47" s="44"/>
      <c r="I47" s="44"/>
      <c r="J47" s="44"/>
      <c r="K47" s="44"/>
      <c r="L47" s="45"/>
      <c r="M47" s="46"/>
      <c r="N47" s="49">
        <v>1262296</v>
      </c>
      <c r="O47" s="49"/>
      <c r="P47" s="49"/>
      <c r="Q47" s="44">
        <v>249000</v>
      </c>
      <c r="R47" s="44"/>
      <c r="S47" s="44"/>
      <c r="T47" s="44">
        <v>720</v>
      </c>
      <c r="U47" s="44"/>
      <c r="V47" s="44">
        <v>2400</v>
      </c>
      <c r="W47" s="44">
        <v>134680</v>
      </c>
      <c r="X47" s="44">
        <f t="shared" si="1"/>
        <v>4040.3999999999996</v>
      </c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>
        <v>15602</v>
      </c>
      <c r="AM47" s="44">
        <v>1200</v>
      </c>
      <c r="AN47" s="44"/>
    </row>
    <row r="48" spans="1:40">
      <c r="A48" s="41" t="s">
        <v>272</v>
      </c>
      <c r="B48" s="54" t="s">
        <v>271</v>
      </c>
      <c r="C48" s="44"/>
      <c r="D48" s="44"/>
      <c r="E48" s="44"/>
      <c r="F48" s="44"/>
      <c r="G48" s="44"/>
      <c r="H48" s="44"/>
      <c r="I48" s="44"/>
      <c r="J48" s="44"/>
      <c r="K48" s="44"/>
      <c r="L48" s="45"/>
      <c r="M48" s="46"/>
      <c r="N48" s="49">
        <v>899060</v>
      </c>
      <c r="O48" s="49"/>
      <c r="P48" s="49"/>
      <c r="Q48" s="47">
        <v>149000</v>
      </c>
      <c r="R48" s="44">
        <v>44225</v>
      </c>
      <c r="S48" s="44"/>
      <c r="T48" s="47">
        <v>1440</v>
      </c>
      <c r="U48" s="44"/>
      <c r="V48" s="44">
        <v>2400</v>
      </c>
      <c r="W48" s="47">
        <v>48000</v>
      </c>
      <c r="X48" s="47">
        <f t="shared" si="1"/>
        <v>1440</v>
      </c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>
        <v>25000</v>
      </c>
      <c r="AM48" s="44"/>
      <c r="AN48" s="44"/>
    </row>
    <row r="49" spans="1:40">
      <c r="A49" s="41" t="s">
        <v>256</v>
      </c>
      <c r="B49" s="52" t="s">
        <v>207</v>
      </c>
      <c r="C49" s="44"/>
      <c r="D49" s="44"/>
      <c r="E49" s="44"/>
      <c r="F49" s="44"/>
      <c r="G49" s="44">
        <v>17600</v>
      </c>
      <c r="H49" s="44"/>
      <c r="I49" s="44"/>
      <c r="J49" s="44"/>
      <c r="K49" s="44"/>
      <c r="L49" s="45"/>
      <c r="M49" s="46"/>
      <c r="N49" s="49">
        <v>1109208</v>
      </c>
      <c r="O49" s="49"/>
      <c r="P49" s="49">
        <v>9000</v>
      </c>
      <c r="Q49" s="44">
        <v>448000</v>
      </c>
      <c r="R49" s="44"/>
      <c r="S49" s="44"/>
      <c r="T49" s="44">
        <v>720</v>
      </c>
      <c r="U49" s="44"/>
      <c r="V49" s="44">
        <v>2400</v>
      </c>
      <c r="W49" s="44">
        <v>97100</v>
      </c>
      <c r="X49" s="44">
        <f t="shared" si="1"/>
        <v>2913</v>
      </c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>
        <v>7475</v>
      </c>
      <c r="AM49" s="44"/>
      <c r="AN49" s="44"/>
    </row>
    <row r="50" spans="1:40">
      <c r="A50" s="41" t="s">
        <v>230</v>
      </c>
      <c r="B50" s="52" t="s">
        <v>181</v>
      </c>
      <c r="C50" s="44"/>
      <c r="D50" s="44"/>
      <c r="E50" s="44"/>
      <c r="F50" s="44"/>
      <c r="G50" s="44">
        <v>19200</v>
      </c>
      <c r="H50" s="44"/>
      <c r="I50" s="44"/>
      <c r="J50" s="44"/>
      <c r="K50" s="44"/>
      <c r="L50" s="45"/>
      <c r="M50" s="46"/>
      <c r="N50" s="49">
        <v>1424424</v>
      </c>
      <c r="O50" s="49"/>
      <c r="P50" s="49">
        <v>200000</v>
      </c>
      <c r="Q50" s="44">
        <v>84000</v>
      </c>
      <c r="R50" s="44"/>
      <c r="S50" s="44">
        <v>75003</v>
      </c>
      <c r="T50" s="44">
        <v>720</v>
      </c>
      <c r="U50" s="44"/>
      <c r="V50" s="44">
        <v>2400</v>
      </c>
      <c r="W50" s="44">
        <v>120330</v>
      </c>
      <c r="X50" s="44">
        <f t="shared" si="1"/>
        <v>3609.9</v>
      </c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>
        <v>24365</v>
      </c>
      <c r="AM50" s="44"/>
      <c r="AN50" s="44"/>
    </row>
    <row r="51" spans="1:40">
      <c r="A51" s="41" t="s">
        <v>220</v>
      </c>
      <c r="B51" s="52" t="s">
        <v>171</v>
      </c>
      <c r="C51" s="44"/>
      <c r="D51" s="44"/>
      <c r="E51" s="44"/>
      <c r="F51" s="44"/>
      <c r="G51" s="44">
        <v>17600</v>
      </c>
      <c r="H51" s="44"/>
      <c r="I51" s="44"/>
      <c r="J51" s="44"/>
      <c r="K51" s="44"/>
      <c r="L51" s="45"/>
      <c r="M51" s="46"/>
      <c r="N51" s="49">
        <v>1518043</v>
      </c>
      <c r="O51" s="49">
        <v>0</v>
      </c>
      <c r="P51" s="49">
        <v>0</v>
      </c>
      <c r="Q51" s="44">
        <v>344000</v>
      </c>
      <c r="R51" s="44"/>
      <c r="S51" s="44">
        <v>0</v>
      </c>
      <c r="T51" s="44">
        <v>720</v>
      </c>
      <c r="U51" s="44"/>
      <c r="V51" s="44">
        <v>2400</v>
      </c>
      <c r="W51" s="44">
        <v>210230</v>
      </c>
      <c r="X51" s="44">
        <f t="shared" si="1"/>
        <v>6306.9</v>
      </c>
      <c r="Y51" s="44"/>
      <c r="Z51" s="44"/>
      <c r="AA51" s="44"/>
      <c r="AB51" s="44"/>
      <c r="AC51" s="44"/>
      <c r="AD51" s="44"/>
      <c r="AE51" s="44"/>
      <c r="AF51" s="44"/>
      <c r="AG51" s="44"/>
      <c r="AH51" s="44">
        <v>0</v>
      </c>
      <c r="AI51" s="44"/>
      <c r="AJ51" s="44"/>
      <c r="AK51" s="44"/>
      <c r="AL51" s="44">
        <v>21618</v>
      </c>
      <c r="AM51" s="44"/>
      <c r="AN51" s="44">
        <v>500</v>
      </c>
    </row>
    <row r="52" spans="1:40">
      <c r="A52" s="41" t="s">
        <v>234</v>
      </c>
      <c r="B52" s="53" t="s">
        <v>185</v>
      </c>
      <c r="C52" s="44"/>
      <c r="D52" s="44"/>
      <c r="E52" s="44"/>
      <c r="F52" s="44"/>
      <c r="G52" s="44">
        <v>19200</v>
      </c>
      <c r="H52" s="44"/>
      <c r="I52" s="44"/>
      <c r="J52" s="44"/>
      <c r="K52" s="44"/>
      <c r="L52" s="45"/>
      <c r="M52" s="46"/>
      <c r="N52" s="49">
        <v>1391924</v>
      </c>
      <c r="O52" s="49"/>
      <c r="P52" s="49">
        <v>66431</v>
      </c>
      <c r="Q52" s="44">
        <v>300000</v>
      </c>
      <c r="R52" s="44"/>
      <c r="S52" s="44">
        <v>32509</v>
      </c>
      <c r="T52" s="44">
        <v>720</v>
      </c>
      <c r="U52" s="44"/>
      <c r="V52" s="44">
        <v>2400</v>
      </c>
      <c r="W52" s="44">
        <v>155060</v>
      </c>
      <c r="X52" s="44">
        <f t="shared" si="1"/>
        <v>4651.8</v>
      </c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>
        <v>12075</v>
      </c>
      <c r="AM52" s="44"/>
      <c r="AN52" s="44"/>
    </row>
    <row r="53" spans="1:40">
      <c r="A53" s="41" t="s">
        <v>248</v>
      </c>
      <c r="B53" s="52" t="s">
        <v>199</v>
      </c>
      <c r="C53" s="44"/>
      <c r="D53" s="44"/>
      <c r="E53" s="44"/>
      <c r="F53" s="44"/>
      <c r="G53" s="44">
        <v>19200</v>
      </c>
      <c r="H53" s="44"/>
      <c r="I53" s="44"/>
      <c r="J53" s="44"/>
      <c r="K53" s="44"/>
      <c r="L53" s="45"/>
      <c r="M53" s="46"/>
      <c r="N53" s="49">
        <v>1263993</v>
      </c>
      <c r="O53" s="49"/>
      <c r="P53" s="49">
        <v>160787</v>
      </c>
      <c r="Q53" s="44">
        <v>60000</v>
      </c>
      <c r="R53" s="44"/>
      <c r="S53" s="44">
        <v>130124</v>
      </c>
      <c r="T53" s="44">
        <v>720</v>
      </c>
      <c r="U53" s="44"/>
      <c r="V53" s="44">
        <v>2400</v>
      </c>
      <c r="W53" s="44">
        <v>97500</v>
      </c>
      <c r="X53" s="44">
        <f t="shared" si="1"/>
        <v>2925</v>
      </c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>
        <v>7475</v>
      </c>
      <c r="AM53" s="44">
        <v>2400</v>
      </c>
      <c r="AN53" s="44"/>
    </row>
    <row r="54" spans="1:40">
      <c r="A54" s="41" t="s">
        <v>223</v>
      </c>
      <c r="B54" s="52" t="s">
        <v>174</v>
      </c>
      <c r="C54" s="44"/>
      <c r="D54" s="44"/>
      <c r="E54" s="44"/>
      <c r="F54" s="44"/>
      <c r="G54" s="44">
        <v>19200</v>
      </c>
      <c r="H54" s="44"/>
      <c r="I54" s="44"/>
      <c r="J54" s="44"/>
      <c r="K54" s="44"/>
      <c r="L54" s="45"/>
      <c r="M54" s="46"/>
      <c r="N54" s="49">
        <v>1571899</v>
      </c>
      <c r="O54" s="49"/>
      <c r="P54" s="49">
        <v>1481</v>
      </c>
      <c r="Q54" s="44">
        <v>360000</v>
      </c>
      <c r="R54" s="44"/>
      <c r="S54" s="44"/>
      <c r="T54" s="44">
        <v>720</v>
      </c>
      <c r="U54" s="44"/>
      <c r="V54" s="44">
        <v>2400</v>
      </c>
      <c r="W54" s="44">
        <v>224430</v>
      </c>
      <c r="X54" s="44">
        <f t="shared" si="1"/>
        <v>6732.9</v>
      </c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>
        <v>24561</v>
      </c>
      <c r="AM54" s="44"/>
      <c r="AN54" s="44"/>
    </row>
    <row r="55" spans="1:40">
      <c r="A55" s="41" t="s">
        <v>268</v>
      </c>
      <c r="B55" s="52" t="s">
        <v>216</v>
      </c>
      <c r="C55" s="44"/>
      <c r="D55" s="44"/>
      <c r="E55" s="44"/>
      <c r="F55" s="44"/>
      <c r="G55" s="44">
        <v>19200</v>
      </c>
      <c r="H55" s="44"/>
      <c r="I55" s="44"/>
      <c r="J55" s="44"/>
      <c r="K55" s="44"/>
      <c r="L55" s="45"/>
      <c r="M55" s="46"/>
      <c r="N55" s="49">
        <v>1179892</v>
      </c>
      <c r="O55" s="49">
        <v>82376</v>
      </c>
      <c r="P55" s="49">
        <v>133577</v>
      </c>
      <c r="Q55" s="44">
        <v>168267</v>
      </c>
      <c r="R55" s="44">
        <v>50000</v>
      </c>
      <c r="S55" s="44"/>
      <c r="T55" s="44">
        <v>720</v>
      </c>
      <c r="U55" s="44"/>
      <c r="V55" s="44">
        <v>2400</v>
      </c>
      <c r="W55" s="44">
        <v>61000</v>
      </c>
      <c r="X55" s="44">
        <f t="shared" si="1"/>
        <v>1830</v>
      </c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1:40">
      <c r="A56" s="41" t="s">
        <v>237</v>
      </c>
      <c r="B56" s="52" t="s">
        <v>188</v>
      </c>
      <c r="C56" s="44"/>
      <c r="D56" s="44"/>
      <c r="E56" s="44"/>
      <c r="F56" s="44"/>
      <c r="G56" s="44">
        <v>19200</v>
      </c>
      <c r="H56" s="44"/>
      <c r="I56" s="44"/>
      <c r="J56" s="44"/>
      <c r="K56" s="44"/>
      <c r="L56" s="45"/>
      <c r="M56" s="46"/>
      <c r="N56" s="49">
        <v>1212428</v>
      </c>
      <c r="O56" s="49"/>
      <c r="P56" s="49">
        <v>28606</v>
      </c>
      <c r="Q56" s="44">
        <v>416000</v>
      </c>
      <c r="R56" s="44"/>
      <c r="S56" s="44"/>
      <c r="T56" s="44">
        <v>720</v>
      </c>
      <c r="U56" s="44"/>
      <c r="V56" s="44">
        <v>2400</v>
      </c>
      <c r="W56" s="44">
        <v>110950</v>
      </c>
      <c r="X56" s="44">
        <f t="shared" si="1"/>
        <v>3328.5</v>
      </c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>
        <v>20061</v>
      </c>
      <c r="AM56" s="44"/>
      <c r="AN56" s="44"/>
    </row>
  </sheetData>
  <sortState ref="A2:AN66">
    <sortCondition ref="A1"/>
  </sortState>
  <pageMargins left="0.70866141732283472" right="0.70866141732283472" top="0.74803149606299213" bottom="0.74803149606299213" header="0.31496062992125984" footer="0.31496062992125984"/>
  <pageSetup paperSize="9" scale="89" orientation="portrait" verticalDpi="180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</vt:i4>
      </vt:variant>
      <vt:variant>
        <vt:lpstr>Named Ranges</vt:lpstr>
      </vt:variant>
      <vt:variant>
        <vt:i4>56</vt:i4>
      </vt:variant>
    </vt:vector>
  </HeadingPairs>
  <TitlesOfParts>
    <vt:vector size="114" baseType="lpstr">
      <vt:lpstr>TOC</vt:lpstr>
      <vt:lpstr>FORM16</vt:lpstr>
      <vt:lpstr>UTPAL CHATTERJEE</vt:lpstr>
      <vt:lpstr>TASHI DHENDUP BHUTIA</vt:lpstr>
      <vt:lpstr>SURAJIT GHOSH</vt:lpstr>
      <vt:lpstr>SUNIL KUMAR MAHATO</vt:lpstr>
      <vt:lpstr>SUDESHNA DAS BHATTACHARYYA</vt:lpstr>
      <vt:lpstr>SUBHASHIS SEN</vt:lpstr>
      <vt:lpstr>SUBHANKAR CHATTERJEE</vt:lpstr>
      <vt:lpstr>SUBARNA SARKAR</vt:lpstr>
      <vt:lpstr>SREERAJ ASHOK</vt:lpstr>
      <vt:lpstr>SOURAV GUHA</vt:lpstr>
      <vt:lpstr>SISIR KUMAR BISWAS</vt:lpstr>
      <vt:lpstr>SIMON MUAN</vt:lpstr>
      <vt:lpstr>SIBY JOHN</vt:lpstr>
      <vt:lpstr>SHILADRI KUMAR DHOL</vt:lpstr>
      <vt:lpstr>SAURABH HALDER</vt:lpstr>
      <vt:lpstr>SARMISTHA CHATTERJEE</vt:lpstr>
      <vt:lpstr>SANTANU DAS</vt:lpstr>
      <vt:lpstr>SANKAR LAL SARKAR</vt:lpstr>
      <vt:lpstr>SANJOY KUMAR DEY</vt:lpstr>
      <vt:lpstr>SAMUJJAL BANDYOPADHYAY</vt:lpstr>
      <vt:lpstr>SAMARESH ROY (RAM)</vt:lpstr>
      <vt:lpstr>RATAN CHADRA SARDAR</vt:lpstr>
      <vt:lpstr>RANJAN MITRA</vt:lpstr>
      <vt:lpstr>RANI MAGDALENE EKKA(BARA)</vt:lpstr>
      <vt:lpstr>RANENDU SARKAR</vt:lpstr>
      <vt:lpstr>RAKESH BASU</vt:lpstr>
      <vt:lpstr>PRADYUT KUMAR RAY</vt:lpstr>
      <vt:lpstr>PRABIR KUMAR JANA</vt:lpstr>
      <vt:lpstr>PARTHA CHOUDHURY</vt:lpstr>
      <vt:lpstr>NIRMAL KUMAR MANNA</vt:lpstr>
      <vt:lpstr>NIKHIL KUMAR MAJI</vt:lpstr>
      <vt:lpstr>NAWAL KISHOR PRASAD</vt:lpstr>
      <vt:lpstr>NAVEEN KUMAR</vt:lpstr>
      <vt:lpstr>MONORANJAN SAHA</vt:lpstr>
      <vt:lpstr>MANOJ SARDAR</vt:lpstr>
      <vt:lpstr>MANOJ KUMAR MOWAR</vt:lpstr>
      <vt:lpstr>MADHUMITA BASU</vt:lpstr>
      <vt:lpstr>KANIKA MITRA (BOSE)</vt:lpstr>
      <vt:lpstr>KAMLESH KUMAR</vt:lpstr>
      <vt:lpstr>KALYAN CHAKRABARTI</vt:lpstr>
      <vt:lpstr>KALLOL GHOSH</vt:lpstr>
      <vt:lpstr>JYOTSNA LAKRA TOPPO</vt:lpstr>
      <vt:lpstr>JAYANTA SEN</vt:lpstr>
      <vt:lpstr>JAYANTA KUMAR DUTTA</vt:lpstr>
      <vt:lpstr>HARADHAN BHADRA</vt:lpstr>
      <vt:lpstr>GOLAM KIBRIA</vt:lpstr>
      <vt:lpstr>DEBDAS BANERJEE</vt:lpstr>
      <vt:lpstr>DEBASIS GOSWAMI</vt:lpstr>
      <vt:lpstr>BISWAJIT SINGH</vt:lpstr>
      <vt:lpstr>BISWAJIT SAHA</vt:lpstr>
      <vt:lpstr>BISWAJIT PANDIT</vt:lpstr>
      <vt:lpstr>BAPPADITYA MAJUMDER</vt:lpstr>
      <vt:lpstr>ARUP DUTTA</vt:lpstr>
      <vt:lpstr>ARIJEET MAJUMDAR</vt:lpstr>
      <vt:lpstr>ALKA KUMARI SAHU</vt:lpstr>
      <vt:lpstr>Sheet1</vt:lpstr>
      <vt:lpstr>'ALKA KUMARI SAHU'!Print_Area</vt:lpstr>
      <vt:lpstr>'ARIJEET MAJUMDAR'!Print_Area</vt:lpstr>
      <vt:lpstr>'ARUP DUTTA'!Print_Area</vt:lpstr>
      <vt:lpstr>'BAPPADITYA MAJUMDER'!Print_Area</vt:lpstr>
      <vt:lpstr>'BISWAJIT PANDIT'!Print_Area</vt:lpstr>
      <vt:lpstr>'BISWAJIT SAHA'!Print_Area</vt:lpstr>
      <vt:lpstr>'BISWAJIT SINGH'!Print_Area</vt:lpstr>
      <vt:lpstr>'DEBASIS GOSWAMI'!Print_Area</vt:lpstr>
      <vt:lpstr>'DEBDAS BANERJEE'!Print_Area</vt:lpstr>
      <vt:lpstr>FORM16!Print_Area</vt:lpstr>
      <vt:lpstr>'GOLAM KIBRIA'!Print_Area</vt:lpstr>
      <vt:lpstr>'HARADHAN BHADRA'!Print_Area</vt:lpstr>
      <vt:lpstr>'JAYANTA KUMAR DUTTA'!Print_Area</vt:lpstr>
      <vt:lpstr>'JAYANTA SEN'!Print_Area</vt:lpstr>
      <vt:lpstr>'JYOTSNA LAKRA TOPPO'!Print_Area</vt:lpstr>
      <vt:lpstr>'KALLOL GHOSH'!Print_Area</vt:lpstr>
      <vt:lpstr>'KALYAN CHAKRABARTI'!Print_Area</vt:lpstr>
      <vt:lpstr>'KAMLESH KUMAR'!Print_Area</vt:lpstr>
      <vt:lpstr>'KANIKA MITRA (BOSE)'!Print_Area</vt:lpstr>
      <vt:lpstr>'MADHUMITA BASU'!Print_Area</vt:lpstr>
      <vt:lpstr>'MANOJ KUMAR MOWAR'!Print_Area</vt:lpstr>
      <vt:lpstr>'MANOJ SARDAR'!Print_Area</vt:lpstr>
      <vt:lpstr>'MONORANJAN SAHA'!Print_Area</vt:lpstr>
      <vt:lpstr>'NAVEEN KUMAR'!Print_Area</vt:lpstr>
      <vt:lpstr>'NAWAL KISHOR PRASAD'!Print_Area</vt:lpstr>
      <vt:lpstr>'NIKHIL KUMAR MAJI'!Print_Area</vt:lpstr>
      <vt:lpstr>'NIRMAL KUMAR MANNA'!Print_Area</vt:lpstr>
      <vt:lpstr>'PARTHA CHOUDHURY'!Print_Area</vt:lpstr>
      <vt:lpstr>'PRABIR KUMAR JANA'!Print_Area</vt:lpstr>
      <vt:lpstr>'PRADYUT KUMAR RAY'!Print_Area</vt:lpstr>
      <vt:lpstr>'RAKESH BASU'!Print_Area</vt:lpstr>
      <vt:lpstr>'RANENDU SARKAR'!Print_Area</vt:lpstr>
      <vt:lpstr>'RANI MAGDALENE EKKA(BARA)'!Print_Area</vt:lpstr>
      <vt:lpstr>'RANJAN MITRA'!Print_Area</vt:lpstr>
      <vt:lpstr>'RATAN CHADRA SARDAR'!Print_Area</vt:lpstr>
      <vt:lpstr>'SAMARESH ROY (RAM)'!Print_Area</vt:lpstr>
      <vt:lpstr>'SAMUJJAL BANDYOPADHYAY'!Print_Area</vt:lpstr>
      <vt:lpstr>'SANJOY KUMAR DEY'!Print_Area</vt:lpstr>
      <vt:lpstr>'SANKAR LAL SARKAR'!Print_Area</vt:lpstr>
      <vt:lpstr>'SANTANU DAS'!Print_Area</vt:lpstr>
      <vt:lpstr>'SARMISTHA CHATTERJEE'!Print_Area</vt:lpstr>
      <vt:lpstr>'SAURABH HALDER'!Print_Area</vt:lpstr>
      <vt:lpstr>'SHILADRI KUMAR DHOL'!Print_Area</vt:lpstr>
      <vt:lpstr>'SIBY JOHN'!Print_Area</vt:lpstr>
      <vt:lpstr>'SIMON MUAN'!Print_Area</vt:lpstr>
      <vt:lpstr>'SISIR KUMAR BISWAS'!Print_Area</vt:lpstr>
      <vt:lpstr>'SOURAV GUHA'!Print_Area</vt:lpstr>
      <vt:lpstr>'SREERAJ ASHOK'!Print_Area</vt:lpstr>
      <vt:lpstr>'SUBARNA SARKAR'!Print_Area</vt:lpstr>
      <vt:lpstr>'SUBHANKAR CHATTERJEE'!Print_Area</vt:lpstr>
      <vt:lpstr>'SUBHASHIS SEN'!Print_Area</vt:lpstr>
      <vt:lpstr>'SUDESHNA DAS BHATTACHARYYA'!Print_Area</vt:lpstr>
      <vt:lpstr>'SUNIL KUMAR MAHATO'!Print_Area</vt:lpstr>
      <vt:lpstr>'SURAJIT GHOSH'!Print_Area</vt:lpstr>
      <vt:lpstr>'TASHI DHENDUP BHUTIA'!Print_Area</vt:lpstr>
      <vt:lpstr>'UTPAL CHATTERJEE'!Print_Area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hp1</cp:lastModifiedBy>
  <dcterms:created xsi:type="dcterms:W3CDTF">2018-05-02T04:48:37Z</dcterms:created>
  <dcterms:modified xsi:type="dcterms:W3CDTF">2018-05-30T06:22:55Z</dcterms:modified>
</cp:coreProperties>
</file>