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三角関数" sheetId="1" state="visible" r:id="rId2"/>
    <sheet name="交流" sheetId="2" state="visible" r:id="rId3"/>
    <sheet name="フィルタ" sheetId="3" state="visible" r:id="rId4"/>
    <sheet name="電荷_磁界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<sst xmlns="http://schemas.openxmlformats.org/spreadsheetml/2006/main" count="43" uniqueCount="35">
  <si>
    <t xml:space="preserve">角度</t>
  </si>
  <si>
    <t xml:space="preserve">ラジアン</t>
  </si>
  <si>
    <t xml:space="preserve">SIN</t>
  </si>
  <si>
    <t xml:space="preserve">COS</t>
  </si>
  <si>
    <t xml:space="preserve">実効値</t>
  </si>
  <si>
    <t xml:space="preserve">最大値</t>
  </si>
  <si>
    <t xml:space="preserve">周波数</t>
  </si>
  <si>
    <t xml:space="preserve">角周波数</t>
  </si>
  <si>
    <t xml:space="preserve">位相</t>
  </si>
  <si>
    <t xml:space="preserve">時間</t>
  </si>
  <si>
    <t xml:space="preserve">瞬時値</t>
  </si>
  <si>
    <t xml:space="preserve">[V]</t>
  </si>
  <si>
    <t xml:space="preserve">[Hz]</t>
  </si>
  <si>
    <t xml:space="preserve">[rad/sec]</t>
  </si>
  <si>
    <r>
      <rPr>
        <sz val="11"/>
        <color rgb="FF000000"/>
        <rFont val="游ゴシック"/>
        <family val="2"/>
        <charset val="1"/>
      </rPr>
      <t xml:space="preserve">[</t>
    </r>
    <r>
      <rPr>
        <sz val="11"/>
        <color rgb="FF000000"/>
        <rFont val="Noto Sans CJK JP"/>
        <family val="2"/>
      </rPr>
      <t xml:space="preserve">度</t>
    </r>
    <r>
      <rPr>
        <sz val="11"/>
        <color rgb="FF000000"/>
        <rFont val="游ゴシック"/>
        <family val="2"/>
        <charset val="1"/>
      </rPr>
      <t xml:space="preserve">]</t>
    </r>
  </si>
  <si>
    <t xml:space="preserve">[rad]</t>
  </si>
  <si>
    <t xml:space="preserve">[sec]</t>
  </si>
  <si>
    <r>
      <rPr>
        <sz val="11"/>
        <color rgb="FF000000"/>
        <rFont val="游ゴシック"/>
        <family val="2"/>
        <charset val="1"/>
      </rPr>
      <t xml:space="preserve">3</t>
    </r>
    <r>
      <rPr>
        <sz val="11"/>
        <color rgb="FF000000"/>
        <rFont val="Noto Sans CJK JP"/>
        <family val="2"/>
      </rPr>
      <t xml:space="preserve">相</t>
    </r>
  </si>
  <si>
    <r>
      <rPr>
        <sz val="11"/>
        <color rgb="FF000000"/>
        <rFont val="游ゴシック"/>
        <family val="2"/>
        <charset val="1"/>
      </rPr>
      <t xml:space="preserve">R</t>
    </r>
    <r>
      <rPr>
        <sz val="11"/>
        <color rgb="FF000000"/>
        <rFont val="Noto Sans CJK JP"/>
        <family val="2"/>
      </rPr>
      <t xml:space="preserve">相</t>
    </r>
  </si>
  <si>
    <r>
      <rPr>
        <sz val="11"/>
        <color rgb="FF000000"/>
        <rFont val="游ゴシック"/>
        <family val="2"/>
        <charset val="1"/>
      </rPr>
      <t xml:space="preserve">S</t>
    </r>
    <r>
      <rPr>
        <sz val="11"/>
        <color rgb="FF000000"/>
        <rFont val="Noto Sans CJK JP"/>
        <family val="2"/>
      </rPr>
      <t xml:space="preserve">相</t>
    </r>
  </si>
  <si>
    <r>
      <rPr>
        <sz val="11"/>
        <color rgb="FF000000"/>
        <rFont val="游ゴシック"/>
        <family val="2"/>
        <charset val="1"/>
      </rPr>
      <t xml:space="preserve">T</t>
    </r>
    <r>
      <rPr>
        <sz val="11"/>
        <color rgb="FF000000"/>
        <rFont val="Noto Sans CJK JP"/>
        <family val="2"/>
      </rPr>
      <t xml:space="preserve">相</t>
    </r>
  </si>
  <si>
    <r>
      <rPr>
        <sz val="11"/>
        <color rgb="FF000000"/>
        <rFont val="游ゴシック"/>
        <family val="2"/>
        <charset val="1"/>
      </rPr>
      <t xml:space="preserve">R</t>
    </r>
    <r>
      <rPr>
        <sz val="11"/>
        <color rgb="FF000000"/>
        <rFont val="Noto Sans CJK JP"/>
        <family val="2"/>
      </rPr>
      <t xml:space="preserve">相</t>
    </r>
    <r>
      <rPr>
        <sz val="11"/>
        <color rgb="FF000000"/>
        <rFont val="游ゴシック"/>
        <family val="2"/>
        <charset val="1"/>
      </rPr>
      <t xml:space="preserve">[V]</t>
    </r>
  </si>
  <si>
    <r>
      <rPr>
        <sz val="11"/>
        <color rgb="FF000000"/>
        <rFont val="游ゴシック"/>
        <family val="2"/>
        <charset val="1"/>
      </rPr>
      <t xml:space="preserve">S</t>
    </r>
    <r>
      <rPr>
        <sz val="11"/>
        <color rgb="FF000000"/>
        <rFont val="Noto Sans CJK JP"/>
        <family val="2"/>
      </rPr>
      <t xml:space="preserve">相</t>
    </r>
    <r>
      <rPr>
        <sz val="11"/>
        <color rgb="FF000000"/>
        <rFont val="游ゴシック"/>
        <family val="2"/>
        <charset val="1"/>
      </rPr>
      <t xml:space="preserve">[V]</t>
    </r>
  </si>
  <si>
    <r>
      <rPr>
        <sz val="11"/>
        <color rgb="FF000000"/>
        <rFont val="游ゴシック"/>
        <family val="2"/>
        <charset val="1"/>
      </rPr>
      <t xml:space="preserve">T</t>
    </r>
    <r>
      <rPr>
        <sz val="11"/>
        <color rgb="FF000000"/>
        <rFont val="Noto Sans CJK JP"/>
        <family val="2"/>
      </rPr>
      <t xml:space="preserve">相</t>
    </r>
    <r>
      <rPr>
        <sz val="11"/>
        <color rgb="FF000000"/>
        <rFont val="游ゴシック"/>
        <family val="2"/>
        <charset val="1"/>
      </rPr>
      <t xml:space="preserve">[V]</t>
    </r>
  </si>
  <si>
    <r>
      <rPr>
        <sz val="11"/>
        <color rgb="FF000000"/>
        <rFont val="游ゴシック"/>
        <family val="2"/>
        <charset val="1"/>
      </rPr>
      <t xml:space="preserve">CR</t>
    </r>
    <r>
      <rPr>
        <sz val="11"/>
        <color rgb="FF000000"/>
        <rFont val="Noto Sans CJK JP"/>
        <family val="2"/>
      </rPr>
      <t xml:space="preserve">フィルタ</t>
    </r>
  </si>
  <si>
    <t xml:space="preserve">Ω</t>
  </si>
  <si>
    <t xml:space="preserve">F</t>
  </si>
  <si>
    <t xml:space="preserve">Hz</t>
  </si>
  <si>
    <t xml:space="preserve">m</t>
  </si>
  <si>
    <r>
      <rPr>
        <sz val="11"/>
        <color rgb="FF000000"/>
        <rFont val="Noto Sans CJK JP"/>
        <family val="2"/>
      </rPr>
      <t xml:space="preserve">電圧</t>
    </r>
    <r>
      <rPr>
        <sz val="11"/>
        <color rgb="FF000000"/>
        <rFont val="游ゴシック"/>
        <family val="2"/>
        <charset val="1"/>
      </rPr>
      <t xml:space="preserve">[V]</t>
    </r>
  </si>
  <si>
    <r>
      <rPr>
        <sz val="11"/>
        <color rgb="FF000000"/>
        <rFont val="Noto Sans CJK JP"/>
        <family val="2"/>
      </rPr>
      <t xml:space="preserve">静電容量</t>
    </r>
    <r>
      <rPr>
        <sz val="11"/>
        <color rgb="FF000000"/>
        <rFont val="游ゴシック"/>
        <family val="2"/>
        <charset val="1"/>
      </rPr>
      <t xml:space="preserve">[F]</t>
    </r>
  </si>
  <si>
    <r>
      <rPr>
        <sz val="11"/>
        <color rgb="FF000000"/>
        <rFont val="游ゴシック"/>
        <family val="2"/>
        <charset val="1"/>
      </rPr>
      <t xml:space="preserve">F</t>
    </r>
    <r>
      <rPr>
        <sz val="11"/>
        <color rgb="FF000000"/>
        <rFont val="Noto Sans CJK JP"/>
        <family val="2"/>
      </rPr>
      <t xml:space="preserve">単位</t>
    </r>
    <r>
      <rPr>
        <sz val="11"/>
        <color rgb="FF000000"/>
        <rFont val="游ゴシック"/>
        <family val="2"/>
        <charset val="1"/>
      </rPr>
      <t xml:space="preserve">10-n</t>
    </r>
  </si>
  <si>
    <r>
      <rPr>
        <sz val="11"/>
        <color rgb="FF000000"/>
        <rFont val="Noto Sans CJK JP"/>
        <family val="2"/>
      </rPr>
      <t xml:space="preserve">電荷</t>
    </r>
    <r>
      <rPr>
        <sz val="11"/>
        <color rgb="FF000000"/>
        <rFont val="游ゴシック"/>
        <family val="2"/>
        <charset val="1"/>
      </rPr>
      <t xml:space="preserve">[nC]</t>
    </r>
  </si>
  <si>
    <t xml:space="preserve">n</t>
  </si>
  <si>
    <t xml:space="preserve">p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</si>
</sst>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_ "/>
    <numFmt numFmtId="166" formatCode="0.000_ "/>
    <numFmt numFmtId="167" formatCode="General"/>
    <numFmt numFmtId="168" formatCode="0.00_ "/>
    <numFmt numFmtId="169" formatCode="0.00"/>
  </numFmts>
  <fonts count="8">
    <font>
      <sz val="11"/>
      <color rgb="FF000000"/>
      <name val="Noto Sans CJK JP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游ゴシック"/>
      <family val="2"/>
      <charset val="1"/>
    </font>
    <font>
      <sz val="14"/>
      <color rgb="FF595959"/>
      <name val="Noto Sans CJK JP"/>
      <family val="2"/>
    </font>
    <font>
      <sz val="14"/>
      <color rgb="FF595959"/>
      <name val="Calibri"/>
      <family val="2"/>
    </font>
    <font>
      <sz val="9"/>
      <color rgb="FF595959"/>
      <name val="Noto Sans CJK JP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E7E6E6"/>
      </patternFill>
    </fill>
    <fill>
      <patternFill patternType="solid">
        <fgColor rgb="FFD0CECE"/>
        <bgColor rgb="FFD9D9D9"/>
      </patternFill>
    </fill>
    <fill>
      <patternFill patternType="solid">
        <fgColor rgb="FFD6DCE5"/>
        <bgColor rgb="FFD9D9D9"/>
      </patternFill>
    </fill>
    <fill>
      <patternFill patternType="solid">
        <fgColor rgb="FFE7E6E6"/>
        <bgColor rgb="FFF2F2F2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瞬時値 [V]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交流!$J$3</c:f>
              <c:strCache>
                <c:ptCount val="1"/>
                <c:pt idx="0">
                  <c:v>[V]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交流!$I$4:$I$24</c:f>
              <c:strCache>
                <c:ptCount val="21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</c:strCache>
            </c:strRef>
          </c:cat>
          <c:val>
            <c:numRef>
              <c:f>交流!$J$4:$J$24</c:f>
              <c:numCache>
                <c:formatCode>General</c:formatCode>
                <c:ptCount val="21"/>
                <c:pt idx="0">
                  <c:v>0</c:v>
                </c:pt>
                <c:pt idx="1">
                  <c:v>43.7016024448821</c:v>
                </c:pt>
                <c:pt idx="2">
                  <c:v>83.1253875554907</c:v>
                </c:pt>
                <c:pt idx="3">
                  <c:v>114.412280563537</c:v>
                </c:pt>
                <c:pt idx="4">
                  <c:v>134.499702392791</c:v>
                </c:pt>
                <c:pt idx="5">
                  <c:v>141.42135623731</c:v>
                </c:pt>
                <c:pt idx="6">
                  <c:v>134.499702392791</c:v>
                </c:pt>
                <c:pt idx="7">
                  <c:v>114.412280563537</c:v>
                </c:pt>
                <c:pt idx="8">
                  <c:v>83.1253875554907</c:v>
                </c:pt>
                <c:pt idx="9">
                  <c:v>43.7016024448821</c:v>
                </c:pt>
                <c:pt idx="10">
                  <c:v>1.73191211247099E-014</c:v>
                </c:pt>
                <c:pt idx="11">
                  <c:v>-43.7016024448821</c:v>
                </c:pt>
                <c:pt idx="12">
                  <c:v>-83.1253875554907</c:v>
                </c:pt>
                <c:pt idx="13">
                  <c:v>-114.412280563537</c:v>
                </c:pt>
                <c:pt idx="14">
                  <c:v>-134.499702392791</c:v>
                </c:pt>
                <c:pt idx="15">
                  <c:v>-141.42135623731</c:v>
                </c:pt>
                <c:pt idx="16">
                  <c:v>-134.499702392791</c:v>
                </c:pt>
                <c:pt idx="17">
                  <c:v>-114.412280563537</c:v>
                </c:pt>
                <c:pt idx="18">
                  <c:v>-83.1253875554907</c:v>
                </c:pt>
                <c:pt idx="19">
                  <c:v>-43.7016024448821</c:v>
                </c:pt>
                <c:pt idx="20">
                  <c:v>-3.46382422494197E-014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699746"/>
        <c:axId val="32879088"/>
      </c:lineChart>
      <c:catAx>
        <c:axId val="356997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879088"/>
        <c:crosses val="autoZero"/>
        <c:auto val="1"/>
        <c:lblAlgn val="ctr"/>
        <c:lblOffset val="100"/>
        <c:noMultiLvlLbl val="0"/>
      </c:catAx>
      <c:valAx>
        <c:axId val="32879088"/>
        <c:scaling>
          <c:orientation val="minMax"/>
          <c:max val="150"/>
          <c:min val="-1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_ 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69974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257040</xdr:colOff>
      <xdr:row>1</xdr:row>
      <xdr:rowOff>114480</xdr:rowOff>
    </xdr:from>
    <xdr:to>
      <xdr:col>17</xdr:col>
      <xdr:colOff>28080</xdr:colOff>
      <xdr:row>12</xdr:row>
      <xdr:rowOff>237960</xdr:rowOff>
    </xdr:to>
    <xdr:graphicFrame>
      <xdr:nvGraphicFramePr>
        <xdr:cNvPr id="0" name="グラフ 4"/>
        <xdr:cNvGraphicFramePr/>
      </xdr:nvGraphicFramePr>
      <xdr:xfrm>
        <a:off x="7483320" y="352440"/>
        <a:ext cx="5082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209520</xdr:colOff>
      <xdr:row>3</xdr:row>
      <xdr:rowOff>76320</xdr:rowOff>
    </xdr:from>
    <xdr:to>
      <xdr:col>8</xdr:col>
      <xdr:colOff>514440</xdr:colOff>
      <xdr:row>6</xdr:row>
      <xdr:rowOff>181080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4848480" y="790560"/>
          <a:ext cx="1822680" cy="81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9</xdr:row>
      <xdr:rowOff>0</xdr:rowOff>
    </xdr:from>
    <xdr:to>
      <xdr:col>5</xdr:col>
      <xdr:colOff>181080</xdr:colOff>
      <xdr:row>12</xdr:row>
      <xdr:rowOff>19080</xdr:rowOff>
    </xdr:to>
    <xdr:pic>
      <xdr:nvPicPr>
        <xdr:cNvPr id="2" name="Picture 2" descr=""/>
        <xdr:cNvPicPr/>
      </xdr:nvPicPr>
      <xdr:blipFill>
        <a:blip r:embed="rId2"/>
        <a:stretch/>
      </xdr:blipFill>
      <xdr:spPr>
        <a:xfrm>
          <a:off x="2276280" y="2143080"/>
          <a:ext cx="1785240" cy="733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16</xdr:row>
      <xdr:rowOff>0</xdr:rowOff>
    </xdr:from>
    <xdr:to>
      <xdr:col>5</xdr:col>
      <xdr:colOff>209520</xdr:colOff>
      <xdr:row>19</xdr:row>
      <xdr:rowOff>114480</xdr:rowOff>
    </xdr:to>
    <xdr:pic>
      <xdr:nvPicPr>
        <xdr:cNvPr id="3" name="Picture 3" descr=""/>
        <xdr:cNvPicPr/>
      </xdr:nvPicPr>
      <xdr:blipFill>
        <a:blip r:embed="rId3"/>
        <a:stretch/>
      </xdr:blipFill>
      <xdr:spPr>
        <a:xfrm>
          <a:off x="2276280" y="3809880"/>
          <a:ext cx="1813680" cy="828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22</xdr:row>
      <xdr:rowOff>0</xdr:rowOff>
    </xdr:from>
    <xdr:to>
      <xdr:col>5</xdr:col>
      <xdr:colOff>228600</xdr:colOff>
      <xdr:row>25</xdr:row>
      <xdr:rowOff>66600</xdr:rowOff>
    </xdr:to>
    <xdr:pic>
      <xdr:nvPicPr>
        <xdr:cNvPr id="4" name="Picture 4" descr=""/>
        <xdr:cNvPicPr/>
      </xdr:nvPicPr>
      <xdr:blipFill>
        <a:blip r:embed="rId4"/>
        <a:stretch/>
      </xdr:blipFill>
      <xdr:spPr>
        <a:xfrm>
          <a:off x="2276280" y="5238720"/>
          <a:ext cx="1832760" cy="780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10.328125" defaultRowHeight="18.75" zeroHeight="false" outlineLevelRow="0" outlineLevelCol="0"/>
  <cols>
    <col collapsed="false" customWidth="false" hidden="false" outlineLevel="0" max="7" min="1" style="1" width="10.34"/>
    <col collapsed="false" customWidth="true" hidden="false" outlineLevel="0" max="8" min="8" style="1" width="15.37"/>
    <col collapsed="false" customWidth="false" hidden="false" outlineLevel="0" max="1024" min="9" style="1" width="10.34"/>
  </cols>
  <sheetData>
    <row r="2" customFormat="false" ht="18.75" hidden="false" customHeight="false" outlineLevel="0" collapsed="false">
      <c r="B2" s="1" t="s">
        <v>0</v>
      </c>
      <c r="C2" s="1" t="s">
        <v>1</v>
      </c>
      <c r="D2" s="2" t="s">
        <v>2</v>
      </c>
      <c r="E2" s="2" t="s">
        <v>3</v>
      </c>
      <c r="G2" s="3"/>
    </row>
    <row r="3" customFormat="false" ht="18.75" hidden="false" customHeight="false" outlineLevel="0" collapsed="false">
      <c r="B3" s="3" t="n">
        <v>0</v>
      </c>
      <c r="C3" s="4" t="n">
        <f aca="false">RADIANS(B3)</f>
        <v>0</v>
      </c>
      <c r="D3" s="5" t="n">
        <f aca="false">SIN(C3)</f>
        <v>0</v>
      </c>
      <c r="E3" s="5" t="n">
        <f aca="false">COS(C3)</f>
        <v>1</v>
      </c>
    </row>
    <row r="4" customFormat="false" ht="18.75" hidden="false" customHeight="false" outlineLevel="0" collapsed="false">
      <c r="B4" s="3" t="n">
        <v>30</v>
      </c>
      <c r="C4" s="4" t="n">
        <f aca="false">RADIANS(B4)</f>
        <v>0.523598775598299</v>
      </c>
      <c r="D4" s="5" t="n">
        <f aca="false">SIN(C4)</f>
        <v>0.5</v>
      </c>
      <c r="E4" s="5" t="n">
        <f aca="false">COS(C4)</f>
        <v>0.866025403784439</v>
      </c>
    </row>
    <row r="5" customFormat="false" ht="18.75" hidden="false" customHeight="false" outlineLevel="0" collapsed="false">
      <c r="B5" s="3" t="n">
        <v>23</v>
      </c>
      <c r="C5" s="4" t="n">
        <f aca="false">RADIANS(B5)</f>
        <v>0.401425727958696</v>
      </c>
      <c r="D5" s="5" t="n">
        <f aca="false">SIN(C5)</f>
        <v>0.390731128489274</v>
      </c>
      <c r="E5" s="5" t="n">
        <f aca="false">COS(C5)</f>
        <v>0.92050485345244</v>
      </c>
    </row>
    <row r="6" customFormat="false" ht="18.75" hidden="false" customHeight="false" outlineLevel="0" collapsed="false">
      <c r="B6" s="3" t="n">
        <v>60</v>
      </c>
      <c r="C6" s="4" t="n">
        <f aca="false">RADIANS(B6)</f>
        <v>1.0471975511966</v>
      </c>
      <c r="D6" s="5" t="n">
        <f aca="false">SIN(C6)</f>
        <v>0.866025403784439</v>
      </c>
      <c r="E6" s="5" t="n">
        <f aca="false">COS(C6)</f>
        <v>0.5</v>
      </c>
    </row>
    <row r="7" customFormat="false" ht="18.75" hidden="false" customHeight="false" outlineLevel="0" collapsed="false">
      <c r="B7" s="3" t="n">
        <v>67</v>
      </c>
      <c r="C7" s="4" t="n">
        <f aca="false">RADIANS(B7)</f>
        <v>1.1693705988362</v>
      </c>
      <c r="D7" s="5" t="n">
        <f aca="false">SIN(C7)</f>
        <v>0.92050485345244</v>
      </c>
      <c r="E7" s="5" t="n">
        <f aca="false">COS(C7)</f>
        <v>0.390731128489274</v>
      </c>
    </row>
    <row r="8" customFormat="false" ht="18.75" hidden="false" customHeight="false" outlineLevel="0" collapsed="false">
      <c r="B8" s="3" t="n">
        <v>90</v>
      </c>
      <c r="C8" s="4" t="n">
        <f aca="false">RADIANS(B8)</f>
        <v>1.5707963267949</v>
      </c>
      <c r="D8" s="5" t="n">
        <f aca="false">SIN(C8)</f>
        <v>1</v>
      </c>
      <c r="E8" s="5" t="n">
        <f aca="false">COS(C8)</f>
        <v>6.12323399573677E-017</v>
      </c>
    </row>
    <row r="9" customFormat="false" ht="18.75" hidden="false" customHeight="false" outlineLevel="0" collapsed="false">
      <c r="B9" s="3" t="n">
        <v>134</v>
      </c>
      <c r="C9" s="4" t="n">
        <f aca="false">RADIANS(B9)</f>
        <v>2.3387411976724</v>
      </c>
      <c r="D9" s="5" t="n">
        <f aca="false">SIN(C9)</f>
        <v>0.719339800338651</v>
      </c>
      <c r="E9" s="5" t="n">
        <f aca="false">COS(C9)</f>
        <v>-0.694658370458997</v>
      </c>
    </row>
    <row r="10" customFormat="false" ht="18.75" hidden="false" customHeight="false" outlineLevel="0" collapsed="false">
      <c r="B10" s="3" t="n">
        <v>180</v>
      </c>
      <c r="C10" s="4" t="n">
        <f aca="false">RADIANS(B10)</f>
        <v>3.14159265358979</v>
      </c>
      <c r="D10" s="5" t="n">
        <f aca="false">SIN(C10)</f>
        <v>1.22464679914735E-016</v>
      </c>
      <c r="E10" s="5" t="n">
        <f aca="false">COS(C10)</f>
        <v>-1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16" activeCellId="0" sqref="M16"/>
    </sheetView>
  </sheetViews>
  <sheetFormatPr defaultColWidth="9.796875" defaultRowHeight="18.75" zeroHeight="false" outlineLevelRow="0" outlineLevelCol="0"/>
  <cols>
    <col collapsed="false" customWidth="true" hidden="false" outlineLevel="0" max="1" min="1" style="0" width="4.6"/>
    <col collapsed="false" customWidth="true" hidden="false" outlineLevel="0" max="10" min="10" style="0" width="10.34"/>
  </cols>
  <sheetData>
    <row r="2" customFormat="false" ht="18.75" hidden="false" customHeight="false" outlineLevel="0" collapsed="false">
      <c r="B2" s="6" t="s">
        <v>4</v>
      </c>
      <c r="C2" s="7" t="s">
        <v>5</v>
      </c>
      <c r="D2" s="7" t="s">
        <v>6</v>
      </c>
      <c r="E2" s="8" t="s">
        <v>7</v>
      </c>
      <c r="F2" s="0" t="s">
        <v>8</v>
      </c>
      <c r="G2" s="0" t="s">
        <v>8</v>
      </c>
      <c r="I2" s="0" t="s">
        <v>9</v>
      </c>
      <c r="J2" s="0" t="s">
        <v>10</v>
      </c>
    </row>
    <row r="3" customFormat="false" ht="18.75" hidden="false" customHeight="false" outlineLevel="0" collapsed="false">
      <c r="B3" s="9" t="s">
        <v>11</v>
      </c>
      <c r="C3" s="10" t="s">
        <v>11</v>
      </c>
      <c r="D3" s="10" t="s">
        <v>12</v>
      </c>
      <c r="E3" s="11" t="s">
        <v>13</v>
      </c>
      <c r="F3" s="12" t="s">
        <v>14</v>
      </c>
      <c r="G3" s="12" t="s">
        <v>15</v>
      </c>
      <c r="H3" s="12"/>
      <c r="I3" s="12" t="s">
        <v>16</v>
      </c>
      <c r="J3" s="12" t="s">
        <v>11</v>
      </c>
    </row>
    <row r="4" customFormat="false" ht="18.75" hidden="false" customHeight="false" outlineLevel="0" collapsed="false">
      <c r="B4" s="13" t="n">
        <v>100</v>
      </c>
      <c r="C4" s="14" t="n">
        <f aca="false">SQRT(2)*B4</f>
        <v>141.42135623731</v>
      </c>
      <c r="D4" s="15" t="n">
        <v>50</v>
      </c>
      <c r="E4" s="16" t="n">
        <f aca="false">2*PI()*$D$4</f>
        <v>314.159265358979</v>
      </c>
      <c r="F4" s="17" t="n">
        <v>0</v>
      </c>
      <c r="G4" s="18" t="n">
        <f aca="false">RADIANS(F4)</f>
        <v>0</v>
      </c>
      <c r="H4" s="19"/>
      <c r="I4" s="20" t="n">
        <v>0</v>
      </c>
      <c r="J4" s="21" t="n">
        <f aca="false">(SQRT(2)*$B$4)*SIN($E$4*$I4+$G$4)</f>
        <v>0</v>
      </c>
    </row>
    <row r="5" customFormat="false" ht="18.75" hidden="false" customHeight="false" outlineLevel="0" collapsed="false">
      <c r="I5" s="20" t="n">
        <v>0.001</v>
      </c>
      <c r="J5" s="21" t="n">
        <f aca="false">(SQRT(2)*$B$4)*SIN($E$4*$I5+$G$4)</f>
        <v>43.7016024448821</v>
      </c>
    </row>
    <row r="6" customFormat="false" ht="18.75" hidden="false" customHeight="false" outlineLevel="0" collapsed="false">
      <c r="I6" s="20" t="n">
        <v>0.002</v>
      </c>
      <c r="J6" s="21" t="n">
        <f aca="false">(SQRT(2)*$B$4)*SIN($E$4*$I6+$G$4)</f>
        <v>83.1253875554907</v>
      </c>
    </row>
    <row r="7" customFormat="false" ht="18.75" hidden="false" customHeight="false" outlineLevel="0" collapsed="false">
      <c r="B7" s="2" t="s">
        <v>17</v>
      </c>
      <c r="I7" s="20" t="n">
        <v>0.003</v>
      </c>
      <c r="J7" s="21" t="n">
        <f aca="false">(SQRT(2)*$B$4)*SIN($E$4*$I7+$G$4)</f>
        <v>114.412280563537</v>
      </c>
    </row>
    <row r="8" customFormat="false" ht="18.75" hidden="false" customHeight="false" outlineLevel="0" collapsed="false">
      <c r="B8" s="6" t="s">
        <v>9</v>
      </c>
      <c r="C8" s="22" t="s">
        <v>18</v>
      </c>
      <c r="D8" s="22" t="s">
        <v>19</v>
      </c>
      <c r="E8" s="23" t="s">
        <v>20</v>
      </c>
      <c r="I8" s="20" t="n">
        <v>0.004</v>
      </c>
      <c r="J8" s="21" t="n">
        <f aca="false">(SQRT(2)*$B$4)*SIN($E$4*$I8+$G$4)</f>
        <v>134.499702392791</v>
      </c>
    </row>
    <row r="9" customFormat="false" ht="18.75" hidden="false" customHeight="false" outlineLevel="0" collapsed="false">
      <c r="B9" s="24" t="s">
        <v>16</v>
      </c>
      <c r="C9" s="25" t="s">
        <v>15</v>
      </c>
      <c r="D9" s="25" t="s">
        <v>15</v>
      </c>
      <c r="E9" s="26" t="s">
        <v>15</v>
      </c>
      <c r="I9" s="20" t="n">
        <v>0.005</v>
      </c>
      <c r="J9" s="21" t="n">
        <f aca="false">(SQRT(2)*$B$4)*SIN($E$4*$I9+$G$4)</f>
        <v>141.42135623731</v>
      </c>
    </row>
    <row r="10" customFormat="false" ht="18.75" hidden="false" customHeight="false" outlineLevel="0" collapsed="false">
      <c r="B10" s="27" t="n">
        <v>0</v>
      </c>
      <c r="C10" s="28" t="n">
        <v>0</v>
      </c>
      <c r="D10" s="28" t="n">
        <f aca="false">2*PI()/3</f>
        <v>2.0943951023932</v>
      </c>
      <c r="E10" s="29" t="n">
        <f aca="false">4*PI()/3</f>
        <v>4.18879020478639</v>
      </c>
      <c r="I10" s="20" t="n">
        <v>0.006</v>
      </c>
      <c r="J10" s="21" t="n">
        <f aca="false">(SQRT(2)*$B$4)*SIN($E$4*$I10+$G$4)</f>
        <v>134.499702392791</v>
      </c>
    </row>
    <row r="11" customFormat="false" ht="18.75" hidden="false" customHeight="false" outlineLevel="0" collapsed="false">
      <c r="B11" s="24"/>
      <c r="C11" s="30" t="s">
        <v>21</v>
      </c>
      <c r="D11" s="30" t="s">
        <v>22</v>
      </c>
      <c r="E11" s="31" t="s">
        <v>23</v>
      </c>
      <c r="I11" s="20" t="n">
        <v>0.007</v>
      </c>
      <c r="J11" s="21" t="n">
        <f aca="false">(SQRT(2)*$B$4)*SIN($E$4*$I11+$G$4)</f>
        <v>114.412280563537</v>
      </c>
    </row>
    <row r="12" customFormat="false" ht="18.75" hidden="false" customHeight="false" outlineLevel="0" collapsed="false">
      <c r="B12" s="32"/>
      <c r="C12" s="33" t="n">
        <f aca="false">(SQRT(2)*$B$4)*SIN($E$4*$B$10+C10)</f>
        <v>0</v>
      </c>
      <c r="D12" s="34" t="n">
        <f aca="false">(SQRT(2)*$B$4)*SIN($E$4*$B$10+D10)</f>
        <v>122.474487139159</v>
      </c>
      <c r="E12" s="35" t="n">
        <f aca="false">(SQRT(2)*$B$4)*SIN($E$4*$B$10+E10)</f>
        <v>-122.474487139159</v>
      </c>
      <c r="I12" s="20" t="n">
        <v>0.008</v>
      </c>
      <c r="J12" s="21" t="n">
        <f aca="false">(SQRT(2)*$B$4)*SIN($E$4*$I12+$G$4)</f>
        <v>83.1253875554907</v>
      </c>
    </row>
    <row r="13" customFormat="false" ht="18.75" hidden="false" customHeight="false" outlineLevel="0" collapsed="false">
      <c r="I13" s="20" t="n">
        <v>0.009</v>
      </c>
      <c r="J13" s="21" t="n">
        <f aca="false">(SQRT(2)*$B$4)*SIN($E$4*$I13+$G$4)</f>
        <v>43.7016024448821</v>
      </c>
    </row>
    <row r="14" customFormat="false" ht="18.75" hidden="false" customHeight="false" outlineLevel="0" collapsed="false">
      <c r="I14" s="20" t="n">
        <v>0.01</v>
      </c>
      <c r="J14" s="21" t="n">
        <f aca="false">(SQRT(2)*$B$4)*SIN($E$4*$I14+$G$4)</f>
        <v>1.73191211247099E-014</v>
      </c>
    </row>
    <row r="15" customFormat="false" ht="18.75" hidden="false" customHeight="false" outlineLevel="0" collapsed="false">
      <c r="I15" s="20" t="n">
        <v>0.011</v>
      </c>
      <c r="J15" s="21" t="n">
        <f aca="false">(SQRT(2)*$B$4)*SIN($E$4*$I15+$G$4)</f>
        <v>-43.7016024448821</v>
      </c>
    </row>
    <row r="16" customFormat="false" ht="18.75" hidden="false" customHeight="false" outlineLevel="0" collapsed="false">
      <c r="I16" s="20" t="n">
        <v>0.012</v>
      </c>
      <c r="J16" s="21" t="n">
        <f aca="false">(SQRT(2)*$B$4)*SIN($E$4*$I16+$G$4)</f>
        <v>-83.1253875554907</v>
      </c>
    </row>
    <row r="17" customFormat="false" ht="18.75" hidden="false" customHeight="false" outlineLevel="0" collapsed="false">
      <c r="I17" s="20" t="n">
        <v>0.013</v>
      </c>
      <c r="J17" s="21" t="n">
        <f aca="false">(SQRT(2)*$B$4)*SIN($E$4*$I17+$G$4)</f>
        <v>-114.412280563537</v>
      </c>
    </row>
    <row r="18" customFormat="false" ht="18.75" hidden="false" customHeight="false" outlineLevel="0" collapsed="false">
      <c r="I18" s="20" t="n">
        <v>0.014</v>
      </c>
      <c r="J18" s="21" t="n">
        <f aca="false">(SQRT(2)*$B$4)*SIN($E$4*$I18+$G$4)</f>
        <v>-134.499702392791</v>
      </c>
    </row>
    <row r="19" customFormat="false" ht="18.75" hidden="false" customHeight="false" outlineLevel="0" collapsed="false">
      <c r="I19" s="20" t="n">
        <v>0.015</v>
      </c>
      <c r="J19" s="21" t="n">
        <f aca="false">(SQRT(2)*$B$4)*SIN($E$4*$I19+$G$4)</f>
        <v>-141.42135623731</v>
      </c>
    </row>
    <row r="20" customFormat="false" ht="18.75" hidden="false" customHeight="false" outlineLevel="0" collapsed="false">
      <c r="I20" s="20" t="n">
        <v>0.016</v>
      </c>
      <c r="J20" s="21" t="n">
        <f aca="false">(SQRT(2)*$B$4)*SIN($E$4*$I20+$G$4)</f>
        <v>-134.499702392791</v>
      </c>
    </row>
    <row r="21" customFormat="false" ht="18.75" hidden="false" customHeight="false" outlineLevel="0" collapsed="false">
      <c r="I21" s="20" t="n">
        <v>0.017</v>
      </c>
      <c r="J21" s="21" t="n">
        <f aca="false">(SQRT(2)*$B$4)*SIN($E$4*$I21+$G$4)</f>
        <v>-114.412280563537</v>
      </c>
    </row>
    <row r="22" customFormat="false" ht="18.75" hidden="false" customHeight="false" outlineLevel="0" collapsed="false">
      <c r="I22" s="20" t="n">
        <v>0.018</v>
      </c>
      <c r="J22" s="21" t="n">
        <f aca="false">(SQRT(2)*$B$4)*SIN($E$4*$I22+$G$4)</f>
        <v>-83.1253875554907</v>
      </c>
    </row>
    <row r="23" customFormat="false" ht="18.75" hidden="false" customHeight="false" outlineLevel="0" collapsed="false">
      <c r="I23" s="20" t="n">
        <v>0.019</v>
      </c>
      <c r="J23" s="21" t="n">
        <f aca="false">(SQRT(2)*$B$4)*SIN($E$4*$I23+$G$4)</f>
        <v>-43.7016024448821</v>
      </c>
    </row>
    <row r="24" customFormat="false" ht="18.75" hidden="false" customHeight="false" outlineLevel="0" collapsed="false">
      <c r="I24" s="20" t="n">
        <v>0.02</v>
      </c>
      <c r="J24" s="21" t="n">
        <f aca="false">(SQRT(2)*$B$4)*SIN($E$4*$I24+$G$4)</f>
        <v>-3.46382422494197E-014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9.796875" defaultRowHeight="18.75" zeroHeight="false" outlineLevelRow="0" outlineLevelCol="0"/>
  <cols>
    <col collapsed="false" customWidth="true" hidden="false" outlineLevel="0" max="5" min="5" style="0" width="10.92"/>
  </cols>
  <sheetData>
    <row r="2" customFormat="false" ht="18.75" hidden="false" customHeight="false" outlineLevel="0" collapsed="false">
      <c r="B2" s="2" t="s">
        <v>24</v>
      </c>
    </row>
    <row r="3" customFormat="false" ht="18.75" hidden="false" customHeight="false" outlineLevel="0" collapsed="false">
      <c r="C3" s="20" t="n">
        <v>1000</v>
      </c>
      <c r="D3" s="2" t="s">
        <v>25</v>
      </c>
      <c r="E3" s="20" t="n">
        <f aca="false">1 * POWER(10, -6)</f>
        <v>1E-006</v>
      </c>
      <c r="F3" s="2" t="s">
        <v>26</v>
      </c>
    </row>
    <row r="4" customFormat="false" ht="18.75" hidden="false" customHeight="false" outlineLevel="0" collapsed="false">
      <c r="C4" s="36"/>
      <c r="D4" s="2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0.4921875" defaultRowHeight="12.8" zeroHeight="false" outlineLevelRow="0" outlineLevelCol="0"/>
  <cols>
    <col collapsed="false" customWidth="true" hidden="false" outlineLevel="0" max="3" min="3" style="0" width="11.69"/>
  </cols>
  <sheetData>
    <row r="2" customFormat="false" ht="12.8" hidden="false" customHeight="false" outlineLevel="0" collapsed="false">
      <c r="G2" s="2" t="s">
        <v>28</v>
      </c>
      <c r="H2" s="0" t="n">
        <v>3</v>
      </c>
    </row>
    <row r="3" customFormat="false" ht="12.8" hidden="false" customHeight="false" outlineLevel="0" collapsed="false">
      <c r="B3" s="0" t="s">
        <v>29</v>
      </c>
      <c r="C3" s="0" t="s">
        <v>30</v>
      </c>
      <c r="D3" s="2" t="s">
        <v>31</v>
      </c>
      <c r="E3" s="0" t="s">
        <v>32</v>
      </c>
      <c r="G3" s="2" t="s">
        <v>33</v>
      </c>
      <c r="H3" s="0" t="n">
        <v>6</v>
      </c>
    </row>
    <row r="4" customFormat="false" ht="12.8" hidden="false" customHeight="false" outlineLevel="0" collapsed="false">
      <c r="B4" s="20" t="n">
        <v>25</v>
      </c>
      <c r="C4" s="20" t="n">
        <v>20</v>
      </c>
      <c r="D4" s="20" t="n">
        <v>9</v>
      </c>
      <c r="E4" s="0" t="n">
        <f aca="false">B4*C4*POWER(10, -1*D4)*POWER(10,6)</f>
        <v>0.5</v>
      </c>
      <c r="G4" s="2" t="s">
        <v>34</v>
      </c>
      <c r="H4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ja-JP</dc:language>
  <cp:lastModifiedBy/>
  <dcterms:modified xsi:type="dcterms:W3CDTF">2022-08-15T21:35:24Z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