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9" i="1" l="1"/>
  <c r="G19" i="1"/>
  <c r="F19" i="1"/>
  <c r="E19" i="1"/>
  <c r="C19" i="1"/>
  <c r="C18" i="1"/>
  <c r="C20" i="1" s="1"/>
  <c r="C21" i="1" s="1"/>
  <c r="E9" i="1"/>
  <c r="G16" i="1" s="1"/>
  <c r="E4" i="1"/>
  <c r="C3" i="1"/>
  <c r="E3" i="1" s="1"/>
  <c r="E5" i="1" s="1"/>
  <c r="E17" i="1" s="1"/>
  <c r="E16" i="1" l="1"/>
  <c r="E18" i="1" s="1"/>
  <c r="E20" i="1" s="1"/>
  <c r="F16" i="1"/>
  <c r="H16" i="1"/>
  <c r="H17" i="1"/>
  <c r="G17" i="1"/>
  <c r="G18" i="1" s="1"/>
  <c r="G20" i="1" s="1"/>
  <c r="F17" i="1"/>
  <c r="H18" i="1" l="1"/>
  <c r="H20" i="1" s="1"/>
  <c r="F18" i="1"/>
  <c r="F20" i="1" s="1"/>
  <c r="E21" i="1" s="1"/>
  <c r="C22" i="1" s="1"/>
  <c r="H23" i="1" s="1"/>
</calcChain>
</file>

<file path=xl/sharedStrings.xml><?xml version="1.0" encoding="utf-8"?>
<sst xmlns="http://schemas.openxmlformats.org/spreadsheetml/2006/main" count="24" uniqueCount="24">
  <si>
    <t>Godišnji troškovi:</t>
  </si>
  <si>
    <t>Mjesečno</t>
  </si>
  <si>
    <t>Broj mjeseci</t>
  </si>
  <si>
    <t>Total</t>
  </si>
  <si>
    <t>Troškovi održavanja 5%:</t>
  </si>
  <si>
    <t>Trošak:</t>
  </si>
  <si>
    <t>Prihod:</t>
  </si>
  <si>
    <t>Kamatna stopa:</t>
  </si>
  <si>
    <t>Stavke</t>
  </si>
  <si>
    <t>Investicioni period</t>
  </si>
  <si>
    <t>Eksploatacioni period</t>
  </si>
  <si>
    <t>Godine</t>
  </si>
  <si>
    <t>Prihodi</t>
  </si>
  <si>
    <t>Rashodi</t>
  </si>
  <si>
    <t>Neto primici</t>
  </si>
  <si>
    <t>Diskontni faktor</t>
  </si>
  <si>
    <t>Sadašnji neto primici</t>
  </si>
  <si>
    <t>Finansijski prilivi</t>
  </si>
  <si>
    <t>Razlika (neto korist od projekta)</t>
  </si>
  <si>
    <t>Stopa rentabilnosti:</t>
  </si>
  <si>
    <t>Troskovi zaposlenika</t>
  </si>
  <si>
    <t>Cijena članarine</t>
  </si>
  <si>
    <t>Broj članova:</t>
  </si>
  <si>
    <t>Prihod od članarine: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</si>
</sst>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KM&quot;;[Red]\-#,##0.00\ &quot;KM&quot;"/>
    <numFmt numFmtId="43" formatCode="_-* #,##0.00\ _K_M_-;\-* #,##0.00\ _K_M_-;_-* &quot;-&quot;??\ _K_M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color indexed="8"/>
      <name val="Calibri"/>
      <family val="2"/>
      <charset val="238"/>
    </font>
    <font>
      <b/>
      <sz val="10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/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3" borderId="1" xfId="0" applyFill="1" applyBorder="1" applyAlignment="1"/>
    <xf numFmtId="4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2" fillId="4" borderId="1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0" fontId="5" fillId="4" borderId="1" xfId="0" applyFont="1" applyFill="1" applyBorder="1" applyAlignment="1">
      <alignment horizontal="left"/>
    </xf>
    <xf numFmtId="0" fontId="0" fillId="0" borderId="0" xfId="0" applyAlignment="1">
      <alignment horizontal="right"/>
    </xf>
    <xf numFmtId="43" fontId="2" fillId="3" borderId="1" xfId="1" applyNumberFormat="1" applyFont="1" applyFill="1" applyBorder="1"/>
    <xf numFmtId="8" fontId="6" fillId="0" borderId="5" xfId="0" applyNumberFormat="1" applyFont="1" applyBorder="1"/>
    <xf numFmtId="2" fontId="0" fillId="0" borderId="2" xfId="0" applyNumberFormat="1" applyFill="1" applyBorder="1" applyAlignment="1">
      <alignment horizontal="right"/>
    </xf>
    <xf numFmtId="2" fontId="0" fillId="0" borderId="4" xfId="0" applyNumberFormat="1" applyFill="1" applyBorder="1" applyAlignment="1">
      <alignment horizontal="right"/>
    </xf>
    <xf numFmtId="1" fontId="0" fillId="0" borderId="2" xfId="0" applyNumberFormat="1" applyFill="1" applyBorder="1" applyAlignment="1">
      <alignment horizontal="right"/>
    </xf>
    <xf numFmtId="1" fontId="0" fillId="0" borderId="4" xfId="0" applyNumberFormat="1" applyFill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1" fontId="2" fillId="0" borderId="3" xfId="0" applyNumberFormat="1" applyFont="1" applyFill="1" applyBorder="1" applyAlignment="1">
      <alignment horizontal="right"/>
    </xf>
    <xf numFmtId="1" fontId="2" fillId="0" borderId="4" xfId="0" applyNumberFormat="1" applyFont="1" applyFill="1" applyBorder="1" applyAlignment="1">
      <alignment horizontal="right"/>
    </xf>
    <xf numFmtId="1" fontId="5" fillId="0" borderId="2" xfId="0" applyNumberFormat="1" applyFont="1" applyBorder="1" applyAlignment="1">
      <alignment horizontal="right"/>
    </xf>
    <xf numFmtId="1" fontId="5" fillId="0" borderId="3" xfId="0" applyNumberFormat="1" applyFont="1" applyBorder="1" applyAlignment="1">
      <alignment horizontal="right"/>
    </xf>
    <xf numFmtId="1" fontId="5" fillId="0" borderId="4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G8" sqref="G8"/>
    </sheetView>
  </sheetViews>
  <sheetFormatPr defaultRowHeight="15" x14ac:dyDescent="0.25"/>
  <cols>
    <col min="2" max="2" width="31.140625" customWidth="1"/>
    <col min="3" max="3" width="22.7109375" customWidth="1"/>
    <col min="4" max="4" width="14" customWidth="1"/>
    <col min="5" max="5" width="13" customWidth="1"/>
    <col min="8" max="8" width="11.28515625" customWidth="1"/>
    <col min="10" max="10" width="13.7109375" customWidth="1"/>
  </cols>
  <sheetData>
    <row r="2" spans="2:10" x14ac:dyDescent="0.25">
      <c r="B2" s="1" t="s">
        <v>0</v>
      </c>
      <c r="C2" s="2" t="s">
        <v>1</v>
      </c>
      <c r="D2" s="3" t="s">
        <v>2</v>
      </c>
      <c r="E2" s="2" t="s">
        <v>3</v>
      </c>
      <c r="J2" s="23"/>
    </row>
    <row r="3" spans="2:10" x14ac:dyDescent="0.25">
      <c r="B3" s="4" t="s">
        <v>4</v>
      </c>
      <c r="C3" s="5">
        <f>C17*5%</f>
        <v>1163.1000000000001</v>
      </c>
      <c r="D3" s="6">
        <v>12</v>
      </c>
      <c r="E3" s="5">
        <f>C3*D3</f>
        <v>13957.2</v>
      </c>
    </row>
    <row r="4" spans="2:10" x14ac:dyDescent="0.25">
      <c r="B4" s="4" t="s">
        <v>20</v>
      </c>
      <c r="C4" s="5">
        <v>6000</v>
      </c>
      <c r="D4" s="6">
        <v>12</v>
      </c>
      <c r="E4" s="5">
        <f t="shared" ref="E4" si="0">C4*D4</f>
        <v>72000</v>
      </c>
    </row>
    <row r="5" spans="2:10" x14ac:dyDescent="0.25">
      <c r="B5" s="7" t="s">
        <v>5</v>
      </c>
      <c r="C5" s="8"/>
      <c r="D5" s="9"/>
      <c r="E5" s="8">
        <f>SUM(E3:E4)</f>
        <v>85957.2</v>
      </c>
    </row>
    <row r="6" spans="2:10" x14ac:dyDescent="0.25">
      <c r="B6" s="35" t="s">
        <v>23</v>
      </c>
      <c r="C6" s="36"/>
      <c r="D6" s="36"/>
      <c r="E6" s="37"/>
    </row>
    <row r="7" spans="2:10" x14ac:dyDescent="0.25">
      <c r="B7" s="4" t="s">
        <v>21</v>
      </c>
      <c r="C7" s="10"/>
      <c r="D7" s="5"/>
      <c r="E7" s="5">
        <v>7</v>
      </c>
    </row>
    <row r="8" spans="2:10" x14ac:dyDescent="0.25">
      <c r="B8" s="4" t="s">
        <v>22</v>
      </c>
      <c r="C8" s="10"/>
      <c r="D8" s="11"/>
      <c r="E8" s="11">
        <v>18250</v>
      </c>
    </row>
    <row r="9" spans="2:10" x14ac:dyDescent="0.25">
      <c r="B9" s="7" t="s">
        <v>6</v>
      </c>
      <c r="C9" s="12"/>
      <c r="D9" s="8"/>
      <c r="E9" s="8">
        <f>E7*E8</f>
        <v>127750</v>
      </c>
    </row>
    <row r="10" spans="2:10" x14ac:dyDescent="0.25">
      <c r="B10" s="13" t="s">
        <v>7</v>
      </c>
      <c r="C10" s="38">
        <v>0.1</v>
      </c>
      <c r="D10" s="39"/>
      <c r="E10" s="40"/>
    </row>
    <row r="14" spans="2:10" x14ac:dyDescent="0.25">
      <c r="B14" s="15" t="s">
        <v>8</v>
      </c>
      <c r="C14" s="38" t="s">
        <v>9</v>
      </c>
      <c r="D14" s="40"/>
      <c r="E14" s="38" t="s">
        <v>10</v>
      </c>
      <c r="F14" s="39"/>
      <c r="G14" s="39"/>
      <c r="H14" s="40"/>
    </row>
    <row r="15" spans="2:10" x14ac:dyDescent="0.25">
      <c r="B15" s="16" t="s">
        <v>11</v>
      </c>
      <c r="C15" s="41">
        <v>-1</v>
      </c>
      <c r="D15" s="42"/>
      <c r="E15" s="17">
        <v>0</v>
      </c>
      <c r="F15" s="17">
        <v>1</v>
      </c>
      <c r="G15" s="17">
        <v>2</v>
      </c>
      <c r="H15" s="17">
        <v>3</v>
      </c>
    </row>
    <row r="16" spans="2:10" x14ac:dyDescent="0.25">
      <c r="B16" s="16" t="s">
        <v>12</v>
      </c>
      <c r="C16" s="26">
        <v>0</v>
      </c>
      <c r="D16" s="27"/>
      <c r="E16" s="18">
        <f>$E$9</f>
        <v>127750</v>
      </c>
      <c r="F16" s="18">
        <f>$E$9</f>
        <v>127750</v>
      </c>
      <c r="G16" s="18">
        <f>$E$9</f>
        <v>127750</v>
      </c>
      <c r="H16" s="18">
        <f>$E$9</f>
        <v>127750</v>
      </c>
    </row>
    <row r="17" spans="2:8" x14ac:dyDescent="0.25">
      <c r="B17" s="16" t="s">
        <v>13</v>
      </c>
      <c r="C17" s="26">
        <v>23262</v>
      </c>
      <c r="D17" s="27"/>
      <c r="E17" s="18">
        <f>$E$5</f>
        <v>85957.2</v>
      </c>
      <c r="F17" s="18">
        <f>$E$5</f>
        <v>85957.2</v>
      </c>
      <c r="G17" s="18">
        <f>$E$5</f>
        <v>85957.2</v>
      </c>
      <c r="H17" s="18">
        <f>$E$5</f>
        <v>85957.2</v>
      </c>
    </row>
    <row r="18" spans="2:8" x14ac:dyDescent="0.25">
      <c r="B18" s="16" t="s">
        <v>14</v>
      </c>
      <c r="C18" s="26">
        <f>C16-C17</f>
        <v>-23262</v>
      </c>
      <c r="D18" s="27"/>
      <c r="E18" s="18">
        <f t="shared" ref="E18:H18" si="1">E16-E17</f>
        <v>41792.800000000003</v>
      </c>
      <c r="F18" s="18">
        <f t="shared" si="1"/>
        <v>41792.800000000003</v>
      </c>
      <c r="G18" s="18">
        <f t="shared" si="1"/>
        <v>41792.800000000003</v>
      </c>
      <c r="H18" s="18">
        <f t="shared" si="1"/>
        <v>41792.800000000003</v>
      </c>
    </row>
    <row r="19" spans="2:8" x14ac:dyDescent="0.25">
      <c r="B19" s="16" t="s">
        <v>15</v>
      </c>
      <c r="C19" s="24">
        <f>(1+$C$10)^C15</f>
        <v>0.90909090909090906</v>
      </c>
      <c r="D19" s="25"/>
      <c r="E19" s="19">
        <f>(1+$C$10)^E15</f>
        <v>1</v>
      </c>
      <c r="F19" s="19">
        <f>(1+$C$10)^F15</f>
        <v>1.1000000000000001</v>
      </c>
      <c r="G19" s="19">
        <f>(1+$C$10)^G15</f>
        <v>1.2100000000000002</v>
      </c>
      <c r="H19" s="19">
        <f>(1+$C$10)^H15</f>
        <v>1.3310000000000004</v>
      </c>
    </row>
    <row r="20" spans="2:8" x14ac:dyDescent="0.25">
      <c r="B20" s="16" t="s">
        <v>16</v>
      </c>
      <c r="C20" s="26">
        <f>C18/C19</f>
        <v>-25588.2</v>
      </c>
      <c r="D20" s="27"/>
      <c r="E20" s="18">
        <f>E18/E19</f>
        <v>41792.800000000003</v>
      </c>
      <c r="F20" s="18">
        <f>F18/F19</f>
        <v>37993.454545454544</v>
      </c>
      <c r="G20" s="18">
        <f>G18/G19</f>
        <v>34539.504132231399</v>
      </c>
      <c r="H20" s="18">
        <f>H18/H19</f>
        <v>31399.549211119451</v>
      </c>
    </row>
    <row r="21" spans="2:8" x14ac:dyDescent="0.25">
      <c r="B21" s="16" t="s">
        <v>17</v>
      </c>
      <c r="C21" s="28">
        <f>SUM(C20:C20)</f>
        <v>-25588.2</v>
      </c>
      <c r="D21" s="29"/>
      <c r="E21" s="28">
        <f>SUM(E20:H20)</f>
        <v>145725.3078888054</v>
      </c>
      <c r="F21" s="30"/>
      <c r="G21" s="30"/>
      <c r="H21" s="31"/>
    </row>
    <row r="22" spans="2:8" x14ac:dyDescent="0.25">
      <c r="B22" s="20" t="s">
        <v>18</v>
      </c>
      <c r="C22" s="32">
        <f>E21+C21</f>
        <v>120137.1078888054</v>
      </c>
      <c r="D22" s="33"/>
      <c r="E22" s="33"/>
      <c r="F22" s="33"/>
      <c r="G22" s="33"/>
      <c r="H22" s="34"/>
    </row>
    <row r="23" spans="2:8" x14ac:dyDescent="0.25">
      <c r="D23" s="21"/>
      <c r="F23" s="13" t="s">
        <v>19</v>
      </c>
      <c r="G23" s="14"/>
      <c r="H23" s="22">
        <f>C22/C17</f>
        <v>5.16452187639951</v>
      </c>
    </row>
  </sheetData>
  <mergeCells count="13">
    <mergeCell ref="C18:D18"/>
    <mergeCell ref="B6:E6"/>
    <mergeCell ref="C10:E10"/>
    <mergeCell ref="C14:D14"/>
    <mergeCell ref="E14:H14"/>
    <mergeCell ref="C15:D15"/>
    <mergeCell ref="C16:D16"/>
    <mergeCell ref="C17:D17"/>
    <mergeCell ref="C19:D19"/>
    <mergeCell ref="C20:D20"/>
    <mergeCell ref="C21:D21"/>
    <mergeCell ref="E21:H21"/>
    <mergeCell ref="C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2016-07-18T12:31:52Z</dcterms:modified>
</cp:coreProperties>
</file>