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<sst xmlns="http://schemas.openxmlformats.org/spreadsheetml/2006/main" count="56" uniqueCount="46">
  <si>
    <t xml:space="preserve">Id</t>
  </si>
  <si>
    <t xml:space="preserve">Route Name</t>
  </si>
  <si>
    <t xml:space="preserve">Helper Node Name</t>
  </si>
  <si>
    <t xml:space="preserve">Node Name</t>
  </si>
  <si>
    <t xml:space="preserve">Node Id</t>
  </si>
  <si>
    <t xml:space="preserve">Node Type Id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</si>
  <si>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</si>
  <si>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</si>
  <si>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</si>
  <si>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</si>
  <si>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</si>
  <si>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</si>
  <si>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</si>
  <si>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</si>
  <si>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</si>
  <si>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</si>
  <si>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</si>
  <si>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</si>
  <si>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</si>
  <si>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</si>
  <si>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feb1b4a5-1ce2-4c8e-a34c-76c6164288be</t>
  </si>
  <si>
    <t xml:space="preserve">ADSR BARUIPUR - AERIAL JC NEAR BARUIPUR TRAFFIC CONTROL OFF-01</t>
  </si>
  <si>
    <t xml:space="preserve">4bc2a086-b131-47e1-9c20-f10650c0196d</t>
  </si>
  <si>
    <t xml:space="preserve">true</t>
  </si>
  <si>
    <t xml:space="preserve">961b784b-29a4-4b9f-b5db-89d685e95307</t>
  </si>
  <si>
    <t xml:space="preserve">AP NAGAR - SITAKUNDU 1</t>
  </si>
  <si>
    <t xml:space="preserve">2003-06-23T13:30:00+00:00</t>
  </si>
  <si>
    <t xml:space="preserve">a8902e0d-331c-4573-866e-bd5934238f6f</t>
  </si>
  <si>
    <t xml:space="preserve">A.P NAGAR@2</t>
  </si>
  <si>
    <t xml:space="preserve">f45e7454-2b12-4607-886b-f463b56fab98</t>
  </si>
  <si>
    <t xml:space="preserve">69b3cd60-ce89-43b4-ac1f-4671fc02d081</t>
  </si>
  <si>
    <t xml:space="preserve">SITAKUNDU</t>
  </si>
  <si>
    <t xml:space="preserve">f6cdce1d-fe11-4d40-8866-c509307f6150</t>
  </si>
  <si>
    <t xml:space="preserve">ebd96b33-8ed2-479d-a8eb-dcdaf9fd31da</t>
  </si>
  <si>
    <t xml:space="preserve">3de9b5ea-9107-4cf9-82fa-cdc64498c89c</t>
  </si>
  <si>
    <t xml:space="preserve">A.P NAGAR</t>
  </si>
  <si>
    <t xml:space="preserve">54bc2231-880b-4ba6-ba6e-4d3cb594052b</t>
  </si>
  <si>
    <t xml:space="preserve">AP NAGAR</t>
  </si>
  <si>
    <t xml:space="preserve">26e1ab78-e507-4915-99aa-fa40e808f209</t>
  </si>
  <si>
    <t xml:space="preserve">BJC KARBALA</t>
  </si>
  <si>
    <t xml:space="preserve">0612aafd-3bac-4855-b408-e29bbbcbd37f</t>
  </si>
  <si>
    <t xml:space="preserve">9fa7e823-3c49-4cb5-8519-f80ce7f416e4</t>
  </si>
  <si>
    <t xml:space="preserve">ADSR BARUIPUR</t>
  </si>
  <si>
    <t xml:space="preserve">6458a347-e80c-4a62-9357-551487a07e3a</t>
  </si>
  <si>
    <t xml:space="preserve">fd990552-d8ae-4283-a06d-f713bab3854a</t>
  </si>
  <si>
    <t xml:space="preserve">AERIAL JC NEAR BARUIPUR TRAFFIC CONTROL OFF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</si>
</sst>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:C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6"/>
    <col collapsed="false" customWidth="true" hidden="false" outlineLevel="0" max="2" min="2" style="1" width="67.28"/>
    <col collapsed="false" customWidth="true" hidden="false" outlineLevel="0" max="3" min="3" style="1" width="49.14"/>
    <col collapsed="false" customWidth="true" hidden="false" outlineLevel="0" max="4" min="4" style="1" width="16.91"/>
    <col collapsed="false" customWidth="true" hidden="false" outlineLevel="0" max="5" min="5" style="1" width="36.25"/>
    <col collapsed="false" customWidth="true" hidden="false" outlineLevel="0" max="6" min="6" style="1" width="36.89"/>
    <col collapsed="false" customWidth="true" hidden="false" outlineLevel="0" max="7" min="7" style="1" width="44.73"/>
    <col collapsed="false" customWidth="true" hidden="false" outlineLevel="0" max="8" min="8" style="1" width="37.87"/>
    <col collapsed="false" customWidth="true" hidden="false" outlineLevel="0" max="11" min="9" style="1" width="36.25"/>
    <col collapsed="false" customWidth="true" hidden="false" outlineLevel="0" max="12" min="12" style="1" width="20"/>
    <col collapsed="false" customWidth="true" hidden="false" outlineLevel="0" max="13" min="13" style="1" width="36.25"/>
    <col collapsed="false" customWidth="true" hidden="false" outlineLevel="0" max="14" min="14" style="1" width="20"/>
    <col collapsed="false" customWidth="true" hidden="false" outlineLevel="0" max="15" min="15" style="1" width="36.25"/>
    <col collapsed="false" customWidth="true" hidden="false" outlineLevel="0" max="17" min="16" style="1" width="20"/>
    <col collapsed="false" customWidth="true" hidden="false" outlineLevel="0" max="18" min="18" style="1" width="36.25"/>
    <col collapsed="false" customWidth="true" hidden="false" outlineLevel="0" max="19" min="19" style="1" width="20"/>
    <col collapsed="false" customWidth="true" hidden="false" outlineLevel="0" max="20" min="20" style="1" width="8.76"/>
    <col collapsed="false" customWidth="true" hidden="false" outlineLevel="0" max="23" min="21" style="1" width="20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customFormat="false" ht="15" hidden="false" customHeight="false" outlineLevel="0" collapsed="false">
      <c r="A2" s="1" t="s">
        <v>20</v>
      </c>
      <c r="B2" s="1" t="s">
        <v>21</v>
      </c>
      <c r="C2" s="1" t="str">
        <f aca="false">_xlfn.ORG.LIBREOFFICE.REGEX(    TRIM(MID(SUBSTITUTE(SUBSTITUTE(B2,"–","-"),"—","-"),FIND("-",SUBSTITUTE(SUBSTITUTE(B2,"–","-"),"—","-"))+1,99)),    "[-\s]*\d+$",    "" )</f>
        <v>AERIAL JC NEAR BARUIPUR TRAFFIC CONTROL OFF</v>
      </c>
      <c r="D2" s="1" t="str">
        <f aca="false">IFERROR(INDEX(Sheet1!B:B, MATCH(TRIM(LEFT(B2, FIND(" - ", B2)-1)), Sheet1!B:B, 0)), "")</f>
        <v>ADSR BARUIPUR</v>
      </c>
      <c r="E2" s="1" t="str">
        <f aca="false">IFERROR(INDEX(Sheet1!A:A, MATCH(TRIM(LEFT(B2, FIND(" - ", B2)-1)), Sheet1!B:B, 0)), "")</f>
        <v>9fa7e823-3c49-4cb5-8519-f80ce7f416e4</v>
      </c>
      <c r="F2" s="1" t="str">
        <f aca="false">IFERROR(INDEX(Sheet1!C:C, MATCH(TRIM(LEFT(B2, FIND(" - ", B2)-1)), Sheet1!B:B, 0)), "")</f>
        <v>6458a347-e80c-4a62-9357-551487a07e3a</v>
      </c>
      <c r="G2" s="1" t="str">
        <f aca="false">IFERROR(VLOOKUP(TRIM(CLEAN($C2)), Sheet1!$B:$B, 1, 0), "")</f>
        <v>AERIAL JC NEAR BARUIPUR TRAFFIC CONTROL OFF</v>
      </c>
      <c r="H2" s="1" t="str">
        <f aca="false">IFERROR(INDEX(Sheet1!$A:$A, MATCH($C2, Sheet1!$B:$B, 0)), "")</f>
        <v>fd990552-d8ae-4283-a06d-f713bab3854a</v>
      </c>
      <c r="I2" s="1" t="str">
        <f aca="false">IFERROR(VLOOKUP(TRIM(CLEAN($C2)), Sheet1!$B:$C, 2, 0), "")</f>
        <v>0612aafd-3bac-4855-b408-e29bbbcbd37f</v>
      </c>
      <c r="L2" s="1" t="n">
        <v>24</v>
      </c>
      <c r="O2" s="1" t="n">
        <v>244443</v>
      </c>
      <c r="P2" s="1" t="n">
        <v>0.37</v>
      </c>
      <c r="Q2" s="1" t="n">
        <v>0.37</v>
      </c>
      <c r="R2" s="4" t="s">
        <v>22</v>
      </c>
      <c r="T2" s="4" t="s">
        <v>23</v>
      </c>
      <c r="V2" s="5" t="n">
        <v>45888.2025122801</v>
      </c>
      <c r="W2" s="5" t="n">
        <v>45888.2073736343</v>
      </c>
    </row>
    <row r="3" customFormat="false" ht="15" hidden="false" customHeight="false" outlineLevel="0" collapsed="false">
      <c r="A3" s="1" t="s">
        <v>24</v>
      </c>
      <c r="B3" s="1" t="s">
        <v>25</v>
      </c>
      <c r="C3" s="1" t="str">
        <f aca="false">_xlfn.ORG.LIBREOFFICE.REGEX(    TRIM(MID(SUBSTITUTE(SUBSTITUTE(B3,"–","-"),"—","-"),FIND("-",SUBSTITUTE(SUBSTITUTE(B3,"–","-"),"—","-"))+1,99)),    "[-\s]*\d+$",    "" )</f>
        <v>SITAKUNDU</v>
      </c>
      <c r="D3" s="1" t="str">
        <f aca="false">IFERROR(INDEX(Sheet1!B:B, MATCH(TRIM(LEFT(B3, FIND(" - ", B3)-1)), Sheet1!B:B, 0)), "")</f>
        <v>AP NAGAR</v>
      </c>
      <c r="E3" s="1" t="str">
        <f aca="false">IFERROR(INDEX(Sheet1!A:A, MATCH(TRIM(LEFT(B3, FIND(" - ", B3)-1)), Sheet1!B:B, 0)), "")</f>
        <v>54bc2231-880b-4ba6-ba6e-4d3cb594052b</v>
      </c>
      <c r="F3" s="1" t="str">
        <f aca="false">IFERROR(INDEX(Sheet1!C:C, MATCH(TRIM(LEFT(B3, FIND(" - ", B3)-1)), Sheet1!B:B, 0)), "")</f>
        <v>f6cdce1d-fe11-4d40-8866-c509307f6150</v>
      </c>
      <c r="G3" s="1" t="str">
        <f aca="false">IFERROR(VLOOKUP(TRIM(CLEAN($C3)), Sheet1!$B:$B, 1, 0), "")</f>
        <v>SITAKUNDU</v>
      </c>
      <c r="H3" s="1" t="str">
        <f aca="false">IFERROR(INDEX(Sheet1!$A:$A, MATCH($C3, Sheet1!$B:$B, 0)), "")</f>
        <v>69b3cd60-ce89-43b4-ac1f-4671fc02d081</v>
      </c>
      <c r="I3" s="1" t="str">
        <f aca="false">IFERROR(VLOOKUP(TRIM(CLEAN($C3)), Sheet1!$B:$C, 2, 0), "")</f>
        <v>f6cdce1d-fe11-4d40-8866-c509307f6150</v>
      </c>
      <c r="L3" s="1" t="n">
        <v>24</v>
      </c>
      <c r="O3" s="1" t="n">
        <v>170323</v>
      </c>
      <c r="P3" s="1" t="n">
        <v>16.41</v>
      </c>
      <c r="Q3" s="1" t="n">
        <v>16.46</v>
      </c>
      <c r="R3" s="4" t="s">
        <v>22</v>
      </c>
      <c r="S3" s="6" t="s">
        <v>26</v>
      </c>
      <c r="T3" s="4" t="s">
        <v>23</v>
      </c>
      <c r="V3" s="5" t="n">
        <v>45888.2025122801</v>
      </c>
      <c r="W3" s="5" t="n">
        <v>45888.2073736343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C2:C3 E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37.65"/>
    <col collapsed="false" customWidth="true" hidden="false" outlineLevel="0" max="2" min="2" style="1" width="44.23"/>
    <col collapsed="false" customWidth="true" hidden="false" outlineLevel="0" max="3" min="3" style="1" width="37.77"/>
    <col collapsed="false" customWidth="true" hidden="false" outlineLevel="0" max="5" min="5" style="0" width="12.14"/>
  </cols>
  <sheetData>
    <row r="1" customFormat="false" ht="13.8" hidden="false" customHeight="false" outlineLevel="0" collapsed="false">
      <c r="A1" s="1" t="s">
        <v>27</v>
      </c>
      <c r="B1" s="1" t="s">
        <v>28</v>
      </c>
      <c r="C1" s="6" t="s">
        <v>29</v>
      </c>
      <c r="E1" s="0" t="str">
        <f aca="false">UPPER(_xlfn.ORG.LIBREOFFICE.REGEX(SUBSTITUTE(TRIM($B1),".",""),"\s*\d+$",""))</f>
        <v>AP NAGAR@</v>
      </c>
    </row>
    <row r="2" customFormat="false" ht="13.8" hidden="false" customHeight="false" outlineLevel="0" collapsed="false">
      <c r="A2" s="1" t="s">
        <v>30</v>
      </c>
      <c r="B2" s="1" t="s">
        <v>31</v>
      </c>
      <c r="C2" s="6" t="s">
        <v>32</v>
      </c>
      <c r="E2" s="7" t="str">
        <f aca="false">UPPER(_xlfn.ORG.LIBREOFFICE.REGEX(SUBSTITUTE(TRIM($B2),".",""),"\s*\d+$",""))</f>
        <v>SITAKUNDU</v>
      </c>
    </row>
    <row r="3" customFormat="false" ht="13.8" hidden="false" customHeight="false" outlineLevel="0" collapsed="false">
      <c r="A3" s="1" t="s">
        <v>33</v>
      </c>
      <c r="B3" s="1" t="s">
        <v>31</v>
      </c>
      <c r="C3" s="6" t="s">
        <v>29</v>
      </c>
      <c r="E3" s="7" t="str">
        <f aca="false">UPPER(_xlfn.ORG.LIBREOFFICE.REGEX(SUBSTITUTE(TRIM($B3),".",""),"\s*\d+$",""))</f>
        <v>SITAKUNDU</v>
      </c>
    </row>
    <row r="4" customFormat="false" ht="13.8" hidden="false" customHeight="false" outlineLevel="0" collapsed="false">
      <c r="A4" s="1" t="s">
        <v>34</v>
      </c>
      <c r="B4" s="1" t="s">
        <v>35</v>
      </c>
      <c r="C4" s="6" t="s">
        <v>29</v>
      </c>
      <c r="E4" s="7" t="str">
        <f aca="false">UPPER(_xlfn.ORG.LIBREOFFICE.REGEX(SUBSTITUTE(TRIM($B4),".",""),"\s*\d+$",""))</f>
        <v>AP NAGAR</v>
      </c>
    </row>
    <row r="5" customFormat="false" ht="13.8" hidden="false" customHeight="false" outlineLevel="0" collapsed="false">
      <c r="A5" s="1" t="s">
        <v>36</v>
      </c>
      <c r="B5" s="1" t="s">
        <v>37</v>
      </c>
      <c r="C5" s="6" t="s">
        <v>32</v>
      </c>
      <c r="E5" s="7" t="str">
        <f aca="false">UPPER(_xlfn.ORG.LIBREOFFICE.REGEX(SUBSTITUTE(TRIM($B5),".",""),"\s*\d+$",""))</f>
        <v>AP NAGAR</v>
      </c>
    </row>
    <row r="6" customFormat="false" ht="13.8" hidden="false" customHeight="false" outlineLevel="0" collapsed="false">
      <c r="A6" s="1" t="s">
        <v>38</v>
      </c>
      <c r="B6" s="1" t="s">
        <v>39</v>
      </c>
      <c r="C6" s="6" t="s">
        <v>40</v>
      </c>
      <c r="E6" s="7" t="str">
        <f aca="false">UPPER(_xlfn.ORG.LIBREOFFICE.REGEX(SUBSTITUTE(TRIM($B6),".",""),"\s*\d+$",""))</f>
        <v>BJC KARBALA</v>
      </c>
    </row>
    <row r="7" customFormat="false" ht="13.8" hidden="false" customHeight="false" outlineLevel="0" collapsed="false">
      <c r="A7" s="1" t="s">
        <v>41</v>
      </c>
      <c r="B7" s="1" t="s">
        <v>42</v>
      </c>
      <c r="C7" s="6" t="s">
        <v>43</v>
      </c>
      <c r="E7" s="7" t="str">
        <f aca="false">UPPER(_xlfn.ORG.LIBREOFFICE.REGEX(SUBSTITUTE(TRIM($B7),".",""),"\s*\d+$",""))</f>
        <v>ADSR BARUIPUR</v>
      </c>
    </row>
    <row r="8" customFormat="false" ht="13.8" hidden="false" customHeight="false" outlineLevel="0" collapsed="false">
      <c r="A8" s="1" t="s">
        <v>44</v>
      </c>
      <c r="B8" s="1" t="s">
        <v>45</v>
      </c>
      <c r="C8" s="6" t="s">
        <v>40</v>
      </c>
      <c r="E8" s="7" t="str">
        <f aca="false">UPPER(_xlfn.ORG.LIBREOFFICE.REGEX(SUBSTITUTE(TRIM($B8),".",""),"\s*\d+$",""))</f>
        <v>AERIAL JC NEAR BARUIPUR TRAFFIC CONTROL OFF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2025-08-20T09:01:17Z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