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2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3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4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5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apirlea_worldbank_org/Documents/Documents/SDG ATLAS 2022/SDG 9/DATA/Main story/"/>
    </mc:Choice>
  </mc:AlternateContent>
  <xr:revisionPtr revIDLastSave="38" documentId="8_{DD2A1692-5050-45AA-A1C4-89B78C799796}" xr6:coauthVersionLast="47" xr6:coauthVersionMax="47" xr10:uidLastSave="{DAC3FEFC-ABBF-4B1C-8ED0-78B0328B0699}"/>
  <bookViews>
    <workbookView xWindow="-120" yWindow="-120" windowWidth="29040" windowHeight="15840" xr2:uid="{2FC444B3-A7E6-C84F-91E0-FF603ACED487}"/>
  </bookViews>
  <sheets>
    <sheet name="Countries by exporter" sheetId="1" r:id="rId1"/>
    <sheet name="WB regions" sheetId="15" r:id="rId2"/>
    <sheet name="WB income groups" sheetId="16" r:id="rId3"/>
    <sheet name="Arrow map 2020" sheetId="14" r:id="rId4"/>
    <sheet name="EVs - EU" sheetId="10" r:id="rId5"/>
    <sheet name="EVs - Japan" sheetId="11" r:id="rId6"/>
    <sheet name="EVs - South Korea" sheetId="12" r:id="rId7"/>
    <sheet name="EVs " sheetId="13" r:id="rId8"/>
    <sheet name="Main markets " sheetId="9" r:id="rId9"/>
    <sheet name="Africa" sheetId="2" r:id="rId10"/>
    <sheet name="Asia - Pacific" sheetId="3" r:id="rId11"/>
    <sheet name="EECCA" sheetId="4" r:id="rId12"/>
    <sheet name="LAC" sheetId="6" r:id="rId13"/>
    <sheet name="Middle east" sheetId="7" r:id="rId14"/>
    <sheet name="EU" sheetId="5" r:id="rId15"/>
    <sheet name="North America" sheetId="8" r:id="rId16"/>
  </sheets>
  <definedNames>
    <definedName name="_xlnm._FilterDatabase" localSheetId="0" hidden="1">'Countries by exporter'!$A$1:$BL$215</definedName>
    <definedName name="_xlnm._FilterDatabase" localSheetId="7" hidden="1">'EVs '!$C$1:$C$218</definedName>
    <definedName name="_xlnm._FilterDatabase" localSheetId="4" hidden="1">'EVs - EU'!$C$1:$C$211</definedName>
    <definedName name="_xlnm._FilterDatabase" localSheetId="5" hidden="1">'EVs - Japan'!$M$1:$M$218</definedName>
    <definedName name="_xlnm._FilterDatabase" localSheetId="6" hidden="1">'EVs - South Korea'!$C$1:$C$218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X214" i="1" l="1"/>
  <c r="BD3" i="5" a="1"/>
  <c r="BD3" i="5" s="1"/>
  <c r="BE3" i="5"/>
  <c r="AN46" i="6" l="1"/>
  <c r="AN3" i="6"/>
  <c r="GZ19" i="1"/>
  <c r="GZ14" i="1"/>
  <c r="V11" i="10" l="1"/>
  <c r="IC42" i="1"/>
  <c r="IC41" i="1"/>
  <c r="IC40" i="1"/>
  <c r="IC38" i="1"/>
  <c r="IC37" i="1"/>
  <c r="IC36" i="1"/>
  <c r="IC35" i="1"/>
  <c r="IC34" i="1"/>
  <c r="IC32" i="1"/>
  <c r="IC31" i="1"/>
  <c r="IC30" i="1"/>
  <c r="IC29" i="1"/>
  <c r="IC28" i="1"/>
  <c r="IC26" i="1"/>
  <c r="IC25" i="1"/>
  <c r="IC24" i="1"/>
  <c r="IC23" i="1"/>
  <c r="IC22" i="1"/>
  <c r="IC20" i="1"/>
  <c r="IC19" i="1"/>
  <c r="IC18" i="1"/>
  <c r="IC17" i="1"/>
  <c r="IC16" i="1"/>
  <c r="IC14" i="1"/>
  <c r="IC13" i="1"/>
  <c r="IC12" i="1"/>
  <c r="IC11" i="1"/>
  <c r="IC10" i="1"/>
  <c r="IC5" i="1"/>
  <c r="IC6" i="1"/>
  <c r="IC7" i="1"/>
  <c r="IC8" i="1"/>
  <c r="IC4" i="1"/>
  <c r="GS3" i="1"/>
  <c r="II6" i="1"/>
  <c r="II5" i="1"/>
  <c r="II4" i="1"/>
  <c r="II3" i="1"/>
  <c r="BF23" i="5" a="1"/>
  <c r="BF23" i="5" s="1"/>
  <c r="BF24" i="5" a="1"/>
  <c r="BF24" i="5" s="1"/>
  <c r="BF25" i="5" a="1"/>
  <c r="BF25" i="5" s="1"/>
  <c r="BF26" i="5" a="1"/>
  <c r="BF26" i="5" s="1"/>
  <c r="BF27" i="5" a="1"/>
  <c r="BF27" i="5" s="1"/>
  <c r="BF28" i="5" a="1"/>
  <c r="BF28" i="5" s="1"/>
  <c r="BF29" i="5" a="1"/>
  <c r="BF29" i="5" s="1"/>
  <c r="BF30" i="5" a="1"/>
  <c r="BF30" i="5" s="1"/>
  <c r="BF31" i="5" a="1"/>
  <c r="BF31" i="5" s="1"/>
  <c r="BF32" i="5" a="1"/>
  <c r="BF32" i="5" s="1"/>
  <c r="BE23" i="5"/>
  <c r="BE24" i="5"/>
  <c r="BD24" i="5" s="1" a="1"/>
  <c r="BD24" i="5" s="1"/>
  <c r="BE25" i="5"/>
  <c r="BE26" i="5"/>
  <c r="BD26" i="5" s="1" a="1"/>
  <c r="BD26" i="5" s="1"/>
  <c r="BE27" i="5"/>
  <c r="BD27" i="5" s="1" a="1"/>
  <c r="BD27" i="5" s="1"/>
  <c r="BE28" i="5"/>
  <c r="BE29" i="5"/>
  <c r="BE30" i="5"/>
  <c r="BE31" i="5"/>
  <c r="BE32" i="5"/>
  <c r="BD32" i="5" s="1" a="1"/>
  <c r="BD32" i="5" s="1"/>
  <c r="BD23" i="5" a="1"/>
  <c r="BD23" i="5" s="1"/>
  <c r="BD25" i="5" a="1"/>
  <c r="BD25" i="5" s="1"/>
  <c r="BD28" i="5" a="1"/>
  <c r="BD28" i="5" s="1"/>
  <c r="BD29" i="5" a="1"/>
  <c r="BD29" i="5" s="1"/>
  <c r="BD30" i="5" a="1"/>
  <c r="BD30" i="5" s="1"/>
  <c r="BD31" i="5" a="1"/>
  <c r="BD31" i="5" s="1"/>
  <c r="BF13" i="5" a="1"/>
  <c r="BF13" i="5" s="1"/>
  <c r="BF14" i="5" a="1"/>
  <c r="BF14" i="5" s="1"/>
  <c r="BF15" i="5" a="1"/>
  <c r="BF15" i="5" s="1"/>
  <c r="BF16" i="5" a="1"/>
  <c r="BF16" i="5" s="1"/>
  <c r="BF17" i="5" a="1"/>
  <c r="BF17" i="5" s="1"/>
  <c r="BF18" i="5" a="1"/>
  <c r="BF18" i="5" s="1"/>
  <c r="BF19" i="5" a="1"/>
  <c r="BF19" i="5" s="1"/>
  <c r="BF20" i="5" a="1"/>
  <c r="BF20" i="5" s="1"/>
  <c r="BF21" i="5" a="1"/>
  <c r="BF21" i="5" s="1"/>
  <c r="BF22" i="5" a="1"/>
  <c r="BF22" i="5" s="1"/>
  <c r="BD13" i="5" a="1"/>
  <c r="BD13" i="5" s="1"/>
  <c r="BD14" i="5" a="1"/>
  <c r="BD14" i="5" s="1"/>
  <c r="BD15" i="5" a="1"/>
  <c r="BD15" i="5" s="1"/>
  <c r="BD16" i="5" a="1"/>
  <c r="BD16" i="5" s="1"/>
  <c r="BD17" i="5" a="1"/>
  <c r="BD17" i="5" s="1"/>
  <c r="BD18" i="5" a="1"/>
  <c r="BD18" i="5" s="1"/>
  <c r="BD19" i="5" a="1"/>
  <c r="BD19" i="5" s="1"/>
  <c r="BD20" i="5" a="1"/>
  <c r="BD20" i="5" s="1"/>
  <c r="BD21" i="5" a="1"/>
  <c r="BD21" i="5" s="1"/>
  <c r="BD22" i="5" a="1"/>
  <c r="BD22" i="5" s="1"/>
  <c r="BE13" i="5"/>
  <c r="BE14" i="5"/>
  <c r="BE15" i="5"/>
  <c r="BE16" i="5"/>
  <c r="BE17" i="5"/>
  <c r="BE18" i="5"/>
  <c r="BE19" i="5"/>
  <c r="BE20" i="5"/>
  <c r="BE21" i="5"/>
  <c r="BE22" i="5"/>
  <c r="II7" i="1" l="1"/>
  <c r="IJ3" i="1" s="1"/>
  <c r="ET68" i="1"/>
  <c r="EU48" i="1" s="1"/>
  <c r="AH4" i="4"/>
  <c r="AI4" i="4"/>
  <c r="AJ4" i="4"/>
  <c r="AK4" i="4"/>
  <c r="AL4" i="4"/>
  <c r="AM4" i="4"/>
  <c r="AN4" i="4"/>
  <c r="AO4" i="4"/>
  <c r="AP4" i="4"/>
  <c r="AQ4" i="4"/>
  <c r="AR4" i="4"/>
  <c r="AS4" i="4"/>
  <c r="AT4" i="4"/>
  <c r="AU4" i="4"/>
  <c r="AV4" i="4"/>
  <c r="AW4" i="4"/>
  <c r="AX4" i="4"/>
  <c r="AY4" i="4"/>
  <c r="AZ4" i="4"/>
  <c r="AH5" i="4"/>
  <c r="AI5" i="4"/>
  <c r="AN5" i="4" s="1"/>
  <c r="AJ5" i="4"/>
  <c r="AK5" i="4"/>
  <c r="AL5" i="4"/>
  <c r="AM5" i="4"/>
  <c r="AO5" i="4"/>
  <c r="AP5" i="4"/>
  <c r="AQ5" i="4"/>
  <c r="AR5" i="4"/>
  <c r="AS5" i="4"/>
  <c r="AT5" i="4"/>
  <c r="AU5" i="4"/>
  <c r="AV5" i="4"/>
  <c r="AW5" i="4"/>
  <c r="AX5" i="4"/>
  <c r="AY5" i="4"/>
  <c r="AZ5" i="4"/>
  <c r="AH6" i="4"/>
  <c r="AN6" i="4" s="1"/>
  <c r="AI6" i="4"/>
  <c r="AJ6" i="4"/>
  <c r="AK6" i="4"/>
  <c r="AL6" i="4"/>
  <c r="AM6" i="4"/>
  <c r="AO6" i="4"/>
  <c r="AP6" i="4"/>
  <c r="AQ6" i="4"/>
  <c r="AR6" i="4"/>
  <c r="AS6" i="4"/>
  <c r="AT6" i="4"/>
  <c r="AU6" i="4"/>
  <c r="AV6" i="4"/>
  <c r="AW6" i="4"/>
  <c r="AX6" i="4"/>
  <c r="AY6" i="4"/>
  <c r="AZ6" i="4"/>
  <c r="AH7" i="4"/>
  <c r="AI7" i="4"/>
  <c r="AJ7" i="4"/>
  <c r="AK7" i="4"/>
  <c r="AL7" i="4"/>
  <c r="AM7" i="4"/>
  <c r="AN7" i="4" s="1"/>
  <c r="AO7" i="4"/>
  <c r="AP7" i="4"/>
  <c r="AQ7" i="4"/>
  <c r="AR7" i="4"/>
  <c r="AS7" i="4"/>
  <c r="AT7" i="4"/>
  <c r="AU7" i="4"/>
  <c r="AV7" i="4"/>
  <c r="AW7" i="4"/>
  <c r="AX7" i="4"/>
  <c r="AY7" i="4"/>
  <c r="AZ7" i="4"/>
  <c r="AH8" i="4"/>
  <c r="AN8" i="4" s="1"/>
  <c r="AI8" i="4"/>
  <c r="AJ8" i="4"/>
  <c r="AK8" i="4"/>
  <c r="AL8" i="4"/>
  <c r="AM8" i="4"/>
  <c r="AO8" i="4"/>
  <c r="AP8" i="4"/>
  <c r="AQ8" i="4"/>
  <c r="AR8" i="4"/>
  <c r="AS8" i="4"/>
  <c r="AT8" i="4"/>
  <c r="AU8" i="4"/>
  <c r="AV8" i="4"/>
  <c r="AW8" i="4"/>
  <c r="AX8" i="4"/>
  <c r="AY8" i="4"/>
  <c r="AZ8" i="4"/>
  <c r="AH9" i="4"/>
  <c r="AN9" i="4" s="1"/>
  <c r="AI9" i="4"/>
  <c r="AJ9" i="4"/>
  <c r="AK9" i="4"/>
  <c r="AL9" i="4"/>
  <c r="AM9" i="4"/>
  <c r="AO9" i="4"/>
  <c r="AP9" i="4"/>
  <c r="AQ9" i="4"/>
  <c r="AR9" i="4"/>
  <c r="AS9" i="4"/>
  <c r="AT9" i="4"/>
  <c r="AU9" i="4"/>
  <c r="AV9" i="4"/>
  <c r="AW9" i="4"/>
  <c r="AX9" i="4"/>
  <c r="AY9" i="4"/>
  <c r="AZ9" i="4"/>
  <c r="AH10" i="4"/>
  <c r="AN10" i="4" s="1"/>
  <c r="AI10" i="4"/>
  <c r="AJ10" i="4"/>
  <c r="AK10" i="4"/>
  <c r="AL10" i="4"/>
  <c r="AM10" i="4"/>
  <c r="AO10" i="4"/>
  <c r="AP10" i="4"/>
  <c r="AQ10" i="4"/>
  <c r="AR10" i="4"/>
  <c r="AS10" i="4"/>
  <c r="AT10" i="4"/>
  <c r="AU10" i="4"/>
  <c r="AV10" i="4"/>
  <c r="AW10" i="4"/>
  <c r="AX10" i="4"/>
  <c r="AY10" i="4"/>
  <c r="AZ10" i="4"/>
  <c r="AH11" i="4"/>
  <c r="AN11" i="4" s="1"/>
  <c r="AI11" i="4"/>
  <c r="AJ11" i="4"/>
  <c r="AK11" i="4"/>
  <c r="AL11" i="4"/>
  <c r="AM11" i="4"/>
  <c r="AO11" i="4"/>
  <c r="AP11" i="4"/>
  <c r="AQ11" i="4"/>
  <c r="AR11" i="4"/>
  <c r="AS11" i="4"/>
  <c r="AT11" i="4"/>
  <c r="AU11" i="4"/>
  <c r="AV11" i="4"/>
  <c r="AW11" i="4"/>
  <c r="AX11" i="4"/>
  <c r="AY11" i="4"/>
  <c r="AZ11" i="4"/>
  <c r="AH12" i="4"/>
  <c r="AI12" i="4"/>
  <c r="AJ12" i="4"/>
  <c r="AK12" i="4"/>
  <c r="AL12" i="4"/>
  <c r="AM12" i="4"/>
  <c r="AN12" i="4"/>
  <c r="AO12" i="4"/>
  <c r="AP12" i="4"/>
  <c r="AQ12" i="4"/>
  <c r="AR12" i="4"/>
  <c r="AS12" i="4"/>
  <c r="AT12" i="4"/>
  <c r="AU12" i="4"/>
  <c r="AV12" i="4"/>
  <c r="AW12" i="4"/>
  <c r="AX12" i="4"/>
  <c r="AY12" i="4"/>
  <c r="AZ12" i="4"/>
  <c r="AH13" i="4"/>
  <c r="AI13" i="4"/>
  <c r="AN13" i="4" s="1"/>
  <c r="AJ13" i="4"/>
  <c r="AK13" i="4"/>
  <c r="AL13" i="4"/>
  <c r="AM13" i="4"/>
  <c r="AO13" i="4"/>
  <c r="AP13" i="4"/>
  <c r="AQ13" i="4"/>
  <c r="AR13" i="4"/>
  <c r="AS13" i="4"/>
  <c r="AT13" i="4"/>
  <c r="AU13" i="4"/>
  <c r="AV13" i="4"/>
  <c r="AW13" i="4"/>
  <c r="AX13" i="4"/>
  <c r="AY13" i="4"/>
  <c r="AZ13" i="4"/>
  <c r="AH14" i="4"/>
  <c r="AN14" i="4" s="1"/>
  <c r="AI14" i="4"/>
  <c r="AJ14" i="4"/>
  <c r="AK14" i="4"/>
  <c r="AL14" i="4"/>
  <c r="AM14" i="4"/>
  <c r="AO14" i="4"/>
  <c r="AP14" i="4"/>
  <c r="AQ14" i="4"/>
  <c r="AR14" i="4"/>
  <c r="AS14" i="4"/>
  <c r="AT14" i="4"/>
  <c r="AU14" i="4"/>
  <c r="AV14" i="4"/>
  <c r="AW14" i="4"/>
  <c r="AX14" i="4"/>
  <c r="AY14" i="4"/>
  <c r="AZ14" i="4"/>
  <c r="AH15" i="4"/>
  <c r="AI15" i="4"/>
  <c r="AJ15" i="4"/>
  <c r="AK15" i="4"/>
  <c r="AL15" i="4"/>
  <c r="AM15" i="4"/>
  <c r="AN15" i="4"/>
  <c r="AO15" i="4"/>
  <c r="AP15" i="4"/>
  <c r="AQ15" i="4"/>
  <c r="AR15" i="4"/>
  <c r="AS15" i="4"/>
  <c r="AT15" i="4"/>
  <c r="AU15" i="4"/>
  <c r="AV15" i="4"/>
  <c r="AW15" i="4"/>
  <c r="AX15" i="4"/>
  <c r="AY15" i="4"/>
  <c r="AZ15" i="4"/>
  <c r="AH16" i="4"/>
  <c r="AN16" i="4" s="1"/>
  <c r="AI16" i="4"/>
  <c r="AJ16" i="4"/>
  <c r="AK16" i="4"/>
  <c r="AL16" i="4"/>
  <c r="AM16" i="4"/>
  <c r="AO16" i="4"/>
  <c r="AP16" i="4"/>
  <c r="AQ16" i="4"/>
  <c r="AR16" i="4"/>
  <c r="AS16" i="4"/>
  <c r="AT16" i="4"/>
  <c r="AU16" i="4"/>
  <c r="AV16" i="4"/>
  <c r="AW16" i="4"/>
  <c r="AX16" i="4"/>
  <c r="AY16" i="4"/>
  <c r="AZ16" i="4"/>
  <c r="AH17" i="4"/>
  <c r="AN17" i="4" s="1"/>
  <c r="AI17" i="4"/>
  <c r="AJ17" i="4"/>
  <c r="AK17" i="4"/>
  <c r="AL17" i="4"/>
  <c r="AM17" i="4"/>
  <c r="AO17" i="4"/>
  <c r="AP17" i="4"/>
  <c r="AQ17" i="4"/>
  <c r="AR17" i="4"/>
  <c r="AS17" i="4"/>
  <c r="AT17" i="4"/>
  <c r="AU17" i="4"/>
  <c r="AV17" i="4"/>
  <c r="AW17" i="4"/>
  <c r="AX17" i="4"/>
  <c r="AY17" i="4"/>
  <c r="AZ17" i="4"/>
  <c r="AH18" i="4"/>
  <c r="AN18" i="4" s="1"/>
  <c r="AI18" i="4"/>
  <c r="AJ18" i="4"/>
  <c r="AK18" i="4"/>
  <c r="AL18" i="4"/>
  <c r="AM18" i="4"/>
  <c r="AO18" i="4"/>
  <c r="AP18" i="4"/>
  <c r="AQ18" i="4"/>
  <c r="AR18" i="4"/>
  <c r="AS18" i="4"/>
  <c r="AT18" i="4"/>
  <c r="AU18" i="4"/>
  <c r="AV18" i="4"/>
  <c r="AW18" i="4"/>
  <c r="AX18" i="4"/>
  <c r="AY18" i="4"/>
  <c r="AZ18" i="4"/>
  <c r="AH19" i="4"/>
  <c r="AN19" i="4" s="1"/>
  <c r="AI19" i="4"/>
  <c r="AJ19" i="4"/>
  <c r="AK19" i="4"/>
  <c r="AL19" i="4"/>
  <c r="AM19" i="4"/>
  <c r="AO19" i="4"/>
  <c r="AP19" i="4"/>
  <c r="AQ19" i="4"/>
  <c r="AR19" i="4"/>
  <c r="AS19" i="4"/>
  <c r="AT19" i="4"/>
  <c r="AU19" i="4"/>
  <c r="AV19" i="4"/>
  <c r="AW19" i="4"/>
  <c r="AX19" i="4"/>
  <c r="AY19" i="4"/>
  <c r="AZ19" i="4"/>
  <c r="AH20" i="4"/>
  <c r="AI20" i="4"/>
  <c r="AJ20" i="4"/>
  <c r="AK20" i="4"/>
  <c r="AL20" i="4"/>
  <c r="AM20" i="4"/>
  <c r="AN20" i="4"/>
  <c r="AO20" i="4"/>
  <c r="AP20" i="4"/>
  <c r="AQ20" i="4"/>
  <c r="AR20" i="4"/>
  <c r="AS20" i="4"/>
  <c r="AT20" i="4"/>
  <c r="AU20" i="4"/>
  <c r="AV20" i="4"/>
  <c r="AW20" i="4"/>
  <c r="AX20" i="4"/>
  <c r="AY20" i="4"/>
  <c r="AZ20" i="4"/>
  <c r="AH21" i="4"/>
  <c r="AI21" i="4"/>
  <c r="AN21" i="4" s="1"/>
  <c r="AJ21" i="4"/>
  <c r="AK21" i="4"/>
  <c r="AL21" i="4"/>
  <c r="AM21" i="4"/>
  <c r="AO21" i="4"/>
  <c r="AP21" i="4"/>
  <c r="AQ21" i="4"/>
  <c r="AR21" i="4"/>
  <c r="AS21" i="4"/>
  <c r="AT21" i="4"/>
  <c r="AU21" i="4"/>
  <c r="AV21" i="4"/>
  <c r="AW21" i="4"/>
  <c r="AX21" i="4"/>
  <c r="AY21" i="4"/>
  <c r="AZ21" i="4"/>
  <c r="AZ3" i="4"/>
  <c r="AY3" i="4"/>
  <c r="AX3" i="4"/>
  <c r="AW3" i="4"/>
  <c r="AV3" i="4"/>
  <c r="AU3" i="4"/>
  <c r="AT3" i="4"/>
  <c r="AS3" i="4"/>
  <c r="AR3" i="4"/>
  <c r="AQ3" i="4"/>
  <c r="AP3" i="4"/>
  <c r="AO3" i="4"/>
  <c r="AM3" i="4"/>
  <c r="AL3" i="4"/>
  <c r="AK3" i="4"/>
  <c r="AN3" i="4" s="1"/>
  <c r="AJ3" i="4"/>
  <c r="AI3" i="4"/>
  <c r="AH3" i="4"/>
  <c r="AH4" i="3"/>
  <c r="AI4" i="3"/>
  <c r="AJ4" i="3"/>
  <c r="AK4" i="3"/>
  <c r="AL4" i="3"/>
  <c r="AM4" i="3"/>
  <c r="AN4" i="3"/>
  <c r="AO4" i="3"/>
  <c r="AP4" i="3"/>
  <c r="AQ4" i="3"/>
  <c r="AR4" i="3"/>
  <c r="AS4" i="3"/>
  <c r="AT4" i="3"/>
  <c r="AU4" i="3"/>
  <c r="AV4" i="3"/>
  <c r="AW4" i="3"/>
  <c r="AX4" i="3"/>
  <c r="AY4" i="3"/>
  <c r="AZ4" i="3"/>
  <c r="AH5" i="3"/>
  <c r="AI5" i="3"/>
  <c r="AJ5" i="3"/>
  <c r="AK5" i="3"/>
  <c r="AN5" i="3" s="1"/>
  <c r="AL5" i="3"/>
  <c r="AM5" i="3"/>
  <c r="AO5" i="3"/>
  <c r="AP5" i="3"/>
  <c r="AQ5" i="3"/>
  <c r="AR5" i="3"/>
  <c r="AS5" i="3"/>
  <c r="AT5" i="3"/>
  <c r="AU5" i="3"/>
  <c r="AV5" i="3"/>
  <c r="AW5" i="3"/>
  <c r="AX5" i="3"/>
  <c r="AY5" i="3"/>
  <c r="AZ5" i="3"/>
  <c r="AH6" i="3"/>
  <c r="AN6" i="3" s="1"/>
  <c r="AI6" i="3"/>
  <c r="AJ6" i="3"/>
  <c r="AK6" i="3"/>
  <c r="AL6" i="3"/>
  <c r="AM6" i="3"/>
  <c r="AO6" i="3"/>
  <c r="AP6" i="3"/>
  <c r="AQ6" i="3"/>
  <c r="AR6" i="3"/>
  <c r="AS6" i="3"/>
  <c r="AT6" i="3"/>
  <c r="AU6" i="3"/>
  <c r="AV6" i="3"/>
  <c r="AW6" i="3"/>
  <c r="AX6" i="3"/>
  <c r="AY6" i="3"/>
  <c r="AZ6" i="3"/>
  <c r="AH7" i="3"/>
  <c r="AI7" i="3"/>
  <c r="AJ7" i="3"/>
  <c r="AK7" i="3"/>
  <c r="AL7" i="3"/>
  <c r="AM7" i="3"/>
  <c r="AN7" i="3" s="1"/>
  <c r="AO7" i="3"/>
  <c r="AP7" i="3"/>
  <c r="AQ7" i="3"/>
  <c r="AR7" i="3"/>
  <c r="AS7" i="3"/>
  <c r="AT7" i="3"/>
  <c r="AU7" i="3"/>
  <c r="AV7" i="3"/>
  <c r="AW7" i="3"/>
  <c r="AX7" i="3"/>
  <c r="AY7" i="3"/>
  <c r="AZ7" i="3"/>
  <c r="AH8" i="3"/>
  <c r="AN8" i="3" s="1"/>
  <c r="AI8" i="3"/>
  <c r="AJ8" i="3"/>
  <c r="AK8" i="3"/>
  <c r="AL8" i="3"/>
  <c r="AM8" i="3"/>
  <c r="AO8" i="3"/>
  <c r="AP8" i="3"/>
  <c r="AQ8" i="3"/>
  <c r="AR8" i="3"/>
  <c r="AS8" i="3"/>
  <c r="AT8" i="3"/>
  <c r="AU8" i="3"/>
  <c r="AV8" i="3"/>
  <c r="AW8" i="3"/>
  <c r="AX8" i="3"/>
  <c r="AY8" i="3"/>
  <c r="AZ8" i="3"/>
  <c r="AH9" i="3"/>
  <c r="AN9" i="3" s="1"/>
  <c r="AI9" i="3"/>
  <c r="AJ9" i="3"/>
  <c r="AK9" i="3"/>
  <c r="AL9" i="3"/>
  <c r="AM9" i="3"/>
  <c r="AO9" i="3"/>
  <c r="AP9" i="3"/>
  <c r="AQ9" i="3"/>
  <c r="AR9" i="3"/>
  <c r="AS9" i="3"/>
  <c r="AT9" i="3"/>
  <c r="AU9" i="3"/>
  <c r="AV9" i="3"/>
  <c r="AW9" i="3"/>
  <c r="AX9" i="3"/>
  <c r="AY9" i="3"/>
  <c r="AZ9" i="3"/>
  <c r="AH10" i="3"/>
  <c r="AN10" i="3" s="1"/>
  <c r="AI10" i="3"/>
  <c r="AJ10" i="3"/>
  <c r="AK10" i="3"/>
  <c r="AL10" i="3"/>
  <c r="AM10" i="3"/>
  <c r="AO10" i="3"/>
  <c r="AP10" i="3"/>
  <c r="AQ10" i="3"/>
  <c r="AR10" i="3"/>
  <c r="AS10" i="3"/>
  <c r="AT10" i="3"/>
  <c r="AU10" i="3"/>
  <c r="AV10" i="3"/>
  <c r="AW10" i="3"/>
  <c r="AX10" i="3"/>
  <c r="AY10" i="3"/>
  <c r="AZ10" i="3"/>
  <c r="AH11" i="3"/>
  <c r="AN11" i="3" s="1"/>
  <c r="AI11" i="3"/>
  <c r="AJ11" i="3"/>
  <c r="AK11" i="3"/>
  <c r="AL11" i="3"/>
  <c r="AM11" i="3"/>
  <c r="AO11" i="3"/>
  <c r="AP11" i="3"/>
  <c r="AQ11" i="3"/>
  <c r="AR11" i="3"/>
  <c r="AS11" i="3"/>
  <c r="AT11" i="3"/>
  <c r="AU11" i="3"/>
  <c r="AV11" i="3"/>
  <c r="AW11" i="3"/>
  <c r="AX11" i="3"/>
  <c r="AY11" i="3"/>
  <c r="AZ11" i="3"/>
  <c r="AH12" i="3"/>
  <c r="AI12" i="3"/>
  <c r="AJ12" i="3"/>
  <c r="AK12" i="3"/>
  <c r="AL12" i="3"/>
  <c r="AM12" i="3"/>
  <c r="AN12" i="3"/>
  <c r="AO12" i="3"/>
  <c r="AP12" i="3"/>
  <c r="AQ12" i="3"/>
  <c r="AR12" i="3"/>
  <c r="AS12" i="3"/>
  <c r="AT12" i="3"/>
  <c r="AU12" i="3"/>
  <c r="AV12" i="3"/>
  <c r="AW12" i="3"/>
  <c r="AX12" i="3"/>
  <c r="AY12" i="3"/>
  <c r="AZ12" i="3"/>
  <c r="AH13" i="3"/>
  <c r="AI13" i="3"/>
  <c r="AJ13" i="3"/>
  <c r="AK13" i="3"/>
  <c r="AN13" i="3" s="1"/>
  <c r="AL13" i="3"/>
  <c r="AM13" i="3"/>
  <c r="AO13" i="3"/>
  <c r="AP13" i="3"/>
  <c r="AQ13" i="3"/>
  <c r="AR13" i="3"/>
  <c r="AS13" i="3"/>
  <c r="AT13" i="3"/>
  <c r="AU13" i="3"/>
  <c r="AV13" i="3"/>
  <c r="AW13" i="3"/>
  <c r="AX13" i="3"/>
  <c r="AY13" i="3"/>
  <c r="AZ13" i="3"/>
  <c r="AH14" i="3"/>
  <c r="AN14" i="3" s="1"/>
  <c r="AI14" i="3"/>
  <c r="AJ14" i="3"/>
  <c r="AK14" i="3"/>
  <c r="AL14" i="3"/>
  <c r="AM14" i="3"/>
  <c r="AO14" i="3"/>
  <c r="AP14" i="3"/>
  <c r="AQ14" i="3"/>
  <c r="AR14" i="3"/>
  <c r="AS14" i="3"/>
  <c r="AT14" i="3"/>
  <c r="AU14" i="3"/>
  <c r="AV14" i="3"/>
  <c r="AW14" i="3"/>
  <c r="AX14" i="3"/>
  <c r="AY14" i="3"/>
  <c r="AZ14" i="3"/>
  <c r="AH15" i="3"/>
  <c r="AI15" i="3"/>
  <c r="AJ15" i="3"/>
  <c r="AK15" i="3"/>
  <c r="AL15" i="3"/>
  <c r="AM15" i="3"/>
  <c r="AN15" i="3"/>
  <c r="AO15" i="3"/>
  <c r="AP15" i="3"/>
  <c r="AQ15" i="3"/>
  <c r="AR15" i="3"/>
  <c r="AS15" i="3"/>
  <c r="AT15" i="3"/>
  <c r="AU15" i="3"/>
  <c r="AV15" i="3"/>
  <c r="AW15" i="3"/>
  <c r="AX15" i="3"/>
  <c r="AY15" i="3"/>
  <c r="AZ15" i="3"/>
  <c r="AH16" i="3"/>
  <c r="AN16" i="3" s="1"/>
  <c r="AI16" i="3"/>
  <c r="AJ16" i="3"/>
  <c r="AK16" i="3"/>
  <c r="AL16" i="3"/>
  <c r="AM16" i="3"/>
  <c r="AO16" i="3"/>
  <c r="AP16" i="3"/>
  <c r="AQ16" i="3"/>
  <c r="AR16" i="3"/>
  <c r="AS16" i="3"/>
  <c r="AT16" i="3"/>
  <c r="AU16" i="3"/>
  <c r="AV16" i="3"/>
  <c r="AW16" i="3"/>
  <c r="AX16" i="3"/>
  <c r="AY16" i="3"/>
  <c r="AZ16" i="3"/>
  <c r="AH17" i="3"/>
  <c r="AN17" i="3" s="1"/>
  <c r="AI17" i="3"/>
  <c r="AJ17" i="3"/>
  <c r="AK17" i="3"/>
  <c r="AL17" i="3"/>
  <c r="AM17" i="3"/>
  <c r="AO17" i="3"/>
  <c r="AP17" i="3"/>
  <c r="AQ17" i="3"/>
  <c r="AR17" i="3"/>
  <c r="AS17" i="3"/>
  <c r="AT17" i="3"/>
  <c r="AU17" i="3"/>
  <c r="AV17" i="3"/>
  <c r="AW17" i="3"/>
  <c r="AX17" i="3"/>
  <c r="AY17" i="3"/>
  <c r="AZ17" i="3"/>
  <c r="AH18" i="3"/>
  <c r="AN18" i="3" s="1"/>
  <c r="AI18" i="3"/>
  <c r="AJ18" i="3"/>
  <c r="AK18" i="3"/>
  <c r="AL18" i="3"/>
  <c r="AM18" i="3"/>
  <c r="AO18" i="3"/>
  <c r="AP18" i="3"/>
  <c r="AQ18" i="3"/>
  <c r="AR18" i="3"/>
  <c r="AS18" i="3"/>
  <c r="AT18" i="3"/>
  <c r="AU18" i="3"/>
  <c r="AV18" i="3"/>
  <c r="AW18" i="3"/>
  <c r="AX18" i="3"/>
  <c r="AY18" i="3"/>
  <c r="AZ18" i="3"/>
  <c r="AH19" i="3"/>
  <c r="AN19" i="3" s="1"/>
  <c r="AI19" i="3"/>
  <c r="AJ19" i="3"/>
  <c r="AK19" i="3"/>
  <c r="AL19" i="3"/>
  <c r="AM19" i="3"/>
  <c r="AO19" i="3"/>
  <c r="AP19" i="3"/>
  <c r="AQ19" i="3"/>
  <c r="AR19" i="3"/>
  <c r="AS19" i="3"/>
  <c r="AT19" i="3"/>
  <c r="AU19" i="3"/>
  <c r="AV19" i="3"/>
  <c r="AW19" i="3"/>
  <c r="AX19" i="3"/>
  <c r="AY19" i="3"/>
  <c r="AZ19" i="3"/>
  <c r="AH20" i="3"/>
  <c r="AI20" i="3"/>
  <c r="AJ20" i="3"/>
  <c r="AK20" i="3"/>
  <c r="AL20" i="3"/>
  <c r="AM20" i="3"/>
  <c r="AN20" i="3"/>
  <c r="AO20" i="3"/>
  <c r="AP20" i="3"/>
  <c r="AQ20" i="3"/>
  <c r="AR20" i="3"/>
  <c r="AS20" i="3"/>
  <c r="AT20" i="3"/>
  <c r="AU20" i="3"/>
  <c r="AV20" i="3"/>
  <c r="AW20" i="3"/>
  <c r="AX20" i="3"/>
  <c r="AY20" i="3"/>
  <c r="AZ20" i="3"/>
  <c r="AH21" i="3"/>
  <c r="AI21" i="3"/>
  <c r="AJ21" i="3"/>
  <c r="AK21" i="3"/>
  <c r="AN21" i="3" s="1"/>
  <c r="AL21" i="3"/>
  <c r="AM21" i="3"/>
  <c r="AO21" i="3"/>
  <c r="AP21" i="3"/>
  <c r="AQ21" i="3"/>
  <c r="AR21" i="3"/>
  <c r="AS21" i="3"/>
  <c r="AT21" i="3"/>
  <c r="AU21" i="3"/>
  <c r="AV21" i="3"/>
  <c r="AW21" i="3"/>
  <c r="AX21" i="3"/>
  <c r="AY21" i="3"/>
  <c r="AZ21" i="3"/>
  <c r="AH22" i="3"/>
  <c r="AN22" i="3" s="1"/>
  <c r="AI22" i="3"/>
  <c r="AJ22" i="3"/>
  <c r="AK22" i="3"/>
  <c r="AL22" i="3"/>
  <c r="AM22" i="3"/>
  <c r="AO22" i="3"/>
  <c r="AP22" i="3"/>
  <c r="AQ22" i="3"/>
  <c r="AR22" i="3"/>
  <c r="AS22" i="3"/>
  <c r="AT22" i="3"/>
  <c r="AU22" i="3"/>
  <c r="AV22" i="3"/>
  <c r="AW22" i="3"/>
  <c r="AX22" i="3"/>
  <c r="AY22" i="3"/>
  <c r="AZ22" i="3"/>
  <c r="AH23" i="3"/>
  <c r="AI23" i="3"/>
  <c r="AJ23" i="3"/>
  <c r="AK23" i="3"/>
  <c r="AL23" i="3"/>
  <c r="AM23" i="3"/>
  <c r="AN23" i="3"/>
  <c r="AO23" i="3"/>
  <c r="AP23" i="3"/>
  <c r="AQ23" i="3"/>
  <c r="AR23" i="3"/>
  <c r="AS23" i="3"/>
  <c r="AT23" i="3"/>
  <c r="AU23" i="3"/>
  <c r="AV23" i="3"/>
  <c r="AW23" i="3"/>
  <c r="AX23" i="3"/>
  <c r="AY23" i="3"/>
  <c r="AZ23" i="3"/>
  <c r="AH24" i="3"/>
  <c r="AI24" i="3"/>
  <c r="AJ24" i="3"/>
  <c r="AN24" i="3" s="1"/>
  <c r="AK24" i="3"/>
  <c r="AL24" i="3"/>
  <c r="AM24" i="3"/>
  <c r="AO24" i="3"/>
  <c r="AP24" i="3"/>
  <c r="AQ24" i="3"/>
  <c r="AR24" i="3"/>
  <c r="AS24" i="3"/>
  <c r="AT24" i="3"/>
  <c r="AU24" i="3"/>
  <c r="AV24" i="3"/>
  <c r="AW24" i="3"/>
  <c r="AX24" i="3"/>
  <c r="AY24" i="3"/>
  <c r="AZ24" i="3"/>
  <c r="AH25" i="3"/>
  <c r="AN25" i="3" s="1"/>
  <c r="AI25" i="3"/>
  <c r="AJ25" i="3"/>
  <c r="AK25" i="3"/>
  <c r="AL25" i="3"/>
  <c r="AM25" i="3"/>
  <c r="AO25" i="3"/>
  <c r="AP25" i="3"/>
  <c r="AQ25" i="3"/>
  <c r="AR25" i="3"/>
  <c r="AS25" i="3"/>
  <c r="AT25" i="3"/>
  <c r="AU25" i="3"/>
  <c r="AV25" i="3"/>
  <c r="AW25" i="3"/>
  <c r="AX25" i="3"/>
  <c r="AY25" i="3"/>
  <c r="AZ25" i="3"/>
  <c r="AH26" i="3"/>
  <c r="AN26" i="3" s="1"/>
  <c r="AI26" i="3"/>
  <c r="AJ26" i="3"/>
  <c r="AK26" i="3"/>
  <c r="AL26" i="3"/>
  <c r="AM26" i="3"/>
  <c r="AO26" i="3"/>
  <c r="AP26" i="3"/>
  <c r="AQ26" i="3"/>
  <c r="AR26" i="3"/>
  <c r="AS26" i="3"/>
  <c r="AT26" i="3"/>
  <c r="AU26" i="3"/>
  <c r="AV26" i="3"/>
  <c r="AW26" i="3"/>
  <c r="AX26" i="3"/>
  <c r="AY26" i="3"/>
  <c r="AZ26" i="3"/>
  <c r="AH27" i="3"/>
  <c r="AI27" i="3"/>
  <c r="AJ27" i="3"/>
  <c r="AK27" i="3"/>
  <c r="AL27" i="3"/>
  <c r="AM27" i="3"/>
  <c r="AN27" i="3"/>
  <c r="AO27" i="3"/>
  <c r="AP27" i="3"/>
  <c r="AQ27" i="3"/>
  <c r="AR27" i="3"/>
  <c r="AS27" i="3"/>
  <c r="AT27" i="3"/>
  <c r="AU27" i="3"/>
  <c r="AV27" i="3"/>
  <c r="AW27" i="3"/>
  <c r="AX27" i="3"/>
  <c r="AY27" i="3"/>
  <c r="AZ27" i="3"/>
  <c r="AH28" i="3"/>
  <c r="AI28" i="3"/>
  <c r="AJ28" i="3"/>
  <c r="AK28" i="3"/>
  <c r="AN28" i="3" s="1"/>
  <c r="AL28" i="3"/>
  <c r="AM28" i="3"/>
  <c r="AO28" i="3"/>
  <c r="AP28" i="3"/>
  <c r="AQ28" i="3"/>
  <c r="AR28" i="3"/>
  <c r="AS28" i="3"/>
  <c r="AT28" i="3"/>
  <c r="AU28" i="3"/>
  <c r="AV28" i="3"/>
  <c r="AW28" i="3"/>
  <c r="AX28" i="3"/>
  <c r="AY28" i="3"/>
  <c r="AZ28" i="3"/>
  <c r="AH29" i="3"/>
  <c r="AN29" i="3" s="1"/>
  <c r="AI29" i="3"/>
  <c r="AJ29" i="3"/>
  <c r="AK29" i="3"/>
  <c r="AL29" i="3"/>
  <c r="AM29" i="3"/>
  <c r="AO29" i="3"/>
  <c r="AP29" i="3"/>
  <c r="AQ29" i="3"/>
  <c r="AR29" i="3"/>
  <c r="AS29" i="3"/>
  <c r="AT29" i="3"/>
  <c r="AU29" i="3"/>
  <c r="AV29" i="3"/>
  <c r="AW29" i="3"/>
  <c r="AX29" i="3"/>
  <c r="AY29" i="3"/>
  <c r="AZ29" i="3"/>
  <c r="AH30" i="3"/>
  <c r="AN30" i="3" s="1"/>
  <c r="AI30" i="3"/>
  <c r="AJ30" i="3"/>
  <c r="AK30" i="3"/>
  <c r="AL30" i="3"/>
  <c r="AM30" i="3"/>
  <c r="AO30" i="3"/>
  <c r="AP30" i="3"/>
  <c r="AQ30" i="3"/>
  <c r="AR30" i="3"/>
  <c r="AS30" i="3"/>
  <c r="AT30" i="3"/>
  <c r="AU30" i="3"/>
  <c r="AV30" i="3"/>
  <c r="AW30" i="3"/>
  <c r="AX30" i="3"/>
  <c r="AY30" i="3"/>
  <c r="AZ30" i="3"/>
  <c r="AH31" i="3"/>
  <c r="AI31" i="3"/>
  <c r="AJ31" i="3"/>
  <c r="AN31" i="3" s="1"/>
  <c r="AK31" i="3"/>
  <c r="AL31" i="3"/>
  <c r="AM31" i="3"/>
  <c r="AO31" i="3"/>
  <c r="AP31" i="3"/>
  <c r="AQ31" i="3"/>
  <c r="AR31" i="3"/>
  <c r="AS31" i="3"/>
  <c r="AT31" i="3"/>
  <c r="AU31" i="3"/>
  <c r="AV31" i="3"/>
  <c r="AW31" i="3"/>
  <c r="AX31" i="3"/>
  <c r="AY31" i="3"/>
  <c r="AZ31" i="3"/>
  <c r="AH32" i="3"/>
  <c r="AI32" i="3"/>
  <c r="AJ32" i="3"/>
  <c r="AN32" i="3" s="1"/>
  <c r="AK32" i="3"/>
  <c r="AL32" i="3"/>
  <c r="AM32" i="3"/>
  <c r="AO32" i="3"/>
  <c r="AP32" i="3"/>
  <c r="AQ32" i="3"/>
  <c r="AR32" i="3"/>
  <c r="AS32" i="3"/>
  <c r="AT32" i="3"/>
  <c r="AU32" i="3"/>
  <c r="AV32" i="3"/>
  <c r="AW32" i="3"/>
  <c r="AX32" i="3"/>
  <c r="AY32" i="3"/>
  <c r="AZ32" i="3"/>
  <c r="AH33" i="3"/>
  <c r="AN33" i="3" s="1"/>
  <c r="AI33" i="3"/>
  <c r="AJ33" i="3"/>
  <c r="AK33" i="3"/>
  <c r="AL33" i="3"/>
  <c r="AM33" i="3"/>
  <c r="AO33" i="3"/>
  <c r="AP33" i="3"/>
  <c r="AQ33" i="3"/>
  <c r="AR33" i="3"/>
  <c r="AS33" i="3"/>
  <c r="AT33" i="3"/>
  <c r="AU33" i="3"/>
  <c r="AV33" i="3"/>
  <c r="AW33" i="3"/>
  <c r="AX33" i="3"/>
  <c r="AY33" i="3"/>
  <c r="AZ33" i="3"/>
  <c r="AH34" i="3"/>
  <c r="AI34" i="3"/>
  <c r="AN34" i="3" s="1"/>
  <c r="AJ34" i="3"/>
  <c r="AK34" i="3"/>
  <c r="AL34" i="3"/>
  <c r="AM34" i="3"/>
  <c r="AO34" i="3"/>
  <c r="AP34" i="3"/>
  <c r="AQ34" i="3"/>
  <c r="AR34" i="3"/>
  <c r="AS34" i="3"/>
  <c r="AT34" i="3"/>
  <c r="AU34" i="3"/>
  <c r="AV34" i="3"/>
  <c r="AW34" i="3"/>
  <c r="AX34" i="3"/>
  <c r="AY34" i="3"/>
  <c r="AZ34" i="3"/>
  <c r="AH35" i="3"/>
  <c r="AI35" i="3"/>
  <c r="AJ35" i="3"/>
  <c r="AK35" i="3"/>
  <c r="AL35" i="3"/>
  <c r="AM35" i="3"/>
  <c r="AN35" i="3"/>
  <c r="AO35" i="3"/>
  <c r="AP35" i="3"/>
  <c r="AQ35" i="3"/>
  <c r="AR35" i="3"/>
  <c r="AS35" i="3"/>
  <c r="AT35" i="3"/>
  <c r="AU35" i="3"/>
  <c r="AV35" i="3"/>
  <c r="AW35" i="3"/>
  <c r="AX35" i="3"/>
  <c r="AY35" i="3"/>
  <c r="AZ35" i="3"/>
  <c r="AH36" i="3"/>
  <c r="AN36" i="3" s="1"/>
  <c r="AI36" i="3"/>
  <c r="AJ36" i="3"/>
  <c r="AK36" i="3"/>
  <c r="AL36" i="3"/>
  <c r="AM36" i="3"/>
  <c r="AO36" i="3"/>
  <c r="AP36" i="3"/>
  <c r="AQ36" i="3"/>
  <c r="AR36" i="3"/>
  <c r="AS36" i="3"/>
  <c r="AT36" i="3"/>
  <c r="AU36" i="3"/>
  <c r="AV36" i="3"/>
  <c r="AW36" i="3"/>
  <c r="AX36" i="3"/>
  <c r="AY36" i="3"/>
  <c r="AZ36" i="3"/>
  <c r="AH37" i="3"/>
  <c r="AN37" i="3" s="1"/>
  <c r="AI37" i="3"/>
  <c r="AJ37" i="3"/>
  <c r="AK37" i="3"/>
  <c r="AL37" i="3"/>
  <c r="AM37" i="3"/>
  <c r="AO37" i="3"/>
  <c r="AP37" i="3"/>
  <c r="AQ37" i="3"/>
  <c r="AR37" i="3"/>
  <c r="AS37" i="3"/>
  <c r="AT37" i="3"/>
  <c r="AU37" i="3"/>
  <c r="AV37" i="3"/>
  <c r="AW37" i="3"/>
  <c r="AX37" i="3"/>
  <c r="AY37" i="3"/>
  <c r="AZ37" i="3"/>
  <c r="AH38" i="3"/>
  <c r="AN38" i="3" s="1"/>
  <c r="AI38" i="3"/>
  <c r="AJ38" i="3"/>
  <c r="AK38" i="3"/>
  <c r="AL38" i="3"/>
  <c r="AM38" i="3"/>
  <c r="AO38" i="3"/>
  <c r="AP38" i="3"/>
  <c r="AQ38" i="3"/>
  <c r="AR38" i="3"/>
  <c r="AS38" i="3"/>
  <c r="AT38" i="3"/>
  <c r="AU38" i="3"/>
  <c r="AV38" i="3"/>
  <c r="AW38" i="3"/>
  <c r="AX38" i="3"/>
  <c r="AY38" i="3"/>
  <c r="AZ38" i="3"/>
  <c r="AH39" i="3"/>
  <c r="AI39" i="3"/>
  <c r="AJ39" i="3"/>
  <c r="AN39" i="3" s="1"/>
  <c r="AK39" i="3"/>
  <c r="AL39" i="3"/>
  <c r="AM39" i="3"/>
  <c r="AO39" i="3"/>
  <c r="AP39" i="3"/>
  <c r="AQ39" i="3"/>
  <c r="AR39" i="3"/>
  <c r="AS39" i="3"/>
  <c r="AT39" i="3"/>
  <c r="AU39" i="3"/>
  <c r="AV39" i="3"/>
  <c r="AW39" i="3"/>
  <c r="AX39" i="3"/>
  <c r="AY39" i="3"/>
  <c r="AZ39" i="3"/>
  <c r="AH40" i="3"/>
  <c r="AI40" i="3"/>
  <c r="AN40" i="3" s="1"/>
  <c r="AJ40" i="3"/>
  <c r="AK40" i="3"/>
  <c r="AL40" i="3"/>
  <c r="AM40" i="3"/>
  <c r="AO40" i="3"/>
  <c r="AP40" i="3"/>
  <c r="AQ40" i="3"/>
  <c r="AR40" i="3"/>
  <c r="AS40" i="3"/>
  <c r="AT40" i="3"/>
  <c r="AU40" i="3"/>
  <c r="AV40" i="3"/>
  <c r="AW40" i="3"/>
  <c r="AX40" i="3"/>
  <c r="AY40" i="3"/>
  <c r="AZ40" i="3"/>
  <c r="AH41" i="3"/>
  <c r="AI41" i="3"/>
  <c r="AN41" i="3" s="1"/>
  <c r="AJ41" i="3"/>
  <c r="AK41" i="3"/>
  <c r="AL41" i="3"/>
  <c r="AM41" i="3"/>
  <c r="AO41" i="3"/>
  <c r="AP41" i="3"/>
  <c r="AQ41" i="3"/>
  <c r="AR41" i="3"/>
  <c r="AS41" i="3"/>
  <c r="AT41" i="3"/>
  <c r="AU41" i="3"/>
  <c r="AV41" i="3"/>
  <c r="AW41" i="3"/>
  <c r="AX41" i="3"/>
  <c r="AY41" i="3"/>
  <c r="AZ41" i="3"/>
  <c r="AH42" i="3"/>
  <c r="AI42" i="3"/>
  <c r="AN42" i="3" s="1"/>
  <c r="AJ42" i="3"/>
  <c r="AK42" i="3"/>
  <c r="AL42" i="3"/>
  <c r="AM42" i="3"/>
  <c r="AO42" i="3"/>
  <c r="AP42" i="3"/>
  <c r="AQ42" i="3"/>
  <c r="AR42" i="3"/>
  <c r="AS42" i="3"/>
  <c r="AT42" i="3"/>
  <c r="AU42" i="3"/>
  <c r="AV42" i="3"/>
  <c r="AW42" i="3"/>
  <c r="AX42" i="3"/>
  <c r="AY42" i="3"/>
  <c r="AZ42" i="3"/>
  <c r="AZ3" i="3"/>
  <c r="AY3" i="3"/>
  <c r="AX3" i="3"/>
  <c r="AW3" i="3"/>
  <c r="AV3" i="3"/>
  <c r="AU3" i="3"/>
  <c r="AT3" i="3"/>
  <c r="AS3" i="3"/>
  <c r="AR3" i="3"/>
  <c r="AQ3" i="3"/>
  <c r="AP3" i="3"/>
  <c r="AO3" i="3"/>
  <c r="AM3" i="3"/>
  <c r="AL3" i="3"/>
  <c r="AK3" i="3"/>
  <c r="AJ3" i="3"/>
  <c r="AI3" i="3"/>
  <c r="AH3" i="3"/>
  <c r="AN3" i="3" s="1"/>
  <c r="AH4" i="2"/>
  <c r="AI4" i="2"/>
  <c r="AJ4" i="2"/>
  <c r="AK4" i="2"/>
  <c r="AL4" i="2"/>
  <c r="AM4" i="2"/>
  <c r="AN4" i="2"/>
  <c r="AO4" i="2"/>
  <c r="AP4" i="2"/>
  <c r="AQ4" i="2"/>
  <c r="AR4" i="2"/>
  <c r="AS4" i="2"/>
  <c r="AT4" i="2"/>
  <c r="AU4" i="2"/>
  <c r="AV4" i="2"/>
  <c r="AW4" i="2"/>
  <c r="AX4" i="2"/>
  <c r="AY4" i="2"/>
  <c r="AZ4" i="2"/>
  <c r="AH5" i="2"/>
  <c r="AI5" i="2"/>
  <c r="AN5" i="2" s="1"/>
  <c r="AJ5" i="2"/>
  <c r="AK5" i="2"/>
  <c r="AL5" i="2"/>
  <c r="AM5" i="2"/>
  <c r="AO5" i="2"/>
  <c r="AP5" i="2"/>
  <c r="AQ5" i="2"/>
  <c r="AR5" i="2"/>
  <c r="AS5" i="2"/>
  <c r="AT5" i="2"/>
  <c r="AU5" i="2"/>
  <c r="AV5" i="2"/>
  <c r="AW5" i="2"/>
  <c r="AX5" i="2"/>
  <c r="AY5" i="2"/>
  <c r="AZ5" i="2"/>
  <c r="AH6" i="2"/>
  <c r="AN6" i="2" s="1"/>
  <c r="AI6" i="2"/>
  <c r="AJ6" i="2"/>
  <c r="AK6" i="2"/>
  <c r="AL6" i="2"/>
  <c r="AM6" i="2"/>
  <c r="AO6" i="2"/>
  <c r="AP6" i="2"/>
  <c r="AQ6" i="2"/>
  <c r="AR6" i="2"/>
  <c r="AS6" i="2"/>
  <c r="AT6" i="2"/>
  <c r="AU6" i="2"/>
  <c r="AV6" i="2"/>
  <c r="AW6" i="2"/>
  <c r="AX6" i="2"/>
  <c r="AY6" i="2"/>
  <c r="AZ6" i="2"/>
  <c r="AH7" i="2"/>
  <c r="AI7" i="2"/>
  <c r="AJ7" i="2"/>
  <c r="AK7" i="2"/>
  <c r="AL7" i="2"/>
  <c r="AM7" i="2"/>
  <c r="AN7" i="2" s="1"/>
  <c r="AO7" i="2"/>
  <c r="AP7" i="2"/>
  <c r="AQ7" i="2"/>
  <c r="AR7" i="2"/>
  <c r="AS7" i="2"/>
  <c r="AT7" i="2"/>
  <c r="AU7" i="2"/>
  <c r="AV7" i="2"/>
  <c r="AW7" i="2"/>
  <c r="AX7" i="2"/>
  <c r="AY7" i="2"/>
  <c r="AZ7" i="2"/>
  <c r="AH8" i="2"/>
  <c r="AI8" i="2"/>
  <c r="AJ8" i="2"/>
  <c r="AN8" i="2" s="1"/>
  <c r="AK8" i="2"/>
  <c r="AL8" i="2"/>
  <c r="AM8" i="2"/>
  <c r="AO8" i="2"/>
  <c r="AP8" i="2"/>
  <c r="AQ8" i="2"/>
  <c r="AR8" i="2"/>
  <c r="AS8" i="2"/>
  <c r="AT8" i="2"/>
  <c r="AU8" i="2"/>
  <c r="AV8" i="2"/>
  <c r="AW8" i="2"/>
  <c r="AX8" i="2"/>
  <c r="AY8" i="2"/>
  <c r="AZ8" i="2"/>
  <c r="AH9" i="2"/>
  <c r="AN9" i="2" s="1"/>
  <c r="AI9" i="2"/>
  <c r="AJ9" i="2"/>
  <c r="AK9" i="2"/>
  <c r="AL9" i="2"/>
  <c r="AM9" i="2"/>
  <c r="AO9" i="2"/>
  <c r="AP9" i="2"/>
  <c r="AQ9" i="2"/>
  <c r="AR9" i="2"/>
  <c r="AS9" i="2"/>
  <c r="AT9" i="2"/>
  <c r="AU9" i="2"/>
  <c r="AV9" i="2"/>
  <c r="AW9" i="2"/>
  <c r="AX9" i="2"/>
  <c r="AY9" i="2"/>
  <c r="AZ9" i="2"/>
  <c r="AH10" i="2"/>
  <c r="AN10" i="2" s="1"/>
  <c r="AI10" i="2"/>
  <c r="AJ10" i="2"/>
  <c r="AK10" i="2"/>
  <c r="AL10" i="2"/>
  <c r="AM10" i="2"/>
  <c r="AO10" i="2"/>
  <c r="AP10" i="2"/>
  <c r="AQ10" i="2"/>
  <c r="AR10" i="2"/>
  <c r="AS10" i="2"/>
  <c r="AT10" i="2"/>
  <c r="AU10" i="2"/>
  <c r="AV10" i="2"/>
  <c r="AW10" i="2"/>
  <c r="AX10" i="2"/>
  <c r="AY10" i="2"/>
  <c r="AZ10" i="2"/>
  <c r="AH11" i="2"/>
  <c r="AN11" i="2" s="1"/>
  <c r="AI11" i="2"/>
  <c r="AJ11" i="2"/>
  <c r="AK11" i="2"/>
  <c r="AL11" i="2"/>
  <c r="AM11" i="2"/>
  <c r="AO11" i="2"/>
  <c r="AP11" i="2"/>
  <c r="AQ11" i="2"/>
  <c r="AR11" i="2"/>
  <c r="AS11" i="2"/>
  <c r="AT11" i="2"/>
  <c r="AU11" i="2"/>
  <c r="AV11" i="2"/>
  <c r="AW11" i="2"/>
  <c r="AX11" i="2"/>
  <c r="AY11" i="2"/>
  <c r="AZ11" i="2"/>
  <c r="AH12" i="2"/>
  <c r="AI12" i="2"/>
  <c r="AJ12" i="2"/>
  <c r="AK12" i="2"/>
  <c r="AL12" i="2"/>
  <c r="AM12" i="2"/>
  <c r="AN12" i="2"/>
  <c r="AO12" i="2"/>
  <c r="AP12" i="2"/>
  <c r="AQ12" i="2"/>
  <c r="AR12" i="2"/>
  <c r="AS12" i="2"/>
  <c r="AT12" i="2"/>
  <c r="AU12" i="2"/>
  <c r="AV12" i="2"/>
  <c r="AW12" i="2"/>
  <c r="AX12" i="2"/>
  <c r="AY12" i="2"/>
  <c r="AZ12" i="2"/>
  <c r="AH13" i="2"/>
  <c r="AI13" i="2"/>
  <c r="AJ13" i="2"/>
  <c r="AK13" i="2"/>
  <c r="AN13" i="2" s="1"/>
  <c r="AL13" i="2"/>
  <c r="AM13" i="2"/>
  <c r="AO13" i="2"/>
  <c r="AP13" i="2"/>
  <c r="AQ13" i="2"/>
  <c r="AR13" i="2"/>
  <c r="AS13" i="2"/>
  <c r="AT13" i="2"/>
  <c r="AU13" i="2"/>
  <c r="AV13" i="2"/>
  <c r="AW13" i="2"/>
  <c r="AX13" i="2"/>
  <c r="AY13" i="2"/>
  <c r="AZ13" i="2"/>
  <c r="AH14" i="2"/>
  <c r="AN14" i="2" s="1"/>
  <c r="AI14" i="2"/>
  <c r="AJ14" i="2"/>
  <c r="AK14" i="2"/>
  <c r="AL14" i="2"/>
  <c r="AM14" i="2"/>
  <c r="AO14" i="2"/>
  <c r="AP14" i="2"/>
  <c r="AQ14" i="2"/>
  <c r="AR14" i="2"/>
  <c r="AS14" i="2"/>
  <c r="AT14" i="2"/>
  <c r="AU14" i="2"/>
  <c r="AV14" i="2"/>
  <c r="AW14" i="2"/>
  <c r="AX14" i="2"/>
  <c r="AY14" i="2"/>
  <c r="AZ14" i="2"/>
  <c r="AH15" i="2"/>
  <c r="AI15" i="2"/>
  <c r="AJ15" i="2"/>
  <c r="AK15" i="2"/>
  <c r="AL15" i="2"/>
  <c r="AM15" i="2"/>
  <c r="AN15" i="2"/>
  <c r="AO15" i="2"/>
  <c r="AP15" i="2"/>
  <c r="AQ15" i="2"/>
  <c r="AR15" i="2"/>
  <c r="AS15" i="2"/>
  <c r="AT15" i="2"/>
  <c r="AU15" i="2"/>
  <c r="AV15" i="2"/>
  <c r="AW15" i="2"/>
  <c r="AX15" i="2"/>
  <c r="AY15" i="2"/>
  <c r="AZ15" i="2"/>
  <c r="AH16" i="2"/>
  <c r="AI16" i="2"/>
  <c r="AJ16" i="2"/>
  <c r="AN16" i="2" s="1"/>
  <c r="AK16" i="2"/>
  <c r="AL16" i="2"/>
  <c r="AM16" i="2"/>
  <c r="AO16" i="2"/>
  <c r="AP16" i="2"/>
  <c r="AQ16" i="2"/>
  <c r="AR16" i="2"/>
  <c r="AS16" i="2"/>
  <c r="AT16" i="2"/>
  <c r="AU16" i="2"/>
  <c r="AV16" i="2"/>
  <c r="AW16" i="2"/>
  <c r="AX16" i="2"/>
  <c r="AY16" i="2"/>
  <c r="AZ16" i="2"/>
  <c r="AH17" i="2"/>
  <c r="AN17" i="2" s="1"/>
  <c r="AI17" i="2"/>
  <c r="AJ17" i="2"/>
  <c r="AK17" i="2"/>
  <c r="AL17" i="2"/>
  <c r="AM17" i="2"/>
  <c r="AO17" i="2"/>
  <c r="AP17" i="2"/>
  <c r="AQ17" i="2"/>
  <c r="AR17" i="2"/>
  <c r="AS17" i="2"/>
  <c r="AT17" i="2"/>
  <c r="AU17" i="2"/>
  <c r="AV17" i="2"/>
  <c r="AW17" i="2"/>
  <c r="AX17" i="2"/>
  <c r="AY17" i="2"/>
  <c r="AZ17" i="2"/>
  <c r="AH18" i="2"/>
  <c r="AN18" i="2" s="1"/>
  <c r="AI18" i="2"/>
  <c r="AJ18" i="2"/>
  <c r="AK18" i="2"/>
  <c r="AL18" i="2"/>
  <c r="AM18" i="2"/>
  <c r="AO18" i="2"/>
  <c r="AP18" i="2"/>
  <c r="AQ18" i="2"/>
  <c r="AR18" i="2"/>
  <c r="AS18" i="2"/>
  <c r="AT18" i="2"/>
  <c r="AU18" i="2"/>
  <c r="AV18" i="2"/>
  <c r="AW18" i="2"/>
  <c r="AX18" i="2"/>
  <c r="AY18" i="2"/>
  <c r="AZ18" i="2"/>
  <c r="AH19" i="2"/>
  <c r="AN19" i="2" s="1"/>
  <c r="AI19" i="2"/>
  <c r="AJ19" i="2"/>
  <c r="AK19" i="2"/>
  <c r="AL19" i="2"/>
  <c r="AM19" i="2"/>
  <c r="AO19" i="2"/>
  <c r="AP19" i="2"/>
  <c r="AQ19" i="2"/>
  <c r="AR19" i="2"/>
  <c r="AS19" i="2"/>
  <c r="AT19" i="2"/>
  <c r="AU19" i="2"/>
  <c r="AV19" i="2"/>
  <c r="AW19" i="2"/>
  <c r="AX19" i="2"/>
  <c r="AY19" i="2"/>
  <c r="AZ19" i="2"/>
  <c r="AH20" i="2"/>
  <c r="AI20" i="2"/>
  <c r="AJ20" i="2"/>
  <c r="AK20" i="2"/>
  <c r="AL20" i="2"/>
  <c r="AM20" i="2"/>
  <c r="AN20" i="2"/>
  <c r="AO20" i="2"/>
  <c r="AP20" i="2"/>
  <c r="AQ20" i="2"/>
  <c r="AR20" i="2"/>
  <c r="AS20" i="2"/>
  <c r="AT20" i="2"/>
  <c r="AU20" i="2"/>
  <c r="AV20" i="2"/>
  <c r="AW20" i="2"/>
  <c r="AX20" i="2"/>
  <c r="AY20" i="2"/>
  <c r="AZ20" i="2"/>
  <c r="AH21" i="2"/>
  <c r="AI21" i="2"/>
  <c r="AJ21" i="2"/>
  <c r="AK21" i="2"/>
  <c r="AN21" i="2" s="1"/>
  <c r="AL21" i="2"/>
  <c r="AM21" i="2"/>
  <c r="AO21" i="2"/>
  <c r="AP21" i="2"/>
  <c r="AQ21" i="2"/>
  <c r="AR21" i="2"/>
  <c r="AS21" i="2"/>
  <c r="AT21" i="2"/>
  <c r="AU21" i="2"/>
  <c r="AV21" i="2"/>
  <c r="AW21" i="2"/>
  <c r="AX21" i="2"/>
  <c r="AY21" i="2"/>
  <c r="AZ21" i="2"/>
  <c r="AH22" i="2"/>
  <c r="AN22" i="2" s="1"/>
  <c r="AI22" i="2"/>
  <c r="AJ22" i="2"/>
  <c r="AK22" i="2"/>
  <c r="AL22" i="2"/>
  <c r="AM22" i="2"/>
  <c r="AO22" i="2"/>
  <c r="AP22" i="2"/>
  <c r="AQ22" i="2"/>
  <c r="AR22" i="2"/>
  <c r="AS22" i="2"/>
  <c r="AT22" i="2"/>
  <c r="AU22" i="2"/>
  <c r="AV22" i="2"/>
  <c r="AW22" i="2"/>
  <c r="AX22" i="2"/>
  <c r="AY22" i="2"/>
  <c r="AZ22" i="2"/>
  <c r="AH23" i="2"/>
  <c r="AI23" i="2"/>
  <c r="AJ23" i="2"/>
  <c r="AK23" i="2"/>
  <c r="AL23" i="2"/>
  <c r="AM23" i="2"/>
  <c r="AN23" i="2"/>
  <c r="AO23" i="2"/>
  <c r="AP23" i="2"/>
  <c r="AQ23" i="2"/>
  <c r="AR23" i="2"/>
  <c r="AS23" i="2"/>
  <c r="AT23" i="2"/>
  <c r="AU23" i="2"/>
  <c r="AV23" i="2"/>
  <c r="AW23" i="2"/>
  <c r="AX23" i="2"/>
  <c r="AY23" i="2"/>
  <c r="AZ23" i="2"/>
  <c r="AH24" i="2"/>
  <c r="AI24" i="2"/>
  <c r="AJ24" i="2"/>
  <c r="AN24" i="2" s="1"/>
  <c r="AK24" i="2"/>
  <c r="AL24" i="2"/>
  <c r="AM24" i="2"/>
  <c r="AO24" i="2"/>
  <c r="AP24" i="2"/>
  <c r="AQ24" i="2"/>
  <c r="AR24" i="2"/>
  <c r="AS24" i="2"/>
  <c r="AT24" i="2"/>
  <c r="AU24" i="2"/>
  <c r="AV24" i="2"/>
  <c r="AW24" i="2"/>
  <c r="AX24" i="2"/>
  <c r="AY24" i="2"/>
  <c r="AZ24" i="2"/>
  <c r="AH25" i="2"/>
  <c r="AN25" i="2" s="1"/>
  <c r="AI25" i="2"/>
  <c r="AJ25" i="2"/>
  <c r="AK25" i="2"/>
  <c r="AL25" i="2"/>
  <c r="AM25" i="2"/>
  <c r="AO25" i="2"/>
  <c r="AP25" i="2"/>
  <c r="AQ25" i="2"/>
  <c r="AR25" i="2"/>
  <c r="AS25" i="2"/>
  <c r="AT25" i="2"/>
  <c r="AU25" i="2"/>
  <c r="AV25" i="2"/>
  <c r="AW25" i="2"/>
  <c r="AX25" i="2"/>
  <c r="AY25" i="2"/>
  <c r="AZ25" i="2"/>
  <c r="AH26" i="2"/>
  <c r="AN26" i="2" s="1"/>
  <c r="AI26" i="2"/>
  <c r="AJ26" i="2"/>
  <c r="AK26" i="2"/>
  <c r="AL26" i="2"/>
  <c r="AM26" i="2"/>
  <c r="AO26" i="2"/>
  <c r="AP26" i="2"/>
  <c r="AQ26" i="2"/>
  <c r="AR26" i="2"/>
  <c r="AS26" i="2"/>
  <c r="AT26" i="2"/>
  <c r="AU26" i="2"/>
  <c r="AV26" i="2"/>
  <c r="AW26" i="2"/>
  <c r="AX26" i="2"/>
  <c r="AY26" i="2"/>
  <c r="AZ26" i="2"/>
  <c r="AH27" i="2"/>
  <c r="AN27" i="2" s="1"/>
  <c r="AI27" i="2"/>
  <c r="AJ27" i="2"/>
  <c r="AK27" i="2"/>
  <c r="AL27" i="2"/>
  <c r="AM27" i="2"/>
  <c r="AO27" i="2"/>
  <c r="AP27" i="2"/>
  <c r="AQ27" i="2"/>
  <c r="AR27" i="2"/>
  <c r="AS27" i="2"/>
  <c r="AT27" i="2"/>
  <c r="AU27" i="2"/>
  <c r="AV27" i="2"/>
  <c r="AW27" i="2"/>
  <c r="AX27" i="2"/>
  <c r="AY27" i="2"/>
  <c r="AZ27" i="2"/>
  <c r="AH28" i="2"/>
  <c r="AI28" i="2"/>
  <c r="AJ28" i="2"/>
  <c r="AK28" i="2"/>
  <c r="AL28" i="2"/>
  <c r="AM28" i="2"/>
  <c r="AN28" i="2"/>
  <c r="AO28" i="2"/>
  <c r="AP28" i="2"/>
  <c r="AQ28" i="2"/>
  <c r="AR28" i="2"/>
  <c r="AS28" i="2"/>
  <c r="AT28" i="2"/>
  <c r="AU28" i="2"/>
  <c r="AV28" i="2"/>
  <c r="AW28" i="2"/>
  <c r="AX28" i="2"/>
  <c r="AY28" i="2"/>
  <c r="AZ28" i="2"/>
  <c r="AH29" i="2"/>
  <c r="AI29" i="2"/>
  <c r="AJ29" i="2"/>
  <c r="AK29" i="2"/>
  <c r="AN29" i="2" s="1"/>
  <c r="AL29" i="2"/>
  <c r="AM29" i="2"/>
  <c r="AO29" i="2"/>
  <c r="AP29" i="2"/>
  <c r="AQ29" i="2"/>
  <c r="AR29" i="2"/>
  <c r="AS29" i="2"/>
  <c r="AT29" i="2"/>
  <c r="AU29" i="2"/>
  <c r="AV29" i="2"/>
  <c r="AW29" i="2"/>
  <c r="AX29" i="2"/>
  <c r="AY29" i="2"/>
  <c r="AZ29" i="2"/>
  <c r="AH30" i="2"/>
  <c r="AN30" i="2" s="1"/>
  <c r="AI30" i="2"/>
  <c r="AJ30" i="2"/>
  <c r="AK30" i="2"/>
  <c r="AL30" i="2"/>
  <c r="AM30" i="2"/>
  <c r="AO30" i="2"/>
  <c r="AP30" i="2"/>
  <c r="AQ30" i="2"/>
  <c r="AR30" i="2"/>
  <c r="AS30" i="2"/>
  <c r="AT30" i="2"/>
  <c r="AU30" i="2"/>
  <c r="AV30" i="2"/>
  <c r="AW30" i="2"/>
  <c r="AX30" i="2"/>
  <c r="AY30" i="2"/>
  <c r="AZ30" i="2"/>
  <c r="AH31" i="2"/>
  <c r="AI31" i="2"/>
  <c r="AJ31" i="2"/>
  <c r="AK31" i="2"/>
  <c r="AL31" i="2"/>
  <c r="AM31" i="2"/>
  <c r="AN31" i="2"/>
  <c r="AO31" i="2"/>
  <c r="AP31" i="2"/>
  <c r="AQ31" i="2"/>
  <c r="AR31" i="2"/>
  <c r="AS31" i="2"/>
  <c r="AT31" i="2"/>
  <c r="AU31" i="2"/>
  <c r="AV31" i="2"/>
  <c r="AW31" i="2"/>
  <c r="AX31" i="2"/>
  <c r="AY31" i="2"/>
  <c r="AZ31" i="2"/>
  <c r="AH32" i="2"/>
  <c r="AI32" i="2"/>
  <c r="AJ32" i="2"/>
  <c r="AN32" i="2" s="1"/>
  <c r="AK32" i="2"/>
  <c r="AL32" i="2"/>
  <c r="AM32" i="2"/>
  <c r="AO32" i="2"/>
  <c r="AP32" i="2"/>
  <c r="AQ32" i="2"/>
  <c r="AR32" i="2"/>
  <c r="AS32" i="2"/>
  <c r="AT32" i="2"/>
  <c r="AU32" i="2"/>
  <c r="AV32" i="2"/>
  <c r="AW32" i="2"/>
  <c r="AX32" i="2"/>
  <c r="AY32" i="2"/>
  <c r="AZ32" i="2"/>
  <c r="AH33" i="2"/>
  <c r="AN33" i="2" s="1"/>
  <c r="AI33" i="2"/>
  <c r="AJ33" i="2"/>
  <c r="AK33" i="2"/>
  <c r="AL33" i="2"/>
  <c r="AM33" i="2"/>
  <c r="AO33" i="2"/>
  <c r="AP33" i="2"/>
  <c r="AQ33" i="2"/>
  <c r="AR33" i="2"/>
  <c r="AS33" i="2"/>
  <c r="AT33" i="2"/>
  <c r="AU33" i="2"/>
  <c r="AV33" i="2"/>
  <c r="AW33" i="2"/>
  <c r="AX33" i="2"/>
  <c r="AY33" i="2"/>
  <c r="AZ33" i="2"/>
  <c r="AH34" i="2"/>
  <c r="AN34" i="2" s="1"/>
  <c r="AI34" i="2"/>
  <c r="AJ34" i="2"/>
  <c r="AK34" i="2"/>
  <c r="AL34" i="2"/>
  <c r="AM34" i="2"/>
  <c r="AO34" i="2"/>
  <c r="AP34" i="2"/>
  <c r="AQ34" i="2"/>
  <c r="AR34" i="2"/>
  <c r="AS34" i="2"/>
  <c r="AT34" i="2"/>
  <c r="AU34" i="2"/>
  <c r="AV34" i="2"/>
  <c r="AW34" i="2"/>
  <c r="AX34" i="2"/>
  <c r="AY34" i="2"/>
  <c r="AZ34" i="2"/>
  <c r="AH35" i="2"/>
  <c r="AN35" i="2" s="1"/>
  <c r="AI35" i="2"/>
  <c r="AJ35" i="2"/>
  <c r="AK35" i="2"/>
  <c r="AL35" i="2"/>
  <c r="AM35" i="2"/>
  <c r="AO35" i="2"/>
  <c r="AP35" i="2"/>
  <c r="AQ35" i="2"/>
  <c r="AR35" i="2"/>
  <c r="AS35" i="2"/>
  <c r="AT35" i="2"/>
  <c r="AU35" i="2"/>
  <c r="AV35" i="2"/>
  <c r="AW35" i="2"/>
  <c r="AX35" i="2"/>
  <c r="AY35" i="2"/>
  <c r="AZ35" i="2"/>
  <c r="AH36" i="2"/>
  <c r="AI36" i="2"/>
  <c r="AJ36" i="2"/>
  <c r="AK36" i="2"/>
  <c r="AL36" i="2"/>
  <c r="AM36" i="2"/>
  <c r="AN36" i="2"/>
  <c r="AO36" i="2"/>
  <c r="AP36" i="2"/>
  <c r="AQ36" i="2"/>
  <c r="AR36" i="2"/>
  <c r="AS36" i="2"/>
  <c r="AT36" i="2"/>
  <c r="AU36" i="2"/>
  <c r="AV36" i="2"/>
  <c r="AW36" i="2"/>
  <c r="AX36" i="2"/>
  <c r="AY36" i="2"/>
  <c r="AZ36" i="2"/>
  <c r="AH37" i="2"/>
  <c r="AI37" i="2"/>
  <c r="AJ37" i="2"/>
  <c r="AK37" i="2"/>
  <c r="AN37" i="2" s="1"/>
  <c r="AL37" i="2"/>
  <c r="AM37" i="2"/>
  <c r="AO37" i="2"/>
  <c r="AP37" i="2"/>
  <c r="AQ37" i="2"/>
  <c r="AR37" i="2"/>
  <c r="AS37" i="2"/>
  <c r="AT37" i="2"/>
  <c r="AU37" i="2"/>
  <c r="AV37" i="2"/>
  <c r="AW37" i="2"/>
  <c r="AX37" i="2"/>
  <c r="AY37" i="2"/>
  <c r="AZ37" i="2"/>
  <c r="AH38" i="2"/>
  <c r="AN38" i="2" s="1"/>
  <c r="AI38" i="2"/>
  <c r="AJ38" i="2"/>
  <c r="AK38" i="2"/>
  <c r="AL38" i="2"/>
  <c r="AM38" i="2"/>
  <c r="AO38" i="2"/>
  <c r="AP38" i="2"/>
  <c r="AQ38" i="2"/>
  <c r="AR38" i="2"/>
  <c r="AS38" i="2"/>
  <c r="AT38" i="2"/>
  <c r="AU38" i="2"/>
  <c r="AV38" i="2"/>
  <c r="AW38" i="2"/>
  <c r="AX38" i="2"/>
  <c r="AY38" i="2"/>
  <c r="AZ38" i="2"/>
  <c r="AH39" i="2"/>
  <c r="AI39" i="2"/>
  <c r="AJ39" i="2"/>
  <c r="AK39" i="2"/>
  <c r="AL39" i="2"/>
  <c r="AM39" i="2"/>
  <c r="AN39" i="2"/>
  <c r="AO39" i="2"/>
  <c r="AP39" i="2"/>
  <c r="AQ39" i="2"/>
  <c r="AR39" i="2"/>
  <c r="AS39" i="2"/>
  <c r="AT39" i="2"/>
  <c r="AU39" i="2"/>
  <c r="AV39" i="2"/>
  <c r="AW39" i="2"/>
  <c r="AX39" i="2"/>
  <c r="AY39" i="2"/>
  <c r="AZ39" i="2"/>
  <c r="AH40" i="2"/>
  <c r="AI40" i="2"/>
  <c r="AJ40" i="2"/>
  <c r="AN40" i="2" s="1"/>
  <c r="AK40" i="2"/>
  <c r="AL40" i="2"/>
  <c r="AM40" i="2"/>
  <c r="AO40" i="2"/>
  <c r="AP40" i="2"/>
  <c r="AQ40" i="2"/>
  <c r="AR40" i="2"/>
  <c r="AS40" i="2"/>
  <c r="AT40" i="2"/>
  <c r="AU40" i="2"/>
  <c r="AV40" i="2"/>
  <c r="AW40" i="2"/>
  <c r="AX40" i="2"/>
  <c r="AY40" i="2"/>
  <c r="AZ40" i="2"/>
  <c r="AH41" i="2"/>
  <c r="AN41" i="2" s="1"/>
  <c r="AI41" i="2"/>
  <c r="AJ41" i="2"/>
  <c r="AK41" i="2"/>
  <c r="AL41" i="2"/>
  <c r="AM41" i="2"/>
  <c r="AO41" i="2"/>
  <c r="AP41" i="2"/>
  <c r="AQ41" i="2"/>
  <c r="AR41" i="2"/>
  <c r="AS41" i="2"/>
  <c r="AT41" i="2"/>
  <c r="AU41" i="2"/>
  <c r="AV41" i="2"/>
  <c r="AW41" i="2"/>
  <c r="AX41" i="2"/>
  <c r="AY41" i="2"/>
  <c r="AZ41" i="2"/>
  <c r="AH42" i="2"/>
  <c r="AN42" i="2" s="1"/>
  <c r="AI42" i="2"/>
  <c r="AJ42" i="2"/>
  <c r="AK42" i="2"/>
  <c r="AL42" i="2"/>
  <c r="AM42" i="2"/>
  <c r="AO42" i="2"/>
  <c r="AP42" i="2"/>
  <c r="AQ42" i="2"/>
  <c r="AR42" i="2"/>
  <c r="AS42" i="2"/>
  <c r="AT42" i="2"/>
  <c r="AU42" i="2"/>
  <c r="AV42" i="2"/>
  <c r="AW42" i="2"/>
  <c r="AX42" i="2"/>
  <c r="AY42" i="2"/>
  <c r="AZ42" i="2"/>
  <c r="AH43" i="2"/>
  <c r="AN43" i="2" s="1"/>
  <c r="AI43" i="2"/>
  <c r="AJ43" i="2"/>
  <c r="AK43" i="2"/>
  <c r="AL43" i="2"/>
  <c r="AM43" i="2"/>
  <c r="AO43" i="2"/>
  <c r="AP43" i="2"/>
  <c r="AQ43" i="2"/>
  <c r="AR43" i="2"/>
  <c r="AS43" i="2"/>
  <c r="AT43" i="2"/>
  <c r="AU43" i="2"/>
  <c r="AV43" i="2"/>
  <c r="AW43" i="2"/>
  <c r="AX43" i="2"/>
  <c r="AY43" i="2"/>
  <c r="AZ43" i="2"/>
  <c r="AH44" i="2"/>
  <c r="AI44" i="2"/>
  <c r="AJ44" i="2"/>
  <c r="AK44" i="2"/>
  <c r="AL44" i="2"/>
  <c r="AM44" i="2"/>
  <c r="AN44" i="2"/>
  <c r="AO44" i="2"/>
  <c r="AP44" i="2"/>
  <c r="AQ44" i="2"/>
  <c r="AR44" i="2"/>
  <c r="AS44" i="2"/>
  <c r="AT44" i="2"/>
  <c r="AU44" i="2"/>
  <c r="AV44" i="2"/>
  <c r="AW44" i="2"/>
  <c r="AX44" i="2"/>
  <c r="AY44" i="2"/>
  <c r="AZ44" i="2"/>
  <c r="AH45" i="2"/>
  <c r="AI45" i="2"/>
  <c r="AJ45" i="2"/>
  <c r="AK45" i="2"/>
  <c r="AN45" i="2" s="1"/>
  <c r="AL45" i="2"/>
  <c r="AM45" i="2"/>
  <c r="AO45" i="2"/>
  <c r="AP45" i="2"/>
  <c r="AQ45" i="2"/>
  <c r="AR45" i="2"/>
  <c r="AS45" i="2"/>
  <c r="AT45" i="2"/>
  <c r="AU45" i="2"/>
  <c r="AV45" i="2"/>
  <c r="AW45" i="2"/>
  <c r="AX45" i="2"/>
  <c r="AY45" i="2"/>
  <c r="AZ45" i="2"/>
  <c r="AH46" i="2"/>
  <c r="AN46" i="2" s="1"/>
  <c r="AI46" i="2"/>
  <c r="AJ46" i="2"/>
  <c r="AK46" i="2"/>
  <c r="AL46" i="2"/>
  <c r="AM46" i="2"/>
  <c r="AO46" i="2"/>
  <c r="AP46" i="2"/>
  <c r="AQ46" i="2"/>
  <c r="AR46" i="2"/>
  <c r="AS46" i="2"/>
  <c r="AT46" i="2"/>
  <c r="AU46" i="2"/>
  <c r="AV46" i="2"/>
  <c r="AW46" i="2"/>
  <c r="AX46" i="2"/>
  <c r="AY46" i="2"/>
  <c r="AZ46" i="2"/>
  <c r="AH47" i="2"/>
  <c r="AI47" i="2"/>
  <c r="AJ47" i="2"/>
  <c r="AK47" i="2"/>
  <c r="AL47" i="2"/>
  <c r="AM47" i="2"/>
  <c r="AN47" i="2"/>
  <c r="AO47" i="2"/>
  <c r="AP47" i="2"/>
  <c r="AQ47" i="2"/>
  <c r="AR47" i="2"/>
  <c r="AS47" i="2"/>
  <c r="AT47" i="2"/>
  <c r="AU47" i="2"/>
  <c r="AV47" i="2"/>
  <c r="AW47" i="2"/>
  <c r="AX47" i="2"/>
  <c r="AY47" i="2"/>
  <c r="AZ47" i="2"/>
  <c r="AH48" i="2"/>
  <c r="AI48" i="2"/>
  <c r="AJ48" i="2"/>
  <c r="AN48" i="2" s="1"/>
  <c r="AK48" i="2"/>
  <c r="AL48" i="2"/>
  <c r="AM48" i="2"/>
  <c r="AO48" i="2"/>
  <c r="AP48" i="2"/>
  <c r="AQ48" i="2"/>
  <c r="AR48" i="2"/>
  <c r="AS48" i="2"/>
  <c r="AT48" i="2"/>
  <c r="AU48" i="2"/>
  <c r="AV48" i="2"/>
  <c r="AW48" i="2"/>
  <c r="AX48" i="2"/>
  <c r="AY48" i="2"/>
  <c r="AZ48" i="2"/>
  <c r="AH49" i="2"/>
  <c r="AN49" i="2" s="1"/>
  <c r="AI49" i="2"/>
  <c r="AJ49" i="2"/>
  <c r="AK49" i="2"/>
  <c r="AL49" i="2"/>
  <c r="AM49" i="2"/>
  <c r="AO49" i="2"/>
  <c r="AP49" i="2"/>
  <c r="AQ49" i="2"/>
  <c r="AR49" i="2"/>
  <c r="AS49" i="2"/>
  <c r="AT49" i="2"/>
  <c r="AU49" i="2"/>
  <c r="AV49" i="2"/>
  <c r="AW49" i="2"/>
  <c r="AX49" i="2"/>
  <c r="AY49" i="2"/>
  <c r="AZ49" i="2"/>
  <c r="AH50" i="2"/>
  <c r="AN50" i="2" s="1"/>
  <c r="AI50" i="2"/>
  <c r="AJ50" i="2"/>
  <c r="AK50" i="2"/>
  <c r="AL50" i="2"/>
  <c r="AM50" i="2"/>
  <c r="AO50" i="2"/>
  <c r="AP50" i="2"/>
  <c r="AQ50" i="2"/>
  <c r="AR50" i="2"/>
  <c r="AS50" i="2"/>
  <c r="AT50" i="2"/>
  <c r="AU50" i="2"/>
  <c r="AV50" i="2"/>
  <c r="AW50" i="2"/>
  <c r="AX50" i="2"/>
  <c r="AY50" i="2"/>
  <c r="AZ50" i="2"/>
  <c r="AH51" i="2"/>
  <c r="AN51" i="2" s="1"/>
  <c r="AI51" i="2"/>
  <c r="AJ51" i="2"/>
  <c r="AK51" i="2"/>
  <c r="AL51" i="2"/>
  <c r="AM51" i="2"/>
  <c r="AO51" i="2"/>
  <c r="AP51" i="2"/>
  <c r="AQ51" i="2"/>
  <c r="AR51" i="2"/>
  <c r="AS51" i="2"/>
  <c r="AT51" i="2"/>
  <c r="AU51" i="2"/>
  <c r="AV51" i="2"/>
  <c r="AW51" i="2"/>
  <c r="AX51" i="2"/>
  <c r="AY51" i="2"/>
  <c r="AZ51" i="2"/>
  <c r="AH52" i="2"/>
  <c r="AI52" i="2"/>
  <c r="AJ52" i="2"/>
  <c r="AK52" i="2"/>
  <c r="AL52" i="2"/>
  <c r="AN52" i="2" s="1"/>
  <c r="AM52" i="2"/>
  <c r="AO52" i="2"/>
  <c r="AP52" i="2"/>
  <c r="AQ52" i="2"/>
  <c r="AR52" i="2"/>
  <c r="AS52" i="2"/>
  <c r="AT52" i="2"/>
  <c r="AU52" i="2"/>
  <c r="AV52" i="2"/>
  <c r="AW52" i="2"/>
  <c r="AX52" i="2"/>
  <c r="AY52" i="2"/>
  <c r="AZ52" i="2"/>
  <c r="AH53" i="2"/>
  <c r="AI53" i="2"/>
  <c r="AN53" i="2" s="1"/>
  <c r="AJ53" i="2"/>
  <c r="AK53" i="2"/>
  <c r="AL53" i="2"/>
  <c r="AM53" i="2"/>
  <c r="AO53" i="2"/>
  <c r="AP53" i="2"/>
  <c r="AQ53" i="2"/>
  <c r="AR53" i="2"/>
  <c r="AS53" i="2"/>
  <c r="AT53" i="2"/>
  <c r="AU53" i="2"/>
  <c r="AV53" i="2"/>
  <c r="AW53" i="2"/>
  <c r="AX53" i="2"/>
  <c r="AY53" i="2"/>
  <c r="AZ53" i="2"/>
  <c r="AH54" i="2"/>
  <c r="AI54" i="2"/>
  <c r="AN54" i="2" s="1"/>
  <c r="AJ54" i="2"/>
  <c r="AK54" i="2"/>
  <c r="AL54" i="2"/>
  <c r="AM54" i="2"/>
  <c r="AO54" i="2"/>
  <c r="AP54" i="2"/>
  <c r="AQ54" i="2"/>
  <c r="AR54" i="2"/>
  <c r="AS54" i="2"/>
  <c r="AT54" i="2"/>
  <c r="AU54" i="2"/>
  <c r="AV54" i="2"/>
  <c r="AW54" i="2"/>
  <c r="AX54" i="2"/>
  <c r="AY54" i="2"/>
  <c r="AZ54" i="2"/>
  <c r="AH55" i="2"/>
  <c r="AI55" i="2"/>
  <c r="AJ55" i="2"/>
  <c r="AK55" i="2"/>
  <c r="AL55" i="2"/>
  <c r="AM55" i="2"/>
  <c r="AN55" i="2"/>
  <c r="AO55" i="2"/>
  <c r="AP55" i="2"/>
  <c r="AQ55" i="2"/>
  <c r="AR55" i="2"/>
  <c r="AS55" i="2"/>
  <c r="AT55" i="2"/>
  <c r="AU55" i="2"/>
  <c r="AV55" i="2"/>
  <c r="AW55" i="2"/>
  <c r="AX55" i="2"/>
  <c r="AY55" i="2"/>
  <c r="AZ55" i="2"/>
  <c r="AH56" i="2"/>
  <c r="AN56" i="2" s="1"/>
  <c r="AI56" i="2"/>
  <c r="AJ56" i="2"/>
  <c r="AK56" i="2"/>
  <c r="AL56" i="2"/>
  <c r="AM56" i="2"/>
  <c r="AO56" i="2"/>
  <c r="AP56" i="2"/>
  <c r="AQ56" i="2"/>
  <c r="AR56" i="2"/>
  <c r="AS56" i="2"/>
  <c r="AT56" i="2"/>
  <c r="AU56" i="2"/>
  <c r="AV56" i="2"/>
  <c r="AW56" i="2"/>
  <c r="AX56" i="2"/>
  <c r="AY56" i="2"/>
  <c r="AZ56" i="2"/>
  <c r="AH57" i="2"/>
  <c r="AN57" i="2" s="1"/>
  <c r="AI57" i="2"/>
  <c r="AJ57" i="2"/>
  <c r="AK57" i="2"/>
  <c r="AL57" i="2"/>
  <c r="AM57" i="2"/>
  <c r="AO57" i="2"/>
  <c r="AP57" i="2"/>
  <c r="AQ57" i="2"/>
  <c r="AR57" i="2"/>
  <c r="AS57" i="2"/>
  <c r="AT57" i="2"/>
  <c r="AU57" i="2"/>
  <c r="AV57" i="2"/>
  <c r="AW57" i="2"/>
  <c r="AX57" i="2"/>
  <c r="AY57" i="2"/>
  <c r="AZ57" i="2"/>
  <c r="AZ3" i="2"/>
  <c r="AY3" i="2"/>
  <c r="AX3" i="2"/>
  <c r="AW3" i="2"/>
  <c r="AV3" i="2"/>
  <c r="AU3" i="2"/>
  <c r="AT3" i="2"/>
  <c r="AS3" i="2"/>
  <c r="AR3" i="2"/>
  <c r="AQ3" i="2"/>
  <c r="AP3" i="2"/>
  <c r="AO3" i="2"/>
  <c r="AM3" i="2"/>
  <c r="AL3" i="2"/>
  <c r="AK3" i="2"/>
  <c r="AJ3" i="2"/>
  <c r="AI3" i="2"/>
  <c r="AH3" i="2"/>
  <c r="AN3" i="2" s="1"/>
  <c r="AY37" i="5"/>
  <c r="AO3" i="5"/>
  <c r="AN3" i="5"/>
  <c r="AH4" i="5"/>
  <c r="AI4" i="5"/>
  <c r="AJ4" i="5"/>
  <c r="AK4" i="5"/>
  <c r="AL4" i="5"/>
  <c r="AM4" i="5"/>
  <c r="AN4" i="5"/>
  <c r="AO4" i="5"/>
  <c r="AP4" i="5"/>
  <c r="AQ4" i="5"/>
  <c r="AR4" i="5"/>
  <c r="AS4" i="5"/>
  <c r="AT4" i="5"/>
  <c r="AU4" i="5"/>
  <c r="AV4" i="5"/>
  <c r="AW4" i="5"/>
  <c r="AX4" i="5"/>
  <c r="AY4" i="5"/>
  <c r="AZ4" i="5"/>
  <c r="AH5" i="5"/>
  <c r="AI5" i="5"/>
  <c r="AN5" i="5" s="1"/>
  <c r="AJ5" i="5"/>
  <c r="AK5" i="5"/>
  <c r="AL5" i="5"/>
  <c r="AM5" i="5"/>
  <c r="AO5" i="5"/>
  <c r="AP5" i="5"/>
  <c r="AQ5" i="5"/>
  <c r="AR5" i="5"/>
  <c r="AS5" i="5"/>
  <c r="AT5" i="5"/>
  <c r="AU5" i="5"/>
  <c r="AV5" i="5"/>
  <c r="AW5" i="5"/>
  <c r="AX5" i="5"/>
  <c r="AY5" i="5"/>
  <c r="AZ5" i="5"/>
  <c r="AH6" i="5"/>
  <c r="AN6" i="5" s="1"/>
  <c r="AI6" i="5"/>
  <c r="AJ6" i="5"/>
  <c r="AK6" i="5"/>
  <c r="AL6" i="5"/>
  <c r="AM6" i="5"/>
  <c r="AO6" i="5"/>
  <c r="AP6" i="5"/>
  <c r="AQ6" i="5"/>
  <c r="AR6" i="5"/>
  <c r="AS6" i="5"/>
  <c r="AT6" i="5"/>
  <c r="AU6" i="5"/>
  <c r="AV6" i="5"/>
  <c r="AW6" i="5"/>
  <c r="AX6" i="5"/>
  <c r="AY6" i="5"/>
  <c r="AZ6" i="5"/>
  <c r="AH7" i="5"/>
  <c r="AI7" i="5"/>
  <c r="AJ7" i="5"/>
  <c r="AK7" i="5"/>
  <c r="AL7" i="5"/>
  <c r="AM7" i="5"/>
  <c r="AN7" i="5" s="1"/>
  <c r="AO7" i="5"/>
  <c r="AP7" i="5"/>
  <c r="AQ7" i="5"/>
  <c r="AR7" i="5"/>
  <c r="AS7" i="5"/>
  <c r="AT7" i="5"/>
  <c r="AU7" i="5"/>
  <c r="AV7" i="5"/>
  <c r="AW7" i="5"/>
  <c r="AX7" i="5"/>
  <c r="AY7" i="5"/>
  <c r="AZ7" i="5"/>
  <c r="AH8" i="5"/>
  <c r="AN8" i="5" s="1"/>
  <c r="AI8" i="5"/>
  <c r="AJ8" i="5"/>
  <c r="AK8" i="5"/>
  <c r="AL8" i="5"/>
  <c r="AM8" i="5"/>
  <c r="AO8" i="5"/>
  <c r="AP8" i="5"/>
  <c r="AQ8" i="5"/>
  <c r="AR8" i="5"/>
  <c r="AS8" i="5"/>
  <c r="AT8" i="5"/>
  <c r="AU8" i="5"/>
  <c r="AV8" i="5"/>
  <c r="AW8" i="5"/>
  <c r="AX8" i="5"/>
  <c r="AY8" i="5"/>
  <c r="AZ8" i="5"/>
  <c r="AH9" i="5"/>
  <c r="AN9" i="5" s="1"/>
  <c r="AI9" i="5"/>
  <c r="AJ9" i="5"/>
  <c r="AK9" i="5"/>
  <c r="AL9" i="5"/>
  <c r="AM9" i="5"/>
  <c r="AO9" i="5"/>
  <c r="AP9" i="5"/>
  <c r="AQ9" i="5"/>
  <c r="AR9" i="5"/>
  <c r="AS9" i="5"/>
  <c r="AT9" i="5"/>
  <c r="AU9" i="5"/>
  <c r="AV9" i="5"/>
  <c r="AW9" i="5"/>
  <c r="AX9" i="5"/>
  <c r="AY9" i="5"/>
  <c r="AZ9" i="5"/>
  <c r="AH10" i="5"/>
  <c r="AN10" i="5" s="1"/>
  <c r="AI10" i="5"/>
  <c r="AJ10" i="5"/>
  <c r="AK10" i="5"/>
  <c r="AL10" i="5"/>
  <c r="AM10" i="5"/>
  <c r="AO10" i="5"/>
  <c r="AP10" i="5"/>
  <c r="AQ10" i="5"/>
  <c r="AR10" i="5"/>
  <c r="AS10" i="5"/>
  <c r="AT10" i="5"/>
  <c r="AU10" i="5"/>
  <c r="AV10" i="5"/>
  <c r="AW10" i="5"/>
  <c r="AX10" i="5"/>
  <c r="AY10" i="5"/>
  <c r="AZ10" i="5"/>
  <c r="AH11" i="5"/>
  <c r="AN11" i="5" s="1"/>
  <c r="AI11" i="5"/>
  <c r="AJ11" i="5"/>
  <c r="AK11" i="5"/>
  <c r="AL11" i="5"/>
  <c r="AM11" i="5"/>
  <c r="AO11" i="5"/>
  <c r="AP11" i="5"/>
  <c r="AQ11" i="5"/>
  <c r="AR11" i="5"/>
  <c r="AS11" i="5"/>
  <c r="AT11" i="5"/>
  <c r="AU11" i="5"/>
  <c r="AV11" i="5"/>
  <c r="AW11" i="5"/>
  <c r="AX11" i="5"/>
  <c r="AY11" i="5"/>
  <c r="AZ11" i="5"/>
  <c r="AH12" i="5"/>
  <c r="AI12" i="5"/>
  <c r="AJ12" i="5"/>
  <c r="AK12" i="5"/>
  <c r="AL12" i="5"/>
  <c r="AM12" i="5"/>
  <c r="AN12" i="5"/>
  <c r="AO12" i="5"/>
  <c r="AP12" i="5"/>
  <c r="AQ12" i="5"/>
  <c r="AR12" i="5"/>
  <c r="AS12" i="5"/>
  <c r="AT12" i="5"/>
  <c r="AU12" i="5"/>
  <c r="AV12" i="5"/>
  <c r="AW12" i="5"/>
  <c r="AX12" i="5"/>
  <c r="AY12" i="5"/>
  <c r="AZ12" i="5"/>
  <c r="AH13" i="5"/>
  <c r="AI13" i="5"/>
  <c r="AN13" i="5" s="1"/>
  <c r="AJ13" i="5"/>
  <c r="AK13" i="5"/>
  <c r="AL13" i="5"/>
  <c r="AM13" i="5"/>
  <c r="AO13" i="5"/>
  <c r="AP13" i="5"/>
  <c r="AQ13" i="5"/>
  <c r="AR13" i="5"/>
  <c r="AS13" i="5"/>
  <c r="AT13" i="5"/>
  <c r="AU13" i="5"/>
  <c r="AV13" i="5"/>
  <c r="AW13" i="5"/>
  <c r="AX13" i="5"/>
  <c r="AY13" i="5"/>
  <c r="AZ13" i="5"/>
  <c r="AH14" i="5"/>
  <c r="AN14" i="5" s="1"/>
  <c r="AI14" i="5"/>
  <c r="AJ14" i="5"/>
  <c r="AK14" i="5"/>
  <c r="AL14" i="5"/>
  <c r="AM14" i="5"/>
  <c r="AO14" i="5"/>
  <c r="AP14" i="5"/>
  <c r="AQ14" i="5"/>
  <c r="AR14" i="5"/>
  <c r="AS14" i="5"/>
  <c r="AT14" i="5"/>
  <c r="AU14" i="5"/>
  <c r="AV14" i="5"/>
  <c r="AW14" i="5"/>
  <c r="AX14" i="5"/>
  <c r="AY14" i="5"/>
  <c r="AZ14" i="5"/>
  <c r="AH15" i="5"/>
  <c r="AI15" i="5"/>
  <c r="AJ15" i="5"/>
  <c r="AK15" i="5"/>
  <c r="AL15" i="5"/>
  <c r="AM15" i="5"/>
  <c r="AN15" i="5"/>
  <c r="AO15" i="5"/>
  <c r="AP15" i="5"/>
  <c r="AQ15" i="5"/>
  <c r="AR15" i="5"/>
  <c r="AS15" i="5"/>
  <c r="AT15" i="5"/>
  <c r="AU15" i="5"/>
  <c r="AV15" i="5"/>
  <c r="AW15" i="5"/>
  <c r="AX15" i="5"/>
  <c r="AY15" i="5"/>
  <c r="AZ15" i="5"/>
  <c r="AH16" i="5"/>
  <c r="AN16" i="5" s="1"/>
  <c r="AI16" i="5"/>
  <c r="AJ16" i="5"/>
  <c r="AK16" i="5"/>
  <c r="AL16" i="5"/>
  <c r="AM16" i="5"/>
  <c r="AO16" i="5"/>
  <c r="AP16" i="5"/>
  <c r="AQ16" i="5"/>
  <c r="AR16" i="5"/>
  <c r="AS16" i="5"/>
  <c r="AT16" i="5"/>
  <c r="AU16" i="5"/>
  <c r="AV16" i="5"/>
  <c r="AW16" i="5"/>
  <c r="AX16" i="5"/>
  <c r="AY16" i="5"/>
  <c r="AZ16" i="5"/>
  <c r="AH17" i="5"/>
  <c r="AN17" i="5" s="1"/>
  <c r="AI17" i="5"/>
  <c r="AJ17" i="5"/>
  <c r="AK17" i="5"/>
  <c r="AL17" i="5"/>
  <c r="AM17" i="5"/>
  <c r="AO17" i="5"/>
  <c r="AP17" i="5"/>
  <c r="AQ17" i="5"/>
  <c r="AR17" i="5"/>
  <c r="AS17" i="5"/>
  <c r="AT17" i="5"/>
  <c r="AU17" i="5"/>
  <c r="AV17" i="5"/>
  <c r="AW17" i="5"/>
  <c r="AX17" i="5"/>
  <c r="AY17" i="5"/>
  <c r="AZ17" i="5"/>
  <c r="AH18" i="5"/>
  <c r="AN18" i="5" s="1"/>
  <c r="AI18" i="5"/>
  <c r="AJ18" i="5"/>
  <c r="AK18" i="5"/>
  <c r="AL18" i="5"/>
  <c r="AM18" i="5"/>
  <c r="AO18" i="5"/>
  <c r="AP18" i="5"/>
  <c r="AQ18" i="5"/>
  <c r="AR18" i="5"/>
  <c r="AS18" i="5"/>
  <c r="AT18" i="5"/>
  <c r="AU18" i="5"/>
  <c r="AV18" i="5"/>
  <c r="AW18" i="5"/>
  <c r="AX18" i="5"/>
  <c r="AY18" i="5"/>
  <c r="AZ18" i="5"/>
  <c r="AH19" i="5"/>
  <c r="AN19" i="5" s="1"/>
  <c r="AI19" i="5"/>
  <c r="AJ19" i="5"/>
  <c r="AK19" i="5"/>
  <c r="AL19" i="5"/>
  <c r="AM19" i="5"/>
  <c r="AO19" i="5"/>
  <c r="AP19" i="5"/>
  <c r="AQ19" i="5"/>
  <c r="AR19" i="5"/>
  <c r="AS19" i="5"/>
  <c r="AT19" i="5"/>
  <c r="AU19" i="5"/>
  <c r="AV19" i="5"/>
  <c r="AW19" i="5"/>
  <c r="AX19" i="5"/>
  <c r="AY19" i="5"/>
  <c r="AZ19" i="5"/>
  <c r="AH20" i="5"/>
  <c r="AI20" i="5"/>
  <c r="AJ20" i="5"/>
  <c r="AK20" i="5"/>
  <c r="AL20" i="5"/>
  <c r="AM20" i="5"/>
  <c r="AN20" i="5"/>
  <c r="AO20" i="5"/>
  <c r="AP20" i="5"/>
  <c r="AQ20" i="5"/>
  <c r="AR20" i="5"/>
  <c r="AS20" i="5"/>
  <c r="AT20" i="5"/>
  <c r="AU20" i="5"/>
  <c r="AV20" i="5"/>
  <c r="AW20" i="5"/>
  <c r="AX20" i="5"/>
  <c r="AY20" i="5"/>
  <c r="AZ20" i="5"/>
  <c r="AH21" i="5"/>
  <c r="AI21" i="5"/>
  <c r="AN21" i="5" s="1"/>
  <c r="AJ21" i="5"/>
  <c r="AK21" i="5"/>
  <c r="AL21" i="5"/>
  <c r="AM21" i="5"/>
  <c r="AO21" i="5"/>
  <c r="AP21" i="5"/>
  <c r="AQ21" i="5"/>
  <c r="AR21" i="5"/>
  <c r="AS21" i="5"/>
  <c r="AT21" i="5"/>
  <c r="AU21" i="5"/>
  <c r="AV21" i="5"/>
  <c r="AW21" i="5"/>
  <c r="AX21" i="5"/>
  <c r="AY21" i="5"/>
  <c r="AZ21" i="5"/>
  <c r="AH22" i="5"/>
  <c r="AN22" i="5" s="1"/>
  <c r="AI22" i="5"/>
  <c r="AJ22" i="5"/>
  <c r="AK22" i="5"/>
  <c r="AL22" i="5"/>
  <c r="AM22" i="5"/>
  <c r="AO22" i="5"/>
  <c r="AP22" i="5"/>
  <c r="AQ22" i="5"/>
  <c r="AR22" i="5"/>
  <c r="AS22" i="5"/>
  <c r="AT22" i="5"/>
  <c r="AU22" i="5"/>
  <c r="AV22" i="5"/>
  <c r="AW22" i="5"/>
  <c r="AX22" i="5"/>
  <c r="AY22" i="5"/>
  <c r="AZ22" i="5"/>
  <c r="AH23" i="5"/>
  <c r="AI23" i="5"/>
  <c r="AJ23" i="5"/>
  <c r="AK23" i="5"/>
  <c r="AL23" i="5"/>
  <c r="AM23" i="5"/>
  <c r="AN23" i="5" s="1"/>
  <c r="AO23" i="5"/>
  <c r="AP23" i="5"/>
  <c r="AQ23" i="5"/>
  <c r="AR23" i="5"/>
  <c r="AS23" i="5"/>
  <c r="AT23" i="5"/>
  <c r="AU23" i="5"/>
  <c r="AV23" i="5"/>
  <c r="AW23" i="5"/>
  <c r="AX23" i="5"/>
  <c r="AY23" i="5"/>
  <c r="AZ23" i="5"/>
  <c r="AH24" i="5"/>
  <c r="AN24" i="5" s="1"/>
  <c r="AI24" i="5"/>
  <c r="AJ24" i="5"/>
  <c r="AK24" i="5"/>
  <c r="AL24" i="5"/>
  <c r="AM24" i="5"/>
  <c r="AO24" i="5"/>
  <c r="AP24" i="5"/>
  <c r="AQ24" i="5"/>
  <c r="AR24" i="5"/>
  <c r="AS24" i="5"/>
  <c r="AT24" i="5"/>
  <c r="AU24" i="5"/>
  <c r="AV24" i="5"/>
  <c r="AW24" i="5"/>
  <c r="AX24" i="5"/>
  <c r="AY24" i="5"/>
  <c r="AZ24" i="5"/>
  <c r="AH25" i="5"/>
  <c r="AN25" i="5" s="1"/>
  <c r="AI25" i="5"/>
  <c r="AJ25" i="5"/>
  <c r="AK25" i="5"/>
  <c r="AL25" i="5"/>
  <c r="AM25" i="5"/>
  <c r="AO25" i="5"/>
  <c r="AP25" i="5"/>
  <c r="AQ25" i="5"/>
  <c r="AR25" i="5"/>
  <c r="AS25" i="5"/>
  <c r="AT25" i="5"/>
  <c r="AU25" i="5"/>
  <c r="AV25" i="5"/>
  <c r="AW25" i="5"/>
  <c r="AX25" i="5"/>
  <c r="AY25" i="5"/>
  <c r="AZ25" i="5"/>
  <c r="AH26" i="5"/>
  <c r="AN26" i="5" s="1"/>
  <c r="AI26" i="5"/>
  <c r="AJ26" i="5"/>
  <c r="AK26" i="5"/>
  <c r="AL26" i="5"/>
  <c r="AM26" i="5"/>
  <c r="AO26" i="5"/>
  <c r="AP26" i="5"/>
  <c r="AQ26" i="5"/>
  <c r="AR26" i="5"/>
  <c r="AS26" i="5"/>
  <c r="AT26" i="5"/>
  <c r="AU26" i="5"/>
  <c r="AV26" i="5"/>
  <c r="AW26" i="5"/>
  <c r="AX26" i="5"/>
  <c r="AY26" i="5"/>
  <c r="AZ26" i="5"/>
  <c r="AH27" i="5"/>
  <c r="AN27" i="5" s="1"/>
  <c r="AI27" i="5"/>
  <c r="AJ27" i="5"/>
  <c r="AK27" i="5"/>
  <c r="AL27" i="5"/>
  <c r="AM27" i="5"/>
  <c r="AO27" i="5"/>
  <c r="AP27" i="5"/>
  <c r="AQ27" i="5"/>
  <c r="AR27" i="5"/>
  <c r="AS27" i="5"/>
  <c r="AT27" i="5"/>
  <c r="AU27" i="5"/>
  <c r="AV27" i="5"/>
  <c r="AW27" i="5"/>
  <c r="AX27" i="5"/>
  <c r="AY27" i="5"/>
  <c r="AZ27" i="5"/>
  <c r="AH28" i="5"/>
  <c r="AI28" i="5"/>
  <c r="AJ28" i="5"/>
  <c r="AK28" i="5"/>
  <c r="AL28" i="5"/>
  <c r="AM28" i="5"/>
  <c r="AN28" i="5"/>
  <c r="AO28" i="5"/>
  <c r="AP28" i="5"/>
  <c r="AQ28" i="5"/>
  <c r="AR28" i="5"/>
  <c r="AS28" i="5"/>
  <c r="AT28" i="5"/>
  <c r="AU28" i="5"/>
  <c r="AV28" i="5"/>
  <c r="AW28" i="5"/>
  <c r="AX28" i="5"/>
  <c r="AY28" i="5"/>
  <c r="AZ28" i="5"/>
  <c r="AH29" i="5"/>
  <c r="AI29" i="5"/>
  <c r="AN29" i="5" s="1"/>
  <c r="AJ29" i="5"/>
  <c r="AK29" i="5"/>
  <c r="AL29" i="5"/>
  <c r="AM29" i="5"/>
  <c r="AO29" i="5"/>
  <c r="AP29" i="5"/>
  <c r="AQ29" i="5"/>
  <c r="AR29" i="5"/>
  <c r="AS29" i="5"/>
  <c r="AT29" i="5"/>
  <c r="AU29" i="5"/>
  <c r="AV29" i="5"/>
  <c r="AW29" i="5"/>
  <c r="AX29" i="5"/>
  <c r="AY29" i="5"/>
  <c r="AZ29" i="5"/>
  <c r="AH30" i="5"/>
  <c r="AN30" i="5" s="1"/>
  <c r="AI30" i="5"/>
  <c r="AJ30" i="5"/>
  <c r="AK30" i="5"/>
  <c r="AL30" i="5"/>
  <c r="AM30" i="5"/>
  <c r="AO30" i="5"/>
  <c r="AP30" i="5"/>
  <c r="AQ30" i="5"/>
  <c r="AR30" i="5"/>
  <c r="AS30" i="5"/>
  <c r="AT30" i="5"/>
  <c r="AU30" i="5"/>
  <c r="AV30" i="5"/>
  <c r="AW30" i="5"/>
  <c r="AX30" i="5"/>
  <c r="AY30" i="5"/>
  <c r="AZ30" i="5"/>
  <c r="AH31" i="5"/>
  <c r="AI31" i="5"/>
  <c r="AJ31" i="5"/>
  <c r="AK31" i="5"/>
  <c r="AL31" i="5"/>
  <c r="AM31" i="5"/>
  <c r="AN31" i="5"/>
  <c r="AO31" i="5"/>
  <c r="AP31" i="5"/>
  <c r="AQ31" i="5"/>
  <c r="AR31" i="5"/>
  <c r="AS31" i="5"/>
  <c r="AT31" i="5"/>
  <c r="AU31" i="5"/>
  <c r="AV31" i="5"/>
  <c r="AW31" i="5"/>
  <c r="AX31" i="5"/>
  <c r="AY31" i="5"/>
  <c r="AZ31" i="5"/>
  <c r="AH32" i="5"/>
  <c r="AN32" i="5" s="1"/>
  <c r="AI32" i="5"/>
  <c r="AJ32" i="5"/>
  <c r="AK32" i="5"/>
  <c r="AL32" i="5"/>
  <c r="AM32" i="5"/>
  <c r="AO32" i="5"/>
  <c r="AP32" i="5"/>
  <c r="AQ32" i="5"/>
  <c r="AR32" i="5"/>
  <c r="AS32" i="5"/>
  <c r="AT32" i="5"/>
  <c r="AU32" i="5"/>
  <c r="AV32" i="5"/>
  <c r="AW32" i="5"/>
  <c r="AX32" i="5"/>
  <c r="AY32" i="5"/>
  <c r="AZ32" i="5"/>
  <c r="AH33" i="5"/>
  <c r="AN33" i="5" s="1"/>
  <c r="AI33" i="5"/>
  <c r="AJ33" i="5"/>
  <c r="AK33" i="5"/>
  <c r="AL33" i="5"/>
  <c r="AM33" i="5"/>
  <c r="AO33" i="5"/>
  <c r="AP33" i="5"/>
  <c r="AQ33" i="5"/>
  <c r="AR33" i="5"/>
  <c r="AS33" i="5"/>
  <c r="AT33" i="5"/>
  <c r="AU33" i="5"/>
  <c r="AV33" i="5"/>
  <c r="AW33" i="5"/>
  <c r="AX33" i="5"/>
  <c r="AY33" i="5"/>
  <c r="AZ33" i="5"/>
  <c r="AH34" i="5"/>
  <c r="AN34" i="5" s="1"/>
  <c r="AI34" i="5"/>
  <c r="AJ34" i="5"/>
  <c r="AK34" i="5"/>
  <c r="AL34" i="5"/>
  <c r="AM34" i="5"/>
  <c r="AO34" i="5"/>
  <c r="AP34" i="5"/>
  <c r="AQ34" i="5"/>
  <c r="AR34" i="5"/>
  <c r="AS34" i="5"/>
  <c r="AT34" i="5"/>
  <c r="AU34" i="5"/>
  <c r="AV34" i="5"/>
  <c r="AW34" i="5"/>
  <c r="AX34" i="5"/>
  <c r="AY34" i="5"/>
  <c r="AZ34" i="5"/>
  <c r="AH35" i="5"/>
  <c r="AN35" i="5" s="1"/>
  <c r="AI35" i="5"/>
  <c r="AJ35" i="5"/>
  <c r="AK35" i="5"/>
  <c r="AL35" i="5"/>
  <c r="AM35" i="5"/>
  <c r="AO35" i="5"/>
  <c r="AP35" i="5"/>
  <c r="AQ35" i="5"/>
  <c r="AR35" i="5"/>
  <c r="AS35" i="5"/>
  <c r="AT35" i="5"/>
  <c r="AU35" i="5"/>
  <c r="AV35" i="5"/>
  <c r="AW35" i="5"/>
  <c r="AX35" i="5"/>
  <c r="AY35" i="5"/>
  <c r="AZ35" i="5"/>
  <c r="AH36" i="5"/>
  <c r="AI36" i="5"/>
  <c r="AJ36" i="5"/>
  <c r="AK36" i="5"/>
  <c r="AL36" i="5"/>
  <c r="AM36" i="5"/>
  <c r="AN36" i="5"/>
  <c r="AO36" i="5"/>
  <c r="AP36" i="5"/>
  <c r="AQ36" i="5"/>
  <c r="AR36" i="5"/>
  <c r="AS36" i="5"/>
  <c r="AT36" i="5"/>
  <c r="AU36" i="5"/>
  <c r="AV36" i="5"/>
  <c r="AW36" i="5"/>
  <c r="AX36" i="5"/>
  <c r="AY36" i="5"/>
  <c r="AZ36" i="5"/>
  <c r="AH37" i="5"/>
  <c r="AI37" i="5"/>
  <c r="AN37" i="5" s="1"/>
  <c r="AJ37" i="5"/>
  <c r="AK37" i="5"/>
  <c r="AL37" i="5"/>
  <c r="AM37" i="5"/>
  <c r="AO37" i="5"/>
  <c r="AP37" i="5"/>
  <c r="AQ37" i="5"/>
  <c r="AR37" i="5"/>
  <c r="AS37" i="5"/>
  <c r="AT37" i="5"/>
  <c r="AU37" i="5"/>
  <c r="AV37" i="5"/>
  <c r="AW37" i="5"/>
  <c r="AX37" i="5"/>
  <c r="AZ37" i="5"/>
  <c r="AZ3" i="5"/>
  <c r="AY3" i="5"/>
  <c r="AX3" i="5"/>
  <c r="AW3" i="5"/>
  <c r="AV3" i="5"/>
  <c r="AU3" i="5"/>
  <c r="AT3" i="5"/>
  <c r="AS3" i="5"/>
  <c r="AR3" i="5"/>
  <c r="AQ3" i="5"/>
  <c r="AP3" i="5"/>
  <c r="AM3" i="5"/>
  <c r="AL3" i="5"/>
  <c r="AK3" i="5"/>
  <c r="AJ3" i="5"/>
  <c r="AI3" i="5"/>
  <c r="AH3" i="5"/>
  <c r="BD4" i="6" a="1"/>
  <c r="BD4" i="6" s="1"/>
  <c r="BF4" i="6" s="1" a="1"/>
  <c r="BF4" i="6" s="1"/>
  <c r="BD5" i="6" a="1"/>
  <c r="BD5" i="6" s="1"/>
  <c r="BF5" i="6" s="1" a="1"/>
  <c r="BF5" i="6" s="1"/>
  <c r="BD6" i="6" a="1"/>
  <c r="BD6" i="6" s="1"/>
  <c r="BF6" i="6" s="1" a="1"/>
  <c r="BF6" i="6" s="1"/>
  <c r="BD7" i="6" a="1"/>
  <c r="BD7" i="6" s="1"/>
  <c r="BF7" i="6" s="1" a="1"/>
  <c r="BF7" i="6" s="1"/>
  <c r="BD8" i="6" a="1"/>
  <c r="BD8" i="6" s="1"/>
  <c r="BF8" i="6" s="1" a="1"/>
  <c r="BF8" i="6" s="1"/>
  <c r="BD9" i="6" a="1"/>
  <c r="BD9" i="6" s="1"/>
  <c r="BF9" i="6" s="1" a="1"/>
  <c r="BF9" i="6" s="1"/>
  <c r="BD10" i="6" a="1"/>
  <c r="BD10" i="6" s="1"/>
  <c r="BF10" i="6" s="1" a="1"/>
  <c r="BF10" i="6" s="1"/>
  <c r="BD11" i="6" a="1"/>
  <c r="BD11" i="6" s="1"/>
  <c r="BF11" i="6" s="1" a="1"/>
  <c r="BF11" i="6" s="1"/>
  <c r="BD12" i="6" a="1"/>
  <c r="BD12" i="6" s="1"/>
  <c r="BF12" i="6" s="1" a="1"/>
  <c r="BF12" i="6" s="1"/>
  <c r="BE4" i="6"/>
  <c r="BE5" i="6"/>
  <c r="BE6" i="6"/>
  <c r="BE7" i="6"/>
  <c r="BE8" i="6"/>
  <c r="BE9" i="6"/>
  <c r="BE10" i="6"/>
  <c r="BE11" i="6"/>
  <c r="BE12" i="6"/>
  <c r="BE3" i="6"/>
  <c r="AH4" i="6"/>
  <c r="AI4" i="6"/>
  <c r="AJ4" i="6"/>
  <c r="AK4" i="6"/>
  <c r="AL4" i="6"/>
  <c r="AM4" i="6"/>
  <c r="AN4" i="6"/>
  <c r="AO4" i="6"/>
  <c r="AP4" i="6"/>
  <c r="AQ4" i="6"/>
  <c r="AR4" i="6"/>
  <c r="AS4" i="6"/>
  <c r="AT4" i="6"/>
  <c r="AU4" i="6"/>
  <c r="AV4" i="6"/>
  <c r="AW4" i="6"/>
  <c r="AX4" i="6"/>
  <c r="AY4" i="6"/>
  <c r="AZ4" i="6"/>
  <c r="AH5" i="6"/>
  <c r="AI5" i="6"/>
  <c r="AJ5" i="6"/>
  <c r="AK5" i="6"/>
  <c r="AN5" i="6" s="1"/>
  <c r="AL5" i="6"/>
  <c r="AM5" i="6"/>
  <c r="AO5" i="6"/>
  <c r="AP5" i="6"/>
  <c r="AQ5" i="6"/>
  <c r="AR5" i="6"/>
  <c r="AS5" i="6"/>
  <c r="AT5" i="6"/>
  <c r="AU5" i="6"/>
  <c r="AV5" i="6"/>
  <c r="AW5" i="6"/>
  <c r="AX5" i="6"/>
  <c r="AY5" i="6"/>
  <c r="AZ5" i="6"/>
  <c r="AH6" i="6"/>
  <c r="AN6" i="6" s="1"/>
  <c r="AI6" i="6"/>
  <c r="AJ6" i="6"/>
  <c r="AK6" i="6"/>
  <c r="AL6" i="6"/>
  <c r="AM6" i="6"/>
  <c r="AO6" i="6"/>
  <c r="AP6" i="6"/>
  <c r="AQ6" i="6"/>
  <c r="AR6" i="6"/>
  <c r="AS6" i="6"/>
  <c r="AT6" i="6"/>
  <c r="AU6" i="6"/>
  <c r="AV6" i="6"/>
  <c r="AW6" i="6"/>
  <c r="AX6" i="6"/>
  <c r="AY6" i="6"/>
  <c r="AZ6" i="6"/>
  <c r="AH7" i="6"/>
  <c r="AI7" i="6"/>
  <c r="AJ7" i="6"/>
  <c r="AK7" i="6"/>
  <c r="AL7" i="6"/>
  <c r="AM7" i="6"/>
  <c r="AN7" i="6" s="1"/>
  <c r="AO7" i="6"/>
  <c r="AP7" i="6"/>
  <c r="AQ7" i="6"/>
  <c r="AR7" i="6"/>
  <c r="AS7" i="6"/>
  <c r="AT7" i="6"/>
  <c r="AU7" i="6"/>
  <c r="AV7" i="6"/>
  <c r="AW7" i="6"/>
  <c r="AX7" i="6"/>
  <c r="AY7" i="6"/>
  <c r="AZ7" i="6"/>
  <c r="AH8" i="6"/>
  <c r="AN8" i="6" s="1"/>
  <c r="AI8" i="6"/>
  <c r="AJ8" i="6"/>
  <c r="AK8" i="6"/>
  <c r="AL8" i="6"/>
  <c r="AM8" i="6"/>
  <c r="AO8" i="6"/>
  <c r="AP8" i="6"/>
  <c r="AQ8" i="6"/>
  <c r="AR8" i="6"/>
  <c r="AS8" i="6"/>
  <c r="AT8" i="6"/>
  <c r="AU8" i="6"/>
  <c r="AV8" i="6"/>
  <c r="AW8" i="6"/>
  <c r="AX8" i="6"/>
  <c r="AY8" i="6"/>
  <c r="AZ8" i="6"/>
  <c r="AH9" i="6"/>
  <c r="AN9" i="6" s="1"/>
  <c r="AI9" i="6"/>
  <c r="AJ9" i="6"/>
  <c r="AK9" i="6"/>
  <c r="AL9" i="6"/>
  <c r="AM9" i="6"/>
  <c r="AO9" i="6"/>
  <c r="AP9" i="6"/>
  <c r="AQ9" i="6"/>
  <c r="AR9" i="6"/>
  <c r="AS9" i="6"/>
  <c r="AT9" i="6"/>
  <c r="AU9" i="6"/>
  <c r="AV9" i="6"/>
  <c r="AW9" i="6"/>
  <c r="AX9" i="6"/>
  <c r="AY9" i="6"/>
  <c r="AZ9" i="6"/>
  <c r="AH10" i="6"/>
  <c r="AN10" i="6" s="1"/>
  <c r="AI10" i="6"/>
  <c r="AJ10" i="6"/>
  <c r="AK10" i="6"/>
  <c r="AL10" i="6"/>
  <c r="AM10" i="6"/>
  <c r="AO10" i="6"/>
  <c r="AP10" i="6"/>
  <c r="AQ10" i="6"/>
  <c r="AR10" i="6"/>
  <c r="AS10" i="6"/>
  <c r="AT10" i="6"/>
  <c r="AU10" i="6"/>
  <c r="AV10" i="6"/>
  <c r="AW10" i="6"/>
  <c r="AX10" i="6"/>
  <c r="AY10" i="6"/>
  <c r="AZ10" i="6"/>
  <c r="AH11" i="6"/>
  <c r="AN11" i="6" s="1"/>
  <c r="AI11" i="6"/>
  <c r="AJ11" i="6"/>
  <c r="AK11" i="6"/>
  <c r="AL11" i="6"/>
  <c r="AM11" i="6"/>
  <c r="AO11" i="6"/>
  <c r="AP11" i="6"/>
  <c r="AQ11" i="6"/>
  <c r="AR11" i="6"/>
  <c r="AS11" i="6"/>
  <c r="AT11" i="6"/>
  <c r="AU11" i="6"/>
  <c r="AV11" i="6"/>
  <c r="AW11" i="6"/>
  <c r="AX11" i="6"/>
  <c r="AY11" i="6"/>
  <c r="AZ11" i="6"/>
  <c r="AH12" i="6"/>
  <c r="AN12" i="6" s="1"/>
  <c r="AI12" i="6"/>
  <c r="AJ12" i="6"/>
  <c r="AK12" i="6"/>
  <c r="AL12" i="6"/>
  <c r="AM12" i="6"/>
  <c r="AO12" i="6"/>
  <c r="AP12" i="6"/>
  <c r="AQ12" i="6"/>
  <c r="AR12" i="6"/>
  <c r="AS12" i="6"/>
  <c r="AT12" i="6"/>
  <c r="AU12" i="6"/>
  <c r="AV12" i="6"/>
  <c r="AW12" i="6"/>
  <c r="AX12" i="6"/>
  <c r="AY12" i="6"/>
  <c r="AZ12" i="6"/>
  <c r="AH13" i="6"/>
  <c r="AI13" i="6"/>
  <c r="AJ13" i="6"/>
  <c r="AK13" i="6"/>
  <c r="AN13" i="6" s="1"/>
  <c r="AL13" i="6"/>
  <c r="AM13" i="6"/>
  <c r="AO13" i="6"/>
  <c r="AP13" i="6"/>
  <c r="AQ13" i="6"/>
  <c r="AR13" i="6"/>
  <c r="AS13" i="6"/>
  <c r="AT13" i="6"/>
  <c r="AU13" i="6"/>
  <c r="AV13" i="6"/>
  <c r="AW13" i="6"/>
  <c r="AX13" i="6"/>
  <c r="AY13" i="6"/>
  <c r="AZ13" i="6"/>
  <c r="AH14" i="6"/>
  <c r="AN14" i="6" s="1"/>
  <c r="AI14" i="6"/>
  <c r="AJ14" i="6"/>
  <c r="AK14" i="6"/>
  <c r="AL14" i="6"/>
  <c r="AM14" i="6"/>
  <c r="AO14" i="6"/>
  <c r="AP14" i="6"/>
  <c r="AQ14" i="6"/>
  <c r="AR14" i="6"/>
  <c r="AS14" i="6"/>
  <c r="AT14" i="6"/>
  <c r="AU14" i="6"/>
  <c r="AV14" i="6"/>
  <c r="AW14" i="6"/>
  <c r="AX14" i="6"/>
  <c r="AY14" i="6"/>
  <c r="AZ14" i="6"/>
  <c r="AH15" i="6"/>
  <c r="AI15" i="6"/>
  <c r="AJ15" i="6"/>
  <c r="AK15" i="6"/>
  <c r="AL15" i="6"/>
  <c r="AM15" i="6"/>
  <c r="AN15" i="6"/>
  <c r="AO15" i="6"/>
  <c r="AP15" i="6"/>
  <c r="AQ15" i="6"/>
  <c r="AR15" i="6"/>
  <c r="AS15" i="6"/>
  <c r="AT15" i="6"/>
  <c r="AU15" i="6"/>
  <c r="AV15" i="6"/>
  <c r="AW15" i="6"/>
  <c r="AX15" i="6"/>
  <c r="AY15" i="6"/>
  <c r="AZ15" i="6"/>
  <c r="AH16" i="6"/>
  <c r="AN16" i="6" s="1"/>
  <c r="AI16" i="6"/>
  <c r="AJ16" i="6"/>
  <c r="AK16" i="6"/>
  <c r="AL16" i="6"/>
  <c r="AM16" i="6"/>
  <c r="AO16" i="6"/>
  <c r="AP16" i="6"/>
  <c r="AQ16" i="6"/>
  <c r="AR16" i="6"/>
  <c r="AS16" i="6"/>
  <c r="AT16" i="6"/>
  <c r="AU16" i="6"/>
  <c r="AV16" i="6"/>
  <c r="AW16" i="6"/>
  <c r="AX16" i="6"/>
  <c r="AY16" i="6"/>
  <c r="AZ16" i="6"/>
  <c r="AH17" i="6"/>
  <c r="AN17" i="6" s="1"/>
  <c r="AI17" i="6"/>
  <c r="AJ17" i="6"/>
  <c r="AK17" i="6"/>
  <c r="AL17" i="6"/>
  <c r="AM17" i="6"/>
  <c r="AO17" i="6"/>
  <c r="AP17" i="6"/>
  <c r="AQ17" i="6"/>
  <c r="AR17" i="6"/>
  <c r="AS17" i="6"/>
  <c r="AT17" i="6"/>
  <c r="AU17" i="6"/>
  <c r="AV17" i="6"/>
  <c r="AW17" i="6"/>
  <c r="AX17" i="6"/>
  <c r="AY17" i="6"/>
  <c r="AZ17" i="6"/>
  <c r="AH18" i="6"/>
  <c r="AI18" i="6"/>
  <c r="AJ18" i="6"/>
  <c r="AK18" i="6"/>
  <c r="AL18" i="6"/>
  <c r="AM18" i="6"/>
  <c r="AN18" i="6" s="1"/>
  <c r="AO18" i="6"/>
  <c r="AP18" i="6"/>
  <c r="AQ18" i="6"/>
  <c r="AR18" i="6"/>
  <c r="AS18" i="6"/>
  <c r="AT18" i="6"/>
  <c r="AU18" i="6"/>
  <c r="AV18" i="6"/>
  <c r="AW18" i="6"/>
  <c r="AX18" i="6"/>
  <c r="AY18" i="6"/>
  <c r="AZ18" i="6"/>
  <c r="AH19" i="6"/>
  <c r="AN19" i="6" s="1"/>
  <c r="AI19" i="6"/>
  <c r="AJ19" i="6"/>
  <c r="AK19" i="6"/>
  <c r="AL19" i="6"/>
  <c r="AM19" i="6"/>
  <c r="AO19" i="6"/>
  <c r="AP19" i="6"/>
  <c r="AQ19" i="6"/>
  <c r="AR19" i="6"/>
  <c r="AS19" i="6"/>
  <c r="AT19" i="6"/>
  <c r="AU19" i="6"/>
  <c r="AV19" i="6"/>
  <c r="AW19" i="6"/>
  <c r="AX19" i="6"/>
  <c r="AY19" i="6"/>
  <c r="AZ19" i="6"/>
  <c r="AH20" i="6"/>
  <c r="AN20" i="6" s="1"/>
  <c r="AI20" i="6"/>
  <c r="AJ20" i="6"/>
  <c r="AK20" i="6"/>
  <c r="AL20" i="6"/>
  <c r="AM20" i="6"/>
  <c r="AO20" i="6"/>
  <c r="AP20" i="6"/>
  <c r="AQ20" i="6"/>
  <c r="AR20" i="6"/>
  <c r="AS20" i="6"/>
  <c r="AT20" i="6"/>
  <c r="AU20" i="6"/>
  <c r="AV20" i="6"/>
  <c r="AW20" i="6"/>
  <c r="AX20" i="6"/>
  <c r="AY20" i="6"/>
  <c r="AZ20" i="6"/>
  <c r="AH21" i="6"/>
  <c r="AI21" i="6"/>
  <c r="AN21" i="6" s="1"/>
  <c r="AJ21" i="6"/>
  <c r="AK21" i="6"/>
  <c r="AL21" i="6"/>
  <c r="AM21" i="6"/>
  <c r="AO21" i="6"/>
  <c r="AP21" i="6"/>
  <c r="AQ21" i="6"/>
  <c r="AR21" i="6"/>
  <c r="AS21" i="6"/>
  <c r="AT21" i="6"/>
  <c r="AU21" i="6"/>
  <c r="AV21" i="6"/>
  <c r="AW21" i="6"/>
  <c r="AX21" i="6"/>
  <c r="AY21" i="6"/>
  <c r="AZ21" i="6"/>
  <c r="AH22" i="6"/>
  <c r="AI22" i="6"/>
  <c r="AN22" i="6" s="1"/>
  <c r="AJ22" i="6"/>
  <c r="AK22" i="6"/>
  <c r="AL22" i="6"/>
  <c r="AM22" i="6"/>
  <c r="AO22" i="6"/>
  <c r="AP22" i="6"/>
  <c r="AQ22" i="6"/>
  <c r="AR22" i="6"/>
  <c r="AS22" i="6"/>
  <c r="AT22" i="6"/>
  <c r="AU22" i="6"/>
  <c r="AV22" i="6"/>
  <c r="AW22" i="6"/>
  <c r="AX22" i="6"/>
  <c r="AY22" i="6"/>
  <c r="AZ22" i="6"/>
  <c r="AH23" i="6"/>
  <c r="AI23" i="6"/>
  <c r="AJ23" i="6"/>
  <c r="AK23" i="6"/>
  <c r="AL23" i="6"/>
  <c r="AM23" i="6"/>
  <c r="AN23" i="6"/>
  <c r="AO23" i="6"/>
  <c r="AP23" i="6"/>
  <c r="AQ23" i="6"/>
  <c r="AR23" i="6"/>
  <c r="AS23" i="6"/>
  <c r="AT23" i="6"/>
  <c r="AU23" i="6"/>
  <c r="AV23" i="6"/>
  <c r="AW23" i="6"/>
  <c r="AX23" i="6"/>
  <c r="AY23" i="6"/>
  <c r="AZ23" i="6"/>
  <c r="AH24" i="6"/>
  <c r="AN24" i="6" s="1"/>
  <c r="AI24" i="6"/>
  <c r="AJ24" i="6"/>
  <c r="AK24" i="6"/>
  <c r="AL24" i="6"/>
  <c r="AM24" i="6"/>
  <c r="AO24" i="6"/>
  <c r="AP24" i="6"/>
  <c r="AQ24" i="6"/>
  <c r="AR24" i="6"/>
  <c r="AS24" i="6"/>
  <c r="AT24" i="6"/>
  <c r="AU24" i="6"/>
  <c r="AV24" i="6"/>
  <c r="AW24" i="6"/>
  <c r="AX24" i="6"/>
  <c r="AY24" i="6"/>
  <c r="AZ24" i="6"/>
  <c r="AH25" i="6"/>
  <c r="AN25" i="6" s="1"/>
  <c r="AI25" i="6"/>
  <c r="AJ25" i="6"/>
  <c r="AK25" i="6"/>
  <c r="AL25" i="6"/>
  <c r="AM25" i="6"/>
  <c r="AO25" i="6"/>
  <c r="AP25" i="6"/>
  <c r="AQ25" i="6"/>
  <c r="AR25" i="6"/>
  <c r="AS25" i="6"/>
  <c r="AT25" i="6"/>
  <c r="AU25" i="6"/>
  <c r="AV25" i="6"/>
  <c r="AW25" i="6"/>
  <c r="AX25" i="6"/>
  <c r="AY25" i="6"/>
  <c r="AZ25" i="6"/>
  <c r="AH26" i="6"/>
  <c r="AI26" i="6"/>
  <c r="AJ26" i="6"/>
  <c r="AN26" i="6" s="1"/>
  <c r="AK26" i="6"/>
  <c r="AL26" i="6"/>
  <c r="AM26" i="6"/>
  <c r="AO26" i="6"/>
  <c r="AP26" i="6"/>
  <c r="AQ26" i="6"/>
  <c r="AR26" i="6"/>
  <c r="AS26" i="6"/>
  <c r="AT26" i="6"/>
  <c r="AU26" i="6"/>
  <c r="AV26" i="6"/>
  <c r="AW26" i="6"/>
  <c r="AX26" i="6"/>
  <c r="AY26" i="6"/>
  <c r="AZ26" i="6"/>
  <c r="AH27" i="6"/>
  <c r="AN27" i="6" s="1"/>
  <c r="AI27" i="6"/>
  <c r="AJ27" i="6"/>
  <c r="AK27" i="6"/>
  <c r="AL27" i="6"/>
  <c r="AM27" i="6"/>
  <c r="AO27" i="6"/>
  <c r="AP27" i="6"/>
  <c r="AQ27" i="6"/>
  <c r="AR27" i="6"/>
  <c r="AS27" i="6"/>
  <c r="AT27" i="6"/>
  <c r="AU27" i="6"/>
  <c r="AV27" i="6"/>
  <c r="AW27" i="6"/>
  <c r="AX27" i="6"/>
  <c r="AY27" i="6"/>
  <c r="AZ27" i="6"/>
  <c r="AH28" i="6"/>
  <c r="AN28" i="6" s="1"/>
  <c r="AI28" i="6"/>
  <c r="AJ28" i="6"/>
  <c r="AK28" i="6"/>
  <c r="AL28" i="6"/>
  <c r="AM28" i="6"/>
  <c r="AO28" i="6"/>
  <c r="AP28" i="6"/>
  <c r="AQ28" i="6"/>
  <c r="AR28" i="6"/>
  <c r="AS28" i="6"/>
  <c r="AT28" i="6"/>
  <c r="AU28" i="6"/>
  <c r="AV28" i="6"/>
  <c r="AW28" i="6"/>
  <c r="AX28" i="6"/>
  <c r="AY28" i="6"/>
  <c r="AZ28" i="6"/>
  <c r="AH29" i="6"/>
  <c r="AI29" i="6"/>
  <c r="AJ29" i="6"/>
  <c r="AK29" i="6"/>
  <c r="AL29" i="6"/>
  <c r="AN29" i="6" s="1"/>
  <c r="AM29" i="6"/>
  <c r="AO29" i="6"/>
  <c r="AP29" i="6"/>
  <c r="AQ29" i="6"/>
  <c r="AR29" i="6"/>
  <c r="AS29" i="6"/>
  <c r="AT29" i="6"/>
  <c r="AU29" i="6"/>
  <c r="AV29" i="6"/>
  <c r="AW29" i="6"/>
  <c r="AX29" i="6"/>
  <c r="AY29" i="6"/>
  <c r="AZ29" i="6"/>
  <c r="AH30" i="6"/>
  <c r="AI30" i="6"/>
  <c r="AN30" i="6" s="1"/>
  <c r="AJ30" i="6"/>
  <c r="AK30" i="6"/>
  <c r="AL30" i="6"/>
  <c r="AM30" i="6"/>
  <c r="AO30" i="6"/>
  <c r="AP30" i="6"/>
  <c r="AQ30" i="6"/>
  <c r="AR30" i="6"/>
  <c r="AS30" i="6"/>
  <c r="AT30" i="6"/>
  <c r="AU30" i="6"/>
  <c r="AV30" i="6"/>
  <c r="AW30" i="6"/>
  <c r="AX30" i="6"/>
  <c r="AY30" i="6"/>
  <c r="AZ30" i="6"/>
  <c r="AH31" i="6"/>
  <c r="AI31" i="6"/>
  <c r="AJ31" i="6"/>
  <c r="AK31" i="6"/>
  <c r="AL31" i="6"/>
  <c r="AM31" i="6"/>
  <c r="AN31" i="6"/>
  <c r="AO31" i="6"/>
  <c r="AP31" i="6"/>
  <c r="AQ31" i="6"/>
  <c r="AR31" i="6"/>
  <c r="AS31" i="6"/>
  <c r="AT31" i="6"/>
  <c r="AU31" i="6"/>
  <c r="AV31" i="6"/>
  <c r="AW31" i="6"/>
  <c r="AX31" i="6"/>
  <c r="AY31" i="6"/>
  <c r="AZ31" i="6"/>
  <c r="AH32" i="6"/>
  <c r="AN32" i="6" s="1"/>
  <c r="AI32" i="6"/>
  <c r="AJ32" i="6"/>
  <c r="AK32" i="6"/>
  <c r="AL32" i="6"/>
  <c r="AM32" i="6"/>
  <c r="AO32" i="6"/>
  <c r="AP32" i="6"/>
  <c r="AQ32" i="6"/>
  <c r="AR32" i="6"/>
  <c r="AS32" i="6"/>
  <c r="AT32" i="6"/>
  <c r="AU32" i="6"/>
  <c r="AV32" i="6"/>
  <c r="AW32" i="6"/>
  <c r="AX32" i="6"/>
  <c r="AY32" i="6"/>
  <c r="AZ32" i="6"/>
  <c r="AH33" i="6"/>
  <c r="AN33" i="6" s="1"/>
  <c r="AI33" i="6"/>
  <c r="AJ33" i="6"/>
  <c r="AK33" i="6"/>
  <c r="AL33" i="6"/>
  <c r="AM33" i="6"/>
  <c r="AO33" i="6"/>
  <c r="AP33" i="6"/>
  <c r="AQ33" i="6"/>
  <c r="AR33" i="6"/>
  <c r="AS33" i="6"/>
  <c r="AT33" i="6"/>
  <c r="AU33" i="6"/>
  <c r="AV33" i="6"/>
  <c r="AW33" i="6"/>
  <c r="AX33" i="6"/>
  <c r="AY33" i="6"/>
  <c r="AZ33" i="6"/>
  <c r="AH34" i="6"/>
  <c r="AI34" i="6"/>
  <c r="AJ34" i="6"/>
  <c r="AN34" i="6" s="1"/>
  <c r="AK34" i="6"/>
  <c r="AL34" i="6"/>
  <c r="AM34" i="6"/>
  <c r="AO34" i="6"/>
  <c r="AP34" i="6"/>
  <c r="AQ34" i="6"/>
  <c r="AR34" i="6"/>
  <c r="AS34" i="6"/>
  <c r="AT34" i="6"/>
  <c r="AU34" i="6"/>
  <c r="AV34" i="6"/>
  <c r="AW34" i="6"/>
  <c r="AX34" i="6"/>
  <c r="AY34" i="6"/>
  <c r="AZ34" i="6"/>
  <c r="AH35" i="6"/>
  <c r="AN35" i="6" s="1"/>
  <c r="AI35" i="6"/>
  <c r="AJ35" i="6"/>
  <c r="AK35" i="6"/>
  <c r="AL35" i="6"/>
  <c r="AM35" i="6"/>
  <c r="AO35" i="6"/>
  <c r="AP35" i="6"/>
  <c r="AQ35" i="6"/>
  <c r="AR35" i="6"/>
  <c r="AS35" i="6"/>
  <c r="AT35" i="6"/>
  <c r="AU35" i="6"/>
  <c r="AV35" i="6"/>
  <c r="AW35" i="6"/>
  <c r="AX35" i="6"/>
  <c r="AY35" i="6"/>
  <c r="AZ35" i="6"/>
  <c r="AH36" i="6"/>
  <c r="AI36" i="6"/>
  <c r="AN36" i="6" s="1"/>
  <c r="AJ36" i="6"/>
  <c r="AK36" i="6"/>
  <c r="AL36" i="6"/>
  <c r="AM36" i="6"/>
  <c r="AO36" i="6"/>
  <c r="AP36" i="6"/>
  <c r="AQ36" i="6"/>
  <c r="AR36" i="6"/>
  <c r="AS36" i="6"/>
  <c r="AT36" i="6"/>
  <c r="AU36" i="6"/>
  <c r="AV36" i="6"/>
  <c r="AW36" i="6"/>
  <c r="AX36" i="6"/>
  <c r="AY36" i="6"/>
  <c r="AZ36" i="6"/>
  <c r="AH37" i="6"/>
  <c r="AI37" i="6"/>
  <c r="AJ37" i="6"/>
  <c r="AK37" i="6"/>
  <c r="AL37" i="6"/>
  <c r="AN37" i="6" s="1"/>
  <c r="AM37" i="6"/>
  <c r="AO37" i="6"/>
  <c r="AP37" i="6"/>
  <c r="AQ37" i="6"/>
  <c r="AR37" i="6"/>
  <c r="AS37" i="6"/>
  <c r="AT37" i="6"/>
  <c r="AU37" i="6"/>
  <c r="AV37" i="6"/>
  <c r="AW37" i="6"/>
  <c r="AX37" i="6"/>
  <c r="AY37" i="6"/>
  <c r="AZ37" i="6"/>
  <c r="AH38" i="6"/>
  <c r="AI38" i="6"/>
  <c r="AN38" i="6" s="1"/>
  <c r="AJ38" i="6"/>
  <c r="AK38" i="6"/>
  <c r="AL38" i="6"/>
  <c r="AM38" i="6"/>
  <c r="AO38" i="6"/>
  <c r="AP38" i="6"/>
  <c r="AQ38" i="6"/>
  <c r="AR38" i="6"/>
  <c r="AS38" i="6"/>
  <c r="AT38" i="6"/>
  <c r="AU38" i="6"/>
  <c r="AV38" i="6"/>
  <c r="AW38" i="6"/>
  <c r="AX38" i="6"/>
  <c r="AY38" i="6"/>
  <c r="AZ38" i="6"/>
  <c r="AH39" i="6"/>
  <c r="AI39" i="6"/>
  <c r="AJ39" i="6"/>
  <c r="AK39" i="6"/>
  <c r="AL39" i="6"/>
  <c r="AM39" i="6"/>
  <c r="AN39" i="6"/>
  <c r="AO39" i="6"/>
  <c r="AP39" i="6"/>
  <c r="AQ39" i="6"/>
  <c r="AR39" i="6"/>
  <c r="AS39" i="6"/>
  <c r="AT39" i="6"/>
  <c r="AU39" i="6"/>
  <c r="AV39" i="6"/>
  <c r="AW39" i="6"/>
  <c r="AX39" i="6"/>
  <c r="AY39" i="6"/>
  <c r="AZ39" i="6"/>
  <c r="AH40" i="6"/>
  <c r="AN40" i="6" s="1"/>
  <c r="AI40" i="6"/>
  <c r="AJ40" i="6"/>
  <c r="AK40" i="6"/>
  <c r="AL40" i="6"/>
  <c r="AM40" i="6"/>
  <c r="AO40" i="6"/>
  <c r="AP40" i="6"/>
  <c r="AQ40" i="6"/>
  <c r="AR40" i="6"/>
  <c r="AS40" i="6"/>
  <c r="AT40" i="6"/>
  <c r="AU40" i="6"/>
  <c r="AV40" i="6"/>
  <c r="AW40" i="6"/>
  <c r="AX40" i="6"/>
  <c r="AY40" i="6"/>
  <c r="AZ40" i="6"/>
  <c r="AH41" i="6"/>
  <c r="AN41" i="6" s="1"/>
  <c r="AI41" i="6"/>
  <c r="AJ41" i="6"/>
  <c r="AK41" i="6"/>
  <c r="AL41" i="6"/>
  <c r="AM41" i="6"/>
  <c r="AO41" i="6"/>
  <c r="AP41" i="6"/>
  <c r="AQ41" i="6"/>
  <c r="AR41" i="6"/>
  <c r="AS41" i="6"/>
  <c r="AT41" i="6"/>
  <c r="AU41" i="6"/>
  <c r="AV41" i="6"/>
  <c r="AW41" i="6"/>
  <c r="AX41" i="6"/>
  <c r="AY41" i="6"/>
  <c r="AZ41" i="6"/>
  <c r="AH42" i="6"/>
  <c r="AI42" i="6"/>
  <c r="AN42" i="6" s="1"/>
  <c r="AJ42" i="6"/>
  <c r="AK42" i="6"/>
  <c r="AL42" i="6"/>
  <c r="AM42" i="6"/>
  <c r="AO42" i="6"/>
  <c r="AP42" i="6"/>
  <c r="AQ42" i="6"/>
  <c r="AR42" i="6"/>
  <c r="AS42" i="6"/>
  <c r="AT42" i="6"/>
  <c r="AU42" i="6"/>
  <c r="AV42" i="6"/>
  <c r="AW42" i="6"/>
  <c r="AX42" i="6"/>
  <c r="AY42" i="6"/>
  <c r="AZ42" i="6"/>
  <c r="AH43" i="6"/>
  <c r="AI43" i="6"/>
  <c r="AN43" i="6" s="1"/>
  <c r="AJ43" i="6"/>
  <c r="AK43" i="6"/>
  <c r="AL43" i="6"/>
  <c r="AM43" i="6"/>
  <c r="AO43" i="6"/>
  <c r="AP43" i="6"/>
  <c r="AQ43" i="6"/>
  <c r="AR43" i="6"/>
  <c r="AS43" i="6"/>
  <c r="AT43" i="6"/>
  <c r="AU43" i="6"/>
  <c r="AV43" i="6"/>
  <c r="AW43" i="6"/>
  <c r="AX43" i="6"/>
  <c r="AY43" i="6"/>
  <c r="AZ43" i="6"/>
  <c r="AH44" i="6"/>
  <c r="AI44" i="6"/>
  <c r="AN44" i="6" s="1"/>
  <c r="AJ44" i="6"/>
  <c r="AK44" i="6"/>
  <c r="AL44" i="6"/>
  <c r="AM44" i="6"/>
  <c r="AO44" i="6"/>
  <c r="AP44" i="6"/>
  <c r="AQ44" i="6"/>
  <c r="AR44" i="6"/>
  <c r="AS44" i="6"/>
  <c r="AT44" i="6"/>
  <c r="AU44" i="6"/>
  <c r="AV44" i="6"/>
  <c r="AW44" i="6"/>
  <c r="AX44" i="6"/>
  <c r="AY44" i="6"/>
  <c r="AZ44" i="6"/>
  <c r="AH45" i="6"/>
  <c r="AI45" i="6"/>
  <c r="AJ45" i="6"/>
  <c r="AK45" i="6"/>
  <c r="AL45" i="6"/>
  <c r="AN45" i="6" s="1"/>
  <c r="AM45" i="6"/>
  <c r="AO45" i="6"/>
  <c r="AP45" i="6"/>
  <c r="AQ45" i="6"/>
  <c r="AR45" i="6"/>
  <c r="AS45" i="6"/>
  <c r="AT45" i="6"/>
  <c r="AU45" i="6"/>
  <c r="AV45" i="6"/>
  <c r="AW45" i="6"/>
  <c r="AX45" i="6"/>
  <c r="AY45" i="6"/>
  <c r="AZ45" i="6"/>
  <c r="AZ3" i="6"/>
  <c r="AY3" i="6"/>
  <c r="AX3" i="6"/>
  <c r="AW3" i="6"/>
  <c r="AV3" i="6"/>
  <c r="AU3" i="6"/>
  <c r="AT3" i="6"/>
  <c r="AS3" i="6"/>
  <c r="AR3" i="6"/>
  <c r="AQ3" i="6"/>
  <c r="AP3" i="6"/>
  <c r="AO3" i="6"/>
  <c r="AM3" i="6"/>
  <c r="AL3" i="6"/>
  <c r="AK3" i="6"/>
  <c r="AJ3" i="6"/>
  <c r="AI3" i="6"/>
  <c r="AH3" i="6"/>
  <c r="AS4" i="8"/>
  <c r="AT4" i="8"/>
  <c r="AU4" i="8"/>
  <c r="AV4" i="8"/>
  <c r="AS5" i="8"/>
  <c r="AT5" i="8"/>
  <c r="AU5" i="8"/>
  <c r="AV5" i="8"/>
  <c r="AO4" i="8"/>
  <c r="AP4" i="8"/>
  <c r="AQ4" i="8"/>
  <c r="AR4" i="8"/>
  <c r="AO5" i="8"/>
  <c r="AP5" i="8"/>
  <c r="AQ5" i="8"/>
  <c r="AR5" i="8"/>
  <c r="AH4" i="8"/>
  <c r="AI4" i="8"/>
  <c r="AJ4" i="8"/>
  <c r="AK4" i="8"/>
  <c r="AL4" i="8"/>
  <c r="AM4" i="8"/>
  <c r="AN4" i="8" s="1"/>
  <c r="AH5" i="8"/>
  <c r="AN5" i="8" s="1"/>
  <c r="AI5" i="8"/>
  <c r="AJ5" i="8"/>
  <c r="AK5" i="8"/>
  <c r="AL5" i="8"/>
  <c r="AM5" i="8"/>
  <c r="AZ3" i="8"/>
  <c r="AY3" i="8"/>
  <c r="AX3" i="8"/>
  <c r="AW3" i="8"/>
  <c r="AV3" i="8"/>
  <c r="AU3" i="8"/>
  <c r="AT3" i="8"/>
  <c r="AS3" i="8"/>
  <c r="AR3" i="8"/>
  <c r="AQ3" i="8"/>
  <c r="AP3" i="8"/>
  <c r="AO3" i="8"/>
  <c r="AM3" i="8"/>
  <c r="AL3" i="8"/>
  <c r="AK3" i="8"/>
  <c r="AN3" i="8" s="1"/>
  <c r="AJ3" i="8"/>
  <c r="AI3" i="8"/>
  <c r="AH3" i="8"/>
  <c r="BF4" i="7" a="1"/>
  <c r="BF4" i="7" s="1"/>
  <c r="BF5" i="7" a="1"/>
  <c r="BF5" i="7" s="1"/>
  <c r="BF6" i="7" a="1"/>
  <c r="BF6" i="7" s="1"/>
  <c r="BF7" i="7" a="1"/>
  <c r="BF7" i="7" s="1"/>
  <c r="BF8" i="7" a="1"/>
  <c r="BF8" i="7" s="1"/>
  <c r="BF9" i="7" a="1"/>
  <c r="BF9" i="7" s="1"/>
  <c r="BF10" i="7" a="1"/>
  <c r="BF10" i="7" s="1"/>
  <c r="BF11" i="7" a="1"/>
  <c r="BF11" i="7" s="1"/>
  <c r="BF12" i="7" a="1"/>
  <c r="BF12" i="7" s="1"/>
  <c r="BF3" i="7" a="1"/>
  <c r="BF3" i="7" s="1"/>
  <c r="BD4" i="7" a="1"/>
  <c r="BD4" i="7" s="1"/>
  <c r="BD5" i="7" a="1"/>
  <c r="BD5" i="7" s="1"/>
  <c r="BD6" i="7" a="1"/>
  <c r="BD6" i="7" s="1"/>
  <c r="BD7" i="7" a="1"/>
  <c r="BD7" i="7" s="1"/>
  <c r="BD8" i="7" a="1"/>
  <c r="BD8" i="7"/>
  <c r="BD9" i="7" a="1"/>
  <c r="BD9" i="7"/>
  <c r="BD10" i="7" a="1"/>
  <c r="BD10" i="7"/>
  <c r="BD11" i="7" a="1"/>
  <c r="BD11" i="7"/>
  <c r="BD12" i="7" a="1"/>
  <c r="BD12" i="7"/>
  <c r="BE4" i="7"/>
  <c r="BE5" i="7"/>
  <c r="BE6" i="7"/>
  <c r="BE7" i="7"/>
  <c r="BE8" i="7"/>
  <c r="BE9" i="7"/>
  <c r="BE10" i="7"/>
  <c r="BE11" i="7"/>
  <c r="BE12" i="7"/>
  <c r="BE3" i="7"/>
  <c r="AW15" i="7"/>
  <c r="AW4" i="7"/>
  <c r="AX4" i="7"/>
  <c r="AY4" i="7"/>
  <c r="AZ4" i="7"/>
  <c r="AW5" i="7"/>
  <c r="AX5" i="7"/>
  <c r="AY5" i="7"/>
  <c r="AZ5" i="7"/>
  <c r="AW6" i="7"/>
  <c r="AX6" i="7"/>
  <c r="AY6" i="7"/>
  <c r="AZ6" i="7"/>
  <c r="AW7" i="7"/>
  <c r="AX7" i="7"/>
  <c r="AY7" i="7"/>
  <c r="AZ7" i="7"/>
  <c r="AW8" i="7"/>
  <c r="AX8" i="7"/>
  <c r="AY8" i="7"/>
  <c r="AZ8" i="7"/>
  <c r="AW9" i="7"/>
  <c r="AX9" i="7"/>
  <c r="AY9" i="7"/>
  <c r="AZ9" i="7"/>
  <c r="AW10" i="7"/>
  <c r="AX10" i="7"/>
  <c r="AY10" i="7"/>
  <c r="AZ10" i="7"/>
  <c r="AW11" i="7"/>
  <c r="AX11" i="7"/>
  <c r="AY11" i="7"/>
  <c r="AZ11" i="7"/>
  <c r="AW12" i="7"/>
  <c r="AX12" i="7"/>
  <c r="AY12" i="7"/>
  <c r="AZ12" i="7"/>
  <c r="AW13" i="7"/>
  <c r="AX13" i="7"/>
  <c r="AY13" i="7"/>
  <c r="AZ13" i="7"/>
  <c r="AW14" i="7"/>
  <c r="AX14" i="7"/>
  <c r="AY14" i="7"/>
  <c r="AZ14" i="7"/>
  <c r="AX15" i="7"/>
  <c r="AY15" i="7"/>
  <c r="AZ15" i="7"/>
  <c r="AZ3" i="7"/>
  <c r="AY3" i="7"/>
  <c r="AX3" i="7"/>
  <c r="AW3" i="7"/>
  <c r="AS4" i="7"/>
  <c r="AT4" i="7"/>
  <c r="AU4" i="7"/>
  <c r="AV4" i="7"/>
  <c r="AS5" i="7"/>
  <c r="AT5" i="7"/>
  <c r="AU5" i="7"/>
  <c r="AV5" i="7"/>
  <c r="AS6" i="7"/>
  <c r="AT6" i="7"/>
  <c r="AU6" i="7"/>
  <c r="AV6" i="7"/>
  <c r="AS7" i="7"/>
  <c r="AT7" i="7"/>
  <c r="AU7" i="7"/>
  <c r="AV7" i="7"/>
  <c r="AS8" i="7"/>
  <c r="AT8" i="7"/>
  <c r="AU8" i="7"/>
  <c r="AV8" i="7"/>
  <c r="AS9" i="7"/>
  <c r="AT9" i="7"/>
  <c r="AU9" i="7"/>
  <c r="AV9" i="7"/>
  <c r="AS10" i="7"/>
  <c r="AT10" i="7"/>
  <c r="AU10" i="7"/>
  <c r="AV10" i="7"/>
  <c r="AS11" i="7"/>
  <c r="AT11" i="7"/>
  <c r="AU11" i="7"/>
  <c r="AV11" i="7"/>
  <c r="AS12" i="7"/>
  <c r="AT12" i="7"/>
  <c r="AU12" i="7"/>
  <c r="AV12" i="7"/>
  <c r="AS13" i="7"/>
  <c r="AT13" i="7"/>
  <c r="AU13" i="7"/>
  <c r="AV13" i="7"/>
  <c r="AS14" i="7"/>
  <c r="AT14" i="7"/>
  <c r="AU14" i="7"/>
  <c r="AV14" i="7"/>
  <c r="AS15" i="7"/>
  <c r="AT15" i="7"/>
  <c r="AU15" i="7"/>
  <c r="AV15" i="7"/>
  <c r="AV3" i="7"/>
  <c r="AU3" i="7"/>
  <c r="AT3" i="7"/>
  <c r="AS3" i="7"/>
  <c r="AO4" i="7"/>
  <c r="AP4" i="7"/>
  <c r="AQ4" i="7"/>
  <c r="AR4" i="7"/>
  <c r="AO5" i="7"/>
  <c r="AP5" i="7"/>
  <c r="AQ5" i="7"/>
  <c r="AR5" i="7"/>
  <c r="AO6" i="7"/>
  <c r="AP6" i="7"/>
  <c r="AQ6" i="7"/>
  <c r="AR6" i="7"/>
  <c r="AO7" i="7"/>
  <c r="AP7" i="7"/>
  <c r="AQ7" i="7"/>
  <c r="AR7" i="7"/>
  <c r="AO8" i="7"/>
  <c r="AP8" i="7"/>
  <c r="AQ8" i="7"/>
  <c r="AR8" i="7"/>
  <c r="AO9" i="7"/>
  <c r="AP9" i="7"/>
  <c r="AQ9" i="7"/>
  <c r="AR9" i="7"/>
  <c r="AO10" i="7"/>
  <c r="AP10" i="7"/>
  <c r="AQ10" i="7"/>
  <c r="AR10" i="7"/>
  <c r="AO11" i="7"/>
  <c r="AP11" i="7"/>
  <c r="AQ11" i="7"/>
  <c r="AR11" i="7"/>
  <c r="AO12" i="7"/>
  <c r="AP12" i="7"/>
  <c r="AQ12" i="7"/>
  <c r="AR12" i="7"/>
  <c r="AO13" i="7"/>
  <c r="AP13" i="7"/>
  <c r="AQ13" i="7"/>
  <c r="AR13" i="7"/>
  <c r="AO14" i="7"/>
  <c r="AP14" i="7"/>
  <c r="AQ14" i="7"/>
  <c r="AR14" i="7"/>
  <c r="AO15" i="7"/>
  <c r="AP15" i="7"/>
  <c r="AQ15" i="7"/>
  <c r="AR15" i="7"/>
  <c r="AR3" i="7"/>
  <c r="AQ3" i="7"/>
  <c r="AP3" i="7"/>
  <c r="AO3" i="7"/>
  <c r="AN4" i="7"/>
  <c r="AN5" i="7"/>
  <c r="AN6" i="7"/>
  <c r="AN7" i="7"/>
  <c r="AN8" i="7"/>
  <c r="AN9" i="7"/>
  <c r="AN10" i="7"/>
  <c r="AN11" i="7"/>
  <c r="AN12" i="7"/>
  <c r="AN13" i="7"/>
  <c r="AN14" i="7"/>
  <c r="AN15" i="7"/>
  <c r="AN3" i="7"/>
  <c r="AM4" i="7"/>
  <c r="AM5" i="7"/>
  <c r="AM6" i="7"/>
  <c r="AM7" i="7"/>
  <c r="AM8" i="7"/>
  <c r="AM9" i="7"/>
  <c r="AM10" i="7"/>
  <c r="AM11" i="7"/>
  <c r="AM12" i="7"/>
  <c r="AM13" i="7"/>
  <c r="AM14" i="7"/>
  <c r="AM15" i="7"/>
  <c r="AM3" i="7"/>
  <c r="AL4" i="7"/>
  <c r="AL5" i="7"/>
  <c r="AL6" i="7"/>
  <c r="AL7" i="7"/>
  <c r="AL8" i="7"/>
  <c r="AL9" i="7"/>
  <c r="AL10" i="7"/>
  <c r="AL11" i="7"/>
  <c r="AL12" i="7"/>
  <c r="AL13" i="7"/>
  <c r="AL14" i="7"/>
  <c r="AL15" i="7"/>
  <c r="AL3" i="7"/>
  <c r="AK4" i="7"/>
  <c r="AK5" i="7"/>
  <c r="AK6" i="7"/>
  <c r="AK7" i="7"/>
  <c r="AK8" i="7"/>
  <c r="AK9" i="7"/>
  <c r="AK10" i="7"/>
  <c r="AK11" i="7"/>
  <c r="AK12" i="7"/>
  <c r="AK13" i="7"/>
  <c r="AK14" i="7"/>
  <c r="AK15" i="7"/>
  <c r="AK3" i="7"/>
  <c r="AJ4" i="7"/>
  <c r="AJ5" i="7"/>
  <c r="AJ6" i="7"/>
  <c r="AJ7" i="7"/>
  <c r="AJ8" i="7"/>
  <c r="AJ9" i="7"/>
  <c r="AJ10" i="7"/>
  <c r="AJ11" i="7"/>
  <c r="AJ12" i="7"/>
  <c r="AJ13" i="7"/>
  <c r="AJ14" i="7"/>
  <c r="AJ15" i="7"/>
  <c r="AJ3" i="7"/>
  <c r="AI4" i="7"/>
  <c r="AI5" i="7"/>
  <c r="AI6" i="7"/>
  <c r="AI7" i="7"/>
  <c r="AI8" i="7"/>
  <c r="AI9" i="7"/>
  <c r="AI10" i="7"/>
  <c r="AI11" i="7"/>
  <c r="AI12" i="7"/>
  <c r="AI13" i="7"/>
  <c r="AI14" i="7"/>
  <c r="AI15" i="7"/>
  <c r="AI3" i="7"/>
  <c r="AH4" i="7"/>
  <c r="AH5" i="7"/>
  <c r="AH6" i="7"/>
  <c r="AH7" i="7"/>
  <c r="AH8" i="7"/>
  <c r="AH9" i="7"/>
  <c r="AH10" i="7"/>
  <c r="AH11" i="7"/>
  <c r="AH12" i="7"/>
  <c r="AH13" i="7"/>
  <c r="AH14" i="7"/>
  <c r="AH15" i="7"/>
  <c r="AH3" i="7"/>
  <c r="AI3" i="1"/>
  <c r="AD3" i="13"/>
  <c r="AI11" i="13"/>
  <c r="AM11" i="13" s="1"/>
  <c r="AJ11" i="13"/>
  <c r="AK11" i="13"/>
  <c r="AL11" i="13"/>
  <c r="AI12" i="13"/>
  <c r="AJ12" i="13"/>
  <c r="AK12" i="13"/>
  <c r="AL12" i="13"/>
  <c r="AL13" i="13" s="1"/>
  <c r="AJ10" i="13"/>
  <c r="AK10" i="13"/>
  <c r="AL10" i="13"/>
  <c r="AI10" i="13"/>
  <c r="AM12" i="13"/>
  <c r="AK13" i="13"/>
  <c r="AI13" i="13"/>
  <c r="V4" i="13"/>
  <c r="W4" i="13"/>
  <c r="X4" i="13"/>
  <c r="Y4" i="13"/>
  <c r="V5" i="13"/>
  <c r="W5" i="13"/>
  <c r="X5" i="13"/>
  <c r="Y5" i="13"/>
  <c r="V6" i="13"/>
  <c r="Z6" i="13" s="1"/>
  <c r="W6" i="13"/>
  <c r="X6" i="13"/>
  <c r="Y6" i="13"/>
  <c r="V7" i="13"/>
  <c r="W7" i="13"/>
  <c r="X7" i="13"/>
  <c r="Y7" i="13"/>
  <c r="V8" i="13"/>
  <c r="W8" i="13"/>
  <c r="X8" i="13"/>
  <c r="Y8" i="13"/>
  <c r="V9" i="13"/>
  <c r="W9" i="13"/>
  <c r="X9" i="13"/>
  <c r="Y9" i="13"/>
  <c r="V10" i="13"/>
  <c r="W10" i="13"/>
  <c r="X10" i="13"/>
  <c r="Y10" i="13"/>
  <c r="V11" i="13"/>
  <c r="W11" i="13"/>
  <c r="X11" i="13"/>
  <c r="Y11" i="13"/>
  <c r="V12" i="13"/>
  <c r="W12" i="13"/>
  <c r="X12" i="13"/>
  <c r="Y12" i="13"/>
  <c r="V13" i="13"/>
  <c r="W13" i="13"/>
  <c r="X13" i="13"/>
  <c r="Y13" i="13"/>
  <c r="V14" i="13"/>
  <c r="W14" i="13"/>
  <c r="X14" i="13"/>
  <c r="Y14" i="13"/>
  <c r="V15" i="13"/>
  <c r="W15" i="13"/>
  <c r="X15" i="13"/>
  <c r="Y15" i="13"/>
  <c r="V16" i="13"/>
  <c r="W16" i="13"/>
  <c r="X16" i="13"/>
  <c r="Y16" i="13"/>
  <c r="V17" i="13"/>
  <c r="Z17" i="13" s="1"/>
  <c r="W17" i="13"/>
  <c r="X17" i="13"/>
  <c r="Y17" i="13"/>
  <c r="V18" i="13"/>
  <c r="W18" i="13"/>
  <c r="X18" i="13"/>
  <c r="Y18" i="13"/>
  <c r="V19" i="13"/>
  <c r="W19" i="13"/>
  <c r="X19" i="13"/>
  <c r="Y19" i="13"/>
  <c r="V20" i="13"/>
  <c r="W20" i="13"/>
  <c r="X20" i="13"/>
  <c r="Y20" i="13"/>
  <c r="V21" i="13"/>
  <c r="W21" i="13"/>
  <c r="X21" i="13"/>
  <c r="Y21" i="13"/>
  <c r="V22" i="13"/>
  <c r="W22" i="13"/>
  <c r="X22" i="13"/>
  <c r="Y22" i="13"/>
  <c r="V23" i="13"/>
  <c r="W23" i="13"/>
  <c r="X23" i="13"/>
  <c r="Y23" i="13"/>
  <c r="V24" i="13"/>
  <c r="W24" i="13"/>
  <c r="X24" i="13"/>
  <c r="Y24" i="13"/>
  <c r="V25" i="13"/>
  <c r="Z25" i="13" s="1"/>
  <c r="W25" i="13"/>
  <c r="X25" i="13"/>
  <c r="Y25" i="13"/>
  <c r="V26" i="13"/>
  <c r="W26" i="13"/>
  <c r="X26" i="13"/>
  <c r="Y26" i="13"/>
  <c r="V27" i="13"/>
  <c r="W27" i="13"/>
  <c r="X27" i="13"/>
  <c r="Y27" i="13"/>
  <c r="V28" i="13"/>
  <c r="W28" i="13"/>
  <c r="X28" i="13"/>
  <c r="Y28" i="13"/>
  <c r="V29" i="13"/>
  <c r="W29" i="13"/>
  <c r="X29" i="13"/>
  <c r="Y29" i="13"/>
  <c r="V30" i="13"/>
  <c r="W30" i="13"/>
  <c r="X30" i="13"/>
  <c r="Y30" i="13"/>
  <c r="V31" i="13"/>
  <c r="W31" i="13"/>
  <c r="X31" i="13"/>
  <c r="Y31" i="13"/>
  <c r="V32" i="13"/>
  <c r="W32" i="13"/>
  <c r="X32" i="13"/>
  <c r="Y32" i="13"/>
  <c r="V33" i="13"/>
  <c r="W33" i="13"/>
  <c r="X33" i="13"/>
  <c r="Y33" i="13"/>
  <c r="V34" i="13"/>
  <c r="W34" i="13"/>
  <c r="X34" i="13"/>
  <c r="Y34" i="13"/>
  <c r="V35" i="13"/>
  <c r="W35" i="13"/>
  <c r="X35" i="13"/>
  <c r="Y35" i="13"/>
  <c r="V36" i="13"/>
  <c r="W36" i="13"/>
  <c r="X36" i="13"/>
  <c r="Y36" i="13"/>
  <c r="V37" i="13"/>
  <c r="W37" i="13"/>
  <c r="X37" i="13"/>
  <c r="Y37" i="13"/>
  <c r="V38" i="13"/>
  <c r="W38" i="13"/>
  <c r="X38" i="13"/>
  <c r="Y38" i="13"/>
  <c r="V39" i="13"/>
  <c r="W39" i="13"/>
  <c r="X39" i="13"/>
  <c r="Y39" i="13"/>
  <c r="V40" i="13"/>
  <c r="W40" i="13"/>
  <c r="X40" i="13"/>
  <c r="Y40" i="13"/>
  <c r="V41" i="13"/>
  <c r="W41" i="13"/>
  <c r="X41" i="13"/>
  <c r="Y41" i="13"/>
  <c r="V42" i="13"/>
  <c r="W42" i="13"/>
  <c r="X42" i="13"/>
  <c r="Y42" i="13"/>
  <c r="V43" i="13"/>
  <c r="W43" i="13"/>
  <c r="X43" i="13"/>
  <c r="Y43" i="13"/>
  <c r="V44" i="13"/>
  <c r="W44" i="13"/>
  <c r="X44" i="13"/>
  <c r="Y44" i="13"/>
  <c r="V45" i="13"/>
  <c r="W45" i="13"/>
  <c r="X45" i="13"/>
  <c r="Y45" i="13"/>
  <c r="V46" i="13"/>
  <c r="W46" i="13"/>
  <c r="X46" i="13"/>
  <c r="Y46" i="13"/>
  <c r="V47" i="13"/>
  <c r="W47" i="13"/>
  <c r="X47" i="13"/>
  <c r="Y47" i="13"/>
  <c r="V48" i="13"/>
  <c r="W48" i="13"/>
  <c r="X48" i="13"/>
  <c r="Y48" i="13"/>
  <c r="V49" i="13"/>
  <c r="W49" i="13"/>
  <c r="X49" i="13"/>
  <c r="Y49" i="13"/>
  <c r="V50" i="13"/>
  <c r="W50" i="13"/>
  <c r="X50" i="13"/>
  <c r="Y50" i="13"/>
  <c r="V51" i="13"/>
  <c r="W51" i="13"/>
  <c r="X51" i="13"/>
  <c r="Y51" i="13"/>
  <c r="V52" i="13"/>
  <c r="W52" i="13"/>
  <c r="X52" i="13"/>
  <c r="Y52" i="13"/>
  <c r="V53" i="13"/>
  <c r="W53" i="13"/>
  <c r="X53" i="13"/>
  <c r="Y53" i="13"/>
  <c r="V54" i="13"/>
  <c r="W54" i="13"/>
  <c r="X54" i="13"/>
  <c r="Y54" i="13"/>
  <c r="Z54" i="13"/>
  <c r="V55" i="13"/>
  <c r="Z55" i="13" s="1"/>
  <c r="W55" i="13"/>
  <c r="X55" i="13"/>
  <c r="Y55" i="13"/>
  <c r="V56" i="13"/>
  <c r="W56" i="13"/>
  <c r="X56" i="13"/>
  <c r="Y56" i="13"/>
  <c r="V57" i="13"/>
  <c r="Z57" i="13" s="1"/>
  <c r="W57" i="13"/>
  <c r="X57" i="13"/>
  <c r="Y57" i="13"/>
  <c r="V58" i="13"/>
  <c r="W58" i="13"/>
  <c r="X58" i="13"/>
  <c r="Y58" i="13"/>
  <c r="V59" i="13"/>
  <c r="Z59" i="13" s="1"/>
  <c r="W59" i="13"/>
  <c r="X59" i="13"/>
  <c r="Y59" i="13"/>
  <c r="V60" i="13"/>
  <c r="W60" i="13"/>
  <c r="X60" i="13"/>
  <c r="Y60" i="13"/>
  <c r="V61" i="13"/>
  <c r="W61" i="13"/>
  <c r="X61" i="13"/>
  <c r="Y61" i="13"/>
  <c r="V62" i="13"/>
  <c r="W62" i="13"/>
  <c r="X62" i="13"/>
  <c r="Y62" i="13"/>
  <c r="V63" i="13"/>
  <c r="W63" i="13"/>
  <c r="X63" i="13"/>
  <c r="Y63" i="13"/>
  <c r="V64" i="13"/>
  <c r="W64" i="13"/>
  <c r="X64" i="13"/>
  <c r="Y64" i="13"/>
  <c r="V65" i="13"/>
  <c r="Z65" i="13" s="1"/>
  <c r="W65" i="13"/>
  <c r="X65" i="13"/>
  <c r="Y65" i="13"/>
  <c r="V66" i="13"/>
  <c r="W66" i="13"/>
  <c r="X66" i="13"/>
  <c r="Y66" i="13"/>
  <c r="V67" i="13"/>
  <c r="W67" i="13"/>
  <c r="X67" i="13"/>
  <c r="Y67" i="13"/>
  <c r="V68" i="13"/>
  <c r="W68" i="13"/>
  <c r="X68" i="13"/>
  <c r="Y68" i="13"/>
  <c r="V69" i="13"/>
  <c r="W69" i="13"/>
  <c r="X69" i="13"/>
  <c r="Y69" i="13"/>
  <c r="V70" i="13"/>
  <c r="W70" i="13"/>
  <c r="X70" i="13"/>
  <c r="Y70" i="13"/>
  <c r="V71" i="13"/>
  <c r="W71" i="13"/>
  <c r="X71" i="13"/>
  <c r="Y71" i="13"/>
  <c r="V72" i="13"/>
  <c r="W72" i="13"/>
  <c r="X72" i="13"/>
  <c r="Y72" i="13"/>
  <c r="V73" i="13"/>
  <c r="W73" i="13"/>
  <c r="X73" i="13"/>
  <c r="Y73" i="13"/>
  <c r="V74" i="13"/>
  <c r="W74" i="13"/>
  <c r="X74" i="13"/>
  <c r="Y74" i="13"/>
  <c r="V75" i="13"/>
  <c r="W75" i="13"/>
  <c r="X75" i="13"/>
  <c r="Y75" i="13"/>
  <c r="V76" i="13"/>
  <c r="W76" i="13"/>
  <c r="X76" i="13"/>
  <c r="Y76" i="13"/>
  <c r="V77" i="13"/>
  <c r="W77" i="13"/>
  <c r="X77" i="13"/>
  <c r="Y77" i="13"/>
  <c r="V78" i="13"/>
  <c r="W78" i="13"/>
  <c r="X78" i="13"/>
  <c r="Y78" i="13"/>
  <c r="V79" i="13"/>
  <c r="W79" i="13"/>
  <c r="X79" i="13"/>
  <c r="Y79" i="13"/>
  <c r="V80" i="13"/>
  <c r="W80" i="13"/>
  <c r="X80" i="13"/>
  <c r="Y80" i="13"/>
  <c r="V81" i="13"/>
  <c r="W81" i="13"/>
  <c r="X81" i="13"/>
  <c r="Y81" i="13"/>
  <c r="V82" i="13"/>
  <c r="W82" i="13"/>
  <c r="X82" i="13"/>
  <c r="Y82" i="13"/>
  <c r="V83" i="13"/>
  <c r="W83" i="13"/>
  <c r="X83" i="13"/>
  <c r="Y83" i="13"/>
  <c r="V84" i="13"/>
  <c r="W84" i="13"/>
  <c r="X84" i="13"/>
  <c r="Y84" i="13"/>
  <c r="V85" i="13"/>
  <c r="W85" i="13"/>
  <c r="X85" i="13"/>
  <c r="Y85" i="13"/>
  <c r="V86" i="13"/>
  <c r="W86" i="13"/>
  <c r="X86" i="13"/>
  <c r="Y86" i="13"/>
  <c r="V87" i="13"/>
  <c r="W87" i="13"/>
  <c r="X87" i="13"/>
  <c r="Y87" i="13"/>
  <c r="V88" i="13"/>
  <c r="W88" i="13"/>
  <c r="X88" i="13"/>
  <c r="Y88" i="13"/>
  <c r="V89" i="13"/>
  <c r="W89" i="13"/>
  <c r="X89" i="13"/>
  <c r="Y89" i="13"/>
  <c r="V90" i="13"/>
  <c r="W90" i="13"/>
  <c r="X90" i="13"/>
  <c r="Y90" i="13"/>
  <c r="V91" i="13"/>
  <c r="W91" i="13"/>
  <c r="X91" i="13"/>
  <c r="Y91" i="13"/>
  <c r="V92" i="13"/>
  <c r="W92" i="13"/>
  <c r="X92" i="13"/>
  <c r="Y92" i="13"/>
  <c r="V93" i="13"/>
  <c r="W93" i="13"/>
  <c r="X93" i="13"/>
  <c r="Y93" i="13"/>
  <c r="V94" i="13"/>
  <c r="W94" i="13"/>
  <c r="X94" i="13"/>
  <c r="Y94" i="13"/>
  <c r="V95" i="13"/>
  <c r="W95" i="13"/>
  <c r="X95" i="13"/>
  <c r="Y95" i="13"/>
  <c r="V96" i="13"/>
  <c r="W96" i="13"/>
  <c r="X96" i="13"/>
  <c r="Y96" i="13"/>
  <c r="V97" i="13"/>
  <c r="W97" i="13"/>
  <c r="X97" i="13"/>
  <c r="Y97" i="13"/>
  <c r="V98" i="13"/>
  <c r="W98" i="13"/>
  <c r="X98" i="13"/>
  <c r="Y98" i="13"/>
  <c r="V99" i="13"/>
  <c r="W99" i="13"/>
  <c r="X99" i="13"/>
  <c r="Y99" i="13"/>
  <c r="V100" i="13"/>
  <c r="W100" i="13"/>
  <c r="X100" i="13"/>
  <c r="Y100" i="13"/>
  <c r="V101" i="13"/>
  <c r="W101" i="13"/>
  <c r="X101" i="13"/>
  <c r="Y101" i="13"/>
  <c r="V102" i="13"/>
  <c r="W102" i="13"/>
  <c r="X102" i="13"/>
  <c r="Y102" i="13"/>
  <c r="V103" i="13"/>
  <c r="W103" i="13"/>
  <c r="X103" i="13"/>
  <c r="Y103" i="13"/>
  <c r="V104" i="13"/>
  <c r="W104" i="13"/>
  <c r="X104" i="13"/>
  <c r="Y104" i="13"/>
  <c r="V105" i="13"/>
  <c r="W105" i="13"/>
  <c r="X105" i="13"/>
  <c r="Y105" i="13"/>
  <c r="V106" i="13"/>
  <c r="W106" i="13"/>
  <c r="X106" i="13"/>
  <c r="Y106" i="13"/>
  <c r="V107" i="13"/>
  <c r="Z107" i="13" s="1"/>
  <c r="W107" i="13"/>
  <c r="X107" i="13"/>
  <c r="Y107" i="13"/>
  <c r="V108" i="13"/>
  <c r="W108" i="13"/>
  <c r="X108" i="13"/>
  <c r="Y108" i="13"/>
  <c r="V109" i="13"/>
  <c r="W109" i="13"/>
  <c r="X109" i="13"/>
  <c r="Y109" i="13"/>
  <c r="V110" i="13"/>
  <c r="W110" i="13"/>
  <c r="X110" i="13"/>
  <c r="Y110" i="13"/>
  <c r="V111" i="13"/>
  <c r="W111" i="13"/>
  <c r="X111" i="13"/>
  <c r="Y111" i="13"/>
  <c r="V112" i="13"/>
  <c r="W112" i="13"/>
  <c r="X112" i="13"/>
  <c r="Y112" i="13"/>
  <c r="V113" i="13"/>
  <c r="Z113" i="13" s="1"/>
  <c r="W113" i="13"/>
  <c r="X113" i="13"/>
  <c r="Y113" i="13"/>
  <c r="V114" i="13"/>
  <c r="W114" i="13"/>
  <c r="X114" i="13"/>
  <c r="Y114" i="13"/>
  <c r="V115" i="13"/>
  <c r="Z115" i="13" s="1"/>
  <c r="W115" i="13"/>
  <c r="X115" i="13"/>
  <c r="Y115" i="13"/>
  <c r="V116" i="13"/>
  <c r="W116" i="13"/>
  <c r="X116" i="13"/>
  <c r="Y116" i="13"/>
  <c r="V117" i="13"/>
  <c r="W117" i="13"/>
  <c r="X117" i="13"/>
  <c r="Y117" i="13"/>
  <c r="V118" i="13"/>
  <c r="W118" i="13"/>
  <c r="X118" i="13"/>
  <c r="Y118" i="13"/>
  <c r="V119" i="13"/>
  <c r="W119" i="13"/>
  <c r="X119" i="13"/>
  <c r="Y119" i="13"/>
  <c r="V120" i="13"/>
  <c r="W120" i="13"/>
  <c r="X120" i="13"/>
  <c r="Y120" i="13"/>
  <c r="V121" i="13"/>
  <c r="W121" i="13"/>
  <c r="X121" i="13"/>
  <c r="Y121" i="13"/>
  <c r="V122" i="13"/>
  <c r="W122" i="13"/>
  <c r="X122" i="13"/>
  <c r="Y122" i="13"/>
  <c r="V123" i="13"/>
  <c r="Z123" i="13" s="1"/>
  <c r="W123" i="13"/>
  <c r="X123" i="13"/>
  <c r="Y123" i="13"/>
  <c r="V124" i="13"/>
  <c r="W124" i="13"/>
  <c r="X124" i="13"/>
  <c r="Y124" i="13"/>
  <c r="V125" i="13"/>
  <c r="W125" i="13"/>
  <c r="X125" i="13"/>
  <c r="Y125" i="13"/>
  <c r="V126" i="13"/>
  <c r="W126" i="13"/>
  <c r="X126" i="13"/>
  <c r="Y126" i="13"/>
  <c r="V127" i="13"/>
  <c r="W127" i="13"/>
  <c r="X127" i="13"/>
  <c r="Y127" i="13"/>
  <c r="V128" i="13"/>
  <c r="W128" i="13"/>
  <c r="X128" i="13"/>
  <c r="Y128" i="13"/>
  <c r="V129" i="13"/>
  <c r="W129" i="13"/>
  <c r="X129" i="13"/>
  <c r="Y129" i="13"/>
  <c r="Z129" i="13" s="1"/>
  <c r="V130" i="13"/>
  <c r="W130" i="13"/>
  <c r="X130" i="13"/>
  <c r="Y130" i="13"/>
  <c r="V131" i="13"/>
  <c r="W131" i="13"/>
  <c r="X131" i="13"/>
  <c r="Y131" i="13"/>
  <c r="V132" i="13"/>
  <c r="W132" i="13"/>
  <c r="X132" i="13"/>
  <c r="Y132" i="13"/>
  <c r="V133" i="13"/>
  <c r="W133" i="13"/>
  <c r="X133" i="13"/>
  <c r="Y133" i="13"/>
  <c r="V134" i="13"/>
  <c r="W134" i="13"/>
  <c r="X134" i="13"/>
  <c r="Y134" i="13"/>
  <c r="V135" i="13"/>
  <c r="W135" i="13"/>
  <c r="X135" i="13"/>
  <c r="Y135" i="13"/>
  <c r="V136" i="13"/>
  <c r="W136" i="13"/>
  <c r="X136" i="13"/>
  <c r="Y136" i="13"/>
  <c r="V137" i="13"/>
  <c r="W137" i="13"/>
  <c r="X137" i="13"/>
  <c r="Y137" i="13"/>
  <c r="V138" i="13"/>
  <c r="W138" i="13"/>
  <c r="X138" i="13"/>
  <c r="Y138" i="13"/>
  <c r="V139" i="13"/>
  <c r="W139" i="13"/>
  <c r="X139" i="13"/>
  <c r="Y139" i="13"/>
  <c r="V140" i="13"/>
  <c r="W140" i="13"/>
  <c r="X140" i="13"/>
  <c r="Y140" i="13"/>
  <c r="V141" i="13"/>
  <c r="W141" i="13"/>
  <c r="X141" i="13"/>
  <c r="Y141" i="13"/>
  <c r="V142" i="13"/>
  <c r="W142" i="13"/>
  <c r="X142" i="13"/>
  <c r="Y142" i="13"/>
  <c r="V143" i="13"/>
  <c r="W143" i="13"/>
  <c r="X143" i="13"/>
  <c r="Y143" i="13"/>
  <c r="V144" i="13"/>
  <c r="W144" i="13"/>
  <c r="X144" i="13"/>
  <c r="Y144" i="13"/>
  <c r="V145" i="13"/>
  <c r="W145" i="13"/>
  <c r="X145" i="13"/>
  <c r="Y145" i="13"/>
  <c r="V146" i="13"/>
  <c r="W146" i="13"/>
  <c r="X146" i="13"/>
  <c r="Y146" i="13"/>
  <c r="V147" i="13"/>
  <c r="W147" i="13"/>
  <c r="X147" i="13"/>
  <c r="Y147" i="13"/>
  <c r="V148" i="13"/>
  <c r="W148" i="13"/>
  <c r="X148" i="13"/>
  <c r="Y148" i="13"/>
  <c r="V149" i="13"/>
  <c r="W149" i="13"/>
  <c r="X149" i="13"/>
  <c r="Y149" i="13"/>
  <c r="V150" i="13"/>
  <c r="W150" i="13"/>
  <c r="X150" i="13"/>
  <c r="Y150" i="13"/>
  <c r="V151" i="13"/>
  <c r="W151" i="13"/>
  <c r="X151" i="13"/>
  <c r="Y151" i="13"/>
  <c r="V152" i="13"/>
  <c r="W152" i="13"/>
  <c r="X152" i="13"/>
  <c r="Y152" i="13"/>
  <c r="V153" i="13"/>
  <c r="W153" i="13"/>
  <c r="X153" i="13"/>
  <c r="Y153" i="13"/>
  <c r="V154" i="13"/>
  <c r="W154" i="13"/>
  <c r="X154" i="13"/>
  <c r="Y154" i="13"/>
  <c r="V155" i="13"/>
  <c r="W155" i="13"/>
  <c r="X155" i="13"/>
  <c r="Y155" i="13"/>
  <c r="V156" i="13"/>
  <c r="W156" i="13"/>
  <c r="X156" i="13"/>
  <c r="Y156" i="13"/>
  <c r="V157" i="13"/>
  <c r="W157" i="13"/>
  <c r="X157" i="13"/>
  <c r="Y157" i="13"/>
  <c r="V158" i="13"/>
  <c r="W158" i="13"/>
  <c r="X158" i="13"/>
  <c r="Y158" i="13"/>
  <c r="V159" i="13"/>
  <c r="W159" i="13"/>
  <c r="X159" i="13"/>
  <c r="Y159" i="13"/>
  <c r="V160" i="13"/>
  <c r="W160" i="13"/>
  <c r="X160" i="13"/>
  <c r="Y160" i="13"/>
  <c r="V161" i="13"/>
  <c r="W161" i="13"/>
  <c r="X161" i="13"/>
  <c r="Y161" i="13"/>
  <c r="V162" i="13"/>
  <c r="W162" i="13"/>
  <c r="X162" i="13"/>
  <c r="Y162" i="13"/>
  <c r="V163" i="13"/>
  <c r="W163" i="13"/>
  <c r="X163" i="13"/>
  <c r="Y163" i="13"/>
  <c r="V164" i="13"/>
  <c r="W164" i="13"/>
  <c r="X164" i="13"/>
  <c r="Y164" i="13"/>
  <c r="V165" i="13"/>
  <c r="W165" i="13"/>
  <c r="X165" i="13"/>
  <c r="Y165" i="13"/>
  <c r="V166" i="13"/>
  <c r="W166" i="13"/>
  <c r="X166" i="13"/>
  <c r="Y166" i="13"/>
  <c r="V167" i="13"/>
  <c r="W167" i="13"/>
  <c r="X167" i="13"/>
  <c r="Y167" i="13"/>
  <c r="V168" i="13"/>
  <c r="W168" i="13"/>
  <c r="X168" i="13"/>
  <c r="Y168" i="13"/>
  <c r="V169" i="13"/>
  <c r="Z169" i="13" s="1"/>
  <c r="W169" i="13"/>
  <c r="X169" i="13"/>
  <c r="Y169" i="13"/>
  <c r="V170" i="13"/>
  <c r="W170" i="13"/>
  <c r="X170" i="13"/>
  <c r="Y170" i="13"/>
  <c r="V171" i="13"/>
  <c r="W171" i="13"/>
  <c r="X171" i="13"/>
  <c r="Y171" i="13"/>
  <c r="V172" i="13"/>
  <c r="W172" i="13"/>
  <c r="X172" i="13"/>
  <c r="Y172" i="13"/>
  <c r="V173" i="13"/>
  <c r="W173" i="13"/>
  <c r="X173" i="13"/>
  <c r="Y173" i="13"/>
  <c r="V174" i="13"/>
  <c r="W174" i="13"/>
  <c r="X174" i="13"/>
  <c r="Y174" i="13"/>
  <c r="V175" i="13"/>
  <c r="W175" i="13"/>
  <c r="X175" i="13"/>
  <c r="Y175" i="13"/>
  <c r="V176" i="13"/>
  <c r="W176" i="13"/>
  <c r="X176" i="13"/>
  <c r="Y176" i="13"/>
  <c r="V177" i="13"/>
  <c r="W177" i="13"/>
  <c r="X177" i="13"/>
  <c r="Y177" i="13"/>
  <c r="V178" i="13"/>
  <c r="W178" i="13"/>
  <c r="X178" i="13"/>
  <c r="Y178" i="13"/>
  <c r="V179" i="13"/>
  <c r="W179" i="13"/>
  <c r="X179" i="13"/>
  <c r="Y179" i="13"/>
  <c r="V180" i="13"/>
  <c r="W180" i="13"/>
  <c r="X180" i="13"/>
  <c r="Y180" i="13"/>
  <c r="V181" i="13"/>
  <c r="W181" i="13"/>
  <c r="X181" i="13"/>
  <c r="Y181" i="13"/>
  <c r="V182" i="13"/>
  <c r="W182" i="13"/>
  <c r="X182" i="13"/>
  <c r="Y182" i="13"/>
  <c r="V183" i="13"/>
  <c r="W183" i="13"/>
  <c r="X183" i="13"/>
  <c r="Y183" i="13"/>
  <c r="V184" i="13"/>
  <c r="W184" i="13"/>
  <c r="X184" i="13"/>
  <c r="Y184" i="13"/>
  <c r="V185" i="13"/>
  <c r="W185" i="13"/>
  <c r="X185" i="13"/>
  <c r="Y185" i="13"/>
  <c r="V186" i="13"/>
  <c r="W186" i="13"/>
  <c r="X186" i="13"/>
  <c r="Y186" i="13"/>
  <c r="V187" i="13"/>
  <c r="W187" i="13"/>
  <c r="X187" i="13"/>
  <c r="Y187" i="13"/>
  <c r="V188" i="13"/>
  <c r="W188" i="13"/>
  <c r="X188" i="13"/>
  <c r="Y188" i="13"/>
  <c r="V189" i="13"/>
  <c r="W189" i="13"/>
  <c r="X189" i="13"/>
  <c r="Y189" i="13"/>
  <c r="V190" i="13"/>
  <c r="W190" i="13"/>
  <c r="X190" i="13"/>
  <c r="Y190" i="13"/>
  <c r="V191" i="13"/>
  <c r="W191" i="13"/>
  <c r="X191" i="13"/>
  <c r="Y191" i="13"/>
  <c r="V192" i="13"/>
  <c r="W192" i="13"/>
  <c r="X192" i="13"/>
  <c r="Y192" i="13"/>
  <c r="V193" i="13"/>
  <c r="W193" i="13"/>
  <c r="X193" i="13"/>
  <c r="Y193" i="13"/>
  <c r="V194" i="13"/>
  <c r="W194" i="13"/>
  <c r="X194" i="13"/>
  <c r="Y194" i="13"/>
  <c r="V195" i="13"/>
  <c r="W195" i="13"/>
  <c r="X195" i="13"/>
  <c r="Y195" i="13"/>
  <c r="V196" i="13"/>
  <c r="W196" i="13"/>
  <c r="X196" i="13"/>
  <c r="Y196" i="13"/>
  <c r="V197" i="13"/>
  <c r="W197" i="13"/>
  <c r="X197" i="13"/>
  <c r="Y197" i="13"/>
  <c r="V198" i="13"/>
  <c r="W198" i="13"/>
  <c r="X198" i="13"/>
  <c r="Y198" i="13"/>
  <c r="V199" i="13"/>
  <c r="W199" i="13"/>
  <c r="X199" i="13"/>
  <c r="Y199" i="13"/>
  <c r="V200" i="13"/>
  <c r="W200" i="13"/>
  <c r="X200" i="13"/>
  <c r="Y200" i="13"/>
  <c r="V201" i="13"/>
  <c r="W201" i="13"/>
  <c r="X201" i="13"/>
  <c r="Y201" i="13"/>
  <c r="V202" i="13"/>
  <c r="W202" i="13"/>
  <c r="X202" i="13"/>
  <c r="Y202" i="13"/>
  <c r="V203" i="13"/>
  <c r="W203" i="13"/>
  <c r="X203" i="13"/>
  <c r="Y203" i="13"/>
  <c r="V204" i="13"/>
  <c r="W204" i="13"/>
  <c r="X204" i="13"/>
  <c r="Y204" i="13"/>
  <c r="V205" i="13"/>
  <c r="W205" i="13"/>
  <c r="X205" i="13"/>
  <c r="Y205" i="13"/>
  <c r="V206" i="13"/>
  <c r="W206" i="13"/>
  <c r="X206" i="13"/>
  <c r="Y206" i="13"/>
  <c r="V207" i="13"/>
  <c r="W207" i="13"/>
  <c r="X207" i="13"/>
  <c r="Y207" i="13"/>
  <c r="V208" i="13"/>
  <c r="W208" i="13"/>
  <c r="X208" i="13"/>
  <c r="Y208" i="13"/>
  <c r="V209" i="13"/>
  <c r="W209" i="13"/>
  <c r="X209" i="13"/>
  <c r="Y209" i="13"/>
  <c r="V210" i="13"/>
  <c r="W210" i="13"/>
  <c r="X210" i="13"/>
  <c r="Y210" i="13"/>
  <c r="Y3" i="13"/>
  <c r="X3" i="13"/>
  <c r="W3" i="13"/>
  <c r="Z3" i="13" s="1"/>
  <c r="V3" i="13"/>
  <c r="T211" i="13"/>
  <c r="AL3" i="13" s="1"/>
  <c r="AL6" i="13" s="1"/>
  <c r="U211" i="13"/>
  <c r="AL5" i="13" s="1"/>
  <c r="R211" i="13"/>
  <c r="AK5" i="13" s="1"/>
  <c r="Q211" i="13"/>
  <c r="AK3" i="13" s="1"/>
  <c r="AK6" i="13" s="1"/>
  <c r="O211" i="13"/>
  <c r="AJ5" i="13" s="1"/>
  <c r="N211" i="13"/>
  <c r="AJ3" i="13" s="1"/>
  <c r="AJ6" i="13" s="1"/>
  <c r="K211" i="13"/>
  <c r="AI3" i="13" s="1"/>
  <c r="L211" i="13"/>
  <c r="AI5" i="13" s="1"/>
  <c r="M211" i="13"/>
  <c r="AJ4" i="13" s="1"/>
  <c r="J211" i="13"/>
  <c r="AI4" i="13" s="1"/>
  <c r="S211" i="13"/>
  <c r="AL4" i="13" s="1"/>
  <c r="P211" i="13"/>
  <c r="AK4" i="13" s="1"/>
  <c r="A211" i="13"/>
  <c r="BO3" i="1"/>
  <c r="IJ6" i="1" l="1"/>
  <c r="IJ5" i="1"/>
  <c r="IJ4" i="1"/>
  <c r="EU63" i="1"/>
  <c r="EU62" i="1"/>
  <c r="EU55" i="1"/>
  <c r="EU54" i="1"/>
  <c r="EU53" i="1"/>
  <c r="EU47" i="1"/>
  <c r="EU60" i="1"/>
  <c r="EU52" i="1"/>
  <c r="EU67" i="1"/>
  <c r="EU59" i="1"/>
  <c r="EU51" i="1"/>
  <c r="EU66" i="1"/>
  <c r="EU58" i="1"/>
  <c r="EU50" i="1"/>
  <c r="EU61" i="1"/>
  <c r="EU65" i="1"/>
  <c r="EU57" i="1"/>
  <c r="EU49" i="1"/>
  <c r="EU64" i="1"/>
  <c r="EU56" i="1"/>
  <c r="AJ13" i="13"/>
  <c r="AM13" i="13" s="1"/>
  <c r="AM10" i="13"/>
  <c r="Z166" i="13"/>
  <c r="Z158" i="13"/>
  <c r="Z142" i="13"/>
  <c r="AI6" i="13"/>
  <c r="Z94" i="13"/>
  <c r="Z83" i="13"/>
  <c r="Z43" i="13"/>
  <c r="AM4" i="13"/>
  <c r="AM5" i="13"/>
  <c r="Z41" i="13"/>
  <c r="Z118" i="13"/>
  <c r="Z19" i="13"/>
  <c r="Z195" i="13"/>
  <c r="Z193" i="13"/>
  <c r="Z177" i="13"/>
  <c r="Z86" i="13"/>
  <c r="Z78" i="13"/>
  <c r="Z70" i="13"/>
  <c r="Z15" i="13"/>
  <c r="Z13" i="13"/>
  <c r="Z11" i="13"/>
  <c r="Z9" i="13"/>
  <c r="Z7" i="13"/>
  <c r="Z134" i="13"/>
  <c r="Z147" i="13"/>
  <c r="Z155" i="13"/>
  <c r="Z153" i="13"/>
  <c r="Z145" i="13"/>
  <c r="Z143" i="13"/>
  <c r="Z105" i="13"/>
  <c r="Z131" i="13"/>
  <c r="Z30" i="13"/>
  <c r="Z26" i="13"/>
  <c r="Z206" i="13"/>
  <c r="Z190" i="13"/>
  <c r="Z182" i="13"/>
  <c r="Z89" i="13"/>
  <c r="Z81" i="13"/>
  <c r="Z67" i="13"/>
  <c r="Z185" i="13"/>
  <c r="Z137" i="13"/>
  <c r="Z108" i="13"/>
  <c r="Z68" i="13"/>
  <c r="Z51" i="13"/>
  <c r="Z49" i="13"/>
  <c r="Z22" i="13"/>
  <c r="V211" i="13"/>
  <c r="Z179" i="13"/>
  <c r="Z150" i="13"/>
  <c r="Z66" i="13"/>
  <c r="Z64" i="13"/>
  <c r="Z154" i="13"/>
  <c r="Z139" i="13"/>
  <c r="Z110" i="13"/>
  <c r="Z198" i="13"/>
  <c r="Z79" i="13"/>
  <c r="Z37" i="13"/>
  <c r="Z35" i="13"/>
  <c r="Z33" i="13"/>
  <c r="Z27" i="13"/>
  <c r="X211" i="13"/>
  <c r="Z187" i="13"/>
  <c r="Z141" i="13"/>
  <c r="W211" i="13"/>
  <c r="Z200" i="13"/>
  <c r="Z102" i="13"/>
  <c r="Z62" i="13"/>
  <c r="Z165" i="13"/>
  <c r="Z163" i="13"/>
  <c r="Z161" i="13"/>
  <c r="Z121" i="13"/>
  <c r="Z119" i="13"/>
  <c r="Z90" i="13"/>
  <c r="Z77" i="13"/>
  <c r="Z75" i="13"/>
  <c r="Z73" i="13"/>
  <c r="Z46" i="13"/>
  <c r="Z44" i="13"/>
  <c r="Y211" i="13"/>
  <c r="Z209" i="13"/>
  <c r="Z207" i="13"/>
  <c r="Z201" i="13"/>
  <c r="Z178" i="13"/>
  <c r="Z132" i="13"/>
  <c r="Z128" i="13"/>
  <c r="Z38" i="13"/>
  <c r="Z189" i="13"/>
  <c r="Z203" i="13"/>
  <c r="Z174" i="13"/>
  <c r="Z130" i="13"/>
  <c r="Z126" i="13"/>
  <c r="Z101" i="13"/>
  <c r="Z99" i="13"/>
  <c r="Z97" i="13"/>
  <c r="Z91" i="13"/>
  <c r="Z172" i="13"/>
  <c r="Z170" i="13"/>
  <c r="Z168" i="13"/>
  <c r="Z159" i="13"/>
  <c r="Z148" i="13"/>
  <c r="Z117" i="13"/>
  <c r="Z106" i="13"/>
  <c r="Z104" i="13"/>
  <c r="Z95" i="13"/>
  <c r="Z84" i="13"/>
  <c r="Z53" i="13"/>
  <c r="Z42" i="13"/>
  <c r="Z40" i="13"/>
  <c r="Z31" i="13"/>
  <c r="Z20" i="13"/>
  <c r="Z205" i="13"/>
  <c r="Z146" i="13"/>
  <c r="Z144" i="13"/>
  <c r="Z135" i="13"/>
  <c r="Z124" i="13"/>
  <c r="Z93" i="13"/>
  <c r="Z82" i="13"/>
  <c r="Z80" i="13"/>
  <c r="Z71" i="13"/>
  <c r="Z60" i="13"/>
  <c r="Z29" i="13"/>
  <c r="Z18" i="13"/>
  <c r="Z16" i="13"/>
  <c r="Z199" i="13"/>
  <c r="Z188" i="13"/>
  <c r="Z171" i="13"/>
  <c r="Z164" i="13"/>
  <c r="Z133" i="13"/>
  <c r="Z122" i="13"/>
  <c r="Z120" i="13"/>
  <c r="Z111" i="13"/>
  <c r="Z100" i="13"/>
  <c r="Z69" i="13"/>
  <c r="Z58" i="13"/>
  <c r="Z56" i="13"/>
  <c r="Z47" i="13"/>
  <c r="Z36" i="13"/>
  <c r="Z14" i="13"/>
  <c r="Z12" i="13"/>
  <c r="Z10" i="13"/>
  <c r="Z8" i="13"/>
  <c r="Z4" i="13"/>
  <c r="AM6" i="13"/>
  <c r="Z183" i="13"/>
  <c r="Z192" i="13"/>
  <c r="Z181" i="13"/>
  <c r="Z210" i="13"/>
  <c r="Z208" i="13"/>
  <c r="Z204" i="13"/>
  <c r="Z197" i="13"/>
  <c r="Z186" i="13"/>
  <c r="Z184" i="13"/>
  <c r="Z175" i="13"/>
  <c r="Z162" i="13"/>
  <c r="Z160" i="13"/>
  <c r="Z151" i="13"/>
  <c r="Z140" i="13"/>
  <c r="Z109" i="13"/>
  <c r="Z98" i="13"/>
  <c r="Z96" i="13"/>
  <c r="Z87" i="13"/>
  <c r="Z76" i="13"/>
  <c r="Z45" i="13"/>
  <c r="Z34" i="13"/>
  <c r="Z32" i="13"/>
  <c r="Z23" i="13"/>
  <c r="Z173" i="13"/>
  <c r="Z149" i="13"/>
  <c r="Z138" i="13"/>
  <c r="Z136" i="13"/>
  <c r="Z127" i="13"/>
  <c r="Z116" i="13"/>
  <c r="Z85" i="13"/>
  <c r="Z74" i="13"/>
  <c r="Z72" i="13"/>
  <c r="Z63" i="13"/>
  <c r="Z52" i="13"/>
  <c r="Z21" i="13"/>
  <c r="Z194" i="13"/>
  <c r="Z157" i="13"/>
  <c r="Z202" i="13"/>
  <c r="Z191" i="13"/>
  <c r="Z180" i="13"/>
  <c r="Z167" i="13"/>
  <c r="Z156" i="13"/>
  <c r="Z125" i="13"/>
  <c r="Z114" i="13"/>
  <c r="Z112" i="13"/>
  <c r="Z103" i="13"/>
  <c r="Z92" i="13"/>
  <c r="Z61" i="13"/>
  <c r="Z50" i="13"/>
  <c r="Z48" i="13"/>
  <c r="Z39" i="13"/>
  <c r="Z28" i="13"/>
  <c r="AM3" i="13"/>
  <c r="Z196" i="13"/>
  <c r="Z176" i="13"/>
  <c r="Z152" i="13"/>
  <c r="Z88" i="13"/>
  <c r="Z24" i="13"/>
  <c r="Z5" i="13"/>
  <c r="AD6" i="13"/>
  <c r="AD8" i="13"/>
  <c r="AD9" i="13"/>
  <c r="N211" i="12"/>
  <c r="M211" i="12"/>
  <c r="L211" i="12"/>
  <c r="K211" i="12"/>
  <c r="J211" i="12"/>
  <c r="A211" i="12"/>
  <c r="Q210" i="12"/>
  <c r="P210" i="12"/>
  <c r="O210" i="12"/>
  <c r="N210" i="12"/>
  <c r="Q209" i="12"/>
  <c r="P209" i="12"/>
  <c r="R209" i="12" s="1"/>
  <c r="O209" i="12"/>
  <c r="N209" i="12"/>
  <c r="Q208" i="12"/>
  <c r="P208" i="12"/>
  <c r="O208" i="12"/>
  <c r="N208" i="12"/>
  <c r="Q207" i="12"/>
  <c r="P207" i="12"/>
  <c r="O207" i="12"/>
  <c r="N207" i="12"/>
  <c r="Q206" i="12"/>
  <c r="P206" i="12"/>
  <c r="O206" i="12"/>
  <c r="N206" i="12"/>
  <c r="Q205" i="12"/>
  <c r="P205" i="12"/>
  <c r="O205" i="12"/>
  <c r="N205" i="12"/>
  <c r="Q204" i="12"/>
  <c r="P204" i="12"/>
  <c r="O204" i="12"/>
  <c r="N204" i="12"/>
  <c r="Q203" i="12"/>
  <c r="P203" i="12"/>
  <c r="O203" i="12"/>
  <c r="N203" i="12"/>
  <c r="Q202" i="12"/>
  <c r="P202" i="12"/>
  <c r="O202" i="12"/>
  <c r="N202" i="12"/>
  <c r="Q201" i="12"/>
  <c r="P201" i="12"/>
  <c r="O201" i="12"/>
  <c r="N201" i="12"/>
  <c r="Q200" i="12"/>
  <c r="P200" i="12"/>
  <c r="O200" i="12"/>
  <c r="N200" i="12"/>
  <c r="Q199" i="12"/>
  <c r="P199" i="12"/>
  <c r="O199" i="12"/>
  <c r="N199" i="12"/>
  <c r="Q198" i="12"/>
  <c r="P198" i="12"/>
  <c r="O198" i="12"/>
  <c r="N198" i="12"/>
  <c r="Q197" i="12"/>
  <c r="P197" i="12"/>
  <c r="O197" i="12"/>
  <c r="N197" i="12"/>
  <c r="Q196" i="12"/>
  <c r="P196" i="12"/>
  <c r="O196" i="12"/>
  <c r="N196" i="12"/>
  <c r="Q195" i="12"/>
  <c r="P195" i="12"/>
  <c r="O195" i="12"/>
  <c r="N195" i="12"/>
  <c r="Q194" i="12"/>
  <c r="P194" i="12"/>
  <c r="O194" i="12"/>
  <c r="N194" i="12"/>
  <c r="Q193" i="12"/>
  <c r="P193" i="12"/>
  <c r="O193" i="12"/>
  <c r="N193" i="12"/>
  <c r="Q192" i="12"/>
  <c r="P192" i="12"/>
  <c r="O192" i="12"/>
  <c r="N192" i="12"/>
  <c r="Q191" i="12"/>
  <c r="P191" i="12"/>
  <c r="O191" i="12"/>
  <c r="N191" i="12"/>
  <c r="Q190" i="12"/>
  <c r="P190" i="12"/>
  <c r="O190" i="12"/>
  <c r="N190" i="12"/>
  <c r="Q189" i="12"/>
  <c r="P189" i="12"/>
  <c r="O189" i="12"/>
  <c r="N189" i="12"/>
  <c r="Q188" i="12"/>
  <c r="P188" i="12"/>
  <c r="O188" i="12"/>
  <c r="N188" i="12"/>
  <c r="Q187" i="12"/>
  <c r="P187" i="12"/>
  <c r="O187" i="12"/>
  <c r="N187" i="12"/>
  <c r="Q186" i="12"/>
  <c r="P186" i="12"/>
  <c r="O186" i="12"/>
  <c r="N186" i="12"/>
  <c r="Q185" i="12"/>
  <c r="P185" i="12"/>
  <c r="O185" i="12"/>
  <c r="N185" i="12"/>
  <c r="Q184" i="12"/>
  <c r="P184" i="12"/>
  <c r="O184" i="12"/>
  <c r="N184" i="12"/>
  <c r="Q183" i="12"/>
  <c r="P183" i="12"/>
  <c r="O183" i="12"/>
  <c r="N183" i="12"/>
  <c r="Q182" i="12"/>
  <c r="P182" i="12"/>
  <c r="O182" i="12"/>
  <c r="N182" i="12"/>
  <c r="Q181" i="12"/>
  <c r="P181" i="12"/>
  <c r="O181" i="12"/>
  <c r="N181" i="12"/>
  <c r="Q180" i="12"/>
  <c r="P180" i="12"/>
  <c r="O180" i="12"/>
  <c r="N180" i="12"/>
  <c r="Q179" i="12"/>
  <c r="P179" i="12"/>
  <c r="O179" i="12"/>
  <c r="N179" i="12"/>
  <c r="Q178" i="12"/>
  <c r="P178" i="12"/>
  <c r="O178" i="12"/>
  <c r="N178" i="12"/>
  <c r="Q177" i="12"/>
  <c r="P177" i="12"/>
  <c r="O177" i="12"/>
  <c r="N177" i="12"/>
  <c r="Q176" i="12"/>
  <c r="P176" i="12"/>
  <c r="O176" i="12"/>
  <c r="N176" i="12"/>
  <c r="Q175" i="12"/>
  <c r="P175" i="12"/>
  <c r="O175" i="12"/>
  <c r="N175" i="12"/>
  <c r="Q174" i="12"/>
  <c r="P174" i="12"/>
  <c r="O174" i="12"/>
  <c r="N174" i="12"/>
  <c r="Q173" i="12"/>
  <c r="P173" i="12"/>
  <c r="O173" i="12"/>
  <c r="N173" i="12"/>
  <c r="Q172" i="12"/>
  <c r="P172" i="12"/>
  <c r="O172" i="12"/>
  <c r="N172" i="12"/>
  <c r="Q171" i="12"/>
  <c r="P171" i="12"/>
  <c r="O171" i="12"/>
  <c r="N171" i="12"/>
  <c r="Q170" i="12"/>
  <c r="P170" i="12"/>
  <c r="O170" i="12"/>
  <c r="N170" i="12"/>
  <c r="Q169" i="12"/>
  <c r="P169" i="12"/>
  <c r="O169" i="12"/>
  <c r="N169" i="12"/>
  <c r="Q168" i="12"/>
  <c r="P168" i="12"/>
  <c r="O168" i="12"/>
  <c r="N168" i="12"/>
  <c r="Q167" i="12"/>
  <c r="P167" i="12"/>
  <c r="O167" i="12"/>
  <c r="N167" i="12"/>
  <c r="Q166" i="12"/>
  <c r="P166" i="12"/>
  <c r="O166" i="12"/>
  <c r="N166" i="12"/>
  <c r="Q165" i="12"/>
  <c r="P165" i="12"/>
  <c r="O165" i="12"/>
  <c r="N165" i="12"/>
  <c r="Q164" i="12"/>
  <c r="P164" i="12"/>
  <c r="O164" i="12"/>
  <c r="N164" i="12"/>
  <c r="Q163" i="12"/>
  <c r="P163" i="12"/>
  <c r="O163" i="12"/>
  <c r="N163" i="12"/>
  <c r="Q162" i="12"/>
  <c r="P162" i="12"/>
  <c r="O162" i="12"/>
  <c r="N162" i="12"/>
  <c r="Q161" i="12"/>
  <c r="P161" i="12"/>
  <c r="O161" i="12"/>
  <c r="N161" i="12"/>
  <c r="Q160" i="12"/>
  <c r="P160" i="12"/>
  <c r="O160" i="12"/>
  <c r="N160" i="12"/>
  <c r="Q159" i="12"/>
  <c r="P159" i="12"/>
  <c r="O159" i="12"/>
  <c r="N159" i="12"/>
  <c r="Q158" i="12"/>
  <c r="P158" i="12"/>
  <c r="O158" i="12"/>
  <c r="N158" i="12"/>
  <c r="Q157" i="12"/>
  <c r="P157" i="12"/>
  <c r="O157" i="12"/>
  <c r="N157" i="12"/>
  <c r="Q156" i="12"/>
  <c r="P156" i="12"/>
  <c r="O156" i="12"/>
  <c r="N156" i="12"/>
  <c r="Q155" i="12"/>
  <c r="P155" i="12"/>
  <c r="O155" i="12"/>
  <c r="N155" i="12"/>
  <c r="Q154" i="12"/>
  <c r="P154" i="12"/>
  <c r="O154" i="12"/>
  <c r="N154" i="12"/>
  <c r="Q153" i="12"/>
  <c r="P153" i="12"/>
  <c r="O153" i="12"/>
  <c r="N153" i="12"/>
  <c r="Q152" i="12"/>
  <c r="P152" i="12"/>
  <c r="O152" i="12"/>
  <c r="N152" i="12"/>
  <c r="Q151" i="12"/>
  <c r="P151" i="12"/>
  <c r="O151" i="12"/>
  <c r="N151" i="12"/>
  <c r="Q150" i="12"/>
  <c r="P150" i="12"/>
  <c r="O150" i="12"/>
  <c r="N150" i="12"/>
  <c r="Q149" i="12"/>
  <c r="P149" i="12"/>
  <c r="O149" i="12"/>
  <c r="N149" i="12"/>
  <c r="Q148" i="12"/>
  <c r="P148" i="12"/>
  <c r="O148" i="12"/>
  <c r="N148" i="12"/>
  <c r="Q147" i="12"/>
  <c r="P147" i="12"/>
  <c r="O147" i="12"/>
  <c r="N147" i="12"/>
  <c r="Q146" i="12"/>
  <c r="P146" i="12"/>
  <c r="O146" i="12"/>
  <c r="N146" i="12"/>
  <c r="Q145" i="12"/>
  <c r="P145" i="12"/>
  <c r="O145" i="12"/>
  <c r="N145" i="12"/>
  <c r="Q144" i="12"/>
  <c r="P144" i="12"/>
  <c r="O144" i="12"/>
  <c r="N144" i="12"/>
  <c r="Q143" i="12"/>
  <c r="P143" i="12"/>
  <c r="O143" i="12"/>
  <c r="N143" i="12"/>
  <c r="Q142" i="12"/>
  <c r="P142" i="12"/>
  <c r="O142" i="12"/>
  <c r="N142" i="12"/>
  <c r="Q141" i="12"/>
  <c r="P141" i="12"/>
  <c r="O141" i="12"/>
  <c r="N141" i="12"/>
  <c r="Q140" i="12"/>
  <c r="P140" i="12"/>
  <c r="O140" i="12"/>
  <c r="N140" i="12"/>
  <c r="Q139" i="12"/>
  <c r="P139" i="12"/>
  <c r="O139" i="12"/>
  <c r="N139" i="12"/>
  <c r="Q138" i="12"/>
  <c r="P138" i="12"/>
  <c r="O138" i="12"/>
  <c r="N138" i="12"/>
  <c r="Q137" i="12"/>
  <c r="P137" i="12"/>
  <c r="O137" i="12"/>
  <c r="N137" i="12"/>
  <c r="Q136" i="12"/>
  <c r="P136" i="12"/>
  <c r="O136" i="12"/>
  <c r="N136" i="12"/>
  <c r="Q135" i="12"/>
  <c r="P135" i="12"/>
  <c r="O135" i="12"/>
  <c r="N135" i="12"/>
  <c r="Q134" i="12"/>
  <c r="P134" i="12"/>
  <c r="O134" i="12"/>
  <c r="N134" i="12"/>
  <c r="Q133" i="12"/>
  <c r="P133" i="12"/>
  <c r="O133" i="12"/>
  <c r="N133" i="12"/>
  <c r="Q132" i="12"/>
  <c r="P132" i="12"/>
  <c r="O132" i="12"/>
  <c r="N132" i="12"/>
  <c r="R131" i="12"/>
  <c r="Q131" i="12"/>
  <c r="P131" i="12"/>
  <c r="O131" i="12"/>
  <c r="N131" i="12"/>
  <c r="Q130" i="12"/>
  <c r="P130" i="12"/>
  <c r="O130" i="12"/>
  <c r="N130" i="12"/>
  <c r="Q129" i="12"/>
  <c r="P129" i="12"/>
  <c r="O129" i="12"/>
  <c r="N129" i="12"/>
  <c r="Q128" i="12"/>
  <c r="R128" i="12" s="1"/>
  <c r="P128" i="12"/>
  <c r="O128" i="12"/>
  <c r="N128" i="12"/>
  <c r="Q127" i="12"/>
  <c r="P127" i="12"/>
  <c r="O127" i="12"/>
  <c r="N127" i="12"/>
  <c r="Q126" i="12"/>
  <c r="P126" i="12"/>
  <c r="O126" i="12"/>
  <c r="N126" i="12"/>
  <c r="R126" i="12" s="1"/>
  <c r="Q125" i="12"/>
  <c r="P125" i="12"/>
  <c r="O125" i="12"/>
  <c r="N125" i="12"/>
  <c r="Q124" i="12"/>
  <c r="P124" i="12"/>
  <c r="O124" i="12"/>
  <c r="N124" i="12"/>
  <c r="R124" i="12" s="1"/>
  <c r="Q123" i="12"/>
  <c r="P123" i="12"/>
  <c r="O123" i="12"/>
  <c r="R123" i="12" s="1"/>
  <c r="N123" i="12"/>
  <c r="Q122" i="12"/>
  <c r="P122" i="12"/>
  <c r="O122" i="12"/>
  <c r="N122" i="12"/>
  <c r="Q121" i="12"/>
  <c r="P121" i="12"/>
  <c r="O121" i="12"/>
  <c r="N121" i="12"/>
  <c r="Q120" i="12"/>
  <c r="P120" i="12"/>
  <c r="O120" i="12"/>
  <c r="N120" i="12"/>
  <c r="Q119" i="12"/>
  <c r="P119" i="12"/>
  <c r="O119" i="12"/>
  <c r="N119" i="12"/>
  <c r="R119" i="12" s="1"/>
  <c r="Q118" i="12"/>
  <c r="P118" i="12"/>
  <c r="O118" i="12"/>
  <c r="N118" i="12"/>
  <c r="Q117" i="12"/>
  <c r="P117" i="12"/>
  <c r="O117" i="12"/>
  <c r="N117" i="12"/>
  <c r="R117" i="12" s="1"/>
  <c r="Q116" i="12"/>
  <c r="P116" i="12"/>
  <c r="O116" i="12"/>
  <c r="N116" i="12"/>
  <c r="Q115" i="12"/>
  <c r="P115" i="12"/>
  <c r="O115" i="12"/>
  <c r="N115" i="12"/>
  <c r="R115" i="12" s="1"/>
  <c r="Q114" i="12"/>
  <c r="P114" i="12"/>
  <c r="O114" i="12"/>
  <c r="N114" i="12"/>
  <c r="Q113" i="12"/>
  <c r="P113" i="12"/>
  <c r="O113" i="12"/>
  <c r="N113" i="12"/>
  <c r="Q112" i="12"/>
  <c r="P112" i="12"/>
  <c r="O112" i="12"/>
  <c r="N112" i="12"/>
  <c r="Q111" i="12"/>
  <c r="P111" i="12"/>
  <c r="O111" i="12"/>
  <c r="N111" i="12"/>
  <c r="R111" i="12" s="1"/>
  <c r="Q110" i="12"/>
  <c r="P110" i="12"/>
  <c r="O110" i="12"/>
  <c r="N110" i="12"/>
  <c r="Q109" i="12"/>
  <c r="P109" i="12"/>
  <c r="O109" i="12"/>
  <c r="N109" i="12"/>
  <c r="R109" i="12" s="1"/>
  <c r="Q108" i="12"/>
  <c r="P108" i="12"/>
  <c r="O108" i="12"/>
  <c r="N108" i="12"/>
  <c r="Q107" i="12"/>
  <c r="P107" i="12"/>
  <c r="O107" i="12"/>
  <c r="N107" i="12"/>
  <c r="R107" i="12" s="1"/>
  <c r="Q106" i="12"/>
  <c r="P106" i="12"/>
  <c r="O106" i="12"/>
  <c r="N106" i="12"/>
  <c r="Q105" i="12"/>
  <c r="P105" i="12"/>
  <c r="O105" i="12"/>
  <c r="N105" i="12"/>
  <c r="Q104" i="12"/>
  <c r="P104" i="12"/>
  <c r="O104" i="12"/>
  <c r="N104" i="12"/>
  <c r="Q103" i="12"/>
  <c r="P103" i="12"/>
  <c r="O103" i="12"/>
  <c r="N103" i="12"/>
  <c r="R103" i="12" s="1"/>
  <c r="Q102" i="12"/>
  <c r="P102" i="12"/>
  <c r="O102" i="12"/>
  <c r="N102" i="12"/>
  <c r="Q101" i="12"/>
  <c r="P101" i="12"/>
  <c r="O101" i="12"/>
  <c r="N101" i="12"/>
  <c r="R101" i="12" s="1"/>
  <c r="Q100" i="12"/>
  <c r="P100" i="12"/>
  <c r="O100" i="12"/>
  <c r="N100" i="12"/>
  <c r="Q99" i="12"/>
  <c r="P99" i="12"/>
  <c r="O99" i="12"/>
  <c r="N99" i="12"/>
  <c r="R99" i="12" s="1"/>
  <c r="Q98" i="12"/>
  <c r="P98" i="12"/>
  <c r="O98" i="12"/>
  <c r="N98" i="12"/>
  <c r="Q97" i="12"/>
  <c r="P97" i="12"/>
  <c r="O97" i="12"/>
  <c r="N97" i="12"/>
  <c r="Q96" i="12"/>
  <c r="P96" i="12"/>
  <c r="O96" i="12"/>
  <c r="N96" i="12"/>
  <c r="Q95" i="12"/>
  <c r="P95" i="12"/>
  <c r="O95" i="12"/>
  <c r="N95" i="12"/>
  <c r="R95" i="12" s="1"/>
  <c r="Q94" i="12"/>
  <c r="P94" i="12"/>
  <c r="O94" i="12"/>
  <c r="N94" i="12"/>
  <c r="Q93" i="12"/>
  <c r="P93" i="12"/>
  <c r="O93" i="12"/>
  <c r="N93" i="12"/>
  <c r="R93" i="12" s="1"/>
  <c r="Q92" i="12"/>
  <c r="P92" i="12"/>
  <c r="O92" i="12"/>
  <c r="N92" i="12"/>
  <c r="Q91" i="12"/>
  <c r="P91" i="12"/>
  <c r="O91" i="12"/>
  <c r="R91" i="12" s="1"/>
  <c r="N91" i="12"/>
  <c r="Q90" i="12"/>
  <c r="P90" i="12"/>
  <c r="O90" i="12"/>
  <c r="N90" i="12"/>
  <c r="Q89" i="12"/>
  <c r="P89" i="12"/>
  <c r="O89" i="12"/>
  <c r="N89" i="12"/>
  <c r="Q88" i="12"/>
  <c r="P88" i="12"/>
  <c r="O88" i="12"/>
  <c r="N88" i="12"/>
  <c r="Q87" i="12"/>
  <c r="P87" i="12"/>
  <c r="O87" i="12"/>
  <c r="N87" i="12"/>
  <c r="Q86" i="12"/>
  <c r="P86" i="12"/>
  <c r="O86" i="12"/>
  <c r="N86" i="12"/>
  <c r="Q85" i="12"/>
  <c r="P85" i="12"/>
  <c r="O85" i="12"/>
  <c r="N85" i="12"/>
  <c r="Q84" i="12"/>
  <c r="P84" i="12"/>
  <c r="O84" i="12"/>
  <c r="N84" i="12"/>
  <c r="Q83" i="12"/>
  <c r="P83" i="12"/>
  <c r="O83" i="12"/>
  <c r="R83" i="12" s="1"/>
  <c r="N83" i="12"/>
  <c r="Q82" i="12"/>
  <c r="P82" i="12"/>
  <c r="O82" i="12"/>
  <c r="N82" i="12"/>
  <c r="Q81" i="12"/>
  <c r="P81" i="12"/>
  <c r="O81" i="12"/>
  <c r="N81" i="12"/>
  <c r="Q80" i="12"/>
  <c r="R80" i="12" s="1"/>
  <c r="P80" i="12"/>
  <c r="O80" i="12"/>
  <c r="N80" i="12"/>
  <c r="Q79" i="12"/>
  <c r="P79" i="12"/>
  <c r="O79" i="12"/>
  <c r="N79" i="12"/>
  <c r="Q78" i="12"/>
  <c r="P78" i="12"/>
  <c r="O78" i="12"/>
  <c r="N78" i="12"/>
  <c r="Q77" i="12"/>
  <c r="P77" i="12"/>
  <c r="O77" i="12"/>
  <c r="N77" i="12"/>
  <c r="Q76" i="12"/>
  <c r="P76" i="12"/>
  <c r="O76" i="12"/>
  <c r="N76" i="12"/>
  <c r="Q75" i="12"/>
  <c r="P75" i="12"/>
  <c r="O75" i="12"/>
  <c r="R75" i="12" s="1"/>
  <c r="N75" i="12"/>
  <c r="Q74" i="12"/>
  <c r="P74" i="12"/>
  <c r="O74" i="12"/>
  <c r="N74" i="12"/>
  <c r="Q73" i="12"/>
  <c r="P73" i="12"/>
  <c r="O73" i="12"/>
  <c r="N73" i="12"/>
  <c r="Q72" i="12"/>
  <c r="P72" i="12"/>
  <c r="O72" i="12"/>
  <c r="N72" i="12"/>
  <c r="Q71" i="12"/>
  <c r="P71" i="12"/>
  <c r="O71" i="12"/>
  <c r="N71" i="12"/>
  <c r="R71" i="12" s="1"/>
  <c r="Q70" i="12"/>
  <c r="P70" i="12"/>
  <c r="O70" i="12"/>
  <c r="N70" i="12"/>
  <c r="Q69" i="12"/>
  <c r="P69" i="12"/>
  <c r="O69" i="12"/>
  <c r="N69" i="12"/>
  <c r="R69" i="12" s="1"/>
  <c r="Q68" i="12"/>
  <c r="P68" i="12"/>
  <c r="O68" i="12"/>
  <c r="N68" i="12"/>
  <c r="Q67" i="12"/>
  <c r="P67" i="12"/>
  <c r="O67" i="12"/>
  <c r="R67" i="12" s="1"/>
  <c r="N67" i="12"/>
  <c r="Q66" i="12"/>
  <c r="P66" i="12"/>
  <c r="O66" i="12"/>
  <c r="N66" i="12"/>
  <c r="Q65" i="12"/>
  <c r="P65" i="12"/>
  <c r="O65" i="12"/>
  <c r="N65" i="12"/>
  <c r="Q64" i="12"/>
  <c r="P64" i="12"/>
  <c r="O64" i="12"/>
  <c r="N64" i="12"/>
  <c r="Q63" i="12"/>
  <c r="P63" i="12"/>
  <c r="O63" i="12"/>
  <c r="N63" i="12"/>
  <c r="Q62" i="12"/>
  <c r="P62" i="12"/>
  <c r="O62" i="12"/>
  <c r="N62" i="12"/>
  <c r="Q61" i="12"/>
  <c r="P61" i="12"/>
  <c r="O61" i="12"/>
  <c r="N61" i="12"/>
  <c r="Q60" i="12"/>
  <c r="P60" i="12"/>
  <c r="O60" i="12"/>
  <c r="N60" i="12"/>
  <c r="Q59" i="12"/>
  <c r="P59" i="12"/>
  <c r="O59" i="12"/>
  <c r="N59" i="12"/>
  <c r="Q58" i="12"/>
  <c r="P58" i="12"/>
  <c r="O58" i="12"/>
  <c r="N58" i="12"/>
  <c r="Q57" i="12"/>
  <c r="P57" i="12"/>
  <c r="O57" i="12"/>
  <c r="N57" i="12"/>
  <c r="Q56" i="12"/>
  <c r="P56" i="12"/>
  <c r="O56" i="12"/>
  <c r="N56" i="12"/>
  <c r="Q55" i="12"/>
  <c r="P55" i="12"/>
  <c r="O55" i="12"/>
  <c r="N55" i="12"/>
  <c r="Q54" i="12"/>
  <c r="P54" i="12"/>
  <c r="O54" i="12"/>
  <c r="N54" i="12"/>
  <c r="Q53" i="12"/>
  <c r="P53" i="12"/>
  <c r="O53" i="12"/>
  <c r="N53" i="12"/>
  <c r="Q52" i="12"/>
  <c r="P52" i="12"/>
  <c r="O52" i="12"/>
  <c r="N52" i="12"/>
  <c r="Q51" i="12"/>
  <c r="P51" i="12"/>
  <c r="O51" i="12"/>
  <c r="N51" i="12"/>
  <c r="Q50" i="12"/>
  <c r="P50" i="12"/>
  <c r="O50" i="12"/>
  <c r="N50" i="12"/>
  <c r="Q49" i="12"/>
  <c r="P49" i="12"/>
  <c r="O49" i="12"/>
  <c r="N49" i="12"/>
  <c r="Q48" i="12"/>
  <c r="P48" i="12"/>
  <c r="O48" i="12"/>
  <c r="N48" i="12"/>
  <c r="Q47" i="12"/>
  <c r="P47" i="12"/>
  <c r="O47" i="12"/>
  <c r="N47" i="12"/>
  <c r="Q46" i="12"/>
  <c r="P46" i="12"/>
  <c r="O46" i="12"/>
  <c r="N46" i="12"/>
  <c r="Q45" i="12"/>
  <c r="P45" i="12"/>
  <c r="O45" i="12"/>
  <c r="N45" i="12"/>
  <c r="Q44" i="12"/>
  <c r="P44" i="12"/>
  <c r="O44" i="12"/>
  <c r="N44" i="12"/>
  <c r="Q43" i="12"/>
  <c r="P43" i="12"/>
  <c r="O43" i="12"/>
  <c r="N43" i="12"/>
  <c r="Q42" i="12"/>
  <c r="P42" i="12"/>
  <c r="O42" i="12"/>
  <c r="N42" i="12"/>
  <c r="Q41" i="12"/>
  <c r="P41" i="12"/>
  <c r="O41" i="12"/>
  <c r="N41" i="12"/>
  <c r="Q40" i="12"/>
  <c r="P40" i="12"/>
  <c r="O40" i="12"/>
  <c r="N40" i="12"/>
  <c r="Q39" i="12"/>
  <c r="P39" i="12"/>
  <c r="O39" i="12"/>
  <c r="N39" i="12"/>
  <c r="Q38" i="12"/>
  <c r="P38" i="12"/>
  <c r="O38" i="12"/>
  <c r="N38" i="12"/>
  <c r="Q37" i="12"/>
  <c r="P37" i="12"/>
  <c r="O37" i="12"/>
  <c r="N37" i="12"/>
  <c r="Q36" i="12"/>
  <c r="P36" i="12"/>
  <c r="O36" i="12"/>
  <c r="N36" i="12"/>
  <c r="Q35" i="12"/>
  <c r="P35" i="12"/>
  <c r="O35" i="12"/>
  <c r="N35" i="12"/>
  <c r="Q34" i="12"/>
  <c r="P34" i="12"/>
  <c r="O34" i="12"/>
  <c r="N34" i="12"/>
  <c r="Q33" i="12"/>
  <c r="P33" i="12"/>
  <c r="O33" i="12"/>
  <c r="N33" i="12"/>
  <c r="Q32" i="12"/>
  <c r="P32" i="12"/>
  <c r="O32" i="12"/>
  <c r="N32" i="12"/>
  <c r="Q31" i="12"/>
  <c r="P31" i="12"/>
  <c r="O31" i="12"/>
  <c r="N31" i="12"/>
  <c r="Q30" i="12"/>
  <c r="P30" i="12"/>
  <c r="O30" i="12"/>
  <c r="N30" i="12"/>
  <c r="Q29" i="12"/>
  <c r="P29" i="12"/>
  <c r="O29" i="12"/>
  <c r="N29" i="12"/>
  <c r="Q28" i="12"/>
  <c r="P28" i="12"/>
  <c r="O28" i="12"/>
  <c r="N28" i="12"/>
  <c r="Q27" i="12"/>
  <c r="P27" i="12"/>
  <c r="O27" i="12"/>
  <c r="N27" i="12"/>
  <c r="Q26" i="12"/>
  <c r="P26" i="12"/>
  <c r="O26" i="12"/>
  <c r="N26" i="12"/>
  <c r="Q25" i="12"/>
  <c r="P25" i="12"/>
  <c r="R25" i="12" s="1"/>
  <c r="O25" i="12"/>
  <c r="N25" i="12"/>
  <c r="Q24" i="12"/>
  <c r="P24" i="12"/>
  <c r="O24" i="12"/>
  <c r="N24" i="12"/>
  <c r="Q23" i="12"/>
  <c r="P23" i="12"/>
  <c r="O23" i="12"/>
  <c r="N23" i="12"/>
  <c r="Q22" i="12"/>
  <c r="P22" i="12"/>
  <c r="O22" i="12"/>
  <c r="N22" i="12"/>
  <c r="Q21" i="12"/>
  <c r="P21" i="12"/>
  <c r="O21" i="12"/>
  <c r="N21" i="12"/>
  <c r="Q20" i="12"/>
  <c r="P20" i="12"/>
  <c r="O20" i="12"/>
  <c r="N20" i="12"/>
  <c r="Q19" i="12"/>
  <c r="P19" i="12"/>
  <c r="O19" i="12"/>
  <c r="N19" i="12"/>
  <c r="Q18" i="12"/>
  <c r="P18" i="12"/>
  <c r="O18" i="12"/>
  <c r="N18" i="12"/>
  <c r="Q17" i="12"/>
  <c r="P17" i="12"/>
  <c r="O17" i="12"/>
  <c r="N17" i="12"/>
  <c r="Q16" i="12"/>
  <c r="P16" i="12"/>
  <c r="O16" i="12"/>
  <c r="N16" i="12"/>
  <c r="Q15" i="12"/>
  <c r="P15" i="12"/>
  <c r="O15" i="12"/>
  <c r="N15" i="12"/>
  <c r="Q14" i="12"/>
  <c r="P14" i="12"/>
  <c r="O14" i="12"/>
  <c r="N14" i="12"/>
  <c r="Q13" i="12"/>
  <c r="P13" i="12"/>
  <c r="O13" i="12"/>
  <c r="N13" i="12"/>
  <c r="Q12" i="12"/>
  <c r="P12" i="12"/>
  <c r="O12" i="12"/>
  <c r="N12" i="12"/>
  <c r="Q11" i="12"/>
  <c r="P11" i="12"/>
  <c r="R11" i="12" s="1"/>
  <c r="O11" i="12"/>
  <c r="N11" i="12"/>
  <c r="Q10" i="12"/>
  <c r="P10" i="12"/>
  <c r="O10" i="12"/>
  <c r="N10" i="12"/>
  <c r="Q9" i="12"/>
  <c r="P9" i="12"/>
  <c r="O9" i="12"/>
  <c r="N9" i="12"/>
  <c r="Q8" i="12"/>
  <c r="P8" i="12"/>
  <c r="O8" i="12"/>
  <c r="N8" i="12"/>
  <c r="Q7" i="12"/>
  <c r="P7" i="12"/>
  <c r="O7" i="12"/>
  <c r="N7" i="12"/>
  <c r="R7" i="12" s="1"/>
  <c r="Q6" i="12"/>
  <c r="P6" i="12"/>
  <c r="O6" i="12"/>
  <c r="N6" i="12"/>
  <c r="Q5" i="12"/>
  <c r="P5" i="12"/>
  <c r="O5" i="12"/>
  <c r="N5" i="12"/>
  <c r="R5" i="12" s="1"/>
  <c r="Q4" i="12"/>
  <c r="P4" i="12"/>
  <c r="O4" i="12"/>
  <c r="N4" i="12"/>
  <c r="Q3" i="12"/>
  <c r="P3" i="12"/>
  <c r="O3" i="12"/>
  <c r="N3" i="12"/>
  <c r="EU68" i="1" l="1"/>
  <c r="Z211" i="13"/>
  <c r="AD7" i="13"/>
  <c r="AD5" i="13"/>
  <c r="AD4" i="13"/>
  <c r="R189" i="12"/>
  <c r="R191" i="12"/>
  <c r="R197" i="12"/>
  <c r="R199" i="12"/>
  <c r="R203" i="12"/>
  <c r="R205" i="12"/>
  <c r="R4" i="12"/>
  <c r="R8" i="12"/>
  <c r="R114" i="12"/>
  <c r="R10" i="12"/>
  <c r="R98" i="12"/>
  <c r="R130" i="12"/>
  <c r="R19" i="12"/>
  <c r="R27" i="12"/>
  <c r="R139" i="12"/>
  <c r="R147" i="12"/>
  <c r="R187" i="12"/>
  <c r="R195" i="12"/>
  <c r="R28" i="12"/>
  <c r="R30" i="12"/>
  <c r="R36" i="12"/>
  <c r="R38" i="12"/>
  <c r="R44" i="12"/>
  <c r="R46" i="12"/>
  <c r="V4" i="12" s="1"/>
  <c r="R52" i="12"/>
  <c r="R54" i="12"/>
  <c r="R60" i="12"/>
  <c r="R62" i="12"/>
  <c r="R18" i="12"/>
  <c r="R34" i="12"/>
  <c r="R66" i="12"/>
  <c r="R82" i="12"/>
  <c r="R132" i="12"/>
  <c r="R148" i="12"/>
  <c r="R150" i="12"/>
  <c r="R156" i="12"/>
  <c r="R158" i="12"/>
  <c r="R164" i="12"/>
  <c r="R166" i="12"/>
  <c r="R172" i="12"/>
  <c r="R174" i="12"/>
  <c r="R180" i="12"/>
  <c r="R182" i="12"/>
  <c r="R196" i="12"/>
  <c r="R198" i="12"/>
  <c r="R204" i="12"/>
  <c r="R162" i="12"/>
  <c r="R178" i="12"/>
  <c r="R194" i="12"/>
  <c r="R16" i="12"/>
  <c r="P211" i="12"/>
  <c r="R12" i="12"/>
  <c r="R14" i="12"/>
  <c r="R33" i="12"/>
  <c r="R65" i="12"/>
  <c r="R77" i="12"/>
  <c r="R79" i="12"/>
  <c r="R134" i="12"/>
  <c r="R153" i="12"/>
  <c r="R161" i="12"/>
  <c r="R185" i="12"/>
  <c r="R207" i="12"/>
  <c r="R20" i="12"/>
  <c r="R22" i="12"/>
  <c r="R85" i="12"/>
  <c r="R87" i="12"/>
  <c r="R96" i="12"/>
  <c r="R112" i="12"/>
  <c r="R120" i="12"/>
  <c r="R140" i="12"/>
  <c r="R142" i="12"/>
  <c r="R193" i="12"/>
  <c r="R68" i="12"/>
  <c r="R70" i="12"/>
  <c r="R89" i="12"/>
  <c r="R125" i="12"/>
  <c r="R127" i="12"/>
  <c r="R188" i="12"/>
  <c r="R190" i="12"/>
  <c r="R13" i="12"/>
  <c r="R15" i="12"/>
  <c r="R76" i="12"/>
  <c r="R78" i="12"/>
  <c r="R97" i="12"/>
  <c r="R121" i="12"/>
  <c r="R133" i="12"/>
  <c r="R135" i="12"/>
  <c r="R144" i="12"/>
  <c r="R206" i="12"/>
  <c r="R21" i="12"/>
  <c r="R23" i="12"/>
  <c r="R32" i="12"/>
  <c r="R48" i="12"/>
  <c r="R56" i="12"/>
  <c r="R64" i="12"/>
  <c r="R84" i="12"/>
  <c r="R86" i="12"/>
  <c r="R129" i="12"/>
  <c r="R141" i="12"/>
  <c r="R143" i="12"/>
  <c r="R152" i="12"/>
  <c r="R160" i="12"/>
  <c r="R176" i="12"/>
  <c r="R184" i="12"/>
  <c r="R3" i="12"/>
  <c r="R29" i="12"/>
  <c r="R31" i="12"/>
  <c r="R35" i="12"/>
  <c r="R37" i="12"/>
  <c r="R39" i="12"/>
  <c r="R43" i="12"/>
  <c r="R45" i="12"/>
  <c r="R47" i="12"/>
  <c r="R51" i="12"/>
  <c r="R53" i="12"/>
  <c r="R55" i="12"/>
  <c r="R59" i="12"/>
  <c r="R61" i="12"/>
  <c r="R63" i="12"/>
  <c r="R92" i="12"/>
  <c r="R94" i="12"/>
  <c r="R100" i="12"/>
  <c r="R102" i="12"/>
  <c r="R108" i="12"/>
  <c r="R110" i="12"/>
  <c r="R116" i="12"/>
  <c r="R118" i="12"/>
  <c r="R149" i="12"/>
  <c r="R151" i="12"/>
  <c r="R155" i="12"/>
  <c r="R157" i="12"/>
  <c r="R159" i="12"/>
  <c r="R163" i="12"/>
  <c r="R165" i="12"/>
  <c r="R167" i="12"/>
  <c r="R171" i="12"/>
  <c r="R173" i="12"/>
  <c r="R175" i="12"/>
  <c r="R179" i="12"/>
  <c r="R181" i="12"/>
  <c r="R183" i="12"/>
  <c r="R192" i="12"/>
  <c r="R57" i="12"/>
  <c r="R208" i="12"/>
  <c r="V9" i="12"/>
  <c r="R24" i="12"/>
  <c r="R42" i="12"/>
  <c r="R88" i="12"/>
  <c r="R106" i="12"/>
  <c r="R170" i="12"/>
  <c r="V5" i="12"/>
  <c r="R9" i="12"/>
  <c r="R50" i="12"/>
  <c r="R73" i="12"/>
  <c r="R137" i="12"/>
  <c r="R201" i="12"/>
  <c r="V8" i="12"/>
  <c r="R17" i="12"/>
  <c r="R40" i="12"/>
  <c r="V6" i="12" s="1"/>
  <c r="R58" i="12"/>
  <c r="R81" i="12"/>
  <c r="R104" i="12"/>
  <c r="R122" i="12"/>
  <c r="R145" i="12"/>
  <c r="R168" i="12"/>
  <c r="R186" i="12"/>
  <c r="R74" i="12"/>
  <c r="R138" i="12"/>
  <c r="R202" i="12"/>
  <c r="R6" i="12"/>
  <c r="R41" i="12"/>
  <c r="R105" i="12"/>
  <c r="R146" i="12"/>
  <c r="R169" i="12"/>
  <c r="R210" i="12"/>
  <c r="R26" i="12"/>
  <c r="R49" i="12"/>
  <c r="R72" i="12"/>
  <c r="R90" i="12"/>
  <c r="R113" i="12"/>
  <c r="R136" i="12"/>
  <c r="V7" i="12" s="1"/>
  <c r="R154" i="12"/>
  <c r="R177" i="12"/>
  <c r="R200" i="12"/>
  <c r="V3" i="12"/>
  <c r="O211" i="12"/>
  <c r="Q211" i="12"/>
  <c r="AD10" i="13" l="1"/>
  <c r="R211" i="12"/>
  <c r="V10" i="12"/>
  <c r="W3" i="12" s="1"/>
  <c r="AE6" i="13" l="1"/>
  <c r="AE4" i="13"/>
  <c r="AE7" i="13"/>
  <c r="AE9" i="13"/>
  <c r="AE5" i="13"/>
  <c r="AE8" i="13"/>
  <c r="W4" i="12"/>
  <c r="W5" i="12"/>
  <c r="W6" i="12"/>
  <c r="W7" i="12"/>
  <c r="W9" i="12"/>
  <c r="W8" i="12"/>
  <c r="L211" i="11" l="1"/>
  <c r="L213" i="11" s="1"/>
  <c r="K211" i="11"/>
  <c r="K213" i="11" s="1"/>
  <c r="M211" i="11"/>
  <c r="M213" i="11" s="1"/>
  <c r="J211" i="11"/>
  <c r="N211" i="11" s="1"/>
  <c r="A211" i="11"/>
  <c r="Q210" i="11"/>
  <c r="P210" i="11"/>
  <c r="O210" i="11"/>
  <c r="N210" i="11"/>
  <c r="Q209" i="11"/>
  <c r="P209" i="11"/>
  <c r="O209" i="11"/>
  <c r="N209" i="11"/>
  <c r="Q208" i="11"/>
  <c r="P208" i="11"/>
  <c r="O208" i="11"/>
  <c r="N208" i="11"/>
  <c r="Q207" i="11"/>
  <c r="P207" i="11"/>
  <c r="O207" i="11"/>
  <c r="N207" i="11"/>
  <c r="Q206" i="11"/>
  <c r="P206" i="11"/>
  <c r="O206" i="11"/>
  <c r="N206" i="11"/>
  <c r="Q205" i="11"/>
  <c r="P205" i="11"/>
  <c r="O205" i="11"/>
  <c r="N205" i="11"/>
  <c r="Q204" i="11"/>
  <c r="P204" i="11"/>
  <c r="O204" i="11"/>
  <c r="N204" i="11"/>
  <c r="Q203" i="11"/>
  <c r="P203" i="11"/>
  <c r="O203" i="11"/>
  <c r="N203" i="11"/>
  <c r="Q202" i="11"/>
  <c r="P202" i="11"/>
  <c r="O202" i="11"/>
  <c r="N202" i="11"/>
  <c r="Q201" i="11"/>
  <c r="P201" i="11"/>
  <c r="O201" i="11"/>
  <c r="N201" i="11"/>
  <c r="Q200" i="11"/>
  <c r="P200" i="11"/>
  <c r="O200" i="11"/>
  <c r="N200" i="11"/>
  <c r="Q199" i="11"/>
  <c r="P199" i="11"/>
  <c r="O199" i="11"/>
  <c r="N199" i="11"/>
  <c r="Q198" i="11"/>
  <c r="P198" i="11"/>
  <c r="O198" i="11"/>
  <c r="N198" i="11"/>
  <c r="Q197" i="11"/>
  <c r="P197" i="11"/>
  <c r="O197" i="11"/>
  <c r="N197" i="11"/>
  <c r="Q196" i="11"/>
  <c r="P196" i="11"/>
  <c r="O196" i="11"/>
  <c r="N196" i="11"/>
  <c r="Q195" i="11"/>
  <c r="P195" i="11"/>
  <c r="O195" i="11"/>
  <c r="N195" i="11"/>
  <c r="Q194" i="11"/>
  <c r="P194" i="11"/>
  <c r="O194" i="11"/>
  <c r="N194" i="11"/>
  <c r="Q193" i="11"/>
  <c r="P193" i="11"/>
  <c r="O193" i="11"/>
  <c r="N193" i="11"/>
  <c r="Q192" i="11"/>
  <c r="P192" i="11"/>
  <c r="O192" i="11"/>
  <c r="N192" i="11"/>
  <c r="Q191" i="11"/>
  <c r="P191" i="11"/>
  <c r="O191" i="11"/>
  <c r="N191" i="11"/>
  <c r="Q190" i="11"/>
  <c r="P190" i="11"/>
  <c r="O190" i="11"/>
  <c r="N190" i="11"/>
  <c r="Q189" i="11"/>
  <c r="P189" i="11"/>
  <c r="O189" i="11"/>
  <c r="N189" i="11"/>
  <c r="Q188" i="11"/>
  <c r="P188" i="11"/>
  <c r="O188" i="11"/>
  <c r="N188" i="11"/>
  <c r="Q187" i="11"/>
  <c r="P187" i="11"/>
  <c r="O187" i="11"/>
  <c r="N187" i="11"/>
  <c r="Q186" i="11"/>
  <c r="P186" i="11"/>
  <c r="O186" i="11"/>
  <c r="N186" i="11"/>
  <c r="Q185" i="11"/>
  <c r="P185" i="11"/>
  <c r="O185" i="11"/>
  <c r="N185" i="11"/>
  <c r="Q184" i="11"/>
  <c r="P184" i="11"/>
  <c r="O184" i="11"/>
  <c r="N184" i="11"/>
  <c r="Q183" i="11"/>
  <c r="P183" i="11"/>
  <c r="O183" i="11"/>
  <c r="N183" i="11"/>
  <c r="Q182" i="11"/>
  <c r="P182" i="11"/>
  <c r="O182" i="11"/>
  <c r="N182" i="11"/>
  <c r="Q181" i="11"/>
  <c r="P181" i="11"/>
  <c r="O181" i="11"/>
  <c r="N181" i="11"/>
  <c r="Q180" i="11"/>
  <c r="P180" i="11"/>
  <c r="O180" i="11"/>
  <c r="N180" i="11"/>
  <c r="Q179" i="11"/>
  <c r="P179" i="11"/>
  <c r="O179" i="11"/>
  <c r="N179" i="11"/>
  <c r="Q178" i="11"/>
  <c r="P178" i="11"/>
  <c r="O178" i="11"/>
  <c r="N178" i="11"/>
  <c r="Q177" i="11"/>
  <c r="P177" i="11"/>
  <c r="O177" i="11"/>
  <c r="N177" i="11"/>
  <c r="Q176" i="11"/>
  <c r="P176" i="11"/>
  <c r="O176" i="11"/>
  <c r="N176" i="11"/>
  <c r="Q175" i="11"/>
  <c r="P175" i="11"/>
  <c r="O175" i="11"/>
  <c r="N175" i="11"/>
  <c r="Q174" i="11"/>
  <c r="P174" i="11"/>
  <c r="O174" i="11"/>
  <c r="N174" i="11"/>
  <c r="Q173" i="11"/>
  <c r="P173" i="11"/>
  <c r="O173" i="11"/>
  <c r="N173" i="11"/>
  <c r="Q172" i="11"/>
  <c r="P172" i="11"/>
  <c r="O172" i="11"/>
  <c r="N172" i="11"/>
  <c r="Q171" i="11"/>
  <c r="P171" i="11"/>
  <c r="O171" i="11"/>
  <c r="N171" i="11"/>
  <c r="Q170" i="11"/>
  <c r="P170" i="11"/>
  <c r="O170" i="11"/>
  <c r="N170" i="11"/>
  <c r="Q169" i="11"/>
  <c r="P169" i="11"/>
  <c r="O169" i="11"/>
  <c r="N169" i="11"/>
  <c r="Q168" i="11"/>
  <c r="P168" i="11"/>
  <c r="O168" i="11"/>
  <c r="N168" i="11"/>
  <c r="Q167" i="11"/>
  <c r="P167" i="11"/>
  <c r="O167" i="11"/>
  <c r="N167" i="11"/>
  <c r="Q166" i="11"/>
  <c r="P166" i="11"/>
  <c r="O166" i="11"/>
  <c r="N166" i="11"/>
  <c r="Q165" i="11"/>
  <c r="P165" i="11"/>
  <c r="O165" i="11"/>
  <c r="N165" i="11"/>
  <c r="Q164" i="11"/>
  <c r="P164" i="11"/>
  <c r="O164" i="11"/>
  <c r="N164" i="11"/>
  <c r="Q163" i="11"/>
  <c r="P163" i="11"/>
  <c r="O163" i="11"/>
  <c r="N163" i="11"/>
  <c r="Q162" i="11"/>
  <c r="P162" i="11"/>
  <c r="O162" i="11"/>
  <c r="N162" i="11"/>
  <c r="Q161" i="11"/>
  <c r="P161" i="11"/>
  <c r="O161" i="11"/>
  <c r="N161" i="11"/>
  <c r="Q160" i="11"/>
  <c r="P160" i="11"/>
  <c r="O160" i="11"/>
  <c r="N160" i="11"/>
  <c r="Q159" i="11"/>
  <c r="P159" i="11"/>
  <c r="O159" i="11"/>
  <c r="N159" i="11"/>
  <c r="Q158" i="11"/>
  <c r="P158" i="11"/>
  <c r="O158" i="11"/>
  <c r="N158" i="11"/>
  <c r="Q157" i="11"/>
  <c r="P157" i="11"/>
  <c r="O157" i="11"/>
  <c r="N157" i="11"/>
  <c r="Q156" i="11"/>
  <c r="P156" i="11"/>
  <c r="O156" i="11"/>
  <c r="N156" i="11"/>
  <c r="Q155" i="11"/>
  <c r="P155" i="11"/>
  <c r="O155" i="11"/>
  <c r="N155" i="11"/>
  <c r="Q154" i="11"/>
  <c r="P154" i="11"/>
  <c r="O154" i="11"/>
  <c r="N154" i="11"/>
  <c r="Q153" i="11"/>
  <c r="P153" i="11"/>
  <c r="O153" i="11"/>
  <c r="N153" i="11"/>
  <c r="Q152" i="11"/>
  <c r="P152" i="11"/>
  <c r="O152" i="11"/>
  <c r="N152" i="11"/>
  <c r="Q151" i="11"/>
  <c r="P151" i="11"/>
  <c r="O151" i="11"/>
  <c r="N151" i="11"/>
  <c r="Q150" i="11"/>
  <c r="P150" i="11"/>
  <c r="O150" i="11"/>
  <c r="N150" i="11"/>
  <c r="Q149" i="11"/>
  <c r="P149" i="11"/>
  <c r="O149" i="11"/>
  <c r="N149" i="11"/>
  <c r="Q148" i="11"/>
  <c r="P148" i="11"/>
  <c r="O148" i="11"/>
  <c r="N148" i="11"/>
  <c r="Q147" i="11"/>
  <c r="P147" i="11"/>
  <c r="O147" i="11"/>
  <c r="N147" i="11"/>
  <c r="Q146" i="11"/>
  <c r="P146" i="11"/>
  <c r="O146" i="11"/>
  <c r="N146" i="11"/>
  <c r="Q145" i="11"/>
  <c r="P145" i="11"/>
  <c r="O145" i="11"/>
  <c r="N145" i="11"/>
  <c r="Q144" i="11"/>
  <c r="P144" i="11"/>
  <c r="O144" i="11"/>
  <c r="N144" i="11"/>
  <c r="Q143" i="11"/>
  <c r="P143" i="11"/>
  <c r="O143" i="11"/>
  <c r="N143" i="11"/>
  <c r="Q142" i="11"/>
  <c r="P142" i="11"/>
  <c r="O142" i="11"/>
  <c r="N142" i="11"/>
  <c r="Q141" i="11"/>
  <c r="P141" i="11"/>
  <c r="O141" i="11"/>
  <c r="N141" i="11"/>
  <c r="Q140" i="11"/>
  <c r="P140" i="11"/>
  <c r="O140" i="11"/>
  <c r="N140" i="11"/>
  <c r="Q139" i="11"/>
  <c r="P139" i="11"/>
  <c r="O139" i="11"/>
  <c r="N139" i="11"/>
  <c r="Q138" i="11"/>
  <c r="P138" i="11"/>
  <c r="O138" i="11"/>
  <c r="N138" i="11"/>
  <c r="Q137" i="11"/>
  <c r="P137" i="11"/>
  <c r="O137" i="11"/>
  <c r="N137" i="11"/>
  <c r="Q136" i="11"/>
  <c r="P136" i="11"/>
  <c r="O136" i="11"/>
  <c r="N136" i="11"/>
  <c r="Q135" i="11"/>
  <c r="P135" i="11"/>
  <c r="O135" i="11"/>
  <c r="N135" i="11"/>
  <c r="Q134" i="11"/>
  <c r="P134" i="11"/>
  <c r="O134" i="11"/>
  <c r="N134" i="11"/>
  <c r="Q133" i="11"/>
  <c r="P133" i="11"/>
  <c r="O133" i="11"/>
  <c r="N133" i="11"/>
  <c r="Q132" i="11"/>
  <c r="P132" i="11"/>
  <c r="O132" i="11"/>
  <c r="N132" i="11"/>
  <c r="Q131" i="11"/>
  <c r="P131" i="11"/>
  <c r="O131" i="11"/>
  <c r="N131" i="11"/>
  <c r="Q130" i="11"/>
  <c r="P130" i="11"/>
  <c r="O130" i="11"/>
  <c r="N130" i="11"/>
  <c r="Q129" i="11"/>
  <c r="P129" i="11"/>
  <c r="O129" i="11"/>
  <c r="N129" i="11"/>
  <c r="Q128" i="11"/>
  <c r="P128" i="11"/>
  <c r="O128" i="11"/>
  <c r="N128" i="11"/>
  <c r="Q127" i="11"/>
  <c r="P127" i="11"/>
  <c r="O127" i="11"/>
  <c r="N127" i="11"/>
  <c r="Q126" i="11"/>
  <c r="P126" i="11"/>
  <c r="O126" i="11"/>
  <c r="N126" i="11"/>
  <c r="Q125" i="11"/>
  <c r="P125" i="11"/>
  <c r="O125" i="11"/>
  <c r="N125" i="11"/>
  <c r="Q124" i="11"/>
  <c r="P124" i="11"/>
  <c r="O124" i="11"/>
  <c r="N124" i="11"/>
  <c r="Q123" i="11"/>
  <c r="P123" i="11"/>
  <c r="O123" i="11"/>
  <c r="N123" i="11"/>
  <c r="Q122" i="11"/>
  <c r="P122" i="11"/>
  <c r="O122" i="11"/>
  <c r="N122" i="11"/>
  <c r="Q121" i="11"/>
  <c r="P121" i="11"/>
  <c r="O121" i="11"/>
  <c r="N121" i="11"/>
  <c r="Q120" i="11"/>
  <c r="P120" i="11"/>
  <c r="O120" i="11"/>
  <c r="N120" i="11"/>
  <c r="Q119" i="11"/>
  <c r="P119" i="11"/>
  <c r="O119" i="11"/>
  <c r="N119" i="11"/>
  <c r="Q118" i="11"/>
  <c r="P118" i="11"/>
  <c r="O118" i="11"/>
  <c r="N118" i="11"/>
  <c r="Q117" i="11"/>
  <c r="P117" i="11"/>
  <c r="O117" i="11"/>
  <c r="N117" i="11"/>
  <c r="Q116" i="11"/>
  <c r="P116" i="11"/>
  <c r="O116" i="11"/>
  <c r="N116" i="11"/>
  <c r="Q115" i="11"/>
  <c r="P115" i="11"/>
  <c r="O115" i="11"/>
  <c r="N115" i="11"/>
  <c r="Q114" i="11"/>
  <c r="P114" i="11"/>
  <c r="O114" i="11"/>
  <c r="N114" i="11"/>
  <c r="Q113" i="11"/>
  <c r="P113" i="11"/>
  <c r="O113" i="11"/>
  <c r="N113" i="11"/>
  <c r="Q112" i="11"/>
  <c r="P112" i="11"/>
  <c r="O112" i="11"/>
  <c r="N112" i="11"/>
  <c r="Q111" i="11"/>
  <c r="P111" i="11"/>
  <c r="O111" i="11"/>
  <c r="N111" i="11"/>
  <c r="Q110" i="11"/>
  <c r="P110" i="11"/>
  <c r="O110" i="11"/>
  <c r="N110" i="11"/>
  <c r="Q109" i="11"/>
  <c r="P109" i="11"/>
  <c r="O109" i="11"/>
  <c r="N109" i="11"/>
  <c r="Q108" i="11"/>
  <c r="P108" i="11"/>
  <c r="O108" i="11"/>
  <c r="N108" i="11"/>
  <c r="Q107" i="11"/>
  <c r="P107" i="11"/>
  <c r="O107" i="11"/>
  <c r="N107" i="11"/>
  <c r="Q106" i="11"/>
  <c r="P106" i="11"/>
  <c r="O106" i="11"/>
  <c r="N106" i="11"/>
  <c r="Q105" i="11"/>
  <c r="P105" i="11"/>
  <c r="O105" i="11"/>
  <c r="N105" i="11"/>
  <c r="Q104" i="11"/>
  <c r="P104" i="11"/>
  <c r="O104" i="11"/>
  <c r="N104" i="11"/>
  <c r="Q103" i="11"/>
  <c r="P103" i="11"/>
  <c r="O103" i="11"/>
  <c r="N103" i="11"/>
  <c r="Q102" i="11"/>
  <c r="P102" i="11"/>
  <c r="O102" i="11"/>
  <c r="N102" i="11"/>
  <c r="Q101" i="11"/>
  <c r="P101" i="11"/>
  <c r="O101" i="11"/>
  <c r="N101" i="11"/>
  <c r="Q100" i="11"/>
  <c r="P100" i="11"/>
  <c r="O100" i="11"/>
  <c r="N100" i="11"/>
  <c r="Q99" i="11"/>
  <c r="P99" i="11"/>
  <c r="O99" i="11"/>
  <c r="N99" i="11"/>
  <c r="Q98" i="11"/>
  <c r="P98" i="11"/>
  <c r="O98" i="11"/>
  <c r="N98" i="11"/>
  <c r="Q97" i="11"/>
  <c r="P97" i="11"/>
  <c r="O97" i="11"/>
  <c r="N97" i="11"/>
  <c r="Q96" i="11"/>
  <c r="P96" i="11"/>
  <c r="O96" i="11"/>
  <c r="N96" i="11"/>
  <c r="Q95" i="11"/>
  <c r="P95" i="11"/>
  <c r="O95" i="11"/>
  <c r="N95" i="11"/>
  <c r="Q94" i="11"/>
  <c r="P94" i="11"/>
  <c r="O94" i="11"/>
  <c r="N94" i="11"/>
  <c r="Q93" i="11"/>
  <c r="P93" i="11"/>
  <c r="O93" i="11"/>
  <c r="N93" i="11"/>
  <c r="Q92" i="11"/>
  <c r="P92" i="11"/>
  <c r="O92" i="11"/>
  <c r="N92" i="11"/>
  <c r="Q91" i="11"/>
  <c r="P91" i="11"/>
  <c r="O91" i="11"/>
  <c r="N91" i="11"/>
  <c r="Q90" i="11"/>
  <c r="P90" i="11"/>
  <c r="O90" i="11"/>
  <c r="N90" i="11"/>
  <c r="Q89" i="11"/>
  <c r="P89" i="11"/>
  <c r="O89" i="11"/>
  <c r="N89" i="11"/>
  <c r="Q88" i="11"/>
  <c r="P88" i="11"/>
  <c r="O88" i="11"/>
  <c r="N88" i="11"/>
  <c r="Q87" i="11"/>
  <c r="P87" i="11"/>
  <c r="O87" i="11"/>
  <c r="N87" i="11"/>
  <c r="Q86" i="11"/>
  <c r="P86" i="11"/>
  <c r="O86" i="11"/>
  <c r="N86" i="11"/>
  <c r="Q85" i="11"/>
  <c r="P85" i="11"/>
  <c r="O85" i="11"/>
  <c r="N85" i="11"/>
  <c r="Q84" i="11"/>
  <c r="P84" i="11"/>
  <c r="O84" i="11"/>
  <c r="N84" i="11"/>
  <c r="Q83" i="11"/>
  <c r="P83" i="11"/>
  <c r="O83" i="11"/>
  <c r="N83" i="11"/>
  <c r="Q82" i="11"/>
  <c r="P82" i="11"/>
  <c r="O82" i="11"/>
  <c r="N82" i="11"/>
  <c r="Q81" i="11"/>
  <c r="P81" i="11"/>
  <c r="O81" i="11"/>
  <c r="N81" i="11"/>
  <c r="Q80" i="11"/>
  <c r="P80" i="11"/>
  <c r="O80" i="11"/>
  <c r="N80" i="11"/>
  <c r="Q79" i="11"/>
  <c r="P79" i="11"/>
  <c r="O79" i="11"/>
  <c r="N79" i="11"/>
  <c r="Q78" i="11"/>
  <c r="P78" i="11"/>
  <c r="O78" i="11"/>
  <c r="N78" i="11"/>
  <c r="Q77" i="11"/>
  <c r="P77" i="11"/>
  <c r="O77" i="11"/>
  <c r="N77" i="11"/>
  <c r="Q76" i="11"/>
  <c r="P76" i="11"/>
  <c r="O76" i="11"/>
  <c r="N76" i="11"/>
  <c r="Q75" i="11"/>
  <c r="P75" i="11"/>
  <c r="O75" i="11"/>
  <c r="N75" i="11"/>
  <c r="Q74" i="11"/>
  <c r="P74" i="11"/>
  <c r="O74" i="11"/>
  <c r="N74" i="11"/>
  <c r="Q73" i="11"/>
  <c r="P73" i="11"/>
  <c r="O73" i="11"/>
  <c r="N73" i="11"/>
  <c r="Q72" i="11"/>
  <c r="P72" i="11"/>
  <c r="O72" i="11"/>
  <c r="N72" i="11"/>
  <c r="Q71" i="11"/>
  <c r="P71" i="11"/>
  <c r="O71" i="11"/>
  <c r="N71" i="11"/>
  <c r="Q70" i="11"/>
  <c r="P70" i="11"/>
  <c r="O70" i="11"/>
  <c r="N70" i="11"/>
  <c r="Q69" i="11"/>
  <c r="P69" i="11"/>
  <c r="O69" i="11"/>
  <c r="N69" i="11"/>
  <c r="Q68" i="11"/>
  <c r="P68" i="11"/>
  <c r="O68" i="11"/>
  <c r="N68" i="11"/>
  <c r="Q67" i="11"/>
  <c r="P67" i="11"/>
  <c r="O67" i="11"/>
  <c r="N67" i="11"/>
  <c r="Q66" i="11"/>
  <c r="P66" i="11"/>
  <c r="O66" i="11"/>
  <c r="N66" i="11"/>
  <c r="Q65" i="11"/>
  <c r="P65" i="11"/>
  <c r="O65" i="11"/>
  <c r="N65" i="11"/>
  <c r="Q64" i="11"/>
  <c r="P64" i="11"/>
  <c r="O64" i="11"/>
  <c r="N64" i="11"/>
  <c r="Q63" i="11"/>
  <c r="P63" i="11"/>
  <c r="O63" i="11"/>
  <c r="N63" i="11"/>
  <c r="Q62" i="11"/>
  <c r="P62" i="11"/>
  <c r="O62" i="11"/>
  <c r="N62" i="11"/>
  <c r="Q61" i="11"/>
  <c r="P61" i="11"/>
  <c r="O61" i="11"/>
  <c r="N61" i="11"/>
  <c r="Q60" i="11"/>
  <c r="P60" i="11"/>
  <c r="O60" i="11"/>
  <c r="N60" i="11"/>
  <c r="Q59" i="11"/>
  <c r="P59" i="11"/>
  <c r="O59" i="11"/>
  <c r="N59" i="11"/>
  <c r="Q58" i="11"/>
  <c r="P58" i="11"/>
  <c r="O58" i="11"/>
  <c r="N58" i="11"/>
  <c r="Q57" i="11"/>
  <c r="P57" i="11"/>
  <c r="O57" i="11"/>
  <c r="N57" i="11"/>
  <c r="Q56" i="11"/>
  <c r="P56" i="11"/>
  <c r="O56" i="11"/>
  <c r="N56" i="11"/>
  <c r="Q55" i="11"/>
  <c r="P55" i="11"/>
  <c r="O55" i="11"/>
  <c r="N55" i="11"/>
  <c r="Q54" i="11"/>
  <c r="P54" i="11"/>
  <c r="O54" i="11"/>
  <c r="N54" i="11"/>
  <c r="Q53" i="11"/>
  <c r="P53" i="11"/>
  <c r="O53" i="11"/>
  <c r="N53" i="11"/>
  <c r="Q52" i="11"/>
  <c r="P52" i="11"/>
  <c r="O52" i="11"/>
  <c r="N52" i="11"/>
  <c r="Q51" i="11"/>
  <c r="P51" i="11"/>
  <c r="O51" i="11"/>
  <c r="N51" i="11"/>
  <c r="Q50" i="11"/>
  <c r="P50" i="11"/>
  <c r="O50" i="11"/>
  <c r="N50" i="11"/>
  <c r="Q49" i="11"/>
  <c r="P49" i="11"/>
  <c r="O49" i="11"/>
  <c r="N49" i="11"/>
  <c r="Q48" i="11"/>
  <c r="P48" i="11"/>
  <c r="O48" i="11"/>
  <c r="N48" i="11"/>
  <c r="Q47" i="11"/>
  <c r="P47" i="11"/>
  <c r="O47" i="11"/>
  <c r="N47" i="11"/>
  <c r="Q46" i="11"/>
  <c r="P46" i="11"/>
  <c r="O46" i="11"/>
  <c r="N46" i="11"/>
  <c r="Q45" i="11"/>
  <c r="P45" i="11"/>
  <c r="O45" i="11"/>
  <c r="N45" i="11"/>
  <c r="Q44" i="11"/>
  <c r="P44" i="11"/>
  <c r="O44" i="11"/>
  <c r="N44" i="11"/>
  <c r="Q43" i="11"/>
  <c r="P43" i="11"/>
  <c r="O43" i="11"/>
  <c r="N43" i="11"/>
  <c r="Q42" i="11"/>
  <c r="P42" i="11"/>
  <c r="O42" i="11"/>
  <c r="N42" i="11"/>
  <c r="Q41" i="11"/>
  <c r="P41" i="11"/>
  <c r="O41" i="11"/>
  <c r="N41" i="11"/>
  <c r="Q40" i="11"/>
  <c r="P40" i="11"/>
  <c r="O40" i="11"/>
  <c r="N40" i="11"/>
  <c r="Q39" i="11"/>
  <c r="P39" i="11"/>
  <c r="O39" i="11"/>
  <c r="N39" i="11"/>
  <c r="Q38" i="11"/>
  <c r="P38" i="11"/>
  <c r="O38" i="11"/>
  <c r="N38" i="11"/>
  <c r="Q37" i="11"/>
  <c r="P37" i="11"/>
  <c r="O37" i="11"/>
  <c r="N37" i="11"/>
  <c r="Q36" i="11"/>
  <c r="P36" i="11"/>
  <c r="O36" i="11"/>
  <c r="N36" i="11"/>
  <c r="Q35" i="11"/>
  <c r="P35" i="11"/>
  <c r="O35" i="11"/>
  <c r="N35" i="11"/>
  <c r="Q34" i="11"/>
  <c r="P34" i="11"/>
  <c r="O34" i="11"/>
  <c r="N34" i="11"/>
  <c r="Q33" i="11"/>
  <c r="P33" i="11"/>
  <c r="O33" i="11"/>
  <c r="N33" i="11"/>
  <c r="Q32" i="11"/>
  <c r="P32" i="11"/>
  <c r="O32" i="11"/>
  <c r="N32" i="11"/>
  <c r="Q31" i="11"/>
  <c r="P31" i="11"/>
  <c r="O31" i="11"/>
  <c r="N31" i="11"/>
  <c r="Q30" i="11"/>
  <c r="P30" i="11"/>
  <c r="O30" i="11"/>
  <c r="N30" i="11"/>
  <c r="Q29" i="11"/>
  <c r="P29" i="11"/>
  <c r="O29" i="11"/>
  <c r="N29" i="11"/>
  <c r="Q28" i="11"/>
  <c r="P28" i="11"/>
  <c r="O28" i="11"/>
  <c r="N28" i="11"/>
  <c r="Q27" i="11"/>
  <c r="P27" i="11"/>
  <c r="O27" i="11"/>
  <c r="N27" i="11"/>
  <c r="Q26" i="11"/>
  <c r="P26" i="11"/>
  <c r="O26" i="11"/>
  <c r="N26" i="11"/>
  <c r="Q25" i="11"/>
  <c r="P25" i="11"/>
  <c r="O25" i="11"/>
  <c r="N25" i="11"/>
  <c r="Q24" i="11"/>
  <c r="P24" i="11"/>
  <c r="O24" i="11"/>
  <c r="N24" i="11"/>
  <c r="Q23" i="11"/>
  <c r="P23" i="11"/>
  <c r="O23" i="11"/>
  <c r="N23" i="11"/>
  <c r="Q22" i="11"/>
  <c r="P22" i="11"/>
  <c r="O22" i="11"/>
  <c r="N22" i="11"/>
  <c r="Q21" i="11"/>
  <c r="P21" i="11"/>
  <c r="O21" i="11"/>
  <c r="N21" i="11"/>
  <c r="Q20" i="11"/>
  <c r="P20" i="11"/>
  <c r="O20" i="11"/>
  <c r="N20" i="11"/>
  <c r="Q19" i="11"/>
  <c r="P19" i="11"/>
  <c r="O19" i="11"/>
  <c r="N19" i="11"/>
  <c r="Q18" i="11"/>
  <c r="P18" i="11"/>
  <c r="O18" i="11"/>
  <c r="N18" i="11"/>
  <c r="Q17" i="11"/>
  <c r="P17" i="11"/>
  <c r="O17" i="11"/>
  <c r="N17" i="11"/>
  <c r="Q16" i="11"/>
  <c r="P16" i="11"/>
  <c r="O16" i="11"/>
  <c r="N16" i="11"/>
  <c r="Q15" i="11"/>
  <c r="P15" i="11"/>
  <c r="O15" i="11"/>
  <c r="N15" i="11"/>
  <c r="Q14" i="11"/>
  <c r="P14" i="11"/>
  <c r="O14" i="11"/>
  <c r="N14" i="11"/>
  <c r="Q13" i="11"/>
  <c r="P13" i="11"/>
  <c r="O13" i="11"/>
  <c r="N13" i="11"/>
  <c r="Q12" i="11"/>
  <c r="P12" i="11"/>
  <c r="O12" i="11"/>
  <c r="N12" i="11"/>
  <c r="Q11" i="11"/>
  <c r="P11" i="11"/>
  <c r="O11" i="11"/>
  <c r="N11" i="11"/>
  <c r="Q10" i="11"/>
  <c r="P10" i="11"/>
  <c r="O10" i="11"/>
  <c r="N10" i="11"/>
  <c r="Q9" i="11"/>
  <c r="P9" i="11"/>
  <c r="O9" i="11"/>
  <c r="N9" i="11"/>
  <c r="Q8" i="11"/>
  <c r="P8" i="11"/>
  <c r="O8" i="11"/>
  <c r="N8" i="11"/>
  <c r="Q7" i="11"/>
  <c r="P7" i="11"/>
  <c r="O7" i="11"/>
  <c r="N7" i="11"/>
  <c r="Q6" i="11"/>
  <c r="P6" i="11"/>
  <c r="O6" i="11"/>
  <c r="N6" i="11"/>
  <c r="Q5" i="11"/>
  <c r="P5" i="11"/>
  <c r="O5" i="11"/>
  <c r="N5" i="11"/>
  <c r="Q4" i="11"/>
  <c r="P4" i="11"/>
  <c r="O4" i="11"/>
  <c r="N4" i="11"/>
  <c r="Q3" i="11"/>
  <c r="P3" i="11"/>
  <c r="O3" i="11"/>
  <c r="N3" i="11"/>
  <c r="M212" i="10"/>
  <c r="Q212" i="10" s="1"/>
  <c r="E43" i="9"/>
  <c r="E42" i="9"/>
  <c r="E41" i="9"/>
  <c r="F36" i="9"/>
  <c r="F37" i="9"/>
  <c r="F38" i="9"/>
  <c r="F39" i="9"/>
  <c r="F35" i="9"/>
  <c r="E39" i="9"/>
  <c r="E38" i="9"/>
  <c r="E37" i="9"/>
  <c r="E36" i="9"/>
  <c r="E35" i="9"/>
  <c r="F30" i="9"/>
  <c r="F31" i="9"/>
  <c r="F32" i="9"/>
  <c r="F33" i="9"/>
  <c r="F29" i="9"/>
  <c r="E33" i="9"/>
  <c r="E32" i="9"/>
  <c r="E31" i="9"/>
  <c r="E30" i="9"/>
  <c r="E29" i="9"/>
  <c r="E23" i="9"/>
  <c r="E27" i="9"/>
  <c r="E26" i="9"/>
  <c r="E25" i="9"/>
  <c r="E24" i="9"/>
  <c r="E21" i="9"/>
  <c r="E20" i="9"/>
  <c r="E19" i="9"/>
  <c r="E18" i="9"/>
  <c r="E17" i="9"/>
  <c r="E12" i="9"/>
  <c r="E13" i="9"/>
  <c r="E14" i="9"/>
  <c r="E15" i="9"/>
  <c r="E11" i="9"/>
  <c r="W4" i="10"/>
  <c r="W5" i="10"/>
  <c r="W6" i="10"/>
  <c r="W7" i="10"/>
  <c r="W8" i="10"/>
  <c r="W9" i="10"/>
  <c r="W3" i="10"/>
  <c r="V4" i="10"/>
  <c r="V5" i="10"/>
  <c r="V6" i="10"/>
  <c r="V7" i="10"/>
  <c r="V8" i="10"/>
  <c r="V9" i="10"/>
  <c r="V3" i="10"/>
  <c r="K211" i="10"/>
  <c r="L211" i="10"/>
  <c r="M211" i="10"/>
  <c r="J211" i="10"/>
  <c r="P211" i="11" l="1"/>
  <c r="O211" i="11"/>
  <c r="J218" i="11"/>
  <c r="R8" i="11"/>
  <c r="R16" i="11"/>
  <c r="R25" i="11"/>
  <c r="R113" i="11"/>
  <c r="R117" i="11"/>
  <c r="R119" i="11"/>
  <c r="R121" i="11"/>
  <c r="R125" i="11"/>
  <c r="R127" i="11"/>
  <c r="R129" i="11"/>
  <c r="R137" i="11"/>
  <c r="R149" i="11"/>
  <c r="R151" i="11"/>
  <c r="R153" i="11"/>
  <c r="R177" i="11"/>
  <c r="R181" i="11"/>
  <c r="R183" i="11"/>
  <c r="R185" i="11"/>
  <c r="R189" i="11"/>
  <c r="R191" i="11"/>
  <c r="R193" i="11"/>
  <c r="R197" i="11"/>
  <c r="R199" i="11"/>
  <c r="R201" i="11"/>
  <c r="R209" i="11"/>
  <c r="R9" i="11"/>
  <c r="R41" i="11"/>
  <c r="R81" i="11"/>
  <c r="R89" i="11"/>
  <c r="R28" i="11"/>
  <c r="R30" i="11"/>
  <c r="R52" i="11"/>
  <c r="R54" i="11"/>
  <c r="R84" i="11"/>
  <c r="R86" i="11"/>
  <c r="R17" i="11"/>
  <c r="R49" i="11"/>
  <c r="R53" i="11"/>
  <c r="R55" i="11"/>
  <c r="R57" i="11"/>
  <c r="R61" i="11"/>
  <c r="R63" i="11"/>
  <c r="R65" i="11"/>
  <c r="R73" i="11"/>
  <c r="R85" i="11"/>
  <c r="R87" i="11"/>
  <c r="R35" i="11"/>
  <c r="R67" i="11"/>
  <c r="R105" i="11"/>
  <c r="R145" i="11"/>
  <c r="R20" i="11"/>
  <c r="R22" i="11"/>
  <c r="R33" i="11"/>
  <c r="R99" i="11"/>
  <c r="R131" i="11"/>
  <c r="R169" i="11"/>
  <c r="R97" i="11"/>
  <c r="R163" i="11"/>
  <c r="R6" i="11"/>
  <c r="R42" i="11"/>
  <c r="R48" i="11"/>
  <c r="R74" i="11"/>
  <c r="R80" i="11"/>
  <c r="R92" i="11"/>
  <c r="R94" i="11"/>
  <c r="R116" i="11"/>
  <c r="R118" i="11"/>
  <c r="R148" i="11"/>
  <c r="R150" i="11"/>
  <c r="R161" i="11"/>
  <c r="R106" i="11"/>
  <c r="R112" i="11"/>
  <c r="R138" i="11"/>
  <c r="R144" i="11"/>
  <c r="R156" i="11"/>
  <c r="R158" i="11"/>
  <c r="R21" i="11"/>
  <c r="R23" i="11"/>
  <c r="R170" i="11"/>
  <c r="R202" i="11"/>
  <c r="R208" i="11"/>
  <c r="R82" i="11"/>
  <c r="R107" i="11"/>
  <c r="R146" i="11"/>
  <c r="R152" i="11"/>
  <c r="R171" i="11"/>
  <c r="R26" i="11"/>
  <c r="R32" i="11"/>
  <c r="R36" i="11"/>
  <c r="R38" i="11"/>
  <c r="R51" i="11"/>
  <c r="R69" i="11"/>
  <c r="R71" i="11"/>
  <c r="R90" i="11"/>
  <c r="R96" i="11"/>
  <c r="R100" i="11"/>
  <c r="R102" i="11"/>
  <c r="R115" i="11"/>
  <c r="R133" i="11"/>
  <c r="R135" i="11"/>
  <c r="R154" i="11"/>
  <c r="R160" i="11"/>
  <c r="R164" i="11"/>
  <c r="R166" i="11"/>
  <c r="R179" i="11"/>
  <c r="R210" i="11"/>
  <c r="R88" i="11"/>
  <c r="R3" i="11"/>
  <c r="V3" i="11" s="1"/>
  <c r="R5" i="11"/>
  <c r="R13" i="11"/>
  <c r="R15" i="11"/>
  <c r="V8" i="11" s="1"/>
  <c r="R34" i="11"/>
  <c r="V9" i="11" s="1"/>
  <c r="R40" i="11"/>
  <c r="R44" i="11"/>
  <c r="R46" i="11"/>
  <c r="R59" i="11"/>
  <c r="R77" i="11"/>
  <c r="R79" i="11"/>
  <c r="R98" i="11"/>
  <c r="R104" i="11"/>
  <c r="R108" i="11"/>
  <c r="R110" i="11"/>
  <c r="R123" i="11"/>
  <c r="R141" i="11"/>
  <c r="R143" i="11"/>
  <c r="R162" i="11"/>
  <c r="R168" i="11"/>
  <c r="R172" i="11"/>
  <c r="R174" i="11"/>
  <c r="R187" i="11"/>
  <c r="R203" i="11"/>
  <c r="R205" i="11"/>
  <c r="R24" i="11"/>
  <c r="R176" i="11"/>
  <c r="R180" i="11"/>
  <c r="R182" i="11"/>
  <c r="R195" i="11"/>
  <c r="R207" i="11"/>
  <c r="R7" i="11"/>
  <c r="R11" i="11"/>
  <c r="R29" i="11"/>
  <c r="R31" i="11"/>
  <c r="R50" i="11"/>
  <c r="R56" i="11"/>
  <c r="R60" i="11"/>
  <c r="R62" i="11"/>
  <c r="R75" i="11"/>
  <c r="R93" i="11"/>
  <c r="R95" i="11"/>
  <c r="R114" i="11"/>
  <c r="R120" i="11"/>
  <c r="R124" i="11"/>
  <c r="R126" i="11"/>
  <c r="R139" i="11"/>
  <c r="R157" i="11"/>
  <c r="R159" i="11"/>
  <c r="R178" i="11"/>
  <c r="R184" i="11"/>
  <c r="R188" i="11"/>
  <c r="R190" i="11"/>
  <c r="R18" i="11"/>
  <c r="R43" i="11"/>
  <c r="R4" i="11"/>
  <c r="R19" i="11"/>
  <c r="R37" i="11"/>
  <c r="R39" i="11"/>
  <c r="R58" i="11"/>
  <c r="R64" i="11"/>
  <c r="R68" i="11"/>
  <c r="R70" i="11"/>
  <c r="R83" i="11"/>
  <c r="R101" i="11"/>
  <c r="R103" i="11"/>
  <c r="R122" i="11"/>
  <c r="R128" i="11"/>
  <c r="R132" i="11"/>
  <c r="R134" i="11"/>
  <c r="R147" i="11"/>
  <c r="R165" i="11"/>
  <c r="R167" i="11"/>
  <c r="R186" i="11"/>
  <c r="R192" i="11"/>
  <c r="R196" i="11"/>
  <c r="R198" i="11"/>
  <c r="R10" i="11"/>
  <c r="R12" i="11"/>
  <c r="R14" i="11"/>
  <c r="R27" i="11"/>
  <c r="R45" i="11"/>
  <c r="R47" i="11"/>
  <c r="R66" i="11"/>
  <c r="R72" i="11"/>
  <c r="R76" i="11"/>
  <c r="R78" i="11"/>
  <c r="R91" i="11"/>
  <c r="R109" i="11"/>
  <c r="R111" i="11"/>
  <c r="R130" i="11"/>
  <c r="R136" i="11"/>
  <c r="R140" i="11"/>
  <c r="R142" i="11"/>
  <c r="R155" i="11"/>
  <c r="R173" i="11"/>
  <c r="R175" i="11"/>
  <c r="R194" i="11"/>
  <c r="R200" i="11"/>
  <c r="R204" i="11"/>
  <c r="R206" i="11"/>
  <c r="Q211" i="11"/>
  <c r="V10" i="10"/>
  <c r="P211" i="10"/>
  <c r="N211" i="10"/>
  <c r="A211" i="10"/>
  <c r="Q210" i="10"/>
  <c r="P210" i="10"/>
  <c r="O210" i="10"/>
  <c r="N210" i="10"/>
  <c r="Q209" i="10"/>
  <c r="P209" i="10"/>
  <c r="O209" i="10"/>
  <c r="N209" i="10"/>
  <c r="Q208" i="10"/>
  <c r="P208" i="10"/>
  <c r="O208" i="10"/>
  <c r="N208" i="10"/>
  <c r="Q207" i="10"/>
  <c r="P207" i="10"/>
  <c r="O207" i="10"/>
  <c r="N207" i="10"/>
  <c r="Q206" i="10"/>
  <c r="P206" i="10"/>
  <c r="O206" i="10"/>
  <c r="N206" i="10"/>
  <c r="Q205" i="10"/>
  <c r="P205" i="10"/>
  <c r="O205" i="10"/>
  <c r="N205" i="10"/>
  <c r="Q204" i="10"/>
  <c r="P204" i="10"/>
  <c r="O204" i="10"/>
  <c r="N204" i="10"/>
  <c r="Q203" i="10"/>
  <c r="P203" i="10"/>
  <c r="O203" i="10"/>
  <c r="N203" i="10"/>
  <c r="Q202" i="10"/>
  <c r="P202" i="10"/>
  <c r="O202" i="10"/>
  <c r="N202" i="10"/>
  <c r="Q201" i="10"/>
  <c r="P201" i="10"/>
  <c r="O201" i="10"/>
  <c r="N201" i="10"/>
  <c r="Q200" i="10"/>
  <c r="P200" i="10"/>
  <c r="O200" i="10"/>
  <c r="N200" i="10"/>
  <c r="Q199" i="10"/>
  <c r="P199" i="10"/>
  <c r="O199" i="10"/>
  <c r="N199" i="10"/>
  <c r="Q198" i="10"/>
  <c r="P198" i="10"/>
  <c r="O198" i="10"/>
  <c r="N198" i="10"/>
  <c r="Q197" i="10"/>
  <c r="P197" i="10"/>
  <c r="O197" i="10"/>
  <c r="N197" i="10"/>
  <c r="Q196" i="10"/>
  <c r="P196" i="10"/>
  <c r="O196" i="10"/>
  <c r="N196" i="10"/>
  <c r="Q195" i="10"/>
  <c r="P195" i="10"/>
  <c r="O195" i="10"/>
  <c r="N195" i="10"/>
  <c r="Q194" i="10"/>
  <c r="P194" i="10"/>
  <c r="O194" i="10"/>
  <c r="N194" i="10"/>
  <c r="Q193" i="10"/>
  <c r="P193" i="10"/>
  <c r="O193" i="10"/>
  <c r="N193" i="10"/>
  <c r="Q192" i="10"/>
  <c r="P192" i="10"/>
  <c r="O192" i="10"/>
  <c r="N192" i="10"/>
  <c r="Q191" i="10"/>
  <c r="P191" i="10"/>
  <c r="O191" i="10"/>
  <c r="N191" i="10"/>
  <c r="Q190" i="10"/>
  <c r="P190" i="10"/>
  <c r="O190" i="10"/>
  <c r="N190" i="10"/>
  <c r="Q189" i="10"/>
  <c r="P189" i="10"/>
  <c r="O189" i="10"/>
  <c r="N189" i="10"/>
  <c r="Q188" i="10"/>
  <c r="P188" i="10"/>
  <c r="O188" i="10"/>
  <c r="N188" i="10"/>
  <c r="Q187" i="10"/>
  <c r="P187" i="10"/>
  <c r="O187" i="10"/>
  <c r="N187" i="10"/>
  <c r="Q186" i="10"/>
  <c r="P186" i="10"/>
  <c r="O186" i="10"/>
  <c r="N186" i="10"/>
  <c r="Q185" i="10"/>
  <c r="P185" i="10"/>
  <c r="O185" i="10"/>
  <c r="N185" i="10"/>
  <c r="Q184" i="10"/>
  <c r="P184" i="10"/>
  <c r="O184" i="10"/>
  <c r="N184" i="10"/>
  <c r="Q183" i="10"/>
  <c r="P183" i="10"/>
  <c r="O183" i="10"/>
  <c r="N183" i="10"/>
  <c r="Q182" i="10"/>
  <c r="P182" i="10"/>
  <c r="O182" i="10"/>
  <c r="N182" i="10"/>
  <c r="Q181" i="10"/>
  <c r="P181" i="10"/>
  <c r="O181" i="10"/>
  <c r="N181" i="10"/>
  <c r="Q180" i="10"/>
  <c r="P180" i="10"/>
  <c r="O180" i="10"/>
  <c r="N180" i="10"/>
  <c r="Q179" i="10"/>
  <c r="P179" i="10"/>
  <c r="O179" i="10"/>
  <c r="N179" i="10"/>
  <c r="Q178" i="10"/>
  <c r="P178" i="10"/>
  <c r="O178" i="10"/>
  <c r="N178" i="10"/>
  <c r="Q177" i="10"/>
  <c r="P177" i="10"/>
  <c r="O177" i="10"/>
  <c r="N177" i="10"/>
  <c r="Q176" i="10"/>
  <c r="P176" i="10"/>
  <c r="O176" i="10"/>
  <c r="N176" i="10"/>
  <c r="Q175" i="10"/>
  <c r="P175" i="10"/>
  <c r="O175" i="10"/>
  <c r="N175" i="10"/>
  <c r="Q174" i="10"/>
  <c r="P174" i="10"/>
  <c r="O174" i="10"/>
  <c r="N174" i="10"/>
  <c r="Q173" i="10"/>
  <c r="P173" i="10"/>
  <c r="O173" i="10"/>
  <c r="N173" i="10"/>
  <c r="Q172" i="10"/>
  <c r="P172" i="10"/>
  <c r="O172" i="10"/>
  <c r="N172" i="10"/>
  <c r="Q171" i="10"/>
  <c r="P171" i="10"/>
  <c r="O171" i="10"/>
  <c r="N171" i="10"/>
  <c r="Q170" i="10"/>
  <c r="P170" i="10"/>
  <c r="O170" i="10"/>
  <c r="N170" i="10"/>
  <c r="Q169" i="10"/>
  <c r="P169" i="10"/>
  <c r="O169" i="10"/>
  <c r="N169" i="10"/>
  <c r="Q168" i="10"/>
  <c r="P168" i="10"/>
  <c r="O168" i="10"/>
  <c r="N168" i="10"/>
  <c r="Q167" i="10"/>
  <c r="P167" i="10"/>
  <c r="O167" i="10"/>
  <c r="N167" i="10"/>
  <c r="Q166" i="10"/>
  <c r="P166" i="10"/>
  <c r="O166" i="10"/>
  <c r="N166" i="10"/>
  <c r="Q165" i="10"/>
  <c r="P165" i="10"/>
  <c r="O165" i="10"/>
  <c r="N165" i="10"/>
  <c r="Q164" i="10"/>
  <c r="P164" i="10"/>
  <c r="O164" i="10"/>
  <c r="N164" i="10"/>
  <c r="Q163" i="10"/>
  <c r="P163" i="10"/>
  <c r="O163" i="10"/>
  <c r="N163" i="10"/>
  <c r="Q162" i="10"/>
  <c r="P162" i="10"/>
  <c r="O162" i="10"/>
  <c r="N162" i="10"/>
  <c r="Q161" i="10"/>
  <c r="P161" i="10"/>
  <c r="O161" i="10"/>
  <c r="N161" i="10"/>
  <c r="Q160" i="10"/>
  <c r="P160" i="10"/>
  <c r="O160" i="10"/>
  <c r="N160" i="10"/>
  <c r="Q159" i="10"/>
  <c r="P159" i="10"/>
  <c r="O159" i="10"/>
  <c r="N159" i="10"/>
  <c r="Q158" i="10"/>
  <c r="P158" i="10"/>
  <c r="O158" i="10"/>
  <c r="N158" i="10"/>
  <c r="Q157" i="10"/>
  <c r="P157" i="10"/>
  <c r="O157" i="10"/>
  <c r="N157" i="10"/>
  <c r="Q156" i="10"/>
  <c r="P156" i="10"/>
  <c r="O156" i="10"/>
  <c r="N156" i="10"/>
  <c r="Q155" i="10"/>
  <c r="P155" i="10"/>
  <c r="O155" i="10"/>
  <c r="N155" i="10"/>
  <c r="Q154" i="10"/>
  <c r="P154" i="10"/>
  <c r="O154" i="10"/>
  <c r="N154" i="10"/>
  <c r="Q153" i="10"/>
  <c r="P153" i="10"/>
  <c r="O153" i="10"/>
  <c r="N153" i="10"/>
  <c r="Q152" i="10"/>
  <c r="P152" i="10"/>
  <c r="O152" i="10"/>
  <c r="N152" i="10"/>
  <c r="Q151" i="10"/>
  <c r="P151" i="10"/>
  <c r="O151" i="10"/>
  <c r="N151" i="10"/>
  <c r="Q150" i="10"/>
  <c r="P150" i="10"/>
  <c r="O150" i="10"/>
  <c r="N150" i="10"/>
  <c r="Q149" i="10"/>
  <c r="P149" i="10"/>
  <c r="O149" i="10"/>
  <c r="N149" i="10"/>
  <c r="Q148" i="10"/>
  <c r="P148" i="10"/>
  <c r="O148" i="10"/>
  <c r="N148" i="10"/>
  <c r="Q147" i="10"/>
  <c r="P147" i="10"/>
  <c r="O147" i="10"/>
  <c r="N147" i="10"/>
  <c r="Q146" i="10"/>
  <c r="P146" i="10"/>
  <c r="O146" i="10"/>
  <c r="N146" i="10"/>
  <c r="Q145" i="10"/>
  <c r="P145" i="10"/>
  <c r="O145" i="10"/>
  <c r="N145" i="10"/>
  <c r="Q144" i="10"/>
  <c r="P144" i="10"/>
  <c r="O144" i="10"/>
  <c r="N144" i="10"/>
  <c r="Q143" i="10"/>
  <c r="P143" i="10"/>
  <c r="O143" i="10"/>
  <c r="N143" i="10"/>
  <c r="Q142" i="10"/>
  <c r="P142" i="10"/>
  <c r="O142" i="10"/>
  <c r="N142" i="10"/>
  <c r="Q141" i="10"/>
  <c r="P141" i="10"/>
  <c r="O141" i="10"/>
  <c r="N141" i="10"/>
  <c r="Q140" i="10"/>
  <c r="P140" i="10"/>
  <c r="O140" i="10"/>
  <c r="N140" i="10"/>
  <c r="Q139" i="10"/>
  <c r="P139" i="10"/>
  <c r="O139" i="10"/>
  <c r="N139" i="10"/>
  <c r="Q138" i="10"/>
  <c r="P138" i="10"/>
  <c r="O138" i="10"/>
  <c r="N138" i="10"/>
  <c r="Q137" i="10"/>
  <c r="P137" i="10"/>
  <c r="O137" i="10"/>
  <c r="N137" i="10"/>
  <c r="Q136" i="10"/>
  <c r="P136" i="10"/>
  <c r="O136" i="10"/>
  <c r="N136" i="10"/>
  <c r="Q135" i="10"/>
  <c r="P135" i="10"/>
  <c r="O135" i="10"/>
  <c r="N135" i="10"/>
  <c r="Q134" i="10"/>
  <c r="P134" i="10"/>
  <c r="O134" i="10"/>
  <c r="N134" i="10"/>
  <c r="Q133" i="10"/>
  <c r="P133" i="10"/>
  <c r="O133" i="10"/>
  <c r="N133" i="10"/>
  <c r="Q132" i="10"/>
  <c r="P132" i="10"/>
  <c r="O132" i="10"/>
  <c r="N132" i="10"/>
  <c r="Q131" i="10"/>
  <c r="P131" i="10"/>
  <c r="O131" i="10"/>
  <c r="N131" i="10"/>
  <c r="Q130" i="10"/>
  <c r="P130" i="10"/>
  <c r="O130" i="10"/>
  <c r="N130" i="10"/>
  <c r="Q129" i="10"/>
  <c r="P129" i="10"/>
  <c r="O129" i="10"/>
  <c r="N129" i="10"/>
  <c r="Q128" i="10"/>
  <c r="P128" i="10"/>
  <c r="O128" i="10"/>
  <c r="N128" i="10"/>
  <c r="Q127" i="10"/>
  <c r="P127" i="10"/>
  <c r="O127" i="10"/>
  <c r="N127" i="10"/>
  <c r="Q126" i="10"/>
  <c r="P126" i="10"/>
  <c r="O126" i="10"/>
  <c r="N126" i="10"/>
  <c r="Q125" i="10"/>
  <c r="P125" i="10"/>
  <c r="O125" i="10"/>
  <c r="N125" i="10"/>
  <c r="Q124" i="10"/>
  <c r="P124" i="10"/>
  <c r="O124" i="10"/>
  <c r="N124" i="10"/>
  <c r="Q123" i="10"/>
  <c r="P123" i="10"/>
  <c r="O123" i="10"/>
  <c r="N123" i="10"/>
  <c r="Q122" i="10"/>
  <c r="P122" i="10"/>
  <c r="O122" i="10"/>
  <c r="N122" i="10"/>
  <c r="Q121" i="10"/>
  <c r="P121" i="10"/>
  <c r="O121" i="10"/>
  <c r="N121" i="10"/>
  <c r="Q120" i="10"/>
  <c r="P120" i="10"/>
  <c r="O120" i="10"/>
  <c r="N120" i="10"/>
  <c r="Q119" i="10"/>
  <c r="P119" i="10"/>
  <c r="O119" i="10"/>
  <c r="N119" i="10"/>
  <c r="Q118" i="10"/>
  <c r="P118" i="10"/>
  <c r="O118" i="10"/>
  <c r="N118" i="10"/>
  <c r="Q117" i="10"/>
  <c r="P117" i="10"/>
  <c r="O117" i="10"/>
  <c r="N117" i="10"/>
  <c r="Q116" i="10"/>
  <c r="P116" i="10"/>
  <c r="O116" i="10"/>
  <c r="N116" i="10"/>
  <c r="Q115" i="10"/>
  <c r="P115" i="10"/>
  <c r="O115" i="10"/>
  <c r="N115" i="10"/>
  <c r="Q114" i="10"/>
  <c r="P114" i="10"/>
  <c r="O114" i="10"/>
  <c r="N114" i="10"/>
  <c r="Q113" i="10"/>
  <c r="P113" i="10"/>
  <c r="O113" i="10"/>
  <c r="N113" i="10"/>
  <c r="Q112" i="10"/>
  <c r="P112" i="10"/>
  <c r="O112" i="10"/>
  <c r="N112" i="10"/>
  <c r="Q111" i="10"/>
  <c r="P111" i="10"/>
  <c r="O111" i="10"/>
  <c r="N111" i="10"/>
  <c r="Q110" i="10"/>
  <c r="P110" i="10"/>
  <c r="O110" i="10"/>
  <c r="N110" i="10"/>
  <c r="Q109" i="10"/>
  <c r="P109" i="10"/>
  <c r="O109" i="10"/>
  <c r="N109" i="10"/>
  <c r="Q108" i="10"/>
  <c r="P108" i="10"/>
  <c r="O108" i="10"/>
  <c r="N108" i="10"/>
  <c r="Q107" i="10"/>
  <c r="P107" i="10"/>
  <c r="O107" i="10"/>
  <c r="N107" i="10"/>
  <c r="Q106" i="10"/>
  <c r="P106" i="10"/>
  <c r="O106" i="10"/>
  <c r="N106" i="10"/>
  <c r="Q105" i="10"/>
  <c r="P105" i="10"/>
  <c r="O105" i="10"/>
  <c r="N105" i="10"/>
  <c r="Q104" i="10"/>
  <c r="P104" i="10"/>
  <c r="O104" i="10"/>
  <c r="N104" i="10"/>
  <c r="Q103" i="10"/>
  <c r="P103" i="10"/>
  <c r="O103" i="10"/>
  <c r="N103" i="10"/>
  <c r="Q102" i="10"/>
  <c r="P102" i="10"/>
  <c r="O102" i="10"/>
  <c r="N102" i="10"/>
  <c r="Q101" i="10"/>
  <c r="P101" i="10"/>
  <c r="O101" i="10"/>
  <c r="N101" i="10"/>
  <c r="Q100" i="10"/>
  <c r="P100" i="10"/>
  <c r="O100" i="10"/>
  <c r="N100" i="10"/>
  <c r="Q99" i="10"/>
  <c r="P99" i="10"/>
  <c r="O99" i="10"/>
  <c r="N99" i="10"/>
  <c r="Q98" i="10"/>
  <c r="P98" i="10"/>
  <c r="O98" i="10"/>
  <c r="N98" i="10"/>
  <c r="Q97" i="10"/>
  <c r="P97" i="10"/>
  <c r="O97" i="10"/>
  <c r="N97" i="10"/>
  <c r="Q96" i="10"/>
  <c r="P96" i="10"/>
  <c r="O96" i="10"/>
  <c r="N96" i="10"/>
  <c r="Q95" i="10"/>
  <c r="P95" i="10"/>
  <c r="O95" i="10"/>
  <c r="N95" i="10"/>
  <c r="Q94" i="10"/>
  <c r="P94" i="10"/>
  <c r="O94" i="10"/>
  <c r="N94" i="10"/>
  <c r="Q93" i="10"/>
  <c r="P93" i="10"/>
  <c r="O93" i="10"/>
  <c r="N93" i="10"/>
  <c r="Q92" i="10"/>
  <c r="P92" i="10"/>
  <c r="O92" i="10"/>
  <c r="N92" i="10"/>
  <c r="Q91" i="10"/>
  <c r="P91" i="10"/>
  <c r="O91" i="10"/>
  <c r="N91" i="10"/>
  <c r="Q90" i="10"/>
  <c r="P90" i="10"/>
  <c r="O90" i="10"/>
  <c r="N90" i="10"/>
  <c r="Q89" i="10"/>
  <c r="P89" i="10"/>
  <c r="O89" i="10"/>
  <c r="N89" i="10"/>
  <c r="Q88" i="10"/>
  <c r="P88" i="10"/>
  <c r="O88" i="10"/>
  <c r="N88" i="10"/>
  <c r="Q87" i="10"/>
  <c r="P87" i="10"/>
  <c r="O87" i="10"/>
  <c r="N87" i="10"/>
  <c r="Q86" i="10"/>
  <c r="P86" i="10"/>
  <c r="O86" i="10"/>
  <c r="N86" i="10"/>
  <c r="Q85" i="10"/>
  <c r="P85" i="10"/>
  <c r="O85" i="10"/>
  <c r="N85" i="10"/>
  <c r="Q84" i="10"/>
  <c r="P84" i="10"/>
  <c r="O84" i="10"/>
  <c r="N84" i="10"/>
  <c r="Q83" i="10"/>
  <c r="P83" i="10"/>
  <c r="O83" i="10"/>
  <c r="N83" i="10"/>
  <c r="Q82" i="10"/>
  <c r="P82" i="10"/>
  <c r="O82" i="10"/>
  <c r="N82" i="10"/>
  <c r="Q81" i="10"/>
  <c r="P81" i="10"/>
  <c r="O81" i="10"/>
  <c r="N81" i="10"/>
  <c r="Q80" i="10"/>
  <c r="P80" i="10"/>
  <c r="O80" i="10"/>
  <c r="N80" i="10"/>
  <c r="Q79" i="10"/>
  <c r="P79" i="10"/>
  <c r="O79" i="10"/>
  <c r="N79" i="10"/>
  <c r="Q78" i="10"/>
  <c r="P78" i="10"/>
  <c r="O78" i="10"/>
  <c r="N78" i="10"/>
  <c r="Q77" i="10"/>
  <c r="P77" i="10"/>
  <c r="O77" i="10"/>
  <c r="N77" i="10"/>
  <c r="Q76" i="10"/>
  <c r="P76" i="10"/>
  <c r="O76" i="10"/>
  <c r="N76" i="10"/>
  <c r="Q75" i="10"/>
  <c r="P75" i="10"/>
  <c r="O75" i="10"/>
  <c r="N75" i="10"/>
  <c r="Q74" i="10"/>
  <c r="P74" i="10"/>
  <c r="O74" i="10"/>
  <c r="N74" i="10"/>
  <c r="Q73" i="10"/>
  <c r="P73" i="10"/>
  <c r="O73" i="10"/>
  <c r="N73" i="10"/>
  <c r="Q72" i="10"/>
  <c r="P72" i="10"/>
  <c r="O72" i="10"/>
  <c r="N72" i="10"/>
  <c r="Q71" i="10"/>
  <c r="P71" i="10"/>
  <c r="O71" i="10"/>
  <c r="N71" i="10"/>
  <c r="Q70" i="10"/>
  <c r="P70" i="10"/>
  <c r="O70" i="10"/>
  <c r="N70" i="10"/>
  <c r="Q69" i="10"/>
  <c r="P69" i="10"/>
  <c r="O69" i="10"/>
  <c r="N69" i="10"/>
  <c r="Q68" i="10"/>
  <c r="P68" i="10"/>
  <c r="O68" i="10"/>
  <c r="N68" i="10"/>
  <c r="Q67" i="10"/>
  <c r="P67" i="10"/>
  <c r="O67" i="10"/>
  <c r="N67" i="10"/>
  <c r="Q66" i="10"/>
  <c r="P66" i="10"/>
  <c r="O66" i="10"/>
  <c r="N66" i="10"/>
  <c r="Q65" i="10"/>
  <c r="P65" i="10"/>
  <c r="O65" i="10"/>
  <c r="N65" i="10"/>
  <c r="Q64" i="10"/>
  <c r="P64" i="10"/>
  <c r="O64" i="10"/>
  <c r="N64" i="10"/>
  <c r="Q63" i="10"/>
  <c r="P63" i="10"/>
  <c r="O63" i="10"/>
  <c r="N63" i="10"/>
  <c r="Q62" i="10"/>
  <c r="P62" i="10"/>
  <c r="O62" i="10"/>
  <c r="N62" i="10"/>
  <c r="Q61" i="10"/>
  <c r="P61" i="10"/>
  <c r="O61" i="10"/>
  <c r="N61" i="10"/>
  <c r="Q60" i="10"/>
  <c r="P60" i="10"/>
  <c r="O60" i="10"/>
  <c r="N60" i="10"/>
  <c r="Q59" i="10"/>
  <c r="P59" i="10"/>
  <c r="O59" i="10"/>
  <c r="N59" i="10"/>
  <c r="Q58" i="10"/>
  <c r="P58" i="10"/>
  <c r="O58" i="10"/>
  <c r="N58" i="10"/>
  <c r="Q57" i="10"/>
  <c r="P57" i="10"/>
  <c r="O57" i="10"/>
  <c r="N57" i="10"/>
  <c r="Q56" i="10"/>
  <c r="P56" i="10"/>
  <c r="O56" i="10"/>
  <c r="N56" i="10"/>
  <c r="Q55" i="10"/>
  <c r="P55" i="10"/>
  <c r="O55" i="10"/>
  <c r="N55" i="10"/>
  <c r="Q54" i="10"/>
  <c r="P54" i="10"/>
  <c r="O54" i="10"/>
  <c r="N54" i="10"/>
  <c r="Q53" i="10"/>
  <c r="P53" i="10"/>
  <c r="O53" i="10"/>
  <c r="N53" i="10"/>
  <c r="Q52" i="10"/>
  <c r="P52" i="10"/>
  <c r="O52" i="10"/>
  <c r="N52" i="10"/>
  <c r="Q51" i="10"/>
  <c r="P51" i="10"/>
  <c r="O51" i="10"/>
  <c r="N51" i="10"/>
  <c r="Q50" i="10"/>
  <c r="P50" i="10"/>
  <c r="O50" i="10"/>
  <c r="N50" i="10"/>
  <c r="Q49" i="10"/>
  <c r="P49" i="10"/>
  <c r="O49" i="10"/>
  <c r="N49" i="10"/>
  <c r="Q48" i="10"/>
  <c r="P48" i="10"/>
  <c r="O48" i="10"/>
  <c r="N48" i="10"/>
  <c r="Q47" i="10"/>
  <c r="P47" i="10"/>
  <c r="O47" i="10"/>
  <c r="N47" i="10"/>
  <c r="Q46" i="10"/>
  <c r="P46" i="10"/>
  <c r="O46" i="10"/>
  <c r="N46" i="10"/>
  <c r="Q45" i="10"/>
  <c r="P45" i="10"/>
  <c r="O45" i="10"/>
  <c r="N45" i="10"/>
  <c r="Q44" i="10"/>
  <c r="P44" i="10"/>
  <c r="O44" i="10"/>
  <c r="N44" i="10"/>
  <c r="Q43" i="10"/>
  <c r="P43" i="10"/>
  <c r="O43" i="10"/>
  <c r="N43" i="10"/>
  <c r="Q42" i="10"/>
  <c r="P42" i="10"/>
  <c r="O42" i="10"/>
  <c r="N42" i="10"/>
  <c r="Q41" i="10"/>
  <c r="P41" i="10"/>
  <c r="O41" i="10"/>
  <c r="N41" i="10"/>
  <c r="Q40" i="10"/>
  <c r="P40" i="10"/>
  <c r="O40" i="10"/>
  <c r="N40" i="10"/>
  <c r="Q39" i="10"/>
  <c r="P39" i="10"/>
  <c r="O39" i="10"/>
  <c r="N39" i="10"/>
  <c r="Q38" i="10"/>
  <c r="P38" i="10"/>
  <c r="O38" i="10"/>
  <c r="N38" i="10"/>
  <c r="Q37" i="10"/>
  <c r="P37" i="10"/>
  <c r="O37" i="10"/>
  <c r="N37" i="10"/>
  <c r="Q36" i="10"/>
  <c r="P36" i="10"/>
  <c r="O36" i="10"/>
  <c r="N36" i="10"/>
  <c r="Q35" i="10"/>
  <c r="P35" i="10"/>
  <c r="O35" i="10"/>
  <c r="N35" i="10"/>
  <c r="Q34" i="10"/>
  <c r="P34" i="10"/>
  <c r="O34" i="10"/>
  <c r="N34" i="10"/>
  <c r="Q33" i="10"/>
  <c r="P33" i="10"/>
  <c r="O33" i="10"/>
  <c r="N33" i="10"/>
  <c r="Q32" i="10"/>
  <c r="P32" i="10"/>
  <c r="O32" i="10"/>
  <c r="N32" i="10"/>
  <c r="Q31" i="10"/>
  <c r="P31" i="10"/>
  <c r="O31" i="10"/>
  <c r="N31" i="10"/>
  <c r="Q30" i="10"/>
  <c r="P30" i="10"/>
  <c r="O30" i="10"/>
  <c r="N30" i="10"/>
  <c r="Q29" i="10"/>
  <c r="P29" i="10"/>
  <c r="O29" i="10"/>
  <c r="N29" i="10"/>
  <c r="Q28" i="10"/>
  <c r="P28" i="10"/>
  <c r="O28" i="10"/>
  <c r="N28" i="10"/>
  <c r="Q27" i="10"/>
  <c r="P27" i="10"/>
  <c r="O27" i="10"/>
  <c r="N27" i="10"/>
  <c r="Q26" i="10"/>
  <c r="P26" i="10"/>
  <c r="O26" i="10"/>
  <c r="N26" i="10"/>
  <c r="Q25" i="10"/>
  <c r="P25" i="10"/>
  <c r="O25" i="10"/>
  <c r="N25" i="10"/>
  <c r="Q24" i="10"/>
  <c r="P24" i="10"/>
  <c r="O24" i="10"/>
  <c r="N24" i="10"/>
  <c r="Q23" i="10"/>
  <c r="P23" i="10"/>
  <c r="O23" i="10"/>
  <c r="N23" i="10"/>
  <c r="Q22" i="10"/>
  <c r="P22" i="10"/>
  <c r="O22" i="10"/>
  <c r="N22" i="10"/>
  <c r="Q21" i="10"/>
  <c r="P21" i="10"/>
  <c r="O21" i="10"/>
  <c r="N21" i="10"/>
  <c r="Q20" i="10"/>
  <c r="P20" i="10"/>
  <c r="O20" i="10"/>
  <c r="N20" i="10"/>
  <c r="Q19" i="10"/>
  <c r="P19" i="10"/>
  <c r="O19" i="10"/>
  <c r="N19" i="10"/>
  <c r="Q18" i="10"/>
  <c r="P18" i="10"/>
  <c r="O18" i="10"/>
  <c r="N18" i="10"/>
  <c r="Q17" i="10"/>
  <c r="P17" i="10"/>
  <c r="O17" i="10"/>
  <c r="N17" i="10"/>
  <c r="Q16" i="10"/>
  <c r="P16" i="10"/>
  <c r="O16" i="10"/>
  <c r="N16" i="10"/>
  <c r="Q15" i="10"/>
  <c r="P15" i="10"/>
  <c r="O15" i="10"/>
  <c r="N15" i="10"/>
  <c r="Q14" i="10"/>
  <c r="P14" i="10"/>
  <c r="O14" i="10"/>
  <c r="N14" i="10"/>
  <c r="Q13" i="10"/>
  <c r="P13" i="10"/>
  <c r="O13" i="10"/>
  <c r="N13" i="10"/>
  <c r="Q12" i="10"/>
  <c r="P12" i="10"/>
  <c r="O12" i="10"/>
  <c r="N12" i="10"/>
  <c r="Q11" i="10"/>
  <c r="P11" i="10"/>
  <c r="O11" i="10"/>
  <c r="N11" i="10"/>
  <c r="Q10" i="10"/>
  <c r="P10" i="10"/>
  <c r="O10" i="10"/>
  <c r="N10" i="10"/>
  <c r="Q9" i="10"/>
  <c r="P9" i="10"/>
  <c r="O9" i="10"/>
  <c r="N9" i="10"/>
  <c r="Q8" i="10"/>
  <c r="P8" i="10"/>
  <c r="O8" i="10"/>
  <c r="N8" i="10"/>
  <c r="Q7" i="10"/>
  <c r="P7" i="10"/>
  <c r="O7" i="10"/>
  <c r="N7" i="10"/>
  <c r="Q6" i="10"/>
  <c r="P6" i="10"/>
  <c r="O6" i="10"/>
  <c r="N6" i="10"/>
  <c r="Q5" i="10"/>
  <c r="P5" i="10"/>
  <c r="O5" i="10"/>
  <c r="N5" i="10"/>
  <c r="Q4" i="10"/>
  <c r="P4" i="10"/>
  <c r="O4" i="10"/>
  <c r="N4" i="10"/>
  <c r="Q3" i="10"/>
  <c r="P3" i="10"/>
  <c r="O3" i="10"/>
  <c r="N3" i="10"/>
  <c r="R211" i="11" l="1"/>
  <c r="V6" i="11"/>
  <c r="V5" i="11"/>
  <c r="V4" i="11"/>
  <c r="V7" i="11"/>
  <c r="R53" i="10"/>
  <c r="R59" i="10"/>
  <c r="R61" i="10"/>
  <c r="R63" i="10"/>
  <c r="R67" i="10"/>
  <c r="R69" i="10"/>
  <c r="R75" i="10"/>
  <c r="R77" i="10"/>
  <c r="R83" i="10"/>
  <c r="R85" i="10"/>
  <c r="R91" i="10"/>
  <c r="R93" i="10"/>
  <c r="R99" i="10"/>
  <c r="R101" i="10"/>
  <c r="R107" i="10"/>
  <c r="R109" i="10"/>
  <c r="R115" i="10"/>
  <c r="R117" i="10"/>
  <c r="R173" i="10"/>
  <c r="R10" i="10"/>
  <c r="R12" i="10"/>
  <c r="R14" i="10"/>
  <c r="R16" i="10"/>
  <c r="R20" i="10"/>
  <c r="R100" i="10"/>
  <c r="R104" i="10"/>
  <c r="R120" i="10"/>
  <c r="R132" i="10"/>
  <c r="R136" i="10"/>
  <c r="R140" i="10"/>
  <c r="R148" i="10"/>
  <c r="R152" i="10"/>
  <c r="R156" i="10"/>
  <c r="R164" i="10"/>
  <c r="R168" i="10"/>
  <c r="R172" i="10"/>
  <c r="R176" i="10"/>
  <c r="R180" i="10"/>
  <c r="R188" i="10"/>
  <c r="R190" i="10"/>
  <c r="R192" i="10"/>
  <c r="R4" i="10"/>
  <c r="R8" i="10"/>
  <c r="R24" i="10"/>
  <c r="R28" i="10"/>
  <c r="R52" i="10"/>
  <c r="R56" i="10"/>
  <c r="O211" i="10"/>
  <c r="R196" i="10"/>
  <c r="R200" i="10"/>
  <c r="R208" i="10"/>
  <c r="R174" i="10"/>
  <c r="R36" i="10"/>
  <c r="R38" i="10"/>
  <c r="R40" i="10"/>
  <c r="R44" i="10"/>
  <c r="R123" i="10"/>
  <c r="R125" i="10"/>
  <c r="R131" i="10"/>
  <c r="R60" i="10"/>
  <c r="R68" i="10"/>
  <c r="R72" i="10"/>
  <c r="R76" i="10"/>
  <c r="R84" i="10"/>
  <c r="R88" i="10"/>
  <c r="R133" i="10"/>
  <c r="R139" i="10"/>
  <c r="R141" i="10"/>
  <c r="R147" i="10"/>
  <c r="R149" i="10"/>
  <c r="R155" i="10"/>
  <c r="R157" i="10"/>
  <c r="R163" i="10"/>
  <c r="R165" i="10"/>
  <c r="R171" i="10"/>
  <c r="Q211" i="10"/>
  <c r="R3" i="10"/>
  <c r="R5" i="10"/>
  <c r="R179" i="10"/>
  <c r="R187" i="10"/>
  <c r="R189" i="10"/>
  <c r="R13" i="10"/>
  <c r="R17" i="10"/>
  <c r="R19" i="10"/>
  <c r="R21" i="10"/>
  <c r="R108" i="10"/>
  <c r="R116" i="10"/>
  <c r="R195" i="10"/>
  <c r="R197" i="10"/>
  <c r="R203" i="10"/>
  <c r="R27" i="10"/>
  <c r="R29" i="10"/>
  <c r="R31" i="10"/>
  <c r="R37" i="10"/>
  <c r="R43" i="10"/>
  <c r="R45" i="10"/>
  <c r="R51" i="10"/>
  <c r="R124" i="10"/>
  <c r="R209" i="10"/>
  <c r="R112" i="10"/>
  <c r="R92" i="10"/>
  <c r="R96" i="10"/>
  <c r="R144" i="10"/>
  <c r="R32" i="10"/>
  <c r="R48" i="10"/>
  <c r="R160" i="10"/>
  <c r="R181" i="10"/>
  <c r="R204" i="10"/>
  <c r="R11" i="10"/>
  <c r="R64" i="10"/>
  <c r="R80" i="10"/>
  <c r="R128" i="10"/>
  <c r="R184" i="10"/>
  <c r="R205" i="10"/>
  <c r="R121" i="10"/>
  <c r="R137" i="10"/>
  <c r="R26" i="10"/>
  <c r="R35" i="10"/>
  <c r="R81" i="10"/>
  <c r="R129" i="10"/>
  <c r="R145" i="10"/>
  <c r="R39" i="10"/>
  <c r="R18" i="10"/>
  <c r="R162" i="10"/>
  <c r="R30" i="10"/>
  <c r="R46" i="10"/>
  <c r="R50" i="10"/>
  <c r="R87" i="10"/>
  <c r="R33" i="10"/>
  <c r="R74" i="10"/>
  <c r="R78" i="10"/>
  <c r="R95" i="10"/>
  <c r="R82" i="10"/>
  <c r="R90" i="10"/>
  <c r="R94" i="10"/>
  <c r="R103" i="10"/>
  <c r="R127" i="10"/>
  <c r="R110" i="10"/>
  <c r="R151" i="10"/>
  <c r="R177" i="10"/>
  <c r="R185" i="10"/>
  <c r="R193" i="10"/>
  <c r="R201" i="10"/>
  <c r="R57" i="10"/>
  <c r="R65" i="10"/>
  <c r="R114" i="10"/>
  <c r="R138" i="10"/>
  <c r="R142" i="10"/>
  <c r="R150" i="10"/>
  <c r="R159" i="10"/>
  <c r="R23" i="10"/>
  <c r="R73" i="10"/>
  <c r="R146" i="10"/>
  <c r="R154" i="10"/>
  <c r="R158" i="10"/>
  <c r="R167" i="10"/>
  <c r="R25" i="10"/>
  <c r="R34" i="10"/>
  <c r="R47" i="10"/>
  <c r="R98" i="10"/>
  <c r="R102" i="10"/>
  <c r="R111" i="10"/>
  <c r="R166" i="10"/>
  <c r="R175" i="10"/>
  <c r="R42" i="10"/>
  <c r="R55" i="10"/>
  <c r="R106" i="10"/>
  <c r="R119" i="10"/>
  <c r="R170" i="10"/>
  <c r="R183" i="10"/>
  <c r="R54" i="10"/>
  <c r="R118" i="10"/>
  <c r="R178" i="10"/>
  <c r="R182" i="10"/>
  <c r="R191" i="10"/>
  <c r="R7" i="10"/>
  <c r="R58" i="10"/>
  <c r="R62" i="10"/>
  <c r="R71" i="10"/>
  <c r="R89" i="10"/>
  <c r="R122" i="10"/>
  <c r="R126" i="10"/>
  <c r="R135" i="10"/>
  <c r="R153" i="10"/>
  <c r="R186" i="10"/>
  <c r="R199" i="10"/>
  <c r="R6" i="10"/>
  <c r="R15" i="10"/>
  <c r="R66" i="10"/>
  <c r="R70" i="10"/>
  <c r="R79" i="10"/>
  <c r="R97" i="10"/>
  <c r="R130" i="10"/>
  <c r="R134" i="10"/>
  <c r="R143" i="10"/>
  <c r="R161" i="10"/>
  <c r="R194" i="10"/>
  <c r="R198" i="10"/>
  <c r="R207" i="10"/>
  <c r="R41" i="10"/>
  <c r="R105" i="10"/>
  <c r="R169" i="10"/>
  <c r="R202" i="10"/>
  <c r="R206" i="10"/>
  <c r="R9" i="10"/>
  <c r="R22" i="10"/>
  <c r="R49" i="10"/>
  <c r="R86" i="10"/>
  <c r="R113" i="10"/>
  <c r="R210" i="10"/>
  <c r="BE5" i="8"/>
  <c r="BD5" i="8" s="1" a="1"/>
  <c r="BD5" i="8" s="1"/>
  <c r="BF5" i="8" s="1" a="1"/>
  <c r="BF5" i="8" s="1"/>
  <c r="BE4" i="8"/>
  <c r="BD4" i="8" s="1" a="1"/>
  <c r="BD4" i="8" s="1"/>
  <c r="BF4" i="8" s="1" a="1"/>
  <c r="BF4" i="8" s="1"/>
  <c r="BE3" i="8"/>
  <c r="BD3" i="8" s="1" a="1"/>
  <c r="BD3" i="8" s="1"/>
  <c r="BF3" i="8" s="1" a="1"/>
  <c r="BF3" i="8" s="1"/>
  <c r="BD3" i="7" a="1"/>
  <c r="BD3" i="7" s="1"/>
  <c r="BD3" i="6" a="1"/>
  <c r="BD3" i="6" s="1"/>
  <c r="BF3" i="6" s="1" a="1"/>
  <c r="BF3" i="6" s="1"/>
  <c r="BE4" i="5"/>
  <c r="BD4" i="5" s="1" a="1"/>
  <c r="BD4" i="5" s="1"/>
  <c r="BF4" i="5" s="1" a="1"/>
  <c r="BF4" i="5" s="1"/>
  <c r="BE5" i="5"/>
  <c r="BD5" i="5" s="1" a="1"/>
  <c r="BD5" i="5" s="1"/>
  <c r="BF5" i="5" s="1" a="1"/>
  <c r="BF5" i="5" s="1"/>
  <c r="BE6" i="5"/>
  <c r="BD6" i="5" s="1" a="1"/>
  <c r="BD6" i="5" s="1"/>
  <c r="BF6" i="5" s="1" a="1"/>
  <c r="BF6" i="5" s="1"/>
  <c r="BE7" i="5"/>
  <c r="BD7" i="5" s="1" a="1"/>
  <c r="BD7" i="5" s="1"/>
  <c r="BF7" i="5" s="1" a="1"/>
  <c r="BF7" i="5" s="1"/>
  <c r="BE8" i="5"/>
  <c r="BD8" i="5" s="1" a="1"/>
  <c r="BD8" i="5" s="1"/>
  <c r="BF8" i="5" s="1" a="1"/>
  <c r="BF8" i="5" s="1"/>
  <c r="BE9" i="5"/>
  <c r="BD9" i="5" s="1" a="1"/>
  <c r="BD9" i="5" s="1"/>
  <c r="BF9" i="5" s="1" a="1"/>
  <c r="BF9" i="5" s="1"/>
  <c r="BE10" i="5"/>
  <c r="BD10" i="5" s="1" a="1"/>
  <c r="BD10" i="5" s="1"/>
  <c r="BF10" i="5" s="1" a="1"/>
  <c r="BF10" i="5" s="1"/>
  <c r="BE11" i="5"/>
  <c r="BD11" i="5" s="1" a="1"/>
  <c r="BD11" i="5" s="1"/>
  <c r="BF11" i="5" s="1" a="1"/>
  <c r="BF11" i="5" s="1"/>
  <c r="BE12" i="5"/>
  <c r="BD12" i="5" s="1" a="1"/>
  <c r="BD12" i="5" s="1"/>
  <c r="BF12" i="5" s="1" a="1"/>
  <c r="BF12" i="5" s="1"/>
  <c r="BF3" i="5" a="1"/>
  <c r="BF3" i="5" s="1"/>
  <c r="BD9" i="4" a="1"/>
  <c r="BD9" i="4" s="1"/>
  <c r="BF9" i="4" s="1" a="1"/>
  <c r="BF9" i="4" s="1"/>
  <c r="BE4" i="4"/>
  <c r="BD4" i="4" s="1" a="1"/>
  <c r="BD4" i="4" s="1"/>
  <c r="BF4" i="4" s="1" a="1"/>
  <c r="BF4" i="4" s="1"/>
  <c r="BE5" i="4"/>
  <c r="BD5" i="4" s="1" a="1"/>
  <c r="BD5" i="4" s="1"/>
  <c r="BF5" i="4" s="1" a="1"/>
  <c r="BF5" i="4" s="1"/>
  <c r="BE6" i="4"/>
  <c r="BD6" i="4" s="1" a="1"/>
  <c r="BD6" i="4" s="1"/>
  <c r="BF6" i="4" s="1" a="1"/>
  <c r="BF6" i="4" s="1"/>
  <c r="BE7" i="4"/>
  <c r="BD7" i="4" s="1" a="1"/>
  <c r="BD7" i="4" s="1"/>
  <c r="BF7" i="4" s="1" a="1"/>
  <c r="BF7" i="4" s="1"/>
  <c r="BE8" i="4"/>
  <c r="BD8" i="4" s="1" a="1"/>
  <c r="BD8" i="4" s="1"/>
  <c r="BF8" i="4" s="1" a="1"/>
  <c r="BF8" i="4" s="1"/>
  <c r="BE9" i="4"/>
  <c r="BE10" i="4"/>
  <c r="BD10" i="4" s="1" a="1"/>
  <c r="BD10" i="4" s="1"/>
  <c r="BF10" i="4" s="1" a="1"/>
  <c r="BF10" i="4" s="1"/>
  <c r="BE11" i="4"/>
  <c r="BD11" i="4" s="1" a="1"/>
  <c r="BD11" i="4" s="1"/>
  <c r="BF11" i="4" s="1" a="1"/>
  <c r="BF11" i="4" s="1"/>
  <c r="BE12" i="4"/>
  <c r="BD12" i="4" s="1" a="1"/>
  <c r="BD12" i="4" s="1"/>
  <c r="BF12" i="4" s="1" a="1"/>
  <c r="BF12" i="4" s="1"/>
  <c r="BE3" i="4"/>
  <c r="BD3" i="4" s="1" a="1"/>
  <c r="BD3" i="4" s="1"/>
  <c r="BF3" i="4" s="1" a="1"/>
  <c r="BF3" i="4" s="1"/>
  <c r="BE4" i="3"/>
  <c r="BD4" i="3" s="1" a="1"/>
  <c r="BD4" i="3" s="1"/>
  <c r="BF4" i="3" s="1" a="1"/>
  <c r="BF4" i="3" s="1"/>
  <c r="BE5" i="3"/>
  <c r="BD5" i="3" s="1" a="1"/>
  <c r="BD5" i="3" s="1"/>
  <c r="BF5" i="3" s="1" a="1"/>
  <c r="BF5" i="3" s="1"/>
  <c r="BE6" i="3"/>
  <c r="BD6" i="3" s="1" a="1"/>
  <c r="BD6" i="3" s="1"/>
  <c r="BF6" i="3" s="1" a="1"/>
  <c r="BF6" i="3" s="1"/>
  <c r="BE7" i="3"/>
  <c r="BD7" i="3" s="1" a="1"/>
  <c r="BD7" i="3" s="1"/>
  <c r="BF7" i="3" s="1" a="1"/>
  <c r="BF7" i="3" s="1"/>
  <c r="BE8" i="3"/>
  <c r="BD8" i="3" s="1" a="1"/>
  <c r="BD8" i="3" s="1"/>
  <c r="BF8" i="3" s="1" a="1"/>
  <c r="BF8" i="3" s="1"/>
  <c r="BE9" i="3"/>
  <c r="BD9" i="3" s="1" a="1"/>
  <c r="BD9" i="3" s="1"/>
  <c r="BF9" i="3" s="1" a="1"/>
  <c r="BF9" i="3" s="1"/>
  <c r="BE10" i="3"/>
  <c r="BD10" i="3" s="1" a="1"/>
  <c r="BD10" i="3" s="1"/>
  <c r="BF10" i="3" s="1" a="1"/>
  <c r="BF10" i="3" s="1"/>
  <c r="BE11" i="3"/>
  <c r="BD11" i="3" s="1" a="1"/>
  <c r="BD11" i="3" s="1"/>
  <c r="BF11" i="3" s="1" a="1"/>
  <c r="BF11" i="3" s="1"/>
  <c r="BE12" i="3"/>
  <c r="BD12" i="3" s="1" a="1"/>
  <c r="BD12" i="3" s="1"/>
  <c r="BF12" i="3" s="1" a="1"/>
  <c r="BF12" i="3" s="1"/>
  <c r="BE3" i="3"/>
  <c r="BD3" i="3" s="1" a="1"/>
  <c r="BD3" i="3" s="1"/>
  <c r="BF3" i="3" s="1" a="1"/>
  <c r="BF3" i="3" s="1"/>
  <c r="BE4" i="2"/>
  <c r="BD4" i="2" s="1" a="1"/>
  <c r="BD4" i="2" s="1"/>
  <c r="BF4" i="2" s="1" a="1"/>
  <c r="BF4" i="2" s="1"/>
  <c r="BE5" i="2"/>
  <c r="BD5" i="2" s="1" a="1"/>
  <c r="BD5" i="2" s="1"/>
  <c r="BF5" i="2" s="1" a="1"/>
  <c r="BF5" i="2" s="1"/>
  <c r="BE6" i="2"/>
  <c r="BD6" i="2" s="1" a="1"/>
  <c r="BD6" i="2" s="1"/>
  <c r="BF6" i="2" s="1" a="1"/>
  <c r="BF6" i="2" s="1"/>
  <c r="BE7" i="2"/>
  <c r="BD7" i="2" s="1" a="1"/>
  <c r="BD7" i="2" s="1"/>
  <c r="BF7" i="2" s="1" a="1"/>
  <c r="BF7" i="2" s="1"/>
  <c r="BE8" i="2"/>
  <c r="BD8" i="2" s="1" a="1"/>
  <c r="BD8" i="2" s="1"/>
  <c r="BF8" i="2" s="1" a="1"/>
  <c r="BF8" i="2" s="1"/>
  <c r="BE9" i="2"/>
  <c r="BD9" i="2" s="1" a="1"/>
  <c r="BD9" i="2" s="1"/>
  <c r="BF9" i="2" s="1" a="1"/>
  <c r="BF9" i="2" s="1"/>
  <c r="BE10" i="2"/>
  <c r="BD10" i="2" s="1" a="1"/>
  <c r="BD10" i="2" s="1"/>
  <c r="BF10" i="2" s="1" a="1"/>
  <c r="BF10" i="2" s="1"/>
  <c r="BE11" i="2"/>
  <c r="BD11" i="2" s="1" a="1"/>
  <c r="BD11" i="2" s="1"/>
  <c r="BF11" i="2" s="1" a="1"/>
  <c r="BF11" i="2" s="1"/>
  <c r="BE12" i="2"/>
  <c r="BD12" i="2" s="1" a="1"/>
  <c r="BD12" i="2" s="1"/>
  <c r="BF12" i="2" s="1" a="1"/>
  <c r="BF12" i="2" s="1"/>
  <c r="BE3" i="2"/>
  <c r="BD3" i="2" s="1" a="1"/>
  <c r="BD3" i="2" s="1"/>
  <c r="BF3" i="2" s="1" a="1"/>
  <c r="BF3" i="2" s="1"/>
  <c r="HU24" i="1"/>
  <c r="HU21" i="1"/>
  <c r="HU19" i="1"/>
  <c r="HU18" i="1"/>
  <c r="HU17" i="1"/>
  <c r="HU13" i="1"/>
  <c r="HU12" i="1"/>
  <c r="HU10" i="1"/>
  <c r="HU6" i="1"/>
  <c r="HU4" i="1"/>
  <c r="HR22" i="1" a="1"/>
  <c r="HR22" i="1" s="1"/>
  <c r="HR5" i="1" a="1"/>
  <c r="HR5" i="1" s="1"/>
  <c r="HR11" i="1" a="1"/>
  <c r="HR11" i="1" s="1"/>
  <c r="HR3" i="1" a="1"/>
  <c r="HR3" i="1" s="1"/>
  <c r="HR23" i="1" a="1"/>
  <c r="HR23" i="1" s="1"/>
  <c r="HR24" i="1" a="1"/>
  <c r="HR24" i="1" s="1"/>
  <c r="HR7" i="1" a="1"/>
  <c r="HR7" i="1" s="1"/>
  <c r="HR8" i="1" a="1"/>
  <c r="HR8" i="1" s="1"/>
  <c r="HR13" i="1" a="1"/>
  <c r="HR13" i="1" s="1"/>
  <c r="HR14" i="1" a="1"/>
  <c r="HR14" i="1" s="1"/>
  <c r="HR6" i="1" a="1"/>
  <c r="HR6" i="1" s="1"/>
  <c r="HR15" i="1" a="1"/>
  <c r="HR15" i="1" s="1"/>
  <c r="HR18" i="1" a="1"/>
  <c r="HR18" i="1" s="1"/>
  <c r="HR12" i="1" a="1"/>
  <c r="HR12" i="1" s="1"/>
  <c r="HR20" i="1" a="1"/>
  <c r="HR20" i="1" s="1"/>
  <c r="HR9" i="1" a="1"/>
  <c r="HR9" i="1" s="1"/>
  <c r="HR16" i="1" a="1"/>
  <c r="HR16" i="1" s="1"/>
  <c r="HR10" i="1" a="1"/>
  <c r="HR10" i="1" s="1"/>
  <c r="HR17" i="1" a="1"/>
  <c r="HR17" i="1" s="1"/>
  <c r="HR4" i="1" a="1"/>
  <c r="HR4" i="1" s="1"/>
  <c r="HR21" i="1" a="1"/>
  <c r="HR21" i="1" s="1"/>
  <c r="HR19" i="1" a="1"/>
  <c r="HR19" i="1" s="1"/>
  <c r="HN56" i="1"/>
  <c r="HN55" i="1"/>
  <c r="HN53" i="1"/>
  <c r="HN51" i="1"/>
  <c r="HN46" i="1"/>
  <c r="HN40" i="1"/>
  <c r="HN36" i="1"/>
  <c r="HN32" i="1"/>
  <c r="HN26" i="1"/>
  <c r="HN24" i="1"/>
  <c r="HN21" i="1"/>
  <c r="HN20" i="1"/>
  <c r="HN12" i="1"/>
  <c r="HK27" i="1" a="1"/>
  <c r="HK27" i="1" s="1"/>
  <c r="HK37" i="1" a="1"/>
  <c r="HK37" i="1" s="1"/>
  <c r="HK4" i="1" a="1"/>
  <c r="HK4" i="1" s="1"/>
  <c r="HK33" i="1" a="1"/>
  <c r="HK33" i="1" s="1"/>
  <c r="HK47" i="1" a="1"/>
  <c r="HK47" i="1" s="1"/>
  <c r="HK41" i="1" a="1"/>
  <c r="HK41" i="1" s="1"/>
  <c r="HK13" i="1" a="1"/>
  <c r="HK13" i="1" s="1"/>
  <c r="HK5" i="1" a="1"/>
  <c r="HK5" i="1" s="1"/>
  <c r="HK56" i="1" a="1"/>
  <c r="HK56" i="1" s="1"/>
  <c r="HK52" i="1" a="1"/>
  <c r="HK52" i="1" s="1"/>
  <c r="HK34" i="1" a="1"/>
  <c r="HK34" i="1" s="1"/>
  <c r="HK6" i="1" a="1"/>
  <c r="HK6" i="1" s="1"/>
  <c r="HK22" i="1" a="1"/>
  <c r="HK22" i="1" s="1"/>
  <c r="HK54" i="1" a="1"/>
  <c r="HK54" i="1" s="1"/>
  <c r="HK25" i="1" a="1"/>
  <c r="HK25" i="1" s="1"/>
  <c r="HK7" i="1" a="1"/>
  <c r="HK7" i="1" s="1"/>
  <c r="HK14" i="1" a="1"/>
  <c r="HK14" i="1" s="1"/>
  <c r="HK23" i="1" a="1"/>
  <c r="HK23" i="1" s="1"/>
  <c r="HK42" i="1" a="1"/>
  <c r="HK42" i="1" s="1"/>
  <c r="HK48" i="1" a="1"/>
  <c r="HK48" i="1" s="1"/>
  <c r="HK15" i="1" a="1"/>
  <c r="HK15" i="1" s="1"/>
  <c r="HK43" i="1" a="1"/>
  <c r="HK43" i="1" s="1"/>
  <c r="HK38" i="1" a="1"/>
  <c r="HK38" i="1" s="1"/>
  <c r="HK53" i="1" a="1"/>
  <c r="HK53" i="1" s="1"/>
  <c r="HK24" i="1" a="1"/>
  <c r="HK24" i="1" s="1"/>
  <c r="HK16" i="1" a="1"/>
  <c r="HK16" i="1" s="1"/>
  <c r="HK44" i="1" a="1"/>
  <c r="HK44" i="1" s="1"/>
  <c r="HK49" i="1" a="1"/>
  <c r="HK49" i="1" s="1"/>
  <c r="HK28" i="1" a="1"/>
  <c r="HK28" i="1" s="1"/>
  <c r="HK29" i="1" a="1"/>
  <c r="HK29" i="1" s="1"/>
  <c r="HK39" i="1" a="1"/>
  <c r="HK39" i="1" s="1"/>
  <c r="HK30" i="1" a="1"/>
  <c r="HK30" i="1" s="1"/>
  <c r="HK35" i="1" a="1"/>
  <c r="HK35" i="1" s="1"/>
  <c r="HK31" i="1" a="1"/>
  <c r="HK31" i="1" s="1"/>
  <c r="HK21" i="1" a="1"/>
  <c r="HK21" i="1" s="1"/>
  <c r="HK45" i="1" a="1"/>
  <c r="HK45" i="1" s="1"/>
  <c r="HK17" i="1" a="1"/>
  <c r="HK17" i="1" s="1"/>
  <c r="HK18" i="1" a="1"/>
  <c r="HK18" i="1" s="1"/>
  <c r="HK40" i="1" a="1"/>
  <c r="HK40" i="1" s="1"/>
  <c r="HK8" i="1" a="1"/>
  <c r="HK8" i="1" s="1"/>
  <c r="HK9" i="1" a="1"/>
  <c r="HK9" i="1" s="1"/>
  <c r="HK10" i="1" a="1"/>
  <c r="HK10" i="1" s="1"/>
  <c r="HK36" i="1" a="1"/>
  <c r="HK36" i="1" s="1"/>
  <c r="HK19" i="1" a="1"/>
  <c r="HK19" i="1" s="1"/>
  <c r="HK46" i="1" a="1"/>
  <c r="HK46" i="1" s="1"/>
  <c r="HK11" i="1" a="1"/>
  <c r="HK11" i="1" s="1"/>
  <c r="HK12" i="1" a="1"/>
  <c r="HK12" i="1" s="1"/>
  <c r="HK32" i="1" a="1"/>
  <c r="HK32" i="1" s="1"/>
  <c r="HK20" i="1" a="1"/>
  <c r="HK20" i="1" s="1"/>
  <c r="HK55" i="1" a="1"/>
  <c r="HK55" i="1" s="1"/>
  <c r="HK26" i="1" a="1"/>
  <c r="HK26" i="1" s="1"/>
  <c r="HK50" i="1" a="1"/>
  <c r="HK50" i="1" s="1"/>
  <c r="HK51" i="1" a="1"/>
  <c r="HK51" i="1" s="1"/>
  <c r="HK3" i="1" a="1"/>
  <c r="HK3" i="1" s="1"/>
  <c r="HG45" i="1"/>
  <c r="HG41" i="1"/>
  <c r="HG33" i="1"/>
  <c r="HG32" i="1"/>
  <c r="HG29" i="1"/>
  <c r="HG27" i="1"/>
  <c r="HG25" i="1"/>
  <c r="HG23" i="1"/>
  <c r="HG22" i="1"/>
  <c r="HG21" i="1"/>
  <c r="HG20" i="1"/>
  <c r="HG19" i="1"/>
  <c r="HG13" i="1"/>
  <c r="HG11" i="1"/>
  <c r="GZ75" i="1"/>
  <c r="GZ63" i="1"/>
  <c r="GZ48" i="1"/>
  <c r="GZ47" i="1"/>
  <c r="GZ40" i="1"/>
  <c r="GZ39" i="1"/>
  <c r="GZ36" i="1"/>
  <c r="GZ31" i="1"/>
  <c r="GZ30" i="1"/>
  <c r="GZ28" i="1"/>
  <c r="GZ25" i="1"/>
  <c r="GZ6" i="1"/>
  <c r="GZ4" i="1"/>
  <c r="GZ3" i="1"/>
  <c r="HD3" i="1" a="1"/>
  <c r="HD3" i="1" s="1"/>
  <c r="HD4" i="1" a="1"/>
  <c r="HD4" i="1" s="1"/>
  <c r="HD34" i="1" a="1"/>
  <c r="HD34" i="1" s="1"/>
  <c r="HD5" i="1" a="1"/>
  <c r="HD5" i="1" s="1"/>
  <c r="HD14" i="1" a="1"/>
  <c r="HD14" i="1" s="1"/>
  <c r="HD30" i="1" a="1"/>
  <c r="HD30" i="1" s="1"/>
  <c r="HD23" i="1" a="1"/>
  <c r="HD23" i="1" s="1"/>
  <c r="HD42" i="1" a="1"/>
  <c r="HD42" i="1" s="1"/>
  <c r="HD6" i="1" a="1"/>
  <c r="HD6" i="1" s="1"/>
  <c r="HD7" i="1" a="1"/>
  <c r="HD7" i="1" s="1"/>
  <c r="HD15" i="1" a="1"/>
  <c r="HD15" i="1" s="1"/>
  <c r="HD33" i="1" a="1"/>
  <c r="HD33" i="1" s="1"/>
  <c r="HD13" i="1" a="1"/>
  <c r="HD13" i="1" s="1"/>
  <c r="HD16" i="1" a="1"/>
  <c r="HD16" i="1" s="1"/>
  <c r="HD28" i="1" a="1"/>
  <c r="HD28" i="1" s="1"/>
  <c r="HD8" i="1" a="1"/>
  <c r="HD8" i="1" s="1"/>
  <c r="HD17" i="1" a="1"/>
  <c r="HD17" i="1" s="1"/>
  <c r="HD35" i="1" a="1"/>
  <c r="HD35" i="1" s="1"/>
  <c r="HD24" i="1" a="1"/>
  <c r="HD24" i="1" s="1"/>
  <c r="HD36" i="1" a="1"/>
  <c r="HD36" i="1" s="1"/>
  <c r="HD26" i="1" a="1"/>
  <c r="HD26" i="1" s="1"/>
  <c r="HD25" i="1" a="1"/>
  <c r="HD25" i="1" s="1"/>
  <c r="HD37" i="1" a="1"/>
  <c r="HD37" i="1" s="1"/>
  <c r="HD38" i="1" a="1"/>
  <c r="HD38" i="1" s="1"/>
  <c r="HD43" i="1" a="1"/>
  <c r="HD43" i="1" s="1"/>
  <c r="HD20" i="1" a="1"/>
  <c r="HD20" i="1" s="1"/>
  <c r="HD9" i="1" a="1"/>
  <c r="HD9" i="1" s="1"/>
  <c r="HD22" i="1" a="1"/>
  <c r="HD22" i="1" s="1"/>
  <c r="HD18" i="1" a="1"/>
  <c r="HD18" i="1" s="1"/>
  <c r="HD10" i="1" a="1"/>
  <c r="HD10" i="1" s="1"/>
  <c r="HD44" i="1" a="1"/>
  <c r="HD44" i="1" s="1"/>
  <c r="HD39" i="1" a="1"/>
  <c r="HD39" i="1" s="1"/>
  <c r="HD19" i="1" a="1"/>
  <c r="HD19" i="1" s="1"/>
  <c r="HD29" i="1" a="1"/>
  <c r="HD29" i="1" s="1"/>
  <c r="HD40" i="1" a="1"/>
  <c r="HD40" i="1" s="1"/>
  <c r="HD21" i="1" a="1"/>
  <c r="HD21" i="1" s="1"/>
  <c r="HD27" i="1" a="1"/>
  <c r="HD27" i="1" s="1"/>
  <c r="HD41" i="1" a="1"/>
  <c r="HD41" i="1" s="1"/>
  <c r="HD45" i="1" a="1"/>
  <c r="HD45" i="1" s="1"/>
  <c r="HD11" i="1" a="1"/>
  <c r="HD11" i="1" s="1"/>
  <c r="HD31" i="1" a="1"/>
  <c r="HD31" i="1" s="1"/>
  <c r="HD32" i="1" a="1"/>
  <c r="HD32" i="1" s="1"/>
  <c r="HD12" i="1" a="1"/>
  <c r="HD12" i="1" s="1"/>
  <c r="GW65" i="1" a="1"/>
  <c r="GW65" i="1" s="1"/>
  <c r="GW20" i="1" a="1"/>
  <c r="GW20" i="1" s="1"/>
  <c r="GW21" i="1" a="1"/>
  <c r="GW21" i="1" s="1"/>
  <c r="GW41" i="1" a="1"/>
  <c r="GW41" i="1" s="1"/>
  <c r="GW66" i="1" a="1"/>
  <c r="GW66" i="1" s="1"/>
  <c r="GW67" i="1" a="1"/>
  <c r="GW67" i="1" s="1"/>
  <c r="GW7" i="1" a="1"/>
  <c r="GW7" i="1" s="1"/>
  <c r="GW68" i="1" a="1"/>
  <c r="GW68" i="1" s="1"/>
  <c r="GW42" i="1" a="1"/>
  <c r="GW42" i="1" s="1"/>
  <c r="GW8" i="1" a="1"/>
  <c r="GW8" i="1" s="1"/>
  <c r="GW49" i="1" a="1"/>
  <c r="GW49" i="1" s="1"/>
  <c r="GW43" i="1" a="1"/>
  <c r="GW43" i="1" s="1"/>
  <c r="GW9" i="1" a="1"/>
  <c r="GW9" i="1" s="1"/>
  <c r="GW69" i="1" a="1"/>
  <c r="GW69" i="1" s="1"/>
  <c r="GW44" i="1" a="1"/>
  <c r="GW44" i="1" s="1"/>
  <c r="GW10" i="1" a="1"/>
  <c r="GW10" i="1" s="1"/>
  <c r="GW50" i="1" a="1"/>
  <c r="GW50" i="1" s="1"/>
  <c r="GW31" i="1" a="1"/>
  <c r="GW31" i="1" s="1"/>
  <c r="GW51" i="1" a="1"/>
  <c r="GW51" i="1" s="1"/>
  <c r="GW11" i="1" a="1"/>
  <c r="GW11" i="1" s="1"/>
  <c r="GW52" i="1" a="1"/>
  <c r="GW52" i="1" s="1"/>
  <c r="GW45" i="1" a="1"/>
  <c r="GW45" i="1" s="1"/>
  <c r="GW53" i="1" a="1"/>
  <c r="GW53" i="1" s="1"/>
  <c r="GW22" i="1" a="1"/>
  <c r="GW22" i="1" s="1"/>
  <c r="GW32" i="1" a="1"/>
  <c r="GW32" i="1" s="1"/>
  <c r="GW70" i="1" a="1"/>
  <c r="GW70" i="1" s="1"/>
  <c r="GW33" i="1" a="1"/>
  <c r="GW33" i="1" s="1"/>
  <c r="GW71" i="1" a="1"/>
  <c r="GW71" i="1" s="1"/>
  <c r="GW72" i="1" a="1"/>
  <c r="GW72" i="1" s="1"/>
  <c r="GW12" i="1" a="1"/>
  <c r="GW12" i="1" s="1"/>
  <c r="GW26" i="1" a="1"/>
  <c r="GW26" i="1" s="1"/>
  <c r="GW23" i="1" a="1"/>
  <c r="GW23" i="1" s="1"/>
  <c r="GW48" i="1" a="1"/>
  <c r="GW48" i="1" s="1"/>
  <c r="GW73" i="1" a="1"/>
  <c r="GW73" i="1" s="1"/>
  <c r="GW29" i="1" a="1"/>
  <c r="GW29" i="1" s="1"/>
  <c r="GW24" i="1" a="1"/>
  <c r="GW24" i="1" s="1"/>
  <c r="GW54" i="1" a="1"/>
  <c r="GW54" i="1" s="1"/>
  <c r="GW46" i="1" a="1"/>
  <c r="GW46" i="1" s="1"/>
  <c r="GW25" i="1" a="1"/>
  <c r="GW25" i="1" s="1"/>
  <c r="GW55" i="1" a="1"/>
  <c r="GW55" i="1" s="1"/>
  <c r="GW56" i="1" a="1"/>
  <c r="GW56" i="1" s="1"/>
  <c r="GW13" i="1" a="1"/>
  <c r="GW13" i="1" s="1"/>
  <c r="GW14" i="1" a="1"/>
  <c r="GW14" i="1" s="1"/>
  <c r="GW57" i="1" a="1"/>
  <c r="GW57" i="1" s="1"/>
  <c r="GW58" i="1" a="1"/>
  <c r="GW58" i="1" s="1"/>
  <c r="GW4" i="1" a="1"/>
  <c r="GW4" i="1" s="1"/>
  <c r="GW27" i="1" a="1"/>
  <c r="GW27" i="1" s="1"/>
  <c r="GW28" i="1" a="1"/>
  <c r="GW28" i="1" s="1"/>
  <c r="GW15" i="1" a="1"/>
  <c r="GW15" i="1" s="1"/>
  <c r="GW34" i="1" a="1"/>
  <c r="GW34" i="1" s="1"/>
  <c r="GW16" i="1" a="1"/>
  <c r="GW16" i="1" s="1"/>
  <c r="GW59" i="1" a="1"/>
  <c r="GW59" i="1" s="1"/>
  <c r="GW5" i="1" a="1"/>
  <c r="GW5" i="1" s="1"/>
  <c r="GW60" i="1" a="1"/>
  <c r="GW60" i="1" s="1"/>
  <c r="GW61" i="1" a="1"/>
  <c r="GW61" i="1" s="1"/>
  <c r="GW35" i="1" a="1"/>
  <c r="GW35" i="1" s="1"/>
  <c r="GW74" i="1" a="1"/>
  <c r="GW74" i="1" s="1"/>
  <c r="GW17" i="1" a="1"/>
  <c r="GW17" i="1" s="1"/>
  <c r="GW62" i="1" a="1"/>
  <c r="GW62" i="1" s="1"/>
  <c r="GW63" i="1" a="1"/>
  <c r="GW63" i="1" s="1"/>
  <c r="GW75" i="1" a="1"/>
  <c r="GW75" i="1" s="1"/>
  <c r="GW36" i="1" a="1"/>
  <c r="GW36" i="1" s="1"/>
  <c r="GW30" i="1" a="1"/>
  <c r="GW30" i="1" s="1"/>
  <c r="GW3" i="1" a="1"/>
  <c r="GW3" i="1" s="1"/>
  <c r="GW37" i="1" a="1"/>
  <c r="GW37" i="1" s="1"/>
  <c r="GW47" i="1" a="1"/>
  <c r="GW47" i="1" s="1"/>
  <c r="GW18" i="1" a="1"/>
  <c r="GW18" i="1" s="1"/>
  <c r="GW38" i="1" a="1"/>
  <c r="GW38" i="1" s="1"/>
  <c r="GW6" i="1" a="1"/>
  <c r="GW6" i="1" s="1"/>
  <c r="GW19" i="1" a="1"/>
  <c r="GW19" i="1" s="1"/>
  <c r="GW39" i="1" a="1"/>
  <c r="GW39" i="1" s="1"/>
  <c r="GW40" i="1" a="1"/>
  <c r="GW40" i="1" s="1"/>
  <c r="GW64" i="1" a="1"/>
  <c r="GW64" i="1" s="1"/>
  <c r="V10" i="11" l="1"/>
  <c r="W9" i="11" s="1"/>
  <c r="R211" i="10"/>
  <c r="GS6" i="1"/>
  <c r="GT6" i="1" s="1"/>
  <c r="GS7" i="1"/>
  <c r="GT7" i="1" s="1"/>
  <c r="GT8" i="1"/>
  <c r="GS9" i="1"/>
  <c r="GT9" i="1" s="1"/>
  <c r="GS10" i="1"/>
  <c r="GT10" i="1" s="1"/>
  <c r="GS11" i="1"/>
  <c r="GT11" i="1" s="1"/>
  <c r="GS12" i="1"/>
  <c r="GT12" i="1" s="1"/>
  <c r="GS13" i="1"/>
  <c r="GT13" i="1" s="1"/>
  <c r="GS14" i="1"/>
  <c r="GT14" i="1" s="1"/>
  <c r="GS15" i="1"/>
  <c r="GT15" i="1" s="1"/>
  <c r="GS16" i="1"/>
  <c r="GT16" i="1" s="1"/>
  <c r="GS17" i="1"/>
  <c r="GT17" i="1" s="1"/>
  <c r="GS18" i="1"/>
  <c r="GT18" i="1" s="1"/>
  <c r="GS19" i="1"/>
  <c r="GT19" i="1" s="1"/>
  <c r="GS20" i="1"/>
  <c r="GT20" i="1" s="1"/>
  <c r="GS21" i="1"/>
  <c r="GT21" i="1" s="1"/>
  <c r="GS22" i="1"/>
  <c r="GT22" i="1" s="1"/>
  <c r="GT23" i="1"/>
  <c r="GS24" i="1"/>
  <c r="GT24" i="1" s="1"/>
  <c r="GS25" i="1"/>
  <c r="GT25" i="1" s="1"/>
  <c r="GS26" i="1"/>
  <c r="GT26" i="1" s="1"/>
  <c r="GT27" i="1"/>
  <c r="GS28" i="1"/>
  <c r="GT28" i="1" s="1"/>
  <c r="GS29" i="1"/>
  <c r="GT29" i="1" s="1"/>
  <c r="GS30" i="1"/>
  <c r="GT30" i="1" s="1"/>
  <c r="GS31" i="1"/>
  <c r="GT31" i="1" s="1"/>
  <c r="GS32" i="1"/>
  <c r="GT32" i="1" s="1"/>
  <c r="GS33" i="1"/>
  <c r="GT33" i="1" s="1"/>
  <c r="GS34" i="1"/>
  <c r="GT34" i="1" s="1"/>
  <c r="GS35" i="1"/>
  <c r="GT35" i="1" s="1"/>
  <c r="GS36" i="1"/>
  <c r="GT36" i="1" s="1"/>
  <c r="GS37" i="1"/>
  <c r="GT37" i="1" s="1"/>
  <c r="GS38" i="1"/>
  <c r="GT38" i="1" s="1"/>
  <c r="GT39" i="1"/>
  <c r="GS40" i="1"/>
  <c r="GT40" i="1" s="1"/>
  <c r="GT41" i="1"/>
  <c r="GS42" i="1"/>
  <c r="GT42" i="1" s="1"/>
  <c r="GS43" i="1"/>
  <c r="GT43" i="1" s="1"/>
  <c r="GS44" i="1"/>
  <c r="GT44" i="1" s="1"/>
  <c r="GS45" i="1"/>
  <c r="GT45" i="1" s="1"/>
  <c r="GS46" i="1"/>
  <c r="GT46" i="1" s="1"/>
  <c r="GS47" i="1"/>
  <c r="GT47" i="1" s="1"/>
  <c r="GS48" i="1"/>
  <c r="GT48" i="1" s="1"/>
  <c r="GS49" i="1"/>
  <c r="GT49" i="1" s="1"/>
  <c r="GS50" i="1"/>
  <c r="GT50" i="1" s="1"/>
  <c r="GS51" i="1"/>
  <c r="GT51" i="1" s="1"/>
  <c r="GS53" i="1"/>
  <c r="GT53" i="1" s="1"/>
  <c r="GS54" i="1"/>
  <c r="GT54" i="1" s="1"/>
  <c r="GS55" i="1"/>
  <c r="GT55" i="1" s="1"/>
  <c r="GT56" i="1"/>
  <c r="GT57" i="1"/>
  <c r="GS58" i="1"/>
  <c r="GT58" i="1" s="1"/>
  <c r="GS59" i="1"/>
  <c r="GT59" i="1" s="1"/>
  <c r="GS60" i="1"/>
  <c r="GT60" i="1" s="1"/>
  <c r="GS61" i="1"/>
  <c r="GT61" i="1" s="1"/>
  <c r="GS62" i="1"/>
  <c r="GT62" i="1" s="1"/>
  <c r="GS63" i="1"/>
  <c r="GT63" i="1" s="1"/>
  <c r="GS64" i="1"/>
  <c r="GT64" i="1" s="1"/>
  <c r="GS65" i="1"/>
  <c r="GT65" i="1" s="1"/>
  <c r="GS66" i="1"/>
  <c r="GT66" i="1" s="1"/>
  <c r="GS67" i="1"/>
  <c r="GT67" i="1" s="1"/>
  <c r="GS68" i="1"/>
  <c r="GT68" i="1" s="1"/>
  <c r="GS69" i="1"/>
  <c r="GT69" i="1" s="1"/>
  <c r="GS70" i="1"/>
  <c r="GT70" i="1" s="1"/>
  <c r="GS71" i="1"/>
  <c r="GT71" i="1" s="1"/>
  <c r="GS72" i="1"/>
  <c r="GT72" i="1" s="1"/>
  <c r="GS73" i="1"/>
  <c r="GT73" i="1" s="1"/>
  <c r="GS74" i="1"/>
  <c r="GT74" i="1" s="1"/>
  <c r="GS75" i="1"/>
  <c r="GT75" i="1" s="1"/>
  <c r="GS76" i="1"/>
  <c r="GT76" i="1" s="1"/>
  <c r="GS77" i="1"/>
  <c r="GT77" i="1" s="1"/>
  <c r="GS78" i="1"/>
  <c r="GT78" i="1" s="1"/>
  <c r="GS79" i="1"/>
  <c r="GT79" i="1" s="1"/>
  <c r="GS80" i="1"/>
  <c r="GT80" i="1" s="1"/>
  <c r="GS81" i="1"/>
  <c r="GT81" i="1" s="1"/>
  <c r="GS82" i="1"/>
  <c r="GT82" i="1" s="1"/>
  <c r="GS83" i="1"/>
  <c r="GT83" i="1" s="1"/>
  <c r="GS84" i="1"/>
  <c r="GT84" i="1" s="1"/>
  <c r="GS85" i="1"/>
  <c r="GT85" i="1" s="1"/>
  <c r="GS86" i="1"/>
  <c r="GT86" i="1" s="1"/>
  <c r="GS87" i="1"/>
  <c r="GT87" i="1" s="1"/>
  <c r="GS88" i="1"/>
  <c r="GT88" i="1" s="1"/>
  <c r="GT89" i="1"/>
  <c r="GT90" i="1"/>
  <c r="GS91" i="1"/>
  <c r="GT91" i="1" s="1"/>
  <c r="GS92" i="1"/>
  <c r="GT92" i="1" s="1"/>
  <c r="GS93" i="1"/>
  <c r="GT93" i="1" s="1"/>
  <c r="GS94" i="1"/>
  <c r="GT94" i="1" s="1"/>
  <c r="GS95" i="1"/>
  <c r="GT95" i="1" s="1"/>
  <c r="GS96" i="1"/>
  <c r="GT96" i="1" s="1"/>
  <c r="GS97" i="1"/>
  <c r="GT97" i="1" s="1"/>
  <c r="GS98" i="1"/>
  <c r="GT98" i="1" s="1"/>
  <c r="GS99" i="1"/>
  <c r="GT99" i="1" s="1"/>
  <c r="GS100" i="1"/>
  <c r="GT100" i="1" s="1"/>
  <c r="GS101" i="1"/>
  <c r="GT101" i="1" s="1"/>
  <c r="GS102" i="1"/>
  <c r="GT102" i="1" s="1"/>
  <c r="GS103" i="1"/>
  <c r="GT103" i="1" s="1"/>
  <c r="GS104" i="1"/>
  <c r="GT104" i="1" s="1"/>
  <c r="GS105" i="1"/>
  <c r="GT105" i="1" s="1"/>
  <c r="GS106" i="1"/>
  <c r="GT106" i="1" s="1"/>
  <c r="GS107" i="1"/>
  <c r="GT107" i="1" s="1"/>
  <c r="GS108" i="1"/>
  <c r="GT108" i="1" s="1"/>
  <c r="GS109" i="1"/>
  <c r="GT109" i="1" s="1"/>
  <c r="GS110" i="1"/>
  <c r="GT110" i="1" s="1"/>
  <c r="GS111" i="1"/>
  <c r="GT111" i="1" s="1"/>
  <c r="GS112" i="1"/>
  <c r="GT112" i="1" s="1"/>
  <c r="GS113" i="1"/>
  <c r="GT113" i="1" s="1"/>
  <c r="GS114" i="1"/>
  <c r="GT114" i="1" s="1"/>
  <c r="GS115" i="1"/>
  <c r="GT115" i="1" s="1"/>
  <c r="GS116" i="1"/>
  <c r="GT116" i="1" s="1"/>
  <c r="GS117" i="1"/>
  <c r="GT117" i="1" s="1"/>
  <c r="GS118" i="1"/>
  <c r="GT118" i="1" s="1"/>
  <c r="GS119" i="1"/>
  <c r="GT119" i="1" s="1"/>
  <c r="GS120" i="1"/>
  <c r="GT120" i="1" s="1"/>
  <c r="GS121" i="1"/>
  <c r="GT121" i="1" s="1"/>
  <c r="GS122" i="1"/>
  <c r="GT122" i="1" s="1"/>
  <c r="GS123" i="1"/>
  <c r="GT123" i="1" s="1"/>
  <c r="GS124" i="1"/>
  <c r="GT124" i="1" s="1"/>
  <c r="GS125" i="1"/>
  <c r="GT125" i="1" s="1"/>
  <c r="GS126" i="1"/>
  <c r="GT126" i="1" s="1"/>
  <c r="GS127" i="1"/>
  <c r="GT127" i="1" s="1"/>
  <c r="GS128" i="1"/>
  <c r="GT128" i="1" s="1"/>
  <c r="GS129" i="1"/>
  <c r="GT129" i="1" s="1"/>
  <c r="GS130" i="1"/>
  <c r="GT130" i="1" s="1"/>
  <c r="GS131" i="1"/>
  <c r="GT131" i="1" s="1"/>
  <c r="GS132" i="1"/>
  <c r="GT132" i="1" s="1"/>
  <c r="GS133" i="1"/>
  <c r="GT133" i="1" s="1"/>
  <c r="GS134" i="1"/>
  <c r="GT134" i="1" s="1"/>
  <c r="GT135" i="1"/>
  <c r="GS136" i="1"/>
  <c r="GT136" i="1" s="1"/>
  <c r="GS137" i="1"/>
  <c r="GT137" i="1" s="1"/>
  <c r="GS138" i="1"/>
  <c r="GT138" i="1" s="1"/>
  <c r="GS139" i="1"/>
  <c r="GT139" i="1" s="1"/>
  <c r="GS140" i="1"/>
  <c r="GT140" i="1" s="1"/>
  <c r="GS141" i="1"/>
  <c r="GT141" i="1" s="1"/>
  <c r="GS142" i="1"/>
  <c r="GT142" i="1" s="1"/>
  <c r="GS143" i="1"/>
  <c r="GT143" i="1" s="1"/>
  <c r="GS144" i="1"/>
  <c r="GT144" i="1" s="1"/>
  <c r="GS145" i="1"/>
  <c r="GT145" i="1" s="1"/>
  <c r="GS146" i="1"/>
  <c r="GT146" i="1" s="1"/>
  <c r="GS147" i="1"/>
  <c r="GT147" i="1" s="1"/>
  <c r="GS148" i="1"/>
  <c r="GT148" i="1" s="1"/>
  <c r="GS149" i="1"/>
  <c r="GT149" i="1" s="1"/>
  <c r="GS150" i="1"/>
  <c r="GT150" i="1" s="1"/>
  <c r="GS151" i="1"/>
  <c r="GT151" i="1" s="1"/>
  <c r="GS152" i="1"/>
  <c r="GT152" i="1" s="1"/>
  <c r="GS153" i="1"/>
  <c r="GT153" i="1" s="1"/>
  <c r="GS154" i="1"/>
  <c r="GT154" i="1" s="1"/>
  <c r="GS155" i="1"/>
  <c r="GT155" i="1" s="1"/>
  <c r="GS156" i="1"/>
  <c r="GT156" i="1" s="1"/>
  <c r="GS157" i="1"/>
  <c r="GT157" i="1" s="1"/>
  <c r="GS158" i="1"/>
  <c r="GT158" i="1" s="1"/>
  <c r="GS159" i="1"/>
  <c r="GT159" i="1" s="1"/>
  <c r="GS160" i="1"/>
  <c r="GT160" i="1" s="1"/>
  <c r="GS161" i="1"/>
  <c r="GT161" i="1" s="1"/>
  <c r="GS162" i="1"/>
  <c r="GT162" i="1" s="1"/>
  <c r="GS163" i="1"/>
  <c r="GT163" i="1" s="1"/>
  <c r="GT164" i="1"/>
  <c r="GS165" i="1"/>
  <c r="GT165" i="1" s="1"/>
  <c r="GS166" i="1"/>
  <c r="GT166" i="1" s="1"/>
  <c r="GS167" i="1"/>
  <c r="GT167" i="1" s="1"/>
  <c r="GS168" i="1"/>
  <c r="GT168" i="1" s="1"/>
  <c r="GS169" i="1"/>
  <c r="GT169" i="1" s="1"/>
  <c r="GS170" i="1"/>
  <c r="GT170" i="1" s="1"/>
  <c r="GS171" i="1"/>
  <c r="GT171" i="1" s="1"/>
  <c r="GT172" i="1"/>
  <c r="GS173" i="1"/>
  <c r="GT173" i="1" s="1"/>
  <c r="GS174" i="1"/>
  <c r="GT174" i="1" s="1"/>
  <c r="GS175" i="1"/>
  <c r="GT175" i="1" s="1"/>
  <c r="GS176" i="1"/>
  <c r="GT176" i="1" s="1"/>
  <c r="GS177" i="1"/>
  <c r="GT177" i="1" s="1"/>
  <c r="GS178" i="1"/>
  <c r="GT178" i="1" s="1"/>
  <c r="GS179" i="1"/>
  <c r="GT179" i="1" s="1"/>
  <c r="GS180" i="1"/>
  <c r="GT180" i="1" s="1"/>
  <c r="GS181" i="1"/>
  <c r="GT181" i="1" s="1"/>
  <c r="GS182" i="1"/>
  <c r="GT182" i="1" s="1"/>
  <c r="GS183" i="1"/>
  <c r="GT183" i="1" s="1"/>
  <c r="GS184" i="1"/>
  <c r="GT184" i="1" s="1"/>
  <c r="GS185" i="1"/>
  <c r="GT185" i="1" s="1"/>
  <c r="GS186" i="1"/>
  <c r="GT186" i="1" s="1"/>
  <c r="GT187" i="1"/>
  <c r="GS188" i="1"/>
  <c r="GT188" i="1" s="1"/>
  <c r="GS189" i="1"/>
  <c r="GT189" i="1" s="1"/>
  <c r="GS190" i="1"/>
  <c r="GT190" i="1" s="1"/>
  <c r="GS191" i="1"/>
  <c r="GT191" i="1" s="1"/>
  <c r="GS192" i="1"/>
  <c r="GT192" i="1" s="1"/>
  <c r="GT193" i="1"/>
  <c r="GS194" i="1"/>
  <c r="GT194" i="1" s="1"/>
  <c r="GS195" i="1"/>
  <c r="GT195" i="1" s="1"/>
  <c r="GS196" i="1"/>
  <c r="GT196" i="1" s="1"/>
  <c r="GS197" i="1"/>
  <c r="GT197" i="1" s="1"/>
  <c r="GS198" i="1"/>
  <c r="GT198" i="1" s="1"/>
  <c r="GS199" i="1"/>
  <c r="GT199" i="1" s="1"/>
  <c r="GS200" i="1"/>
  <c r="GT200" i="1" s="1"/>
  <c r="GS201" i="1"/>
  <c r="GT201" i="1" s="1"/>
  <c r="GT202" i="1"/>
  <c r="GS203" i="1"/>
  <c r="GT203" i="1" s="1"/>
  <c r="GS204" i="1"/>
  <c r="GT204" i="1" s="1"/>
  <c r="GT205" i="1"/>
  <c r="GS206" i="1"/>
  <c r="GT206" i="1" s="1"/>
  <c r="GS207" i="1"/>
  <c r="GT207" i="1" s="1"/>
  <c r="GS208" i="1"/>
  <c r="GT208" i="1" s="1"/>
  <c r="GS209" i="1"/>
  <c r="GT209" i="1" s="1"/>
  <c r="GS210" i="1"/>
  <c r="GT210" i="1" s="1"/>
  <c r="GT3" i="1"/>
  <c r="W6" i="11" l="1"/>
  <c r="W5" i="11"/>
  <c r="W4" i="11"/>
  <c r="W8" i="11"/>
  <c r="W3" i="11"/>
  <c r="W7" i="11"/>
  <c r="GO7" i="1"/>
  <c r="GN7" i="1"/>
  <c r="GM7" i="1"/>
  <c r="GL7" i="1"/>
  <c r="GK7" i="1"/>
  <c r="GJ7" i="1"/>
  <c r="GO6" i="1"/>
  <c r="GN6" i="1"/>
  <c r="GM6" i="1"/>
  <c r="GL6" i="1"/>
  <c r="GK6" i="1"/>
  <c r="GJ6" i="1"/>
  <c r="GO5" i="1"/>
  <c r="GN5" i="1"/>
  <c r="GM5" i="1"/>
  <c r="GL5" i="1"/>
  <c r="GK5" i="1"/>
  <c r="GJ5" i="1"/>
  <c r="GO4" i="1"/>
  <c r="GN4" i="1"/>
  <c r="GM4" i="1"/>
  <c r="GL4" i="1"/>
  <c r="GK4" i="1"/>
  <c r="GJ4" i="1"/>
  <c r="GI7" i="1"/>
  <c r="GH7" i="1"/>
  <c r="GG7" i="1"/>
  <c r="GF7" i="1"/>
  <c r="GE7" i="1"/>
  <c r="GD7" i="1"/>
  <c r="GI6" i="1"/>
  <c r="GH6" i="1"/>
  <c r="GG6" i="1"/>
  <c r="GF6" i="1"/>
  <c r="GE6" i="1"/>
  <c r="GD6" i="1"/>
  <c r="GI5" i="1"/>
  <c r="GH5" i="1"/>
  <c r="GG5" i="1"/>
  <c r="GF5" i="1"/>
  <c r="GE5" i="1"/>
  <c r="GD5" i="1"/>
  <c r="GI4" i="1"/>
  <c r="GH4" i="1"/>
  <c r="GG4" i="1"/>
  <c r="GF4" i="1"/>
  <c r="GE4" i="1"/>
  <c r="GD4" i="1"/>
  <c r="GC7" i="1"/>
  <c r="GB7" i="1"/>
  <c r="GA7" i="1"/>
  <c r="FZ7" i="1"/>
  <c r="FY7" i="1"/>
  <c r="FX7" i="1"/>
  <c r="GC6" i="1"/>
  <c r="GB6" i="1"/>
  <c r="GA6" i="1"/>
  <c r="FZ6" i="1"/>
  <c r="FY6" i="1"/>
  <c r="FX6" i="1"/>
  <c r="GC5" i="1"/>
  <c r="GB5" i="1"/>
  <c r="GA5" i="1"/>
  <c r="FZ5" i="1"/>
  <c r="FY5" i="1"/>
  <c r="FX5" i="1"/>
  <c r="GC4" i="1"/>
  <c r="GB4" i="1"/>
  <c r="GA4" i="1"/>
  <c r="FZ4" i="1"/>
  <c r="FY4" i="1"/>
  <c r="FX4" i="1"/>
  <c r="FW7" i="1"/>
  <c r="FV7" i="1"/>
  <c r="FU7" i="1"/>
  <c r="FT7" i="1"/>
  <c r="FS7" i="1"/>
  <c r="FR7" i="1"/>
  <c r="FW6" i="1"/>
  <c r="FV6" i="1"/>
  <c r="FU6" i="1"/>
  <c r="FT6" i="1"/>
  <c r="FS6" i="1"/>
  <c r="FR6" i="1"/>
  <c r="FW5" i="1"/>
  <c r="FV5" i="1"/>
  <c r="FU5" i="1"/>
  <c r="FT5" i="1"/>
  <c r="FS5" i="1"/>
  <c r="FR5" i="1"/>
  <c r="FW4" i="1"/>
  <c r="FV4" i="1"/>
  <c r="FU4" i="1"/>
  <c r="FT4" i="1"/>
  <c r="FS4" i="1"/>
  <c r="FR4" i="1"/>
  <c r="FQ7" i="1"/>
  <c r="FP7" i="1"/>
  <c r="FO7" i="1"/>
  <c r="FN7" i="1"/>
  <c r="FM7" i="1"/>
  <c r="FL7" i="1"/>
  <c r="FQ6" i="1"/>
  <c r="FP6" i="1"/>
  <c r="FO6" i="1"/>
  <c r="FN6" i="1"/>
  <c r="FM6" i="1"/>
  <c r="FL6" i="1"/>
  <c r="FQ5" i="1"/>
  <c r="FP5" i="1"/>
  <c r="FO5" i="1"/>
  <c r="FN5" i="1"/>
  <c r="FM5" i="1"/>
  <c r="FL5" i="1"/>
  <c r="FQ4" i="1"/>
  <c r="FP4" i="1"/>
  <c r="FO4" i="1"/>
  <c r="FN4" i="1"/>
  <c r="FM4" i="1"/>
  <c r="FL4" i="1"/>
  <c r="FK7" i="1"/>
  <c r="FJ7" i="1"/>
  <c r="FI7" i="1"/>
  <c r="FH7" i="1"/>
  <c r="FG7" i="1"/>
  <c r="FF7" i="1"/>
  <c r="FK6" i="1"/>
  <c r="FJ6" i="1"/>
  <c r="FI6" i="1"/>
  <c r="FH6" i="1"/>
  <c r="FG6" i="1"/>
  <c r="FF6" i="1"/>
  <c r="FK5" i="1"/>
  <c r="FJ5" i="1"/>
  <c r="FI5" i="1"/>
  <c r="FH5" i="1"/>
  <c r="FG5" i="1"/>
  <c r="FF5" i="1"/>
  <c r="FK4" i="1"/>
  <c r="FJ4" i="1"/>
  <c r="FI4" i="1"/>
  <c r="FH4" i="1"/>
  <c r="FG4" i="1"/>
  <c r="FF4" i="1"/>
  <c r="FE7" i="1"/>
  <c r="FE6" i="1"/>
  <c r="FE5" i="1"/>
  <c r="FE4" i="1"/>
  <c r="FD7" i="1"/>
  <c r="FD6" i="1"/>
  <c r="FD5" i="1"/>
  <c r="FD4" i="1"/>
  <c r="FC7" i="1"/>
  <c r="FC6" i="1"/>
  <c r="FC5" i="1"/>
  <c r="FC4" i="1"/>
  <c r="FB7" i="1"/>
  <c r="FB6" i="1"/>
  <c r="FB5" i="1"/>
  <c r="FB4" i="1"/>
  <c r="FA7" i="1"/>
  <c r="FA6" i="1"/>
  <c r="FA5" i="1"/>
  <c r="FA4" i="1"/>
  <c r="EZ7" i="1"/>
  <c r="EZ6" i="1"/>
  <c r="EZ5" i="1"/>
  <c r="EZ4" i="1"/>
  <c r="AN3" i="1"/>
  <c r="FJ11" i="1" l="1"/>
  <c r="FJ10" i="1"/>
  <c r="FJ13" i="1"/>
  <c r="FJ12" i="1"/>
  <c r="FT8" i="1"/>
  <c r="GL8" i="1"/>
  <c r="FV8" i="1"/>
  <c r="GN8" i="1"/>
  <c r="GN13" i="1" s="1"/>
  <c r="GJ8" i="1"/>
  <c r="FR8" i="1"/>
  <c r="FS8" i="1"/>
  <c r="GK8" i="1"/>
  <c r="FU8" i="1"/>
  <c r="GM8" i="1"/>
  <c r="FQ8" i="1"/>
  <c r="FQ12" i="1" s="1"/>
  <c r="FO8" i="1"/>
  <c r="FW8" i="1"/>
  <c r="FW11" i="1" s="1"/>
  <c r="GC8" i="1"/>
  <c r="GC10" i="1" s="1"/>
  <c r="GI8" i="1"/>
  <c r="GI10" i="1" s="1"/>
  <c r="GO8" i="1"/>
  <c r="GO13" i="1" s="1"/>
  <c r="FF8" i="1"/>
  <c r="FH8" i="1"/>
  <c r="GD8" i="1"/>
  <c r="FG8" i="1"/>
  <c r="FM8" i="1"/>
  <c r="GE8" i="1"/>
  <c r="FN8" i="1"/>
  <c r="FI8" i="1"/>
  <c r="GA8" i="1"/>
  <c r="GG8" i="1"/>
  <c r="FP8" i="1"/>
  <c r="GB8" i="1"/>
  <c r="FE8" i="1"/>
  <c r="FA8" i="1"/>
  <c r="EZ8" i="1"/>
  <c r="FB8" i="1"/>
  <c r="FJ8" i="1"/>
  <c r="FX8" i="1"/>
  <c r="GF8" i="1"/>
  <c r="FC8" i="1"/>
  <c r="FK8" i="1"/>
  <c r="FM13" i="1" s="1"/>
  <c r="FY8" i="1"/>
  <c r="FD8" i="1"/>
  <c r="FL8" i="1"/>
  <c r="FZ8" i="1"/>
  <c r="GH8" i="1"/>
  <c r="FW10" i="1" l="1"/>
  <c r="FM10" i="1"/>
  <c r="GN10" i="1"/>
  <c r="FQ11" i="1"/>
  <c r="FM11" i="1"/>
  <c r="GN11" i="1"/>
  <c r="FM12" i="1"/>
  <c r="GN12" i="1"/>
  <c r="FQ10" i="1"/>
  <c r="GO11" i="1"/>
  <c r="GI12" i="1"/>
  <c r="GC13" i="1"/>
  <c r="GO12" i="1"/>
  <c r="GO10" i="1"/>
  <c r="GI11" i="1"/>
  <c r="GC12" i="1"/>
  <c r="FW13" i="1"/>
  <c r="GI13" i="1"/>
  <c r="GC11" i="1"/>
  <c r="FW12" i="1"/>
  <c r="FQ13" i="1"/>
  <c r="FK12" i="1"/>
  <c r="FK13" i="1"/>
  <c r="FK11" i="1"/>
  <c r="FK10" i="1"/>
  <c r="CZ4" i="1"/>
  <c r="CZ9" i="1"/>
  <c r="CZ5" i="1"/>
  <c r="CZ6" i="1"/>
  <c r="CZ7" i="1"/>
  <c r="CZ8" i="1"/>
  <c r="CZ3" i="1"/>
  <c r="CG4" i="1"/>
  <c r="CH4" i="1"/>
  <c r="CI4" i="1"/>
  <c r="CG5" i="1"/>
  <c r="CH5" i="1"/>
  <c r="CI5" i="1"/>
  <c r="CI3" i="1"/>
  <c r="CH3" i="1"/>
  <c r="CG3" i="1"/>
  <c r="CA4" i="1"/>
  <c r="CB4" i="1"/>
  <c r="CC4" i="1"/>
  <c r="CA5" i="1"/>
  <c r="CB5" i="1"/>
  <c r="CC5" i="1"/>
  <c r="CC3" i="1"/>
  <c r="CB3" i="1"/>
  <c r="CA3" i="1"/>
  <c r="BU4" i="1"/>
  <c r="BV4" i="1"/>
  <c r="BW4" i="1"/>
  <c r="BU5" i="1"/>
  <c r="BV5" i="1"/>
  <c r="BW5" i="1"/>
  <c r="BW3" i="1"/>
  <c r="BV3" i="1"/>
  <c r="BU3" i="1"/>
  <c r="BX3" i="1"/>
  <c r="BO4" i="1"/>
  <c r="BP4" i="1"/>
  <c r="BQ4" i="1"/>
  <c r="BO5" i="1"/>
  <c r="BP5" i="1"/>
  <c r="BQ5" i="1"/>
  <c r="BQ3" i="1"/>
  <c r="BP3" i="1"/>
  <c r="BR3" i="1"/>
  <c r="AX4" i="1"/>
  <c r="AY4" i="1"/>
  <c r="AZ4" i="1"/>
  <c r="BA4" i="1"/>
  <c r="AX5" i="1"/>
  <c r="AY5" i="1"/>
  <c r="AZ5" i="1"/>
  <c r="BA5" i="1"/>
  <c r="AX6" i="1"/>
  <c r="AY6" i="1"/>
  <c r="AZ6" i="1"/>
  <c r="BA6" i="1"/>
  <c r="AX7" i="1"/>
  <c r="AY7" i="1"/>
  <c r="AZ7" i="1"/>
  <c r="BA7" i="1"/>
  <c r="AX8" i="1"/>
  <c r="AY8" i="1"/>
  <c r="AZ8" i="1"/>
  <c r="BA8" i="1"/>
  <c r="AX9" i="1"/>
  <c r="AY9" i="1"/>
  <c r="AZ9" i="1"/>
  <c r="BA9" i="1"/>
  <c r="AX10" i="1"/>
  <c r="AY10" i="1"/>
  <c r="AZ10" i="1"/>
  <c r="BA10" i="1"/>
  <c r="AX11" i="1"/>
  <c r="AY11" i="1"/>
  <c r="AZ11" i="1"/>
  <c r="BA11" i="1"/>
  <c r="AX12" i="1"/>
  <c r="AY12" i="1"/>
  <c r="AZ12" i="1"/>
  <c r="BA12" i="1"/>
  <c r="AX13" i="1"/>
  <c r="AY13" i="1"/>
  <c r="AZ13" i="1"/>
  <c r="BA13" i="1"/>
  <c r="AX14" i="1"/>
  <c r="AY14" i="1"/>
  <c r="AZ14" i="1"/>
  <c r="BA14" i="1"/>
  <c r="AX15" i="1"/>
  <c r="AY15" i="1"/>
  <c r="AZ15" i="1"/>
  <c r="BA15" i="1"/>
  <c r="AX16" i="1"/>
  <c r="AY16" i="1"/>
  <c r="AZ16" i="1"/>
  <c r="BA16" i="1"/>
  <c r="AX17" i="1"/>
  <c r="AY17" i="1"/>
  <c r="AZ17" i="1"/>
  <c r="BA17" i="1"/>
  <c r="AX18" i="1"/>
  <c r="AY18" i="1"/>
  <c r="AZ18" i="1"/>
  <c r="BA18" i="1"/>
  <c r="AX19" i="1"/>
  <c r="AY19" i="1"/>
  <c r="AZ19" i="1"/>
  <c r="BA19" i="1"/>
  <c r="AX20" i="1"/>
  <c r="AY20" i="1"/>
  <c r="AZ20" i="1"/>
  <c r="BA20" i="1"/>
  <c r="AX21" i="1"/>
  <c r="AY21" i="1"/>
  <c r="AZ21" i="1"/>
  <c r="BA21" i="1"/>
  <c r="AX22" i="1"/>
  <c r="AY22" i="1"/>
  <c r="AZ22" i="1"/>
  <c r="BA22" i="1"/>
  <c r="AX23" i="1"/>
  <c r="AY23" i="1"/>
  <c r="AZ23" i="1"/>
  <c r="BA23" i="1"/>
  <c r="AX24" i="1"/>
  <c r="AY24" i="1"/>
  <c r="AZ24" i="1"/>
  <c r="BA24" i="1"/>
  <c r="AX25" i="1"/>
  <c r="AY25" i="1"/>
  <c r="AZ25" i="1"/>
  <c r="BA25" i="1"/>
  <c r="AX26" i="1"/>
  <c r="AY26" i="1"/>
  <c r="AZ26" i="1"/>
  <c r="BA26" i="1"/>
  <c r="AX27" i="1"/>
  <c r="AY27" i="1"/>
  <c r="AZ27" i="1"/>
  <c r="BA27" i="1"/>
  <c r="AX28" i="1"/>
  <c r="AY28" i="1"/>
  <c r="AZ28" i="1"/>
  <c r="BA28" i="1"/>
  <c r="AX29" i="1"/>
  <c r="AY29" i="1"/>
  <c r="AZ29" i="1"/>
  <c r="BA29" i="1"/>
  <c r="AX30" i="1"/>
  <c r="AY30" i="1"/>
  <c r="AZ30" i="1"/>
  <c r="BA30" i="1"/>
  <c r="AX31" i="1"/>
  <c r="AY31" i="1"/>
  <c r="AZ31" i="1"/>
  <c r="BA31" i="1"/>
  <c r="AX32" i="1"/>
  <c r="AY32" i="1"/>
  <c r="AZ32" i="1"/>
  <c r="BA32" i="1"/>
  <c r="AX33" i="1"/>
  <c r="AY33" i="1"/>
  <c r="AZ33" i="1"/>
  <c r="BA33" i="1"/>
  <c r="AX34" i="1"/>
  <c r="AY34" i="1"/>
  <c r="AZ34" i="1"/>
  <c r="BA34" i="1"/>
  <c r="AX35" i="1"/>
  <c r="AY35" i="1"/>
  <c r="AZ35" i="1"/>
  <c r="BA35" i="1"/>
  <c r="AX36" i="1"/>
  <c r="AY36" i="1"/>
  <c r="AZ36" i="1"/>
  <c r="BA36" i="1"/>
  <c r="AX37" i="1"/>
  <c r="AY37" i="1"/>
  <c r="AZ37" i="1"/>
  <c r="BA37" i="1"/>
  <c r="AX38" i="1"/>
  <c r="AY38" i="1"/>
  <c r="AZ38" i="1"/>
  <c r="BA38" i="1"/>
  <c r="AX39" i="1"/>
  <c r="AY39" i="1"/>
  <c r="AZ39" i="1"/>
  <c r="BA39" i="1"/>
  <c r="AX40" i="1"/>
  <c r="AY40" i="1"/>
  <c r="AZ40" i="1"/>
  <c r="BA40" i="1"/>
  <c r="AX41" i="1"/>
  <c r="AY41" i="1"/>
  <c r="AZ41" i="1"/>
  <c r="BA41" i="1"/>
  <c r="AX42" i="1"/>
  <c r="AY42" i="1"/>
  <c r="AZ42" i="1"/>
  <c r="BA42" i="1"/>
  <c r="AX43" i="1"/>
  <c r="AY43" i="1"/>
  <c r="AZ43" i="1"/>
  <c r="BA43" i="1"/>
  <c r="AX44" i="1"/>
  <c r="AY44" i="1"/>
  <c r="AZ44" i="1"/>
  <c r="BA44" i="1"/>
  <c r="AX45" i="1"/>
  <c r="AY45" i="1"/>
  <c r="AZ45" i="1"/>
  <c r="BA45" i="1"/>
  <c r="AX46" i="1"/>
  <c r="AY46" i="1"/>
  <c r="AZ46" i="1"/>
  <c r="BA46" i="1"/>
  <c r="AX47" i="1"/>
  <c r="AY47" i="1"/>
  <c r="AZ47" i="1"/>
  <c r="BA47" i="1"/>
  <c r="AX48" i="1"/>
  <c r="AY48" i="1"/>
  <c r="AZ48" i="1"/>
  <c r="BA48" i="1"/>
  <c r="AX49" i="1"/>
  <c r="AY49" i="1"/>
  <c r="AZ49" i="1"/>
  <c r="BA49" i="1"/>
  <c r="AX50" i="1"/>
  <c r="AY50" i="1"/>
  <c r="AZ50" i="1"/>
  <c r="BA50" i="1"/>
  <c r="AX51" i="1"/>
  <c r="AY51" i="1"/>
  <c r="AZ51" i="1"/>
  <c r="BA51" i="1"/>
  <c r="AX52" i="1"/>
  <c r="AY52" i="1"/>
  <c r="AZ52" i="1"/>
  <c r="BA52" i="1"/>
  <c r="AX53" i="1"/>
  <c r="AY53" i="1"/>
  <c r="AZ53" i="1"/>
  <c r="BA53" i="1"/>
  <c r="AX54" i="1"/>
  <c r="AY54" i="1"/>
  <c r="AZ54" i="1"/>
  <c r="BA54" i="1"/>
  <c r="AX55" i="1"/>
  <c r="AY55" i="1"/>
  <c r="AZ55" i="1"/>
  <c r="BA55" i="1"/>
  <c r="AX56" i="1"/>
  <c r="AY56" i="1"/>
  <c r="AZ56" i="1"/>
  <c r="BA56" i="1"/>
  <c r="AX57" i="1"/>
  <c r="AY57" i="1"/>
  <c r="AZ57" i="1"/>
  <c r="BA57" i="1"/>
  <c r="AX58" i="1"/>
  <c r="AY58" i="1"/>
  <c r="AZ58" i="1"/>
  <c r="BA58" i="1"/>
  <c r="AX59" i="1"/>
  <c r="AY59" i="1"/>
  <c r="AZ59" i="1"/>
  <c r="BA59" i="1"/>
  <c r="AX60" i="1"/>
  <c r="AY60" i="1"/>
  <c r="AZ60" i="1"/>
  <c r="BA60" i="1"/>
  <c r="AX61" i="1"/>
  <c r="AY61" i="1"/>
  <c r="AZ61" i="1"/>
  <c r="BA61" i="1"/>
  <c r="AX62" i="1"/>
  <c r="AY62" i="1"/>
  <c r="AZ62" i="1"/>
  <c r="BA62" i="1"/>
  <c r="AX63" i="1"/>
  <c r="AY63" i="1"/>
  <c r="AZ63" i="1"/>
  <c r="BA63" i="1"/>
  <c r="AX64" i="1"/>
  <c r="AY64" i="1"/>
  <c r="AZ64" i="1"/>
  <c r="BA64" i="1"/>
  <c r="AX65" i="1"/>
  <c r="AY65" i="1"/>
  <c r="AZ65" i="1"/>
  <c r="BA65" i="1"/>
  <c r="AX66" i="1"/>
  <c r="AY66" i="1"/>
  <c r="AZ66" i="1"/>
  <c r="BA66" i="1"/>
  <c r="AX67" i="1"/>
  <c r="AY67" i="1"/>
  <c r="AZ67" i="1"/>
  <c r="BA67" i="1"/>
  <c r="AX68" i="1"/>
  <c r="AY68" i="1"/>
  <c r="AZ68" i="1"/>
  <c r="BA68" i="1"/>
  <c r="AX69" i="1"/>
  <c r="AY69" i="1"/>
  <c r="AZ69" i="1"/>
  <c r="BA69" i="1"/>
  <c r="AX70" i="1"/>
  <c r="AY70" i="1"/>
  <c r="AZ70" i="1"/>
  <c r="BA70" i="1"/>
  <c r="AX71" i="1"/>
  <c r="AY71" i="1"/>
  <c r="AZ71" i="1"/>
  <c r="BA71" i="1"/>
  <c r="AX72" i="1"/>
  <c r="AY72" i="1"/>
  <c r="AZ72" i="1"/>
  <c r="BA72" i="1"/>
  <c r="AX73" i="1"/>
  <c r="AY73" i="1"/>
  <c r="AZ73" i="1"/>
  <c r="BA73" i="1"/>
  <c r="AX74" i="1"/>
  <c r="AY74" i="1"/>
  <c r="AZ74" i="1"/>
  <c r="BA74" i="1"/>
  <c r="AX75" i="1"/>
  <c r="AY75" i="1"/>
  <c r="AZ75" i="1"/>
  <c r="BA75" i="1"/>
  <c r="AX76" i="1"/>
  <c r="AY76" i="1"/>
  <c r="AZ76" i="1"/>
  <c r="BA76" i="1"/>
  <c r="AX77" i="1"/>
  <c r="AY77" i="1"/>
  <c r="AZ77" i="1"/>
  <c r="BA77" i="1"/>
  <c r="AX78" i="1"/>
  <c r="AY78" i="1"/>
  <c r="AZ78" i="1"/>
  <c r="BA78" i="1"/>
  <c r="AX79" i="1"/>
  <c r="AY79" i="1"/>
  <c r="AZ79" i="1"/>
  <c r="BA79" i="1"/>
  <c r="AX80" i="1"/>
  <c r="AY80" i="1"/>
  <c r="AZ80" i="1"/>
  <c r="BA80" i="1"/>
  <c r="AX81" i="1"/>
  <c r="AY81" i="1"/>
  <c r="AZ81" i="1"/>
  <c r="BA81" i="1"/>
  <c r="AX82" i="1"/>
  <c r="AY82" i="1"/>
  <c r="AZ82" i="1"/>
  <c r="BA82" i="1"/>
  <c r="AX83" i="1"/>
  <c r="AY83" i="1"/>
  <c r="AZ83" i="1"/>
  <c r="BA83" i="1"/>
  <c r="AX84" i="1"/>
  <c r="AY84" i="1"/>
  <c r="AZ84" i="1"/>
  <c r="BA84" i="1"/>
  <c r="AX85" i="1"/>
  <c r="AY85" i="1"/>
  <c r="AZ85" i="1"/>
  <c r="BA85" i="1"/>
  <c r="AX86" i="1"/>
  <c r="AY86" i="1"/>
  <c r="AZ86" i="1"/>
  <c r="BA86" i="1"/>
  <c r="AX87" i="1"/>
  <c r="AY87" i="1"/>
  <c r="AZ87" i="1"/>
  <c r="BA87" i="1"/>
  <c r="AX88" i="1"/>
  <c r="AY88" i="1"/>
  <c r="AZ88" i="1"/>
  <c r="BA88" i="1"/>
  <c r="AX89" i="1"/>
  <c r="AY89" i="1"/>
  <c r="AZ89" i="1"/>
  <c r="BA89" i="1"/>
  <c r="AX90" i="1"/>
  <c r="AY90" i="1"/>
  <c r="AZ90" i="1"/>
  <c r="BA90" i="1"/>
  <c r="AX91" i="1"/>
  <c r="AY91" i="1"/>
  <c r="AZ91" i="1"/>
  <c r="BA91" i="1"/>
  <c r="AX92" i="1"/>
  <c r="AY92" i="1"/>
  <c r="AZ92" i="1"/>
  <c r="BA92" i="1"/>
  <c r="AX93" i="1"/>
  <c r="AY93" i="1"/>
  <c r="AZ93" i="1"/>
  <c r="BA93" i="1"/>
  <c r="AX94" i="1"/>
  <c r="AY94" i="1"/>
  <c r="AZ94" i="1"/>
  <c r="BA94" i="1"/>
  <c r="AX95" i="1"/>
  <c r="AY95" i="1"/>
  <c r="AZ95" i="1"/>
  <c r="BA95" i="1"/>
  <c r="AX96" i="1"/>
  <c r="AY96" i="1"/>
  <c r="AZ96" i="1"/>
  <c r="BA96" i="1"/>
  <c r="AX97" i="1"/>
  <c r="AY97" i="1"/>
  <c r="AZ97" i="1"/>
  <c r="BA97" i="1"/>
  <c r="AX98" i="1"/>
  <c r="AY98" i="1"/>
  <c r="AZ98" i="1"/>
  <c r="BA98" i="1"/>
  <c r="AX99" i="1"/>
  <c r="AY99" i="1"/>
  <c r="AZ99" i="1"/>
  <c r="BA99" i="1"/>
  <c r="AX100" i="1"/>
  <c r="AY100" i="1"/>
  <c r="AZ100" i="1"/>
  <c r="BA100" i="1"/>
  <c r="AX101" i="1"/>
  <c r="AY101" i="1"/>
  <c r="AZ101" i="1"/>
  <c r="BA101" i="1"/>
  <c r="AX102" i="1"/>
  <c r="AY102" i="1"/>
  <c r="AZ102" i="1"/>
  <c r="BA102" i="1"/>
  <c r="AX103" i="1"/>
  <c r="AY103" i="1"/>
  <c r="AZ103" i="1"/>
  <c r="BA103" i="1"/>
  <c r="AX104" i="1"/>
  <c r="AY104" i="1"/>
  <c r="AZ104" i="1"/>
  <c r="BA104" i="1"/>
  <c r="AX105" i="1"/>
  <c r="AY105" i="1"/>
  <c r="AZ105" i="1"/>
  <c r="BA105" i="1"/>
  <c r="AX106" i="1"/>
  <c r="AY106" i="1"/>
  <c r="AZ106" i="1"/>
  <c r="BA106" i="1"/>
  <c r="AX107" i="1"/>
  <c r="AY107" i="1"/>
  <c r="AZ107" i="1"/>
  <c r="BA107" i="1"/>
  <c r="AX108" i="1"/>
  <c r="AY108" i="1"/>
  <c r="AZ108" i="1"/>
  <c r="BA108" i="1"/>
  <c r="AX109" i="1"/>
  <c r="AY109" i="1"/>
  <c r="AZ109" i="1"/>
  <c r="BA109" i="1"/>
  <c r="AX110" i="1"/>
  <c r="AY110" i="1"/>
  <c r="AZ110" i="1"/>
  <c r="BA110" i="1"/>
  <c r="AX111" i="1"/>
  <c r="AY111" i="1"/>
  <c r="AZ111" i="1"/>
  <c r="BA111" i="1"/>
  <c r="AX112" i="1"/>
  <c r="AY112" i="1"/>
  <c r="AZ112" i="1"/>
  <c r="BA112" i="1"/>
  <c r="AX113" i="1"/>
  <c r="AY113" i="1"/>
  <c r="AZ113" i="1"/>
  <c r="BA113" i="1"/>
  <c r="AX114" i="1"/>
  <c r="AY114" i="1"/>
  <c r="AZ114" i="1"/>
  <c r="BA114" i="1"/>
  <c r="AX115" i="1"/>
  <c r="AY115" i="1"/>
  <c r="AZ115" i="1"/>
  <c r="BA115" i="1"/>
  <c r="AX116" i="1"/>
  <c r="AY116" i="1"/>
  <c r="AZ116" i="1"/>
  <c r="BA116" i="1"/>
  <c r="AX117" i="1"/>
  <c r="AY117" i="1"/>
  <c r="AZ117" i="1"/>
  <c r="BA117" i="1"/>
  <c r="AX118" i="1"/>
  <c r="AY118" i="1"/>
  <c r="AZ118" i="1"/>
  <c r="BA118" i="1"/>
  <c r="AX119" i="1"/>
  <c r="AY119" i="1"/>
  <c r="AZ119" i="1"/>
  <c r="BA119" i="1"/>
  <c r="AX120" i="1"/>
  <c r="AY120" i="1"/>
  <c r="AZ120" i="1"/>
  <c r="BA120" i="1"/>
  <c r="AX121" i="1"/>
  <c r="AY121" i="1"/>
  <c r="AZ121" i="1"/>
  <c r="BA121" i="1"/>
  <c r="AX122" i="1"/>
  <c r="AY122" i="1"/>
  <c r="AZ122" i="1"/>
  <c r="BA122" i="1"/>
  <c r="AX123" i="1"/>
  <c r="AY123" i="1"/>
  <c r="AZ123" i="1"/>
  <c r="BA123" i="1"/>
  <c r="AX124" i="1"/>
  <c r="AY124" i="1"/>
  <c r="AZ124" i="1"/>
  <c r="BA124" i="1"/>
  <c r="AX125" i="1"/>
  <c r="AY125" i="1"/>
  <c r="AZ125" i="1"/>
  <c r="BA125" i="1"/>
  <c r="AX126" i="1"/>
  <c r="AY126" i="1"/>
  <c r="AZ126" i="1"/>
  <c r="BA126" i="1"/>
  <c r="AX127" i="1"/>
  <c r="AY127" i="1"/>
  <c r="AZ127" i="1"/>
  <c r="BA127" i="1"/>
  <c r="AX128" i="1"/>
  <c r="AY128" i="1"/>
  <c r="AZ128" i="1"/>
  <c r="BA128" i="1"/>
  <c r="AX129" i="1"/>
  <c r="AY129" i="1"/>
  <c r="AZ129" i="1"/>
  <c r="BA129" i="1"/>
  <c r="AX130" i="1"/>
  <c r="AY130" i="1"/>
  <c r="AZ130" i="1"/>
  <c r="BA130" i="1"/>
  <c r="AX131" i="1"/>
  <c r="AY131" i="1"/>
  <c r="AZ131" i="1"/>
  <c r="BA131" i="1"/>
  <c r="AX132" i="1"/>
  <c r="AY132" i="1"/>
  <c r="AZ132" i="1"/>
  <c r="BA132" i="1"/>
  <c r="AX133" i="1"/>
  <c r="AY133" i="1"/>
  <c r="AZ133" i="1"/>
  <c r="BA133" i="1"/>
  <c r="AX134" i="1"/>
  <c r="AY134" i="1"/>
  <c r="AZ134" i="1"/>
  <c r="BA134" i="1"/>
  <c r="AX135" i="1"/>
  <c r="AY135" i="1"/>
  <c r="AZ135" i="1"/>
  <c r="BA135" i="1"/>
  <c r="AX136" i="1"/>
  <c r="AY136" i="1"/>
  <c r="AZ136" i="1"/>
  <c r="BA136" i="1"/>
  <c r="AX137" i="1"/>
  <c r="AY137" i="1"/>
  <c r="AZ137" i="1"/>
  <c r="BA137" i="1"/>
  <c r="AX138" i="1"/>
  <c r="AY138" i="1"/>
  <c r="AZ138" i="1"/>
  <c r="BA138" i="1"/>
  <c r="AX139" i="1"/>
  <c r="AY139" i="1"/>
  <c r="AZ139" i="1"/>
  <c r="BA139" i="1"/>
  <c r="AX140" i="1"/>
  <c r="AY140" i="1"/>
  <c r="AZ140" i="1"/>
  <c r="BA140" i="1"/>
  <c r="AX141" i="1"/>
  <c r="AY141" i="1"/>
  <c r="AZ141" i="1"/>
  <c r="BA141" i="1"/>
  <c r="AX142" i="1"/>
  <c r="AY142" i="1"/>
  <c r="AZ142" i="1"/>
  <c r="BA142" i="1"/>
  <c r="AX143" i="1"/>
  <c r="AY143" i="1"/>
  <c r="AZ143" i="1"/>
  <c r="BA143" i="1"/>
  <c r="AX144" i="1"/>
  <c r="AY144" i="1"/>
  <c r="AZ144" i="1"/>
  <c r="BA144" i="1"/>
  <c r="AX145" i="1"/>
  <c r="AY145" i="1"/>
  <c r="AZ145" i="1"/>
  <c r="BA145" i="1"/>
  <c r="AX146" i="1"/>
  <c r="AY146" i="1"/>
  <c r="AZ146" i="1"/>
  <c r="BA146" i="1"/>
  <c r="AX147" i="1"/>
  <c r="AY147" i="1"/>
  <c r="AZ147" i="1"/>
  <c r="BA147" i="1"/>
  <c r="AX148" i="1"/>
  <c r="AY148" i="1"/>
  <c r="AZ148" i="1"/>
  <c r="BA148" i="1"/>
  <c r="AX149" i="1"/>
  <c r="AY149" i="1"/>
  <c r="AZ149" i="1"/>
  <c r="BA149" i="1"/>
  <c r="AX150" i="1"/>
  <c r="AY150" i="1"/>
  <c r="AZ150" i="1"/>
  <c r="BA150" i="1"/>
  <c r="AX151" i="1"/>
  <c r="AY151" i="1"/>
  <c r="AZ151" i="1"/>
  <c r="BA151" i="1"/>
  <c r="AX152" i="1"/>
  <c r="AY152" i="1"/>
  <c r="AZ152" i="1"/>
  <c r="BA152" i="1"/>
  <c r="AX153" i="1"/>
  <c r="AY153" i="1"/>
  <c r="AZ153" i="1"/>
  <c r="BA153" i="1"/>
  <c r="AX154" i="1"/>
  <c r="AY154" i="1"/>
  <c r="AZ154" i="1"/>
  <c r="BA154" i="1"/>
  <c r="AX155" i="1"/>
  <c r="AY155" i="1"/>
  <c r="AZ155" i="1"/>
  <c r="BA155" i="1"/>
  <c r="AX156" i="1"/>
  <c r="AY156" i="1"/>
  <c r="AZ156" i="1"/>
  <c r="BA156" i="1"/>
  <c r="AX157" i="1"/>
  <c r="AY157" i="1"/>
  <c r="AZ157" i="1"/>
  <c r="BA157" i="1"/>
  <c r="AX158" i="1"/>
  <c r="AY158" i="1"/>
  <c r="AZ158" i="1"/>
  <c r="BA158" i="1"/>
  <c r="AX159" i="1"/>
  <c r="AY159" i="1"/>
  <c r="AZ159" i="1"/>
  <c r="BA159" i="1"/>
  <c r="AX160" i="1"/>
  <c r="AY160" i="1"/>
  <c r="AZ160" i="1"/>
  <c r="BA160" i="1"/>
  <c r="AX161" i="1"/>
  <c r="AY161" i="1"/>
  <c r="AZ161" i="1"/>
  <c r="BA161" i="1"/>
  <c r="AX162" i="1"/>
  <c r="AY162" i="1"/>
  <c r="AZ162" i="1"/>
  <c r="BA162" i="1"/>
  <c r="AX163" i="1"/>
  <c r="AY163" i="1"/>
  <c r="AZ163" i="1"/>
  <c r="BA163" i="1"/>
  <c r="AX164" i="1"/>
  <c r="AY164" i="1"/>
  <c r="AZ164" i="1"/>
  <c r="BA164" i="1"/>
  <c r="AX165" i="1"/>
  <c r="AY165" i="1"/>
  <c r="AZ165" i="1"/>
  <c r="BA165" i="1"/>
  <c r="AX166" i="1"/>
  <c r="AY166" i="1"/>
  <c r="AZ166" i="1"/>
  <c r="BA166" i="1"/>
  <c r="AX167" i="1"/>
  <c r="AY167" i="1"/>
  <c r="AZ167" i="1"/>
  <c r="BA167" i="1"/>
  <c r="AX168" i="1"/>
  <c r="AY168" i="1"/>
  <c r="AZ168" i="1"/>
  <c r="BA168" i="1"/>
  <c r="AX169" i="1"/>
  <c r="AY169" i="1"/>
  <c r="AZ169" i="1"/>
  <c r="BA169" i="1"/>
  <c r="AX170" i="1"/>
  <c r="AY170" i="1"/>
  <c r="AZ170" i="1"/>
  <c r="BA170" i="1"/>
  <c r="AX171" i="1"/>
  <c r="AY171" i="1"/>
  <c r="AZ171" i="1"/>
  <c r="BA171" i="1"/>
  <c r="AX172" i="1"/>
  <c r="AY172" i="1"/>
  <c r="AZ172" i="1"/>
  <c r="BA172" i="1"/>
  <c r="AX173" i="1"/>
  <c r="AY173" i="1"/>
  <c r="AZ173" i="1"/>
  <c r="BA173" i="1"/>
  <c r="AX174" i="1"/>
  <c r="AY174" i="1"/>
  <c r="AZ174" i="1"/>
  <c r="BA174" i="1"/>
  <c r="AX175" i="1"/>
  <c r="AY175" i="1"/>
  <c r="AZ175" i="1"/>
  <c r="BA175" i="1"/>
  <c r="AX176" i="1"/>
  <c r="AY176" i="1"/>
  <c r="AZ176" i="1"/>
  <c r="BA176" i="1"/>
  <c r="AX177" i="1"/>
  <c r="AY177" i="1"/>
  <c r="AZ177" i="1"/>
  <c r="BA177" i="1"/>
  <c r="AX178" i="1"/>
  <c r="AY178" i="1"/>
  <c r="AZ178" i="1"/>
  <c r="BA178" i="1"/>
  <c r="AX179" i="1"/>
  <c r="AY179" i="1"/>
  <c r="AZ179" i="1"/>
  <c r="BA179" i="1"/>
  <c r="AX180" i="1"/>
  <c r="AY180" i="1"/>
  <c r="AZ180" i="1"/>
  <c r="BA180" i="1"/>
  <c r="AX181" i="1"/>
  <c r="AY181" i="1"/>
  <c r="AZ181" i="1"/>
  <c r="BA181" i="1"/>
  <c r="AX182" i="1"/>
  <c r="AY182" i="1"/>
  <c r="AZ182" i="1"/>
  <c r="BA182" i="1"/>
  <c r="AX183" i="1"/>
  <c r="AY183" i="1"/>
  <c r="AZ183" i="1"/>
  <c r="BA183" i="1"/>
  <c r="AX184" i="1"/>
  <c r="AY184" i="1"/>
  <c r="AZ184" i="1"/>
  <c r="BA184" i="1"/>
  <c r="AX185" i="1"/>
  <c r="AY185" i="1"/>
  <c r="AZ185" i="1"/>
  <c r="BA185" i="1"/>
  <c r="AX186" i="1"/>
  <c r="AY186" i="1"/>
  <c r="AZ186" i="1"/>
  <c r="BA186" i="1"/>
  <c r="AX187" i="1"/>
  <c r="AY187" i="1"/>
  <c r="AZ187" i="1"/>
  <c r="BA187" i="1"/>
  <c r="AX188" i="1"/>
  <c r="AY188" i="1"/>
  <c r="AZ188" i="1"/>
  <c r="BA188" i="1"/>
  <c r="AX189" i="1"/>
  <c r="AY189" i="1"/>
  <c r="AZ189" i="1"/>
  <c r="BA189" i="1"/>
  <c r="AX190" i="1"/>
  <c r="AY190" i="1"/>
  <c r="AZ190" i="1"/>
  <c r="BA190" i="1"/>
  <c r="AX191" i="1"/>
  <c r="AY191" i="1"/>
  <c r="AZ191" i="1"/>
  <c r="BA191" i="1"/>
  <c r="AX192" i="1"/>
  <c r="AY192" i="1"/>
  <c r="AZ192" i="1"/>
  <c r="BA192" i="1"/>
  <c r="AX193" i="1"/>
  <c r="AY193" i="1"/>
  <c r="AZ193" i="1"/>
  <c r="BA193" i="1"/>
  <c r="AX194" i="1"/>
  <c r="AY194" i="1"/>
  <c r="AZ194" i="1"/>
  <c r="BA194" i="1"/>
  <c r="AX195" i="1"/>
  <c r="AY195" i="1"/>
  <c r="AZ195" i="1"/>
  <c r="BA195" i="1"/>
  <c r="AX196" i="1"/>
  <c r="AY196" i="1"/>
  <c r="AZ196" i="1"/>
  <c r="BA196" i="1"/>
  <c r="AX197" i="1"/>
  <c r="AY197" i="1"/>
  <c r="AZ197" i="1"/>
  <c r="BA197" i="1"/>
  <c r="AX198" i="1"/>
  <c r="AY198" i="1"/>
  <c r="AZ198" i="1"/>
  <c r="BA198" i="1"/>
  <c r="AX199" i="1"/>
  <c r="AY199" i="1"/>
  <c r="AZ199" i="1"/>
  <c r="BA199" i="1"/>
  <c r="AX200" i="1"/>
  <c r="AY200" i="1"/>
  <c r="AZ200" i="1"/>
  <c r="BA200" i="1"/>
  <c r="AX201" i="1"/>
  <c r="AY201" i="1"/>
  <c r="AZ201" i="1"/>
  <c r="BA201" i="1"/>
  <c r="AX202" i="1"/>
  <c r="AY202" i="1"/>
  <c r="AZ202" i="1"/>
  <c r="BA202" i="1"/>
  <c r="AX203" i="1"/>
  <c r="AY203" i="1"/>
  <c r="AZ203" i="1"/>
  <c r="BA203" i="1"/>
  <c r="AX204" i="1"/>
  <c r="AY204" i="1"/>
  <c r="AZ204" i="1"/>
  <c r="BA204" i="1"/>
  <c r="AX205" i="1"/>
  <c r="AY205" i="1"/>
  <c r="AZ205" i="1"/>
  <c r="BA205" i="1"/>
  <c r="AX206" i="1"/>
  <c r="AY206" i="1"/>
  <c r="AZ206" i="1"/>
  <c r="BA206" i="1"/>
  <c r="AX207" i="1"/>
  <c r="AY207" i="1"/>
  <c r="AZ207" i="1"/>
  <c r="BA207" i="1"/>
  <c r="AX208" i="1"/>
  <c r="AY208" i="1"/>
  <c r="AZ208" i="1"/>
  <c r="BA208" i="1"/>
  <c r="AX209" i="1"/>
  <c r="AY209" i="1"/>
  <c r="AZ209" i="1"/>
  <c r="BA209" i="1"/>
  <c r="AX210" i="1"/>
  <c r="AY210" i="1"/>
  <c r="AZ210" i="1"/>
  <c r="BA210" i="1"/>
  <c r="AY3" i="1"/>
  <c r="AZ3" i="1"/>
  <c r="BA3" i="1"/>
  <c r="AX3" i="1"/>
  <c r="AT4" i="1"/>
  <c r="AU4" i="1"/>
  <c r="AV4" i="1"/>
  <c r="AW4" i="1"/>
  <c r="AT5" i="1"/>
  <c r="AU5" i="1"/>
  <c r="AV5" i="1"/>
  <c r="AW5" i="1"/>
  <c r="AT6" i="1"/>
  <c r="AU6" i="1"/>
  <c r="AV6" i="1"/>
  <c r="AW6" i="1"/>
  <c r="AT7" i="1"/>
  <c r="AU7" i="1"/>
  <c r="AV7" i="1"/>
  <c r="AW7" i="1"/>
  <c r="AT8" i="1"/>
  <c r="AU8" i="1"/>
  <c r="AV8" i="1"/>
  <c r="AW8" i="1"/>
  <c r="AT9" i="1"/>
  <c r="AU9" i="1"/>
  <c r="AV9" i="1"/>
  <c r="AW9" i="1"/>
  <c r="AT10" i="1"/>
  <c r="AU10" i="1"/>
  <c r="AV10" i="1"/>
  <c r="AW10" i="1"/>
  <c r="AT11" i="1"/>
  <c r="AU11" i="1"/>
  <c r="AV11" i="1"/>
  <c r="AW11" i="1"/>
  <c r="AT12" i="1"/>
  <c r="AU12" i="1"/>
  <c r="AV12" i="1"/>
  <c r="AW12" i="1"/>
  <c r="AT13" i="1"/>
  <c r="AU13" i="1"/>
  <c r="AV13" i="1"/>
  <c r="AW13" i="1"/>
  <c r="AT14" i="1"/>
  <c r="AU14" i="1"/>
  <c r="AV14" i="1"/>
  <c r="AW14" i="1"/>
  <c r="AT15" i="1"/>
  <c r="AU15" i="1"/>
  <c r="AV15" i="1"/>
  <c r="AW15" i="1"/>
  <c r="AT16" i="1"/>
  <c r="AU16" i="1"/>
  <c r="AV16" i="1"/>
  <c r="AW16" i="1"/>
  <c r="AT17" i="1"/>
  <c r="AU17" i="1"/>
  <c r="AV17" i="1"/>
  <c r="AW17" i="1"/>
  <c r="AT18" i="1"/>
  <c r="AU18" i="1"/>
  <c r="AV18" i="1"/>
  <c r="AW18" i="1"/>
  <c r="AT19" i="1"/>
  <c r="AU19" i="1"/>
  <c r="AV19" i="1"/>
  <c r="AW19" i="1"/>
  <c r="AT20" i="1"/>
  <c r="AU20" i="1"/>
  <c r="AV20" i="1"/>
  <c r="AW20" i="1"/>
  <c r="AT21" i="1"/>
  <c r="AU21" i="1"/>
  <c r="AV21" i="1"/>
  <c r="AW21" i="1"/>
  <c r="AT22" i="1"/>
  <c r="AU22" i="1"/>
  <c r="AV22" i="1"/>
  <c r="AW22" i="1"/>
  <c r="AT23" i="1"/>
  <c r="AU23" i="1"/>
  <c r="AV23" i="1"/>
  <c r="AW23" i="1"/>
  <c r="AT24" i="1"/>
  <c r="AU24" i="1"/>
  <c r="AV24" i="1"/>
  <c r="AW24" i="1"/>
  <c r="AT25" i="1"/>
  <c r="AU25" i="1"/>
  <c r="AV25" i="1"/>
  <c r="AW25" i="1"/>
  <c r="AT26" i="1"/>
  <c r="AU26" i="1"/>
  <c r="AV26" i="1"/>
  <c r="AW26" i="1"/>
  <c r="AT27" i="1"/>
  <c r="AU27" i="1"/>
  <c r="AV27" i="1"/>
  <c r="AW27" i="1"/>
  <c r="AT28" i="1"/>
  <c r="AU28" i="1"/>
  <c r="AV28" i="1"/>
  <c r="AW28" i="1"/>
  <c r="AT29" i="1"/>
  <c r="AU29" i="1"/>
  <c r="AV29" i="1"/>
  <c r="AW29" i="1"/>
  <c r="AT30" i="1"/>
  <c r="AU30" i="1"/>
  <c r="AV30" i="1"/>
  <c r="AW30" i="1"/>
  <c r="AT31" i="1"/>
  <c r="AU31" i="1"/>
  <c r="AV31" i="1"/>
  <c r="AW31" i="1"/>
  <c r="AT32" i="1"/>
  <c r="AU32" i="1"/>
  <c r="AV32" i="1"/>
  <c r="AW32" i="1"/>
  <c r="AT33" i="1"/>
  <c r="AU33" i="1"/>
  <c r="AV33" i="1"/>
  <c r="AW33" i="1"/>
  <c r="AT34" i="1"/>
  <c r="AU34" i="1"/>
  <c r="AV34" i="1"/>
  <c r="AW34" i="1"/>
  <c r="AT35" i="1"/>
  <c r="AU35" i="1"/>
  <c r="AV35" i="1"/>
  <c r="AW35" i="1"/>
  <c r="AT36" i="1"/>
  <c r="AU36" i="1"/>
  <c r="AV36" i="1"/>
  <c r="AW36" i="1"/>
  <c r="AT37" i="1"/>
  <c r="AU37" i="1"/>
  <c r="AV37" i="1"/>
  <c r="AW37" i="1"/>
  <c r="AT38" i="1"/>
  <c r="AU38" i="1"/>
  <c r="AV38" i="1"/>
  <c r="AW38" i="1"/>
  <c r="AT39" i="1"/>
  <c r="AU39" i="1"/>
  <c r="AV39" i="1"/>
  <c r="AW39" i="1"/>
  <c r="AT40" i="1"/>
  <c r="AU40" i="1"/>
  <c r="AV40" i="1"/>
  <c r="AW40" i="1"/>
  <c r="AT41" i="1"/>
  <c r="AU41" i="1"/>
  <c r="AV41" i="1"/>
  <c r="AW41" i="1"/>
  <c r="AT42" i="1"/>
  <c r="AU42" i="1"/>
  <c r="AV42" i="1"/>
  <c r="AW42" i="1"/>
  <c r="AT43" i="1"/>
  <c r="AU43" i="1"/>
  <c r="AV43" i="1"/>
  <c r="AW43" i="1"/>
  <c r="AT44" i="1"/>
  <c r="AU44" i="1"/>
  <c r="AV44" i="1"/>
  <c r="AW44" i="1"/>
  <c r="AT45" i="1"/>
  <c r="AU45" i="1"/>
  <c r="AV45" i="1"/>
  <c r="AW45" i="1"/>
  <c r="AT46" i="1"/>
  <c r="AU46" i="1"/>
  <c r="AV46" i="1"/>
  <c r="AW46" i="1"/>
  <c r="AT47" i="1"/>
  <c r="AU47" i="1"/>
  <c r="AV47" i="1"/>
  <c r="AW47" i="1"/>
  <c r="AT48" i="1"/>
  <c r="AU48" i="1"/>
  <c r="AV48" i="1"/>
  <c r="AW48" i="1"/>
  <c r="AT49" i="1"/>
  <c r="AU49" i="1"/>
  <c r="AV49" i="1"/>
  <c r="AW49" i="1"/>
  <c r="AT50" i="1"/>
  <c r="AU50" i="1"/>
  <c r="AV50" i="1"/>
  <c r="AW50" i="1"/>
  <c r="AT51" i="1"/>
  <c r="AU51" i="1"/>
  <c r="AV51" i="1"/>
  <c r="AW51" i="1"/>
  <c r="AT52" i="1"/>
  <c r="AU52" i="1"/>
  <c r="AV52" i="1"/>
  <c r="AW52" i="1"/>
  <c r="AT53" i="1"/>
  <c r="AU53" i="1"/>
  <c r="AV53" i="1"/>
  <c r="AW53" i="1"/>
  <c r="AT54" i="1"/>
  <c r="AU54" i="1"/>
  <c r="AV54" i="1"/>
  <c r="AW54" i="1"/>
  <c r="AT55" i="1"/>
  <c r="AU55" i="1"/>
  <c r="AV55" i="1"/>
  <c r="AW55" i="1"/>
  <c r="AT56" i="1"/>
  <c r="AU56" i="1"/>
  <c r="AV56" i="1"/>
  <c r="AW56" i="1"/>
  <c r="AT57" i="1"/>
  <c r="AU57" i="1"/>
  <c r="AV57" i="1"/>
  <c r="AW57" i="1"/>
  <c r="AT58" i="1"/>
  <c r="AU58" i="1"/>
  <c r="AV58" i="1"/>
  <c r="AW58" i="1"/>
  <c r="AT59" i="1"/>
  <c r="AU59" i="1"/>
  <c r="AV59" i="1"/>
  <c r="AW59" i="1"/>
  <c r="AT60" i="1"/>
  <c r="AU60" i="1"/>
  <c r="AV60" i="1"/>
  <c r="AW60" i="1"/>
  <c r="AT61" i="1"/>
  <c r="AU61" i="1"/>
  <c r="AV61" i="1"/>
  <c r="AW61" i="1"/>
  <c r="AT62" i="1"/>
  <c r="AU62" i="1"/>
  <c r="AV62" i="1"/>
  <c r="AW62" i="1"/>
  <c r="AT63" i="1"/>
  <c r="AU63" i="1"/>
  <c r="AV63" i="1"/>
  <c r="AW63" i="1"/>
  <c r="AT64" i="1"/>
  <c r="AU64" i="1"/>
  <c r="AV64" i="1"/>
  <c r="AW64" i="1"/>
  <c r="AT65" i="1"/>
  <c r="AU65" i="1"/>
  <c r="AV65" i="1"/>
  <c r="AW65" i="1"/>
  <c r="AT66" i="1"/>
  <c r="AU66" i="1"/>
  <c r="AV66" i="1"/>
  <c r="AW66" i="1"/>
  <c r="AT67" i="1"/>
  <c r="AU67" i="1"/>
  <c r="AV67" i="1"/>
  <c r="AW67" i="1"/>
  <c r="AT68" i="1"/>
  <c r="AU68" i="1"/>
  <c r="AV68" i="1"/>
  <c r="AW68" i="1"/>
  <c r="AT69" i="1"/>
  <c r="AU69" i="1"/>
  <c r="AV69" i="1"/>
  <c r="AW69" i="1"/>
  <c r="AT70" i="1"/>
  <c r="AU70" i="1"/>
  <c r="AV70" i="1"/>
  <c r="AW70" i="1"/>
  <c r="AT71" i="1"/>
  <c r="AU71" i="1"/>
  <c r="AV71" i="1"/>
  <c r="AW71" i="1"/>
  <c r="AT72" i="1"/>
  <c r="AU72" i="1"/>
  <c r="AV72" i="1"/>
  <c r="AW72" i="1"/>
  <c r="AT73" i="1"/>
  <c r="AU73" i="1"/>
  <c r="AV73" i="1"/>
  <c r="AW73" i="1"/>
  <c r="AT74" i="1"/>
  <c r="AU74" i="1"/>
  <c r="AV74" i="1"/>
  <c r="AW74" i="1"/>
  <c r="AT75" i="1"/>
  <c r="AU75" i="1"/>
  <c r="AV75" i="1"/>
  <c r="AW75" i="1"/>
  <c r="AT76" i="1"/>
  <c r="AU76" i="1"/>
  <c r="AV76" i="1"/>
  <c r="AW76" i="1"/>
  <c r="AT77" i="1"/>
  <c r="AU77" i="1"/>
  <c r="AV77" i="1"/>
  <c r="AW77" i="1"/>
  <c r="AT78" i="1"/>
  <c r="AU78" i="1"/>
  <c r="AV78" i="1"/>
  <c r="AW78" i="1"/>
  <c r="AT79" i="1"/>
  <c r="AU79" i="1"/>
  <c r="AV79" i="1"/>
  <c r="AW79" i="1"/>
  <c r="AT80" i="1"/>
  <c r="AU80" i="1"/>
  <c r="AV80" i="1"/>
  <c r="AW80" i="1"/>
  <c r="AT81" i="1"/>
  <c r="AU81" i="1"/>
  <c r="AV81" i="1"/>
  <c r="AW81" i="1"/>
  <c r="AT82" i="1"/>
  <c r="AU82" i="1"/>
  <c r="AV82" i="1"/>
  <c r="AW82" i="1"/>
  <c r="AT83" i="1"/>
  <c r="AU83" i="1"/>
  <c r="AV83" i="1"/>
  <c r="AW83" i="1"/>
  <c r="AT84" i="1"/>
  <c r="AU84" i="1"/>
  <c r="AV84" i="1"/>
  <c r="AW84" i="1"/>
  <c r="AT85" i="1"/>
  <c r="AU85" i="1"/>
  <c r="AV85" i="1"/>
  <c r="AW85" i="1"/>
  <c r="AT86" i="1"/>
  <c r="AU86" i="1"/>
  <c r="AV86" i="1"/>
  <c r="AW86" i="1"/>
  <c r="AT87" i="1"/>
  <c r="AU87" i="1"/>
  <c r="AV87" i="1"/>
  <c r="AW87" i="1"/>
  <c r="AT88" i="1"/>
  <c r="AU88" i="1"/>
  <c r="AV88" i="1"/>
  <c r="AW88" i="1"/>
  <c r="AT89" i="1"/>
  <c r="AU89" i="1"/>
  <c r="AV89" i="1"/>
  <c r="AW89" i="1"/>
  <c r="AT90" i="1"/>
  <c r="AU90" i="1"/>
  <c r="AV90" i="1"/>
  <c r="AW90" i="1"/>
  <c r="AT91" i="1"/>
  <c r="AU91" i="1"/>
  <c r="AV91" i="1"/>
  <c r="AW91" i="1"/>
  <c r="AT92" i="1"/>
  <c r="AU92" i="1"/>
  <c r="AV92" i="1"/>
  <c r="AW92" i="1"/>
  <c r="AT93" i="1"/>
  <c r="AU93" i="1"/>
  <c r="AV93" i="1"/>
  <c r="AW93" i="1"/>
  <c r="AT94" i="1"/>
  <c r="AU94" i="1"/>
  <c r="AV94" i="1"/>
  <c r="AW94" i="1"/>
  <c r="AT95" i="1"/>
  <c r="AU95" i="1"/>
  <c r="AV95" i="1"/>
  <c r="AW95" i="1"/>
  <c r="AT96" i="1"/>
  <c r="AU96" i="1"/>
  <c r="AV96" i="1"/>
  <c r="AW96" i="1"/>
  <c r="AT97" i="1"/>
  <c r="AU97" i="1"/>
  <c r="AV97" i="1"/>
  <c r="AW97" i="1"/>
  <c r="AT98" i="1"/>
  <c r="AU98" i="1"/>
  <c r="AV98" i="1"/>
  <c r="AW98" i="1"/>
  <c r="AT99" i="1"/>
  <c r="AU99" i="1"/>
  <c r="AV99" i="1"/>
  <c r="AW99" i="1"/>
  <c r="AT100" i="1"/>
  <c r="AU100" i="1"/>
  <c r="AV100" i="1"/>
  <c r="AW100" i="1"/>
  <c r="AT101" i="1"/>
  <c r="AU101" i="1"/>
  <c r="AV101" i="1"/>
  <c r="AW101" i="1"/>
  <c r="AT102" i="1"/>
  <c r="AU102" i="1"/>
  <c r="AV102" i="1"/>
  <c r="AW102" i="1"/>
  <c r="AT103" i="1"/>
  <c r="AU103" i="1"/>
  <c r="AV103" i="1"/>
  <c r="AW103" i="1"/>
  <c r="AT104" i="1"/>
  <c r="AU104" i="1"/>
  <c r="AV104" i="1"/>
  <c r="AW104" i="1"/>
  <c r="AT105" i="1"/>
  <c r="AU105" i="1"/>
  <c r="AV105" i="1"/>
  <c r="AW105" i="1"/>
  <c r="AT106" i="1"/>
  <c r="AU106" i="1"/>
  <c r="AV106" i="1"/>
  <c r="AW106" i="1"/>
  <c r="AT107" i="1"/>
  <c r="AU107" i="1"/>
  <c r="AV107" i="1"/>
  <c r="AW107" i="1"/>
  <c r="AT108" i="1"/>
  <c r="AU108" i="1"/>
  <c r="AV108" i="1"/>
  <c r="AW108" i="1"/>
  <c r="AT109" i="1"/>
  <c r="AU109" i="1"/>
  <c r="AV109" i="1"/>
  <c r="AW109" i="1"/>
  <c r="AT110" i="1"/>
  <c r="AU110" i="1"/>
  <c r="AV110" i="1"/>
  <c r="AW110" i="1"/>
  <c r="AT111" i="1"/>
  <c r="AU111" i="1"/>
  <c r="AV111" i="1"/>
  <c r="AW111" i="1"/>
  <c r="AT112" i="1"/>
  <c r="AU112" i="1"/>
  <c r="AV112" i="1"/>
  <c r="AW112" i="1"/>
  <c r="AT113" i="1"/>
  <c r="AU113" i="1"/>
  <c r="AV113" i="1"/>
  <c r="AW113" i="1"/>
  <c r="AT114" i="1"/>
  <c r="AU114" i="1"/>
  <c r="AV114" i="1"/>
  <c r="AW114" i="1"/>
  <c r="AT115" i="1"/>
  <c r="AU115" i="1"/>
  <c r="AV115" i="1"/>
  <c r="AW115" i="1"/>
  <c r="AT116" i="1"/>
  <c r="AU116" i="1"/>
  <c r="AV116" i="1"/>
  <c r="AW116" i="1"/>
  <c r="AT117" i="1"/>
  <c r="AU117" i="1"/>
  <c r="AV117" i="1"/>
  <c r="AW117" i="1"/>
  <c r="AT118" i="1"/>
  <c r="AU118" i="1"/>
  <c r="AV118" i="1"/>
  <c r="AW118" i="1"/>
  <c r="AT119" i="1"/>
  <c r="AU119" i="1"/>
  <c r="AV119" i="1"/>
  <c r="AW119" i="1"/>
  <c r="AT120" i="1"/>
  <c r="AU120" i="1"/>
  <c r="AV120" i="1"/>
  <c r="AW120" i="1"/>
  <c r="AT121" i="1"/>
  <c r="AU121" i="1"/>
  <c r="AV121" i="1"/>
  <c r="AW121" i="1"/>
  <c r="AT122" i="1"/>
  <c r="AU122" i="1"/>
  <c r="AV122" i="1"/>
  <c r="AW122" i="1"/>
  <c r="AT123" i="1"/>
  <c r="AU123" i="1"/>
  <c r="AV123" i="1"/>
  <c r="AW123" i="1"/>
  <c r="AT124" i="1"/>
  <c r="AU124" i="1"/>
  <c r="AV124" i="1"/>
  <c r="AW124" i="1"/>
  <c r="AT125" i="1"/>
  <c r="AU125" i="1"/>
  <c r="AV125" i="1"/>
  <c r="AW125" i="1"/>
  <c r="AT126" i="1"/>
  <c r="AU126" i="1"/>
  <c r="AV126" i="1"/>
  <c r="AW126" i="1"/>
  <c r="AT127" i="1"/>
  <c r="AU127" i="1"/>
  <c r="AV127" i="1"/>
  <c r="AW127" i="1"/>
  <c r="AT128" i="1"/>
  <c r="AU128" i="1"/>
  <c r="AV128" i="1"/>
  <c r="AW128" i="1"/>
  <c r="AT129" i="1"/>
  <c r="AU129" i="1"/>
  <c r="AV129" i="1"/>
  <c r="AW129" i="1"/>
  <c r="AT130" i="1"/>
  <c r="AU130" i="1"/>
  <c r="AV130" i="1"/>
  <c r="AW130" i="1"/>
  <c r="AT131" i="1"/>
  <c r="AU131" i="1"/>
  <c r="AV131" i="1"/>
  <c r="AW131" i="1"/>
  <c r="AT132" i="1"/>
  <c r="AU132" i="1"/>
  <c r="AV132" i="1"/>
  <c r="AW132" i="1"/>
  <c r="AT133" i="1"/>
  <c r="AU133" i="1"/>
  <c r="AV133" i="1"/>
  <c r="AW133" i="1"/>
  <c r="AT134" i="1"/>
  <c r="AU134" i="1"/>
  <c r="AV134" i="1"/>
  <c r="AW134" i="1"/>
  <c r="AT135" i="1"/>
  <c r="AU135" i="1"/>
  <c r="AV135" i="1"/>
  <c r="AW135" i="1"/>
  <c r="AT136" i="1"/>
  <c r="AU136" i="1"/>
  <c r="AV136" i="1"/>
  <c r="AW136" i="1"/>
  <c r="AT137" i="1"/>
  <c r="AU137" i="1"/>
  <c r="AV137" i="1"/>
  <c r="AW137" i="1"/>
  <c r="AT138" i="1"/>
  <c r="AU138" i="1"/>
  <c r="AV138" i="1"/>
  <c r="AW138" i="1"/>
  <c r="AT139" i="1"/>
  <c r="AU139" i="1"/>
  <c r="AV139" i="1"/>
  <c r="AW139" i="1"/>
  <c r="AT140" i="1"/>
  <c r="AU140" i="1"/>
  <c r="AV140" i="1"/>
  <c r="AW140" i="1"/>
  <c r="AT141" i="1"/>
  <c r="AU141" i="1"/>
  <c r="AV141" i="1"/>
  <c r="AW141" i="1"/>
  <c r="AT142" i="1"/>
  <c r="AU142" i="1"/>
  <c r="AV142" i="1"/>
  <c r="AW142" i="1"/>
  <c r="AT143" i="1"/>
  <c r="AU143" i="1"/>
  <c r="AV143" i="1"/>
  <c r="AW143" i="1"/>
  <c r="AT144" i="1"/>
  <c r="AU144" i="1"/>
  <c r="AV144" i="1"/>
  <c r="AW144" i="1"/>
  <c r="AT145" i="1"/>
  <c r="AU145" i="1"/>
  <c r="AV145" i="1"/>
  <c r="AW145" i="1"/>
  <c r="AT146" i="1"/>
  <c r="AU146" i="1"/>
  <c r="AV146" i="1"/>
  <c r="AW146" i="1"/>
  <c r="AT147" i="1"/>
  <c r="AU147" i="1"/>
  <c r="AV147" i="1"/>
  <c r="AW147" i="1"/>
  <c r="AT148" i="1"/>
  <c r="AU148" i="1"/>
  <c r="AV148" i="1"/>
  <c r="AW148" i="1"/>
  <c r="AT149" i="1"/>
  <c r="AU149" i="1"/>
  <c r="AV149" i="1"/>
  <c r="AW149" i="1"/>
  <c r="AT150" i="1"/>
  <c r="AU150" i="1"/>
  <c r="AV150" i="1"/>
  <c r="AW150" i="1"/>
  <c r="AT151" i="1"/>
  <c r="AU151" i="1"/>
  <c r="AV151" i="1"/>
  <c r="AW151" i="1"/>
  <c r="AT152" i="1"/>
  <c r="AU152" i="1"/>
  <c r="AV152" i="1"/>
  <c r="AW152" i="1"/>
  <c r="AT153" i="1"/>
  <c r="AU153" i="1"/>
  <c r="AV153" i="1"/>
  <c r="AW153" i="1"/>
  <c r="AT154" i="1"/>
  <c r="AU154" i="1"/>
  <c r="AV154" i="1"/>
  <c r="AW154" i="1"/>
  <c r="AT155" i="1"/>
  <c r="AU155" i="1"/>
  <c r="AV155" i="1"/>
  <c r="AW155" i="1"/>
  <c r="AT156" i="1"/>
  <c r="AU156" i="1"/>
  <c r="AV156" i="1"/>
  <c r="AW156" i="1"/>
  <c r="AT157" i="1"/>
  <c r="AU157" i="1"/>
  <c r="AV157" i="1"/>
  <c r="AW157" i="1"/>
  <c r="AT158" i="1"/>
  <c r="AU158" i="1"/>
  <c r="AV158" i="1"/>
  <c r="AW158" i="1"/>
  <c r="AT159" i="1"/>
  <c r="AU159" i="1"/>
  <c r="AV159" i="1"/>
  <c r="AW159" i="1"/>
  <c r="AT160" i="1"/>
  <c r="AU160" i="1"/>
  <c r="AV160" i="1"/>
  <c r="AW160" i="1"/>
  <c r="AT161" i="1"/>
  <c r="AU161" i="1"/>
  <c r="AV161" i="1"/>
  <c r="AW161" i="1"/>
  <c r="AT162" i="1"/>
  <c r="AU162" i="1"/>
  <c r="AV162" i="1"/>
  <c r="AW162" i="1"/>
  <c r="AT163" i="1"/>
  <c r="AU163" i="1"/>
  <c r="AV163" i="1"/>
  <c r="AW163" i="1"/>
  <c r="AT164" i="1"/>
  <c r="AU164" i="1"/>
  <c r="AV164" i="1"/>
  <c r="AW164" i="1"/>
  <c r="AT165" i="1"/>
  <c r="AU165" i="1"/>
  <c r="AV165" i="1"/>
  <c r="AW165" i="1"/>
  <c r="AT166" i="1"/>
  <c r="AU166" i="1"/>
  <c r="AV166" i="1"/>
  <c r="AW166" i="1"/>
  <c r="AT167" i="1"/>
  <c r="AU167" i="1"/>
  <c r="AV167" i="1"/>
  <c r="AW167" i="1"/>
  <c r="AT168" i="1"/>
  <c r="AU168" i="1"/>
  <c r="AV168" i="1"/>
  <c r="AW168" i="1"/>
  <c r="AT169" i="1"/>
  <c r="AU169" i="1"/>
  <c r="AV169" i="1"/>
  <c r="AW169" i="1"/>
  <c r="AT170" i="1"/>
  <c r="AU170" i="1"/>
  <c r="AV170" i="1"/>
  <c r="AW170" i="1"/>
  <c r="AT171" i="1"/>
  <c r="AU171" i="1"/>
  <c r="AV171" i="1"/>
  <c r="AW171" i="1"/>
  <c r="AT172" i="1"/>
  <c r="AU172" i="1"/>
  <c r="AV172" i="1"/>
  <c r="AW172" i="1"/>
  <c r="AT173" i="1"/>
  <c r="AU173" i="1"/>
  <c r="AV173" i="1"/>
  <c r="AW173" i="1"/>
  <c r="AT174" i="1"/>
  <c r="AU174" i="1"/>
  <c r="AV174" i="1"/>
  <c r="AW174" i="1"/>
  <c r="AT175" i="1"/>
  <c r="AU175" i="1"/>
  <c r="AV175" i="1"/>
  <c r="AW175" i="1"/>
  <c r="AT176" i="1"/>
  <c r="AU176" i="1"/>
  <c r="AV176" i="1"/>
  <c r="AW176" i="1"/>
  <c r="AT177" i="1"/>
  <c r="AU177" i="1"/>
  <c r="AV177" i="1"/>
  <c r="AW177" i="1"/>
  <c r="AT178" i="1"/>
  <c r="AU178" i="1"/>
  <c r="AV178" i="1"/>
  <c r="AW178" i="1"/>
  <c r="AT179" i="1"/>
  <c r="AU179" i="1"/>
  <c r="AV179" i="1"/>
  <c r="AW179" i="1"/>
  <c r="AT180" i="1"/>
  <c r="AU180" i="1"/>
  <c r="AV180" i="1"/>
  <c r="AW180" i="1"/>
  <c r="AT181" i="1"/>
  <c r="AU181" i="1"/>
  <c r="AV181" i="1"/>
  <c r="AW181" i="1"/>
  <c r="AT182" i="1"/>
  <c r="AU182" i="1"/>
  <c r="AV182" i="1"/>
  <c r="AW182" i="1"/>
  <c r="AT183" i="1"/>
  <c r="AU183" i="1"/>
  <c r="AV183" i="1"/>
  <c r="AW183" i="1"/>
  <c r="AT184" i="1"/>
  <c r="AU184" i="1"/>
  <c r="AV184" i="1"/>
  <c r="AW184" i="1"/>
  <c r="AT185" i="1"/>
  <c r="AU185" i="1"/>
  <c r="AV185" i="1"/>
  <c r="AW185" i="1"/>
  <c r="AT186" i="1"/>
  <c r="AU186" i="1"/>
  <c r="AV186" i="1"/>
  <c r="AW186" i="1"/>
  <c r="AT187" i="1"/>
  <c r="AU187" i="1"/>
  <c r="AV187" i="1"/>
  <c r="AW187" i="1"/>
  <c r="AT188" i="1"/>
  <c r="AU188" i="1"/>
  <c r="AV188" i="1"/>
  <c r="AW188" i="1"/>
  <c r="AT189" i="1"/>
  <c r="AU189" i="1"/>
  <c r="AV189" i="1"/>
  <c r="AW189" i="1"/>
  <c r="AT190" i="1"/>
  <c r="AU190" i="1"/>
  <c r="AV190" i="1"/>
  <c r="AW190" i="1"/>
  <c r="AT191" i="1"/>
  <c r="AU191" i="1"/>
  <c r="AV191" i="1"/>
  <c r="AW191" i="1"/>
  <c r="AT192" i="1"/>
  <c r="AU192" i="1"/>
  <c r="AV192" i="1"/>
  <c r="AW192" i="1"/>
  <c r="AT193" i="1"/>
  <c r="AU193" i="1"/>
  <c r="AV193" i="1"/>
  <c r="AW193" i="1"/>
  <c r="AT194" i="1"/>
  <c r="AU194" i="1"/>
  <c r="AV194" i="1"/>
  <c r="AW194" i="1"/>
  <c r="AT195" i="1"/>
  <c r="AU195" i="1"/>
  <c r="AV195" i="1"/>
  <c r="AW195" i="1"/>
  <c r="AT196" i="1"/>
  <c r="AU196" i="1"/>
  <c r="AV196" i="1"/>
  <c r="AW196" i="1"/>
  <c r="AT197" i="1"/>
  <c r="AU197" i="1"/>
  <c r="AV197" i="1"/>
  <c r="AW197" i="1"/>
  <c r="AT198" i="1"/>
  <c r="AU198" i="1"/>
  <c r="AV198" i="1"/>
  <c r="AW198" i="1"/>
  <c r="AT199" i="1"/>
  <c r="AU199" i="1"/>
  <c r="AV199" i="1"/>
  <c r="AW199" i="1"/>
  <c r="AT200" i="1"/>
  <c r="AU200" i="1"/>
  <c r="AV200" i="1"/>
  <c r="AW200" i="1"/>
  <c r="AT201" i="1"/>
  <c r="AU201" i="1"/>
  <c r="AV201" i="1"/>
  <c r="AW201" i="1"/>
  <c r="AT202" i="1"/>
  <c r="AU202" i="1"/>
  <c r="AV202" i="1"/>
  <c r="AW202" i="1"/>
  <c r="AT203" i="1"/>
  <c r="AU203" i="1"/>
  <c r="AV203" i="1"/>
  <c r="AW203" i="1"/>
  <c r="AT204" i="1"/>
  <c r="AU204" i="1"/>
  <c r="AV204" i="1"/>
  <c r="AW204" i="1"/>
  <c r="AT205" i="1"/>
  <c r="AU205" i="1"/>
  <c r="AV205" i="1"/>
  <c r="AW205" i="1"/>
  <c r="AT206" i="1"/>
  <c r="AU206" i="1"/>
  <c r="AV206" i="1"/>
  <c r="AW206" i="1"/>
  <c r="AT207" i="1"/>
  <c r="AU207" i="1"/>
  <c r="AV207" i="1"/>
  <c r="AW207" i="1"/>
  <c r="AT208" i="1"/>
  <c r="AU208" i="1"/>
  <c r="AV208" i="1"/>
  <c r="AW208" i="1"/>
  <c r="AT209" i="1"/>
  <c r="AU209" i="1"/>
  <c r="AV209" i="1"/>
  <c r="AW209" i="1"/>
  <c r="AT210" i="1"/>
  <c r="AU210" i="1"/>
  <c r="AV210" i="1"/>
  <c r="AW210" i="1"/>
  <c r="AW3" i="1"/>
  <c r="AU3" i="1"/>
  <c r="AV3" i="1"/>
  <c r="AT3" i="1"/>
  <c r="AP4" i="1"/>
  <c r="AQ4" i="1"/>
  <c r="AR4" i="1"/>
  <c r="AS4" i="1"/>
  <c r="AP5" i="1"/>
  <c r="AQ5" i="1"/>
  <c r="AR5" i="1"/>
  <c r="AS5" i="1"/>
  <c r="AP6" i="1"/>
  <c r="AQ6" i="1"/>
  <c r="AR6" i="1"/>
  <c r="AS6" i="1"/>
  <c r="AP7" i="1"/>
  <c r="AQ7" i="1"/>
  <c r="AR7" i="1"/>
  <c r="AS7" i="1"/>
  <c r="AP8" i="1"/>
  <c r="AQ8" i="1"/>
  <c r="AR8" i="1"/>
  <c r="AS8" i="1"/>
  <c r="AP9" i="1"/>
  <c r="AQ9" i="1"/>
  <c r="AR9" i="1"/>
  <c r="AS9" i="1"/>
  <c r="AP10" i="1"/>
  <c r="AQ10" i="1"/>
  <c r="AR10" i="1"/>
  <c r="AS10" i="1"/>
  <c r="AP11" i="1"/>
  <c r="AQ11" i="1"/>
  <c r="AR11" i="1"/>
  <c r="AS11" i="1"/>
  <c r="AP12" i="1"/>
  <c r="AQ12" i="1"/>
  <c r="AR12" i="1"/>
  <c r="AS12" i="1"/>
  <c r="AP13" i="1"/>
  <c r="AQ13" i="1"/>
  <c r="AR13" i="1"/>
  <c r="AS13" i="1"/>
  <c r="AP14" i="1"/>
  <c r="AQ14" i="1"/>
  <c r="AR14" i="1"/>
  <c r="AS14" i="1"/>
  <c r="AP15" i="1"/>
  <c r="AQ15" i="1"/>
  <c r="AR15" i="1"/>
  <c r="AS15" i="1"/>
  <c r="AP16" i="1"/>
  <c r="AQ16" i="1"/>
  <c r="AR16" i="1"/>
  <c r="AS16" i="1"/>
  <c r="AP17" i="1"/>
  <c r="AQ17" i="1"/>
  <c r="AR17" i="1"/>
  <c r="AS17" i="1"/>
  <c r="AP18" i="1"/>
  <c r="AQ18" i="1"/>
  <c r="AR18" i="1"/>
  <c r="AS18" i="1"/>
  <c r="AP19" i="1"/>
  <c r="AQ19" i="1"/>
  <c r="AR19" i="1"/>
  <c r="AS19" i="1"/>
  <c r="AP20" i="1"/>
  <c r="AQ20" i="1"/>
  <c r="AR20" i="1"/>
  <c r="AS20" i="1"/>
  <c r="AP21" i="1"/>
  <c r="AQ21" i="1"/>
  <c r="AR21" i="1"/>
  <c r="AS21" i="1"/>
  <c r="AP22" i="1"/>
  <c r="AQ22" i="1"/>
  <c r="AR22" i="1"/>
  <c r="AS22" i="1"/>
  <c r="AP23" i="1"/>
  <c r="AQ23" i="1"/>
  <c r="AR23" i="1"/>
  <c r="AS23" i="1"/>
  <c r="AP24" i="1"/>
  <c r="AQ24" i="1"/>
  <c r="AR24" i="1"/>
  <c r="AS24" i="1"/>
  <c r="AP25" i="1"/>
  <c r="AQ25" i="1"/>
  <c r="AR25" i="1"/>
  <c r="AS25" i="1"/>
  <c r="AP26" i="1"/>
  <c r="AQ26" i="1"/>
  <c r="AR26" i="1"/>
  <c r="AS26" i="1"/>
  <c r="AP27" i="1"/>
  <c r="AQ27" i="1"/>
  <c r="AR27" i="1"/>
  <c r="AS27" i="1"/>
  <c r="AP28" i="1"/>
  <c r="AQ28" i="1"/>
  <c r="AR28" i="1"/>
  <c r="AS28" i="1"/>
  <c r="AP29" i="1"/>
  <c r="AQ29" i="1"/>
  <c r="AR29" i="1"/>
  <c r="AS29" i="1"/>
  <c r="AP30" i="1"/>
  <c r="AQ30" i="1"/>
  <c r="AR30" i="1"/>
  <c r="AS30" i="1"/>
  <c r="AP31" i="1"/>
  <c r="AQ31" i="1"/>
  <c r="AR31" i="1"/>
  <c r="AS31" i="1"/>
  <c r="AP32" i="1"/>
  <c r="AQ32" i="1"/>
  <c r="AR32" i="1"/>
  <c r="AS32" i="1"/>
  <c r="AP33" i="1"/>
  <c r="AQ33" i="1"/>
  <c r="AR33" i="1"/>
  <c r="AS33" i="1"/>
  <c r="AP34" i="1"/>
  <c r="AQ34" i="1"/>
  <c r="AR34" i="1"/>
  <c r="AS34" i="1"/>
  <c r="AP35" i="1"/>
  <c r="AQ35" i="1"/>
  <c r="AR35" i="1"/>
  <c r="AS35" i="1"/>
  <c r="AP36" i="1"/>
  <c r="AQ36" i="1"/>
  <c r="AR36" i="1"/>
  <c r="AS36" i="1"/>
  <c r="AP37" i="1"/>
  <c r="AQ37" i="1"/>
  <c r="AR37" i="1"/>
  <c r="AS37" i="1"/>
  <c r="AP38" i="1"/>
  <c r="AQ38" i="1"/>
  <c r="AR38" i="1"/>
  <c r="AS38" i="1"/>
  <c r="AP39" i="1"/>
  <c r="AQ39" i="1"/>
  <c r="AR39" i="1"/>
  <c r="AS39" i="1"/>
  <c r="AP40" i="1"/>
  <c r="AQ40" i="1"/>
  <c r="AR40" i="1"/>
  <c r="AS40" i="1"/>
  <c r="AP41" i="1"/>
  <c r="AQ41" i="1"/>
  <c r="AR41" i="1"/>
  <c r="AS41" i="1"/>
  <c r="AP42" i="1"/>
  <c r="AQ42" i="1"/>
  <c r="AR42" i="1"/>
  <c r="AS42" i="1"/>
  <c r="AP43" i="1"/>
  <c r="AQ43" i="1"/>
  <c r="AR43" i="1"/>
  <c r="AS43" i="1"/>
  <c r="AP44" i="1"/>
  <c r="AQ44" i="1"/>
  <c r="AR44" i="1"/>
  <c r="AS44" i="1"/>
  <c r="AP45" i="1"/>
  <c r="AQ45" i="1"/>
  <c r="AR45" i="1"/>
  <c r="AS45" i="1"/>
  <c r="AP46" i="1"/>
  <c r="AQ46" i="1"/>
  <c r="AR46" i="1"/>
  <c r="AS46" i="1"/>
  <c r="AP47" i="1"/>
  <c r="AQ47" i="1"/>
  <c r="AR47" i="1"/>
  <c r="AS47" i="1"/>
  <c r="AP48" i="1"/>
  <c r="AQ48" i="1"/>
  <c r="AR48" i="1"/>
  <c r="AS48" i="1"/>
  <c r="AP49" i="1"/>
  <c r="AQ49" i="1"/>
  <c r="AR49" i="1"/>
  <c r="AS49" i="1"/>
  <c r="AP50" i="1"/>
  <c r="AQ50" i="1"/>
  <c r="AR50" i="1"/>
  <c r="AS50" i="1"/>
  <c r="AP51" i="1"/>
  <c r="AQ51" i="1"/>
  <c r="AR51" i="1"/>
  <c r="AS51" i="1"/>
  <c r="AP52" i="1"/>
  <c r="AQ52" i="1"/>
  <c r="AR52" i="1"/>
  <c r="AS52" i="1"/>
  <c r="AP53" i="1"/>
  <c r="AQ53" i="1"/>
  <c r="AR53" i="1"/>
  <c r="AS53" i="1"/>
  <c r="AP54" i="1"/>
  <c r="AQ54" i="1"/>
  <c r="AR54" i="1"/>
  <c r="AS54" i="1"/>
  <c r="AP55" i="1"/>
  <c r="AQ55" i="1"/>
  <c r="AR55" i="1"/>
  <c r="AS55" i="1"/>
  <c r="AP56" i="1"/>
  <c r="AQ56" i="1"/>
  <c r="AR56" i="1"/>
  <c r="AS56" i="1"/>
  <c r="AP57" i="1"/>
  <c r="AQ57" i="1"/>
  <c r="AR57" i="1"/>
  <c r="AS57" i="1"/>
  <c r="AP58" i="1"/>
  <c r="AQ58" i="1"/>
  <c r="AR58" i="1"/>
  <c r="AS58" i="1"/>
  <c r="AP59" i="1"/>
  <c r="AQ59" i="1"/>
  <c r="AR59" i="1"/>
  <c r="AS59" i="1"/>
  <c r="AP60" i="1"/>
  <c r="AQ60" i="1"/>
  <c r="AR60" i="1"/>
  <c r="AS60" i="1"/>
  <c r="AP61" i="1"/>
  <c r="AQ61" i="1"/>
  <c r="AR61" i="1"/>
  <c r="AS61" i="1"/>
  <c r="AP62" i="1"/>
  <c r="AQ62" i="1"/>
  <c r="AR62" i="1"/>
  <c r="AS62" i="1"/>
  <c r="AP63" i="1"/>
  <c r="AQ63" i="1"/>
  <c r="AR63" i="1"/>
  <c r="AS63" i="1"/>
  <c r="AP64" i="1"/>
  <c r="AQ64" i="1"/>
  <c r="AR64" i="1"/>
  <c r="AS64" i="1"/>
  <c r="AP65" i="1"/>
  <c r="AQ65" i="1"/>
  <c r="AR65" i="1"/>
  <c r="AS65" i="1"/>
  <c r="AP66" i="1"/>
  <c r="AQ66" i="1"/>
  <c r="AR66" i="1"/>
  <c r="AS66" i="1"/>
  <c r="AP67" i="1"/>
  <c r="AQ67" i="1"/>
  <c r="AR67" i="1"/>
  <c r="AS67" i="1"/>
  <c r="AP68" i="1"/>
  <c r="AQ68" i="1"/>
  <c r="AR68" i="1"/>
  <c r="AS68" i="1"/>
  <c r="AP69" i="1"/>
  <c r="AQ69" i="1"/>
  <c r="AR69" i="1"/>
  <c r="AS69" i="1"/>
  <c r="AP70" i="1"/>
  <c r="AQ70" i="1"/>
  <c r="AR70" i="1"/>
  <c r="AS70" i="1"/>
  <c r="AP71" i="1"/>
  <c r="AQ71" i="1"/>
  <c r="AR71" i="1"/>
  <c r="AS71" i="1"/>
  <c r="AP72" i="1"/>
  <c r="AQ72" i="1"/>
  <c r="AR72" i="1"/>
  <c r="AS72" i="1"/>
  <c r="AP73" i="1"/>
  <c r="AQ73" i="1"/>
  <c r="AR73" i="1"/>
  <c r="AS73" i="1"/>
  <c r="AP74" i="1"/>
  <c r="AQ74" i="1"/>
  <c r="AR74" i="1"/>
  <c r="AS74" i="1"/>
  <c r="AP75" i="1"/>
  <c r="AQ75" i="1"/>
  <c r="AR75" i="1"/>
  <c r="AS75" i="1"/>
  <c r="AP76" i="1"/>
  <c r="AQ76" i="1"/>
  <c r="AR76" i="1"/>
  <c r="AS76" i="1"/>
  <c r="AP77" i="1"/>
  <c r="AQ77" i="1"/>
  <c r="AR77" i="1"/>
  <c r="AS77" i="1"/>
  <c r="AP78" i="1"/>
  <c r="AQ78" i="1"/>
  <c r="AR78" i="1"/>
  <c r="AS78" i="1"/>
  <c r="AP79" i="1"/>
  <c r="AQ79" i="1"/>
  <c r="AR79" i="1"/>
  <c r="AS79" i="1"/>
  <c r="AP80" i="1"/>
  <c r="AQ80" i="1"/>
  <c r="AR80" i="1"/>
  <c r="AS80" i="1"/>
  <c r="AP81" i="1"/>
  <c r="AQ81" i="1"/>
  <c r="AR81" i="1"/>
  <c r="AS81" i="1"/>
  <c r="AP82" i="1"/>
  <c r="AQ82" i="1"/>
  <c r="AR82" i="1"/>
  <c r="AS82" i="1"/>
  <c r="AP83" i="1"/>
  <c r="AQ83" i="1"/>
  <c r="AR83" i="1"/>
  <c r="AS83" i="1"/>
  <c r="AP84" i="1"/>
  <c r="AQ84" i="1"/>
  <c r="AR84" i="1"/>
  <c r="AS84" i="1"/>
  <c r="AP85" i="1"/>
  <c r="AQ85" i="1"/>
  <c r="AR85" i="1"/>
  <c r="AS85" i="1"/>
  <c r="AP86" i="1"/>
  <c r="AQ86" i="1"/>
  <c r="AR86" i="1"/>
  <c r="AS86" i="1"/>
  <c r="AP87" i="1"/>
  <c r="AQ87" i="1"/>
  <c r="AR87" i="1"/>
  <c r="AS87" i="1"/>
  <c r="AP88" i="1"/>
  <c r="AQ88" i="1"/>
  <c r="AR88" i="1"/>
  <c r="AS88" i="1"/>
  <c r="AP89" i="1"/>
  <c r="AQ89" i="1"/>
  <c r="AR89" i="1"/>
  <c r="AS89" i="1"/>
  <c r="AP90" i="1"/>
  <c r="AQ90" i="1"/>
  <c r="AR90" i="1"/>
  <c r="AS90" i="1"/>
  <c r="AP91" i="1"/>
  <c r="AQ91" i="1"/>
  <c r="AR91" i="1"/>
  <c r="AS91" i="1"/>
  <c r="AP92" i="1"/>
  <c r="AQ92" i="1"/>
  <c r="AR92" i="1"/>
  <c r="AS92" i="1"/>
  <c r="AP93" i="1"/>
  <c r="AQ93" i="1"/>
  <c r="AR93" i="1"/>
  <c r="AS93" i="1"/>
  <c r="AP94" i="1"/>
  <c r="AQ94" i="1"/>
  <c r="AR94" i="1"/>
  <c r="AS94" i="1"/>
  <c r="AP95" i="1"/>
  <c r="AQ95" i="1"/>
  <c r="AR95" i="1"/>
  <c r="AS95" i="1"/>
  <c r="AP96" i="1"/>
  <c r="AQ96" i="1"/>
  <c r="AR96" i="1"/>
  <c r="AS96" i="1"/>
  <c r="AP97" i="1"/>
  <c r="AQ97" i="1"/>
  <c r="AR97" i="1"/>
  <c r="AS97" i="1"/>
  <c r="AP98" i="1"/>
  <c r="AQ98" i="1"/>
  <c r="AR98" i="1"/>
  <c r="AS98" i="1"/>
  <c r="AP99" i="1"/>
  <c r="AQ99" i="1"/>
  <c r="AR99" i="1"/>
  <c r="AS99" i="1"/>
  <c r="AP100" i="1"/>
  <c r="AQ100" i="1"/>
  <c r="AR100" i="1"/>
  <c r="AS100" i="1"/>
  <c r="AP101" i="1"/>
  <c r="AQ101" i="1"/>
  <c r="AR101" i="1"/>
  <c r="AS101" i="1"/>
  <c r="AP102" i="1"/>
  <c r="AQ102" i="1"/>
  <c r="AR102" i="1"/>
  <c r="AS102" i="1"/>
  <c r="AP103" i="1"/>
  <c r="AQ103" i="1"/>
  <c r="AR103" i="1"/>
  <c r="AS103" i="1"/>
  <c r="AP104" i="1"/>
  <c r="AQ104" i="1"/>
  <c r="AR104" i="1"/>
  <c r="AS104" i="1"/>
  <c r="AP105" i="1"/>
  <c r="AQ105" i="1"/>
  <c r="AR105" i="1"/>
  <c r="AS105" i="1"/>
  <c r="AP106" i="1"/>
  <c r="AQ106" i="1"/>
  <c r="AR106" i="1"/>
  <c r="AS106" i="1"/>
  <c r="AP107" i="1"/>
  <c r="AQ107" i="1"/>
  <c r="AR107" i="1"/>
  <c r="AS107" i="1"/>
  <c r="AP108" i="1"/>
  <c r="AQ108" i="1"/>
  <c r="AR108" i="1"/>
  <c r="AS108" i="1"/>
  <c r="AP109" i="1"/>
  <c r="AQ109" i="1"/>
  <c r="AR109" i="1"/>
  <c r="AS109" i="1"/>
  <c r="AP110" i="1"/>
  <c r="AQ110" i="1"/>
  <c r="AR110" i="1"/>
  <c r="AS110" i="1"/>
  <c r="AP111" i="1"/>
  <c r="AQ111" i="1"/>
  <c r="AR111" i="1"/>
  <c r="AS111" i="1"/>
  <c r="AP112" i="1"/>
  <c r="AQ112" i="1"/>
  <c r="AR112" i="1"/>
  <c r="AS112" i="1"/>
  <c r="AP113" i="1"/>
  <c r="AQ113" i="1"/>
  <c r="AR113" i="1"/>
  <c r="AS113" i="1"/>
  <c r="AP114" i="1"/>
  <c r="AQ114" i="1"/>
  <c r="AR114" i="1"/>
  <c r="AS114" i="1"/>
  <c r="AP115" i="1"/>
  <c r="AQ115" i="1"/>
  <c r="AR115" i="1"/>
  <c r="AS115" i="1"/>
  <c r="AP116" i="1"/>
  <c r="AQ116" i="1"/>
  <c r="AR116" i="1"/>
  <c r="AS116" i="1"/>
  <c r="AP117" i="1"/>
  <c r="AQ117" i="1"/>
  <c r="AR117" i="1"/>
  <c r="AS117" i="1"/>
  <c r="AP118" i="1"/>
  <c r="AQ118" i="1"/>
  <c r="AR118" i="1"/>
  <c r="AS118" i="1"/>
  <c r="AP119" i="1"/>
  <c r="AQ119" i="1"/>
  <c r="AR119" i="1"/>
  <c r="AS119" i="1"/>
  <c r="AP120" i="1"/>
  <c r="AQ120" i="1"/>
  <c r="AR120" i="1"/>
  <c r="AS120" i="1"/>
  <c r="AP121" i="1"/>
  <c r="AQ121" i="1"/>
  <c r="AR121" i="1"/>
  <c r="AS121" i="1"/>
  <c r="AP122" i="1"/>
  <c r="AQ122" i="1"/>
  <c r="AR122" i="1"/>
  <c r="AS122" i="1"/>
  <c r="AP123" i="1"/>
  <c r="AQ123" i="1"/>
  <c r="AR123" i="1"/>
  <c r="AS123" i="1"/>
  <c r="AP124" i="1"/>
  <c r="AQ124" i="1"/>
  <c r="AR124" i="1"/>
  <c r="AS124" i="1"/>
  <c r="AP125" i="1"/>
  <c r="AQ125" i="1"/>
  <c r="AR125" i="1"/>
  <c r="AS125" i="1"/>
  <c r="AP126" i="1"/>
  <c r="AQ126" i="1"/>
  <c r="AR126" i="1"/>
  <c r="AS126" i="1"/>
  <c r="AP127" i="1"/>
  <c r="AQ127" i="1"/>
  <c r="AR127" i="1"/>
  <c r="AS127" i="1"/>
  <c r="AP128" i="1"/>
  <c r="AQ128" i="1"/>
  <c r="AR128" i="1"/>
  <c r="AS128" i="1"/>
  <c r="AP129" i="1"/>
  <c r="AQ129" i="1"/>
  <c r="AR129" i="1"/>
  <c r="AS129" i="1"/>
  <c r="AP130" i="1"/>
  <c r="AQ130" i="1"/>
  <c r="AR130" i="1"/>
  <c r="AS130" i="1"/>
  <c r="AP131" i="1"/>
  <c r="AQ131" i="1"/>
  <c r="AR131" i="1"/>
  <c r="AS131" i="1"/>
  <c r="AP132" i="1"/>
  <c r="AQ132" i="1"/>
  <c r="AR132" i="1"/>
  <c r="AS132" i="1"/>
  <c r="AP133" i="1"/>
  <c r="AQ133" i="1"/>
  <c r="AR133" i="1"/>
  <c r="AS133" i="1"/>
  <c r="AP134" i="1"/>
  <c r="AQ134" i="1"/>
  <c r="AR134" i="1"/>
  <c r="AS134" i="1"/>
  <c r="AP135" i="1"/>
  <c r="AQ135" i="1"/>
  <c r="AR135" i="1"/>
  <c r="AS135" i="1"/>
  <c r="AP136" i="1"/>
  <c r="AQ136" i="1"/>
  <c r="AR136" i="1"/>
  <c r="AS136" i="1"/>
  <c r="AP137" i="1"/>
  <c r="AQ137" i="1"/>
  <c r="AR137" i="1"/>
  <c r="AS137" i="1"/>
  <c r="AP138" i="1"/>
  <c r="AQ138" i="1"/>
  <c r="AR138" i="1"/>
  <c r="AS138" i="1"/>
  <c r="AP139" i="1"/>
  <c r="AQ139" i="1"/>
  <c r="AR139" i="1"/>
  <c r="AS139" i="1"/>
  <c r="AP140" i="1"/>
  <c r="AQ140" i="1"/>
  <c r="AR140" i="1"/>
  <c r="AS140" i="1"/>
  <c r="AP141" i="1"/>
  <c r="AQ141" i="1"/>
  <c r="AR141" i="1"/>
  <c r="AS141" i="1"/>
  <c r="AP142" i="1"/>
  <c r="AQ142" i="1"/>
  <c r="AR142" i="1"/>
  <c r="AS142" i="1"/>
  <c r="AP143" i="1"/>
  <c r="AQ143" i="1"/>
  <c r="AR143" i="1"/>
  <c r="AS143" i="1"/>
  <c r="AP144" i="1"/>
  <c r="AQ144" i="1"/>
  <c r="AR144" i="1"/>
  <c r="AS144" i="1"/>
  <c r="AP145" i="1"/>
  <c r="AQ145" i="1"/>
  <c r="AR145" i="1"/>
  <c r="AS145" i="1"/>
  <c r="AP146" i="1"/>
  <c r="AQ146" i="1"/>
  <c r="AR146" i="1"/>
  <c r="AS146" i="1"/>
  <c r="AP147" i="1"/>
  <c r="AQ147" i="1"/>
  <c r="AR147" i="1"/>
  <c r="AS147" i="1"/>
  <c r="AP148" i="1"/>
  <c r="AQ148" i="1"/>
  <c r="AR148" i="1"/>
  <c r="AS148" i="1"/>
  <c r="AP149" i="1"/>
  <c r="AQ149" i="1"/>
  <c r="AR149" i="1"/>
  <c r="AS149" i="1"/>
  <c r="AP150" i="1"/>
  <c r="AQ150" i="1"/>
  <c r="AR150" i="1"/>
  <c r="AS150" i="1"/>
  <c r="AP151" i="1"/>
  <c r="AQ151" i="1"/>
  <c r="AR151" i="1"/>
  <c r="AS151" i="1"/>
  <c r="AP152" i="1"/>
  <c r="AQ152" i="1"/>
  <c r="AR152" i="1"/>
  <c r="AS152" i="1"/>
  <c r="AP153" i="1"/>
  <c r="AQ153" i="1"/>
  <c r="AR153" i="1"/>
  <c r="AS153" i="1"/>
  <c r="AP154" i="1"/>
  <c r="AQ154" i="1"/>
  <c r="AR154" i="1"/>
  <c r="AS154" i="1"/>
  <c r="AP155" i="1"/>
  <c r="AQ155" i="1"/>
  <c r="AR155" i="1"/>
  <c r="AS155" i="1"/>
  <c r="AP156" i="1"/>
  <c r="AQ156" i="1"/>
  <c r="AR156" i="1"/>
  <c r="AS156" i="1"/>
  <c r="AP157" i="1"/>
  <c r="AQ157" i="1"/>
  <c r="AR157" i="1"/>
  <c r="AS157" i="1"/>
  <c r="AP158" i="1"/>
  <c r="AQ158" i="1"/>
  <c r="AR158" i="1"/>
  <c r="AS158" i="1"/>
  <c r="AP159" i="1"/>
  <c r="AQ159" i="1"/>
  <c r="AR159" i="1"/>
  <c r="AS159" i="1"/>
  <c r="AP160" i="1"/>
  <c r="AQ160" i="1"/>
  <c r="AR160" i="1"/>
  <c r="AS160" i="1"/>
  <c r="AP161" i="1"/>
  <c r="AQ161" i="1"/>
  <c r="AR161" i="1"/>
  <c r="AS161" i="1"/>
  <c r="AP162" i="1"/>
  <c r="AQ162" i="1"/>
  <c r="AR162" i="1"/>
  <c r="AS162" i="1"/>
  <c r="AP163" i="1"/>
  <c r="AQ163" i="1"/>
  <c r="AR163" i="1"/>
  <c r="AS163" i="1"/>
  <c r="AP164" i="1"/>
  <c r="AQ164" i="1"/>
  <c r="AR164" i="1"/>
  <c r="AS164" i="1"/>
  <c r="AP165" i="1"/>
  <c r="AQ165" i="1"/>
  <c r="AR165" i="1"/>
  <c r="AS165" i="1"/>
  <c r="AP166" i="1"/>
  <c r="AQ166" i="1"/>
  <c r="AR166" i="1"/>
  <c r="AS166" i="1"/>
  <c r="AP167" i="1"/>
  <c r="AQ167" i="1"/>
  <c r="AR167" i="1"/>
  <c r="AS167" i="1"/>
  <c r="AP168" i="1"/>
  <c r="AQ168" i="1"/>
  <c r="AR168" i="1"/>
  <c r="AS168" i="1"/>
  <c r="AP169" i="1"/>
  <c r="AQ169" i="1"/>
  <c r="AR169" i="1"/>
  <c r="AS169" i="1"/>
  <c r="AP170" i="1"/>
  <c r="AQ170" i="1"/>
  <c r="AR170" i="1"/>
  <c r="AS170" i="1"/>
  <c r="AP171" i="1"/>
  <c r="AQ171" i="1"/>
  <c r="AR171" i="1"/>
  <c r="AS171" i="1"/>
  <c r="AP172" i="1"/>
  <c r="AQ172" i="1"/>
  <c r="AR172" i="1"/>
  <c r="AS172" i="1"/>
  <c r="AP173" i="1"/>
  <c r="AQ173" i="1"/>
  <c r="AR173" i="1"/>
  <c r="AS173" i="1"/>
  <c r="AP174" i="1"/>
  <c r="AQ174" i="1"/>
  <c r="AR174" i="1"/>
  <c r="AS174" i="1"/>
  <c r="AP175" i="1"/>
  <c r="AQ175" i="1"/>
  <c r="AR175" i="1"/>
  <c r="AS175" i="1"/>
  <c r="AP176" i="1"/>
  <c r="AQ176" i="1"/>
  <c r="AR176" i="1"/>
  <c r="AS176" i="1"/>
  <c r="AP177" i="1"/>
  <c r="AQ177" i="1"/>
  <c r="AR177" i="1"/>
  <c r="AS177" i="1"/>
  <c r="AP178" i="1"/>
  <c r="AQ178" i="1"/>
  <c r="AR178" i="1"/>
  <c r="AS178" i="1"/>
  <c r="AP179" i="1"/>
  <c r="AQ179" i="1"/>
  <c r="AR179" i="1"/>
  <c r="AS179" i="1"/>
  <c r="AP180" i="1"/>
  <c r="AQ180" i="1"/>
  <c r="AR180" i="1"/>
  <c r="AS180" i="1"/>
  <c r="AP181" i="1"/>
  <c r="AQ181" i="1"/>
  <c r="AR181" i="1"/>
  <c r="AS181" i="1"/>
  <c r="AP182" i="1"/>
  <c r="AQ182" i="1"/>
  <c r="AR182" i="1"/>
  <c r="AS182" i="1"/>
  <c r="AP183" i="1"/>
  <c r="AQ183" i="1"/>
  <c r="AR183" i="1"/>
  <c r="AS183" i="1"/>
  <c r="AP184" i="1"/>
  <c r="AQ184" i="1"/>
  <c r="AR184" i="1"/>
  <c r="AS184" i="1"/>
  <c r="AP185" i="1"/>
  <c r="AQ185" i="1"/>
  <c r="AR185" i="1"/>
  <c r="AS185" i="1"/>
  <c r="AP186" i="1"/>
  <c r="AQ186" i="1"/>
  <c r="AR186" i="1"/>
  <c r="AS186" i="1"/>
  <c r="AP187" i="1"/>
  <c r="AQ187" i="1"/>
  <c r="AR187" i="1"/>
  <c r="AS187" i="1"/>
  <c r="AP188" i="1"/>
  <c r="AQ188" i="1"/>
  <c r="AR188" i="1"/>
  <c r="AS188" i="1"/>
  <c r="AP189" i="1"/>
  <c r="AQ189" i="1"/>
  <c r="AR189" i="1"/>
  <c r="AS189" i="1"/>
  <c r="AP190" i="1"/>
  <c r="AQ190" i="1"/>
  <c r="AR190" i="1"/>
  <c r="AS190" i="1"/>
  <c r="AP191" i="1"/>
  <c r="AQ191" i="1"/>
  <c r="AR191" i="1"/>
  <c r="AS191" i="1"/>
  <c r="AP192" i="1"/>
  <c r="AQ192" i="1"/>
  <c r="AR192" i="1"/>
  <c r="AS192" i="1"/>
  <c r="AP193" i="1"/>
  <c r="AQ193" i="1"/>
  <c r="AR193" i="1"/>
  <c r="AS193" i="1"/>
  <c r="AP194" i="1"/>
  <c r="AQ194" i="1"/>
  <c r="AR194" i="1"/>
  <c r="AS194" i="1"/>
  <c r="AP195" i="1"/>
  <c r="AQ195" i="1"/>
  <c r="AR195" i="1"/>
  <c r="AS195" i="1"/>
  <c r="AP196" i="1"/>
  <c r="AQ196" i="1"/>
  <c r="AR196" i="1"/>
  <c r="AS196" i="1"/>
  <c r="AP197" i="1"/>
  <c r="AQ197" i="1"/>
  <c r="AR197" i="1"/>
  <c r="AS197" i="1"/>
  <c r="AP198" i="1"/>
  <c r="AQ198" i="1"/>
  <c r="AR198" i="1"/>
  <c r="AS198" i="1"/>
  <c r="AP199" i="1"/>
  <c r="AQ199" i="1"/>
  <c r="AR199" i="1"/>
  <c r="AS199" i="1"/>
  <c r="AP200" i="1"/>
  <c r="AQ200" i="1"/>
  <c r="AR200" i="1"/>
  <c r="AS200" i="1"/>
  <c r="AP201" i="1"/>
  <c r="AQ201" i="1"/>
  <c r="AR201" i="1"/>
  <c r="AS201" i="1"/>
  <c r="AP202" i="1"/>
  <c r="AQ202" i="1"/>
  <c r="AR202" i="1"/>
  <c r="AS202" i="1"/>
  <c r="AP203" i="1"/>
  <c r="AQ203" i="1"/>
  <c r="AR203" i="1"/>
  <c r="AS203" i="1"/>
  <c r="AP204" i="1"/>
  <c r="AQ204" i="1"/>
  <c r="AR204" i="1"/>
  <c r="AS204" i="1"/>
  <c r="AP205" i="1"/>
  <c r="AQ205" i="1"/>
  <c r="AR205" i="1"/>
  <c r="AS205" i="1"/>
  <c r="AP206" i="1"/>
  <c r="AQ206" i="1"/>
  <c r="AR206" i="1"/>
  <c r="AS206" i="1"/>
  <c r="AP207" i="1"/>
  <c r="AQ207" i="1"/>
  <c r="AR207" i="1"/>
  <c r="AS207" i="1"/>
  <c r="AP208" i="1"/>
  <c r="AQ208" i="1"/>
  <c r="AR208" i="1"/>
  <c r="AS208" i="1"/>
  <c r="AP209" i="1"/>
  <c r="AQ209" i="1"/>
  <c r="AR209" i="1"/>
  <c r="AS209" i="1"/>
  <c r="AP210" i="1"/>
  <c r="AQ210" i="1"/>
  <c r="AR210" i="1"/>
  <c r="AS210" i="1"/>
  <c r="AP3" i="1"/>
  <c r="AS3" i="1"/>
  <c r="AR3" i="1"/>
  <c r="AQ3" i="1"/>
  <c r="BZ3" i="1"/>
  <c r="BY3" i="1"/>
  <c r="BT3" i="1"/>
  <c r="BS3" i="1"/>
  <c r="CJ4" i="1"/>
  <c r="CK4" i="1"/>
  <c r="CL4" i="1"/>
  <c r="CJ5" i="1"/>
  <c r="CK5" i="1"/>
  <c r="CL5" i="1"/>
  <c r="CL3" i="1"/>
  <c r="CK3" i="1"/>
  <c r="CJ3" i="1"/>
  <c r="CD4" i="1"/>
  <c r="CE4" i="1"/>
  <c r="CF4" i="1"/>
  <c r="CD5" i="1"/>
  <c r="CE5" i="1"/>
  <c r="CF5" i="1"/>
  <c r="CF3" i="1"/>
  <c r="CE3" i="1"/>
  <c r="CD3" i="1"/>
  <c r="BX4" i="1"/>
  <c r="BY4" i="1"/>
  <c r="BZ4" i="1"/>
  <c r="BX5" i="1"/>
  <c r="BY5" i="1"/>
  <c r="BZ5" i="1"/>
  <c r="BT4" i="1"/>
  <c r="BT5" i="1"/>
  <c r="BS4" i="1"/>
  <c r="BS5" i="1"/>
  <c r="BR4" i="1"/>
  <c r="BR5" i="1"/>
  <c r="AI4" i="1"/>
  <c r="AJ4" i="1"/>
  <c r="AK4" i="1"/>
  <c r="AL4" i="1"/>
  <c r="AM4" i="1"/>
  <c r="AN4" i="1"/>
  <c r="AI5" i="1"/>
  <c r="AJ5" i="1"/>
  <c r="AK5" i="1"/>
  <c r="AL5" i="1"/>
  <c r="AM5" i="1"/>
  <c r="AN5" i="1"/>
  <c r="AI6" i="1"/>
  <c r="AJ6" i="1"/>
  <c r="AK6" i="1"/>
  <c r="AL6" i="1"/>
  <c r="AM6" i="1"/>
  <c r="AN6" i="1"/>
  <c r="AI7" i="1"/>
  <c r="AJ7" i="1"/>
  <c r="AK7" i="1"/>
  <c r="AL7" i="1"/>
  <c r="AM7" i="1"/>
  <c r="AN7" i="1"/>
  <c r="AI8" i="1"/>
  <c r="AJ8" i="1"/>
  <c r="AK8" i="1"/>
  <c r="AL8" i="1"/>
  <c r="AM8" i="1"/>
  <c r="AN8" i="1"/>
  <c r="AI9" i="1"/>
  <c r="AJ9" i="1"/>
  <c r="AK9" i="1"/>
  <c r="AL9" i="1"/>
  <c r="AM9" i="1"/>
  <c r="AN9" i="1"/>
  <c r="AI10" i="1"/>
  <c r="AJ10" i="1"/>
  <c r="AK10" i="1"/>
  <c r="AL10" i="1"/>
  <c r="AM10" i="1"/>
  <c r="AN10" i="1"/>
  <c r="AI11" i="1"/>
  <c r="AJ11" i="1"/>
  <c r="AK11" i="1"/>
  <c r="AL11" i="1"/>
  <c r="AM11" i="1"/>
  <c r="AN11" i="1"/>
  <c r="AI12" i="1"/>
  <c r="AJ12" i="1"/>
  <c r="AK12" i="1"/>
  <c r="AL12" i="1"/>
  <c r="AM12" i="1"/>
  <c r="AN12" i="1"/>
  <c r="AI13" i="1"/>
  <c r="AJ13" i="1"/>
  <c r="AK13" i="1"/>
  <c r="AL13" i="1"/>
  <c r="AM13" i="1"/>
  <c r="AN13" i="1"/>
  <c r="AI14" i="1"/>
  <c r="AJ14" i="1"/>
  <c r="AK14" i="1"/>
  <c r="AL14" i="1"/>
  <c r="AM14" i="1"/>
  <c r="AN14" i="1"/>
  <c r="AI15" i="1"/>
  <c r="AJ15" i="1"/>
  <c r="AK15" i="1"/>
  <c r="AL15" i="1"/>
  <c r="AM15" i="1"/>
  <c r="AN15" i="1"/>
  <c r="AI16" i="1"/>
  <c r="AJ16" i="1"/>
  <c r="AK16" i="1"/>
  <c r="AL16" i="1"/>
  <c r="AM16" i="1"/>
  <c r="AN16" i="1"/>
  <c r="AI17" i="1"/>
  <c r="AJ17" i="1"/>
  <c r="AK17" i="1"/>
  <c r="AL17" i="1"/>
  <c r="AM17" i="1"/>
  <c r="AN17" i="1"/>
  <c r="AI18" i="1"/>
  <c r="AJ18" i="1"/>
  <c r="AK18" i="1"/>
  <c r="AL18" i="1"/>
  <c r="AM18" i="1"/>
  <c r="AN18" i="1"/>
  <c r="AI19" i="1"/>
  <c r="AJ19" i="1"/>
  <c r="AK19" i="1"/>
  <c r="AL19" i="1"/>
  <c r="AM19" i="1"/>
  <c r="AN19" i="1"/>
  <c r="AI20" i="1"/>
  <c r="AJ20" i="1"/>
  <c r="AK20" i="1"/>
  <c r="AL20" i="1"/>
  <c r="AM20" i="1"/>
  <c r="AN20" i="1"/>
  <c r="AI21" i="1"/>
  <c r="AJ21" i="1"/>
  <c r="AK21" i="1"/>
  <c r="AL21" i="1"/>
  <c r="AM21" i="1"/>
  <c r="AN21" i="1"/>
  <c r="AI22" i="1"/>
  <c r="AJ22" i="1"/>
  <c r="AK22" i="1"/>
  <c r="AL22" i="1"/>
  <c r="AM22" i="1"/>
  <c r="AN22" i="1"/>
  <c r="AI23" i="1"/>
  <c r="AJ23" i="1"/>
  <c r="AK23" i="1"/>
  <c r="AL23" i="1"/>
  <c r="AM23" i="1"/>
  <c r="AN23" i="1"/>
  <c r="AI24" i="1"/>
  <c r="AJ24" i="1"/>
  <c r="AK24" i="1"/>
  <c r="AL24" i="1"/>
  <c r="AM24" i="1"/>
  <c r="AN24" i="1"/>
  <c r="AI25" i="1"/>
  <c r="AJ25" i="1"/>
  <c r="AK25" i="1"/>
  <c r="AL25" i="1"/>
  <c r="AM25" i="1"/>
  <c r="AN25" i="1"/>
  <c r="AI26" i="1"/>
  <c r="AJ26" i="1"/>
  <c r="AK26" i="1"/>
  <c r="AL26" i="1"/>
  <c r="AM26" i="1"/>
  <c r="AN26" i="1"/>
  <c r="AI27" i="1"/>
  <c r="AJ27" i="1"/>
  <c r="AK27" i="1"/>
  <c r="AL27" i="1"/>
  <c r="AM27" i="1"/>
  <c r="AN27" i="1"/>
  <c r="AI28" i="1"/>
  <c r="AJ28" i="1"/>
  <c r="AK28" i="1"/>
  <c r="AL28" i="1"/>
  <c r="AM28" i="1"/>
  <c r="AN28" i="1"/>
  <c r="AI29" i="1"/>
  <c r="AJ29" i="1"/>
  <c r="AK29" i="1"/>
  <c r="AL29" i="1"/>
  <c r="AM29" i="1"/>
  <c r="AN29" i="1"/>
  <c r="AI30" i="1"/>
  <c r="AJ30" i="1"/>
  <c r="AK30" i="1"/>
  <c r="AL30" i="1"/>
  <c r="AM30" i="1"/>
  <c r="AN30" i="1"/>
  <c r="AI31" i="1"/>
  <c r="AJ31" i="1"/>
  <c r="AK31" i="1"/>
  <c r="AL31" i="1"/>
  <c r="AM31" i="1"/>
  <c r="AN31" i="1"/>
  <c r="AI32" i="1"/>
  <c r="AJ32" i="1"/>
  <c r="AK32" i="1"/>
  <c r="AL32" i="1"/>
  <c r="AM32" i="1"/>
  <c r="AN32" i="1"/>
  <c r="AI33" i="1"/>
  <c r="AJ33" i="1"/>
  <c r="AK33" i="1"/>
  <c r="AL33" i="1"/>
  <c r="AM33" i="1"/>
  <c r="AN33" i="1"/>
  <c r="AI34" i="1"/>
  <c r="AJ34" i="1"/>
  <c r="AK34" i="1"/>
  <c r="AL34" i="1"/>
  <c r="AM34" i="1"/>
  <c r="AN34" i="1"/>
  <c r="AI35" i="1"/>
  <c r="AJ35" i="1"/>
  <c r="AK35" i="1"/>
  <c r="AL35" i="1"/>
  <c r="AM35" i="1"/>
  <c r="AN35" i="1"/>
  <c r="AI36" i="1"/>
  <c r="AJ36" i="1"/>
  <c r="AK36" i="1"/>
  <c r="AL36" i="1"/>
  <c r="AM36" i="1"/>
  <c r="AN36" i="1"/>
  <c r="AI37" i="1"/>
  <c r="AJ37" i="1"/>
  <c r="AK37" i="1"/>
  <c r="AL37" i="1"/>
  <c r="AM37" i="1"/>
  <c r="AN37" i="1"/>
  <c r="AI38" i="1"/>
  <c r="AJ38" i="1"/>
  <c r="AK38" i="1"/>
  <c r="AL38" i="1"/>
  <c r="AM38" i="1"/>
  <c r="AN38" i="1"/>
  <c r="AI39" i="1"/>
  <c r="AJ39" i="1"/>
  <c r="AK39" i="1"/>
  <c r="AL39" i="1"/>
  <c r="AM39" i="1"/>
  <c r="AN39" i="1"/>
  <c r="AI40" i="1"/>
  <c r="AJ40" i="1"/>
  <c r="AK40" i="1"/>
  <c r="AL40" i="1"/>
  <c r="AM40" i="1"/>
  <c r="AN40" i="1"/>
  <c r="AI41" i="1"/>
  <c r="AJ41" i="1"/>
  <c r="AK41" i="1"/>
  <c r="AL41" i="1"/>
  <c r="AM41" i="1"/>
  <c r="AN41" i="1"/>
  <c r="AI42" i="1"/>
  <c r="AJ42" i="1"/>
  <c r="AK42" i="1"/>
  <c r="AL42" i="1"/>
  <c r="AM42" i="1"/>
  <c r="AN42" i="1"/>
  <c r="AI43" i="1"/>
  <c r="AJ43" i="1"/>
  <c r="AK43" i="1"/>
  <c r="AL43" i="1"/>
  <c r="AM43" i="1"/>
  <c r="AN43" i="1"/>
  <c r="AI44" i="1"/>
  <c r="AJ44" i="1"/>
  <c r="AK44" i="1"/>
  <c r="AL44" i="1"/>
  <c r="AM44" i="1"/>
  <c r="AN44" i="1"/>
  <c r="AI45" i="1"/>
  <c r="AJ45" i="1"/>
  <c r="AK45" i="1"/>
  <c r="AL45" i="1"/>
  <c r="AM45" i="1"/>
  <c r="AN45" i="1"/>
  <c r="AI46" i="1"/>
  <c r="AJ46" i="1"/>
  <c r="AK46" i="1"/>
  <c r="AL46" i="1"/>
  <c r="AM46" i="1"/>
  <c r="AN46" i="1"/>
  <c r="AI47" i="1"/>
  <c r="AJ47" i="1"/>
  <c r="AK47" i="1"/>
  <c r="AL47" i="1"/>
  <c r="AM47" i="1"/>
  <c r="AN47" i="1"/>
  <c r="AI48" i="1"/>
  <c r="AJ48" i="1"/>
  <c r="AK48" i="1"/>
  <c r="AL48" i="1"/>
  <c r="AM48" i="1"/>
  <c r="AN48" i="1"/>
  <c r="AI49" i="1"/>
  <c r="AJ49" i="1"/>
  <c r="AK49" i="1"/>
  <c r="AL49" i="1"/>
  <c r="AM49" i="1"/>
  <c r="AN49" i="1"/>
  <c r="AI50" i="1"/>
  <c r="AJ50" i="1"/>
  <c r="AK50" i="1"/>
  <c r="AL50" i="1"/>
  <c r="AM50" i="1"/>
  <c r="AN50" i="1"/>
  <c r="AI51" i="1"/>
  <c r="AJ51" i="1"/>
  <c r="AK51" i="1"/>
  <c r="AL51" i="1"/>
  <c r="AM51" i="1"/>
  <c r="AN51" i="1"/>
  <c r="AI52" i="1"/>
  <c r="AJ52" i="1"/>
  <c r="AK52" i="1"/>
  <c r="AL52" i="1"/>
  <c r="AM52" i="1"/>
  <c r="AN52" i="1"/>
  <c r="AI53" i="1"/>
  <c r="AJ53" i="1"/>
  <c r="AK53" i="1"/>
  <c r="AL53" i="1"/>
  <c r="AM53" i="1"/>
  <c r="AN53" i="1"/>
  <c r="AI54" i="1"/>
  <c r="AJ54" i="1"/>
  <c r="AK54" i="1"/>
  <c r="AL54" i="1"/>
  <c r="AM54" i="1"/>
  <c r="AN54" i="1"/>
  <c r="AI55" i="1"/>
  <c r="AJ55" i="1"/>
  <c r="AK55" i="1"/>
  <c r="AL55" i="1"/>
  <c r="AM55" i="1"/>
  <c r="AN55" i="1"/>
  <c r="AI56" i="1"/>
  <c r="AJ56" i="1"/>
  <c r="AK56" i="1"/>
  <c r="AL56" i="1"/>
  <c r="AM56" i="1"/>
  <c r="AN56" i="1"/>
  <c r="AI57" i="1"/>
  <c r="AJ57" i="1"/>
  <c r="AK57" i="1"/>
  <c r="AL57" i="1"/>
  <c r="AM57" i="1"/>
  <c r="AN57" i="1"/>
  <c r="AI58" i="1"/>
  <c r="AJ58" i="1"/>
  <c r="AK58" i="1"/>
  <c r="AL58" i="1"/>
  <c r="AM58" i="1"/>
  <c r="AN58" i="1"/>
  <c r="AI59" i="1"/>
  <c r="AJ59" i="1"/>
  <c r="AK59" i="1"/>
  <c r="AL59" i="1"/>
  <c r="AM59" i="1"/>
  <c r="AN59" i="1"/>
  <c r="AI60" i="1"/>
  <c r="AJ60" i="1"/>
  <c r="AK60" i="1"/>
  <c r="AL60" i="1"/>
  <c r="AM60" i="1"/>
  <c r="AN60" i="1"/>
  <c r="AI61" i="1"/>
  <c r="AJ61" i="1"/>
  <c r="AK61" i="1"/>
  <c r="AL61" i="1"/>
  <c r="AM61" i="1"/>
  <c r="AN61" i="1"/>
  <c r="AI62" i="1"/>
  <c r="AJ62" i="1"/>
  <c r="AK62" i="1"/>
  <c r="AL62" i="1"/>
  <c r="AM62" i="1"/>
  <c r="AN62" i="1"/>
  <c r="AI63" i="1"/>
  <c r="AJ63" i="1"/>
  <c r="AK63" i="1"/>
  <c r="AL63" i="1"/>
  <c r="AM63" i="1"/>
  <c r="AN63" i="1"/>
  <c r="AI64" i="1"/>
  <c r="AJ64" i="1"/>
  <c r="AK64" i="1"/>
  <c r="AL64" i="1"/>
  <c r="AM64" i="1"/>
  <c r="AN64" i="1"/>
  <c r="AI65" i="1"/>
  <c r="AJ65" i="1"/>
  <c r="AK65" i="1"/>
  <c r="AL65" i="1"/>
  <c r="AM65" i="1"/>
  <c r="AN65" i="1"/>
  <c r="AI66" i="1"/>
  <c r="AJ66" i="1"/>
  <c r="AK66" i="1"/>
  <c r="AL66" i="1"/>
  <c r="AM66" i="1"/>
  <c r="AN66" i="1"/>
  <c r="AI67" i="1"/>
  <c r="AJ67" i="1"/>
  <c r="AK67" i="1"/>
  <c r="AL67" i="1"/>
  <c r="AM67" i="1"/>
  <c r="AN67" i="1"/>
  <c r="AI68" i="1"/>
  <c r="AJ68" i="1"/>
  <c r="AK68" i="1"/>
  <c r="AL68" i="1"/>
  <c r="AM68" i="1"/>
  <c r="AN68" i="1"/>
  <c r="AI69" i="1"/>
  <c r="AJ69" i="1"/>
  <c r="AK69" i="1"/>
  <c r="AL69" i="1"/>
  <c r="AM69" i="1"/>
  <c r="AN69" i="1"/>
  <c r="AI70" i="1"/>
  <c r="AJ70" i="1"/>
  <c r="AK70" i="1"/>
  <c r="AL70" i="1"/>
  <c r="AM70" i="1"/>
  <c r="AN70" i="1"/>
  <c r="AI71" i="1"/>
  <c r="AJ71" i="1"/>
  <c r="AK71" i="1"/>
  <c r="AL71" i="1"/>
  <c r="AM71" i="1"/>
  <c r="AN71" i="1"/>
  <c r="AI72" i="1"/>
  <c r="AJ72" i="1"/>
  <c r="AK72" i="1"/>
  <c r="AL72" i="1"/>
  <c r="AM72" i="1"/>
  <c r="AN72" i="1"/>
  <c r="AI73" i="1"/>
  <c r="AJ73" i="1"/>
  <c r="AK73" i="1"/>
  <c r="AL73" i="1"/>
  <c r="AM73" i="1"/>
  <c r="AN73" i="1"/>
  <c r="AI74" i="1"/>
  <c r="AJ74" i="1"/>
  <c r="AK74" i="1"/>
  <c r="AL74" i="1"/>
  <c r="AM74" i="1"/>
  <c r="AN74" i="1"/>
  <c r="AI75" i="1"/>
  <c r="AJ75" i="1"/>
  <c r="AK75" i="1"/>
  <c r="AL75" i="1"/>
  <c r="AM75" i="1"/>
  <c r="AN75" i="1"/>
  <c r="AI76" i="1"/>
  <c r="AJ76" i="1"/>
  <c r="AK76" i="1"/>
  <c r="AL76" i="1"/>
  <c r="AM76" i="1"/>
  <c r="AN76" i="1"/>
  <c r="AI77" i="1"/>
  <c r="AJ77" i="1"/>
  <c r="AK77" i="1"/>
  <c r="AL77" i="1"/>
  <c r="AM77" i="1"/>
  <c r="AN77" i="1"/>
  <c r="AI78" i="1"/>
  <c r="AJ78" i="1"/>
  <c r="AK78" i="1"/>
  <c r="AL78" i="1"/>
  <c r="AM78" i="1"/>
  <c r="AN78" i="1"/>
  <c r="AI79" i="1"/>
  <c r="AJ79" i="1"/>
  <c r="AK79" i="1"/>
  <c r="AL79" i="1"/>
  <c r="AM79" i="1"/>
  <c r="AN79" i="1"/>
  <c r="AI80" i="1"/>
  <c r="AJ80" i="1"/>
  <c r="AK80" i="1"/>
  <c r="AL80" i="1"/>
  <c r="AM80" i="1"/>
  <c r="AN80" i="1"/>
  <c r="AI81" i="1"/>
  <c r="AJ81" i="1"/>
  <c r="AK81" i="1"/>
  <c r="AL81" i="1"/>
  <c r="AM81" i="1"/>
  <c r="AN81" i="1"/>
  <c r="AI82" i="1"/>
  <c r="AJ82" i="1"/>
  <c r="AK82" i="1"/>
  <c r="AL82" i="1"/>
  <c r="AM82" i="1"/>
  <c r="AN82" i="1"/>
  <c r="AI83" i="1"/>
  <c r="AJ83" i="1"/>
  <c r="AK83" i="1"/>
  <c r="AL83" i="1"/>
  <c r="AM83" i="1"/>
  <c r="AN83" i="1"/>
  <c r="AI84" i="1"/>
  <c r="AJ84" i="1"/>
  <c r="AK84" i="1"/>
  <c r="AL84" i="1"/>
  <c r="AM84" i="1"/>
  <c r="AN84" i="1"/>
  <c r="AI85" i="1"/>
  <c r="AJ85" i="1"/>
  <c r="AK85" i="1"/>
  <c r="AL85" i="1"/>
  <c r="AM85" i="1"/>
  <c r="AN85" i="1"/>
  <c r="AI86" i="1"/>
  <c r="AJ86" i="1"/>
  <c r="AK86" i="1"/>
  <c r="AL86" i="1"/>
  <c r="AM86" i="1"/>
  <c r="AN86" i="1"/>
  <c r="AI87" i="1"/>
  <c r="AJ87" i="1"/>
  <c r="AK87" i="1"/>
  <c r="AL87" i="1"/>
  <c r="AM87" i="1"/>
  <c r="AN87" i="1"/>
  <c r="AI88" i="1"/>
  <c r="AJ88" i="1"/>
  <c r="AK88" i="1"/>
  <c r="AL88" i="1"/>
  <c r="AM88" i="1"/>
  <c r="AN88" i="1"/>
  <c r="AI89" i="1"/>
  <c r="AJ89" i="1"/>
  <c r="AK89" i="1"/>
  <c r="AL89" i="1"/>
  <c r="AM89" i="1"/>
  <c r="AN89" i="1"/>
  <c r="AI90" i="1"/>
  <c r="AJ90" i="1"/>
  <c r="AK90" i="1"/>
  <c r="AL90" i="1"/>
  <c r="AM90" i="1"/>
  <c r="AN90" i="1"/>
  <c r="AI91" i="1"/>
  <c r="AJ91" i="1"/>
  <c r="AK91" i="1"/>
  <c r="AL91" i="1"/>
  <c r="AM91" i="1"/>
  <c r="AN91" i="1"/>
  <c r="AI92" i="1"/>
  <c r="AJ92" i="1"/>
  <c r="AK92" i="1"/>
  <c r="AL92" i="1"/>
  <c r="AM92" i="1"/>
  <c r="AN92" i="1"/>
  <c r="AI93" i="1"/>
  <c r="AJ93" i="1"/>
  <c r="AK93" i="1"/>
  <c r="AL93" i="1"/>
  <c r="AM93" i="1"/>
  <c r="AN93" i="1"/>
  <c r="AI94" i="1"/>
  <c r="AJ94" i="1"/>
  <c r="AK94" i="1"/>
  <c r="AL94" i="1"/>
  <c r="AM94" i="1"/>
  <c r="AN94" i="1"/>
  <c r="AI95" i="1"/>
  <c r="AJ95" i="1"/>
  <c r="AK95" i="1"/>
  <c r="AL95" i="1"/>
  <c r="AM95" i="1"/>
  <c r="AN95" i="1"/>
  <c r="AI96" i="1"/>
  <c r="AJ96" i="1"/>
  <c r="AK96" i="1"/>
  <c r="AL96" i="1"/>
  <c r="AM96" i="1"/>
  <c r="AN96" i="1"/>
  <c r="AI97" i="1"/>
  <c r="AJ97" i="1"/>
  <c r="AK97" i="1"/>
  <c r="AL97" i="1"/>
  <c r="AM97" i="1"/>
  <c r="AN97" i="1"/>
  <c r="AI98" i="1"/>
  <c r="AJ98" i="1"/>
  <c r="AK98" i="1"/>
  <c r="AL98" i="1"/>
  <c r="AM98" i="1"/>
  <c r="AN98" i="1"/>
  <c r="AI99" i="1"/>
  <c r="AJ99" i="1"/>
  <c r="AK99" i="1"/>
  <c r="AL99" i="1"/>
  <c r="AM99" i="1"/>
  <c r="AN99" i="1"/>
  <c r="AI100" i="1"/>
  <c r="AJ100" i="1"/>
  <c r="AK100" i="1"/>
  <c r="AL100" i="1"/>
  <c r="AM100" i="1"/>
  <c r="AN100" i="1"/>
  <c r="AI101" i="1"/>
  <c r="AJ101" i="1"/>
  <c r="AK101" i="1"/>
  <c r="AL101" i="1"/>
  <c r="AM101" i="1"/>
  <c r="AN101" i="1"/>
  <c r="AI102" i="1"/>
  <c r="AJ102" i="1"/>
  <c r="AK102" i="1"/>
  <c r="AL102" i="1"/>
  <c r="AM102" i="1"/>
  <c r="AN102" i="1"/>
  <c r="AI103" i="1"/>
  <c r="AJ103" i="1"/>
  <c r="AK103" i="1"/>
  <c r="AL103" i="1"/>
  <c r="AM103" i="1"/>
  <c r="AN103" i="1"/>
  <c r="AI104" i="1"/>
  <c r="AJ104" i="1"/>
  <c r="AK104" i="1"/>
  <c r="AL104" i="1"/>
  <c r="AM104" i="1"/>
  <c r="AN104" i="1"/>
  <c r="AI105" i="1"/>
  <c r="AJ105" i="1"/>
  <c r="AK105" i="1"/>
  <c r="AL105" i="1"/>
  <c r="AM105" i="1"/>
  <c r="AN105" i="1"/>
  <c r="AI106" i="1"/>
  <c r="AJ106" i="1"/>
  <c r="AK106" i="1"/>
  <c r="AL106" i="1"/>
  <c r="AM106" i="1"/>
  <c r="AN106" i="1"/>
  <c r="AI107" i="1"/>
  <c r="AJ107" i="1"/>
  <c r="AK107" i="1"/>
  <c r="AL107" i="1"/>
  <c r="AM107" i="1"/>
  <c r="AN107" i="1"/>
  <c r="AI108" i="1"/>
  <c r="AJ108" i="1"/>
  <c r="AK108" i="1"/>
  <c r="AL108" i="1"/>
  <c r="AM108" i="1"/>
  <c r="AN108" i="1"/>
  <c r="AI109" i="1"/>
  <c r="AJ109" i="1"/>
  <c r="AK109" i="1"/>
  <c r="AL109" i="1"/>
  <c r="AM109" i="1"/>
  <c r="AN109" i="1"/>
  <c r="AI110" i="1"/>
  <c r="AJ110" i="1"/>
  <c r="AK110" i="1"/>
  <c r="AL110" i="1"/>
  <c r="AM110" i="1"/>
  <c r="AN110" i="1"/>
  <c r="AI111" i="1"/>
  <c r="AJ111" i="1"/>
  <c r="AK111" i="1"/>
  <c r="AL111" i="1"/>
  <c r="AM111" i="1"/>
  <c r="AN111" i="1"/>
  <c r="AI112" i="1"/>
  <c r="AJ112" i="1"/>
  <c r="AK112" i="1"/>
  <c r="AL112" i="1"/>
  <c r="AM112" i="1"/>
  <c r="AN112" i="1"/>
  <c r="AI113" i="1"/>
  <c r="AJ113" i="1"/>
  <c r="AK113" i="1"/>
  <c r="AL113" i="1"/>
  <c r="AM113" i="1"/>
  <c r="AN113" i="1"/>
  <c r="AI114" i="1"/>
  <c r="AJ114" i="1"/>
  <c r="AK114" i="1"/>
  <c r="AL114" i="1"/>
  <c r="AM114" i="1"/>
  <c r="AN114" i="1"/>
  <c r="AI115" i="1"/>
  <c r="AJ115" i="1"/>
  <c r="AK115" i="1"/>
  <c r="AL115" i="1"/>
  <c r="AM115" i="1"/>
  <c r="AN115" i="1"/>
  <c r="AI116" i="1"/>
  <c r="AJ116" i="1"/>
  <c r="AK116" i="1"/>
  <c r="AL116" i="1"/>
  <c r="AM116" i="1"/>
  <c r="AN116" i="1"/>
  <c r="AI117" i="1"/>
  <c r="AJ117" i="1"/>
  <c r="AK117" i="1"/>
  <c r="AL117" i="1"/>
  <c r="AM117" i="1"/>
  <c r="AN117" i="1"/>
  <c r="AI118" i="1"/>
  <c r="AJ118" i="1"/>
  <c r="AK118" i="1"/>
  <c r="AL118" i="1"/>
  <c r="AM118" i="1"/>
  <c r="AN118" i="1"/>
  <c r="AI119" i="1"/>
  <c r="AJ119" i="1"/>
  <c r="AK119" i="1"/>
  <c r="AL119" i="1"/>
  <c r="AM119" i="1"/>
  <c r="AN119" i="1"/>
  <c r="AI120" i="1"/>
  <c r="AJ120" i="1"/>
  <c r="AK120" i="1"/>
  <c r="AL120" i="1"/>
  <c r="AM120" i="1"/>
  <c r="AN120" i="1"/>
  <c r="AI121" i="1"/>
  <c r="AJ121" i="1"/>
  <c r="AK121" i="1"/>
  <c r="AL121" i="1"/>
  <c r="AM121" i="1"/>
  <c r="AN121" i="1"/>
  <c r="AI122" i="1"/>
  <c r="AJ122" i="1"/>
  <c r="AK122" i="1"/>
  <c r="AL122" i="1"/>
  <c r="AM122" i="1"/>
  <c r="AN122" i="1"/>
  <c r="AI123" i="1"/>
  <c r="AJ123" i="1"/>
  <c r="AK123" i="1"/>
  <c r="AL123" i="1"/>
  <c r="AM123" i="1"/>
  <c r="AN123" i="1"/>
  <c r="AI124" i="1"/>
  <c r="AJ124" i="1"/>
  <c r="AK124" i="1"/>
  <c r="AL124" i="1"/>
  <c r="AM124" i="1"/>
  <c r="AN124" i="1"/>
  <c r="AI125" i="1"/>
  <c r="AJ125" i="1"/>
  <c r="AK125" i="1"/>
  <c r="AL125" i="1"/>
  <c r="AM125" i="1"/>
  <c r="AN125" i="1"/>
  <c r="AI126" i="1"/>
  <c r="AJ126" i="1"/>
  <c r="AK126" i="1"/>
  <c r="AL126" i="1"/>
  <c r="AM126" i="1"/>
  <c r="AN126" i="1"/>
  <c r="AI127" i="1"/>
  <c r="AJ127" i="1"/>
  <c r="AK127" i="1"/>
  <c r="AL127" i="1"/>
  <c r="AM127" i="1"/>
  <c r="AN127" i="1"/>
  <c r="AI128" i="1"/>
  <c r="AJ128" i="1"/>
  <c r="AK128" i="1"/>
  <c r="AL128" i="1"/>
  <c r="AM128" i="1"/>
  <c r="AN128" i="1"/>
  <c r="AI129" i="1"/>
  <c r="AJ129" i="1"/>
  <c r="AK129" i="1"/>
  <c r="AL129" i="1"/>
  <c r="AM129" i="1"/>
  <c r="AN129" i="1"/>
  <c r="AI130" i="1"/>
  <c r="AJ130" i="1"/>
  <c r="AK130" i="1"/>
  <c r="AL130" i="1"/>
  <c r="AM130" i="1"/>
  <c r="AN130" i="1"/>
  <c r="AI131" i="1"/>
  <c r="AJ131" i="1"/>
  <c r="AK131" i="1"/>
  <c r="AL131" i="1"/>
  <c r="AM131" i="1"/>
  <c r="AN131" i="1"/>
  <c r="AI132" i="1"/>
  <c r="AJ132" i="1"/>
  <c r="AK132" i="1"/>
  <c r="AL132" i="1"/>
  <c r="AM132" i="1"/>
  <c r="AN132" i="1"/>
  <c r="AI133" i="1"/>
  <c r="AJ133" i="1"/>
  <c r="AK133" i="1"/>
  <c r="AL133" i="1"/>
  <c r="AM133" i="1"/>
  <c r="AN133" i="1"/>
  <c r="AI134" i="1"/>
  <c r="AJ134" i="1"/>
  <c r="AK134" i="1"/>
  <c r="AL134" i="1"/>
  <c r="AM134" i="1"/>
  <c r="AN134" i="1"/>
  <c r="AI135" i="1"/>
  <c r="AJ135" i="1"/>
  <c r="AK135" i="1"/>
  <c r="AL135" i="1"/>
  <c r="AM135" i="1"/>
  <c r="AN135" i="1"/>
  <c r="AI136" i="1"/>
  <c r="AJ136" i="1"/>
  <c r="AK136" i="1"/>
  <c r="AL136" i="1"/>
  <c r="AM136" i="1"/>
  <c r="AN136" i="1"/>
  <c r="AI137" i="1"/>
  <c r="AJ137" i="1"/>
  <c r="AK137" i="1"/>
  <c r="AL137" i="1"/>
  <c r="AM137" i="1"/>
  <c r="AN137" i="1"/>
  <c r="AI138" i="1"/>
  <c r="AJ138" i="1"/>
  <c r="AK138" i="1"/>
  <c r="AL138" i="1"/>
  <c r="AM138" i="1"/>
  <c r="AN138" i="1"/>
  <c r="AI139" i="1"/>
  <c r="AJ139" i="1"/>
  <c r="AK139" i="1"/>
  <c r="AL139" i="1"/>
  <c r="AM139" i="1"/>
  <c r="AN139" i="1"/>
  <c r="AI140" i="1"/>
  <c r="AJ140" i="1"/>
  <c r="AK140" i="1"/>
  <c r="AL140" i="1"/>
  <c r="AM140" i="1"/>
  <c r="AN140" i="1"/>
  <c r="AI141" i="1"/>
  <c r="AJ141" i="1"/>
  <c r="AK141" i="1"/>
  <c r="AL141" i="1"/>
  <c r="AM141" i="1"/>
  <c r="AN141" i="1"/>
  <c r="AI142" i="1"/>
  <c r="AJ142" i="1"/>
  <c r="AK142" i="1"/>
  <c r="AL142" i="1"/>
  <c r="AM142" i="1"/>
  <c r="AN142" i="1"/>
  <c r="AI143" i="1"/>
  <c r="AJ143" i="1"/>
  <c r="AK143" i="1"/>
  <c r="AL143" i="1"/>
  <c r="AM143" i="1"/>
  <c r="AN143" i="1"/>
  <c r="AI144" i="1"/>
  <c r="AJ144" i="1"/>
  <c r="AK144" i="1"/>
  <c r="AL144" i="1"/>
  <c r="AM144" i="1"/>
  <c r="AN144" i="1"/>
  <c r="AI145" i="1"/>
  <c r="AJ145" i="1"/>
  <c r="AK145" i="1"/>
  <c r="AL145" i="1"/>
  <c r="AM145" i="1"/>
  <c r="AN145" i="1"/>
  <c r="AI146" i="1"/>
  <c r="AJ146" i="1"/>
  <c r="AK146" i="1"/>
  <c r="AL146" i="1"/>
  <c r="AM146" i="1"/>
  <c r="AN146" i="1"/>
  <c r="AI147" i="1"/>
  <c r="AJ147" i="1"/>
  <c r="AK147" i="1"/>
  <c r="AL147" i="1"/>
  <c r="AM147" i="1"/>
  <c r="AN147" i="1"/>
  <c r="AI148" i="1"/>
  <c r="AJ148" i="1"/>
  <c r="AK148" i="1"/>
  <c r="AL148" i="1"/>
  <c r="AM148" i="1"/>
  <c r="AN148" i="1"/>
  <c r="AI149" i="1"/>
  <c r="AJ149" i="1"/>
  <c r="AK149" i="1"/>
  <c r="AL149" i="1"/>
  <c r="AM149" i="1"/>
  <c r="AN149" i="1"/>
  <c r="AI150" i="1"/>
  <c r="AJ150" i="1"/>
  <c r="AK150" i="1"/>
  <c r="AL150" i="1"/>
  <c r="AM150" i="1"/>
  <c r="AN150" i="1"/>
  <c r="AI151" i="1"/>
  <c r="AJ151" i="1"/>
  <c r="AK151" i="1"/>
  <c r="AL151" i="1"/>
  <c r="AM151" i="1"/>
  <c r="AN151" i="1"/>
  <c r="AI152" i="1"/>
  <c r="AJ152" i="1"/>
  <c r="AK152" i="1"/>
  <c r="AL152" i="1"/>
  <c r="AM152" i="1"/>
  <c r="AN152" i="1"/>
  <c r="AI153" i="1"/>
  <c r="AJ153" i="1"/>
  <c r="AK153" i="1"/>
  <c r="AL153" i="1"/>
  <c r="AM153" i="1"/>
  <c r="AN153" i="1"/>
  <c r="AI154" i="1"/>
  <c r="AJ154" i="1"/>
  <c r="AK154" i="1"/>
  <c r="AL154" i="1"/>
  <c r="AM154" i="1"/>
  <c r="AN154" i="1"/>
  <c r="AI155" i="1"/>
  <c r="AJ155" i="1"/>
  <c r="AK155" i="1"/>
  <c r="AL155" i="1"/>
  <c r="AM155" i="1"/>
  <c r="AN155" i="1"/>
  <c r="AI156" i="1"/>
  <c r="AJ156" i="1"/>
  <c r="AK156" i="1"/>
  <c r="AL156" i="1"/>
  <c r="AM156" i="1"/>
  <c r="AN156" i="1"/>
  <c r="AI157" i="1"/>
  <c r="AJ157" i="1"/>
  <c r="AK157" i="1"/>
  <c r="AL157" i="1"/>
  <c r="AM157" i="1"/>
  <c r="AN157" i="1"/>
  <c r="AI158" i="1"/>
  <c r="AJ158" i="1"/>
  <c r="AK158" i="1"/>
  <c r="AL158" i="1"/>
  <c r="AM158" i="1"/>
  <c r="AN158" i="1"/>
  <c r="AI159" i="1"/>
  <c r="AJ159" i="1"/>
  <c r="AK159" i="1"/>
  <c r="AL159" i="1"/>
  <c r="AM159" i="1"/>
  <c r="AN159" i="1"/>
  <c r="AI160" i="1"/>
  <c r="AJ160" i="1"/>
  <c r="AK160" i="1"/>
  <c r="AL160" i="1"/>
  <c r="AM160" i="1"/>
  <c r="AN160" i="1"/>
  <c r="AI161" i="1"/>
  <c r="AJ161" i="1"/>
  <c r="AK161" i="1"/>
  <c r="AL161" i="1"/>
  <c r="AM161" i="1"/>
  <c r="AN161" i="1"/>
  <c r="AI162" i="1"/>
  <c r="AJ162" i="1"/>
  <c r="AK162" i="1"/>
  <c r="AL162" i="1"/>
  <c r="AM162" i="1"/>
  <c r="AN162" i="1"/>
  <c r="AI163" i="1"/>
  <c r="AJ163" i="1"/>
  <c r="AK163" i="1"/>
  <c r="AL163" i="1"/>
  <c r="AM163" i="1"/>
  <c r="AN163" i="1"/>
  <c r="AI164" i="1"/>
  <c r="AJ164" i="1"/>
  <c r="AK164" i="1"/>
  <c r="AL164" i="1"/>
  <c r="AM164" i="1"/>
  <c r="AN164" i="1"/>
  <c r="AI165" i="1"/>
  <c r="AJ165" i="1"/>
  <c r="AK165" i="1"/>
  <c r="AL165" i="1"/>
  <c r="AM165" i="1"/>
  <c r="AN165" i="1"/>
  <c r="AI166" i="1"/>
  <c r="AJ166" i="1"/>
  <c r="AK166" i="1"/>
  <c r="AL166" i="1"/>
  <c r="AM166" i="1"/>
  <c r="AN166" i="1"/>
  <c r="AI167" i="1"/>
  <c r="AJ167" i="1"/>
  <c r="AK167" i="1"/>
  <c r="AL167" i="1"/>
  <c r="AM167" i="1"/>
  <c r="AN167" i="1"/>
  <c r="AI168" i="1"/>
  <c r="AJ168" i="1"/>
  <c r="AK168" i="1"/>
  <c r="AL168" i="1"/>
  <c r="AM168" i="1"/>
  <c r="AN168" i="1"/>
  <c r="AI169" i="1"/>
  <c r="AJ169" i="1"/>
  <c r="AK169" i="1"/>
  <c r="AL169" i="1"/>
  <c r="AM169" i="1"/>
  <c r="AN169" i="1"/>
  <c r="AI170" i="1"/>
  <c r="AJ170" i="1"/>
  <c r="AK170" i="1"/>
  <c r="AL170" i="1"/>
  <c r="AM170" i="1"/>
  <c r="AN170" i="1"/>
  <c r="AI171" i="1"/>
  <c r="AJ171" i="1"/>
  <c r="AK171" i="1"/>
  <c r="AL171" i="1"/>
  <c r="AM171" i="1"/>
  <c r="AN171" i="1"/>
  <c r="AI172" i="1"/>
  <c r="AJ172" i="1"/>
  <c r="AK172" i="1"/>
  <c r="AL172" i="1"/>
  <c r="AM172" i="1"/>
  <c r="AN172" i="1"/>
  <c r="AI173" i="1"/>
  <c r="AJ173" i="1"/>
  <c r="AK173" i="1"/>
  <c r="AL173" i="1"/>
  <c r="AM173" i="1"/>
  <c r="AN173" i="1"/>
  <c r="AI174" i="1"/>
  <c r="AJ174" i="1"/>
  <c r="AK174" i="1"/>
  <c r="AL174" i="1"/>
  <c r="AM174" i="1"/>
  <c r="AN174" i="1"/>
  <c r="AI175" i="1"/>
  <c r="AJ175" i="1"/>
  <c r="AK175" i="1"/>
  <c r="AL175" i="1"/>
  <c r="AM175" i="1"/>
  <c r="AN175" i="1"/>
  <c r="AI176" i="1"/>
  <c r="AJ176" i="1"/>
  <c r="AK176" i="1"/>
  <c r="AL176" i="1"/>
  <c r="AM176" i="1"/>
  <c r="AN176" i="1"/>
  <c r="AI177" i="1"/>
  <c r="AJ177" i="1"/>
  <c r="AK177" i="1"/>
  <c r="AL177" i="1"/>
  <c r="AM177" i="1"/>
  <c r="AN177" i="1"/>
  <c r="AI178" i="1"/>
  <c r="AJ178" i="1"/>
  <c r="AK178" i="1"/>
  <c r="AL178" i="1"/>
  <c r="AM178" i="1"/>
  <c r="AN178" i="1"/>
  <c r="AI179" i="1"/>
  <c r="AJ179" i="1"/>
  <c r="AK179" i="1"/>
  <c r="AL179" i="1"/>
  <c r="AM179" i="1"/>
  <c r="AN179" i="1"/>
  <c r="AI180" i="1"/>
  <c r="AJ180" i="1"/>
  <c r="AK180" i="1"/>
  <c r="AL180" i="1"/>
  <c r="AM180" i="1"/>
  <c r="AN180" i="1"/>
  <c r="AI181" i="1"/>
  <c r="AJ181" i="1"/>
  <c r="AK181" i="1"/>
  <c r="AL181" i="1"/>
  <c r="AM181" i="1"/>
  <c r="AN181" i="1"/>
  <c r="AI182" i="1"/>
  <c r="AJ182" i="1"/>
  <c r="AK182" i="1"/>
  <c r="AL182" i="1"/>
  <c r="AM182" i="1"/>
  <c r="AN182" i="1"/>
  <c r="AI183" i="1"/>
  <c r="AJ183" i="1"/>
  <c r="AK183" i="1"/>
  <c r="AL183" i="1"/>
  <c r="AM183" i="1"/>
  <c r="AN183" i="1"/>
  <c r="AI184" i="1"/>
  <c r="AJ184" i="1"/>
  <c r="AK184" i="1"/>
  <c r="AL184" i="1"/>
  <c r="AM184" i="1"/>
  <c r="AN184" i="1"/>
  <c r="AI185" i="1"/>
  <c r="AJ185" i="1"/>
  <c r="AK185" i="1"/>
  <c r="AL185" i="1"/>
  <c r="AM185" i="1"/>
  <c r="AN185" i="1"/>
  <c r="AI186" i="1"/>
  <c r="AJ186" i="1"/>
  <c r="AK186" i="1"/>
  <c r="AL186" i="1"/>
  <c r="AM186" i="1"/>
  <c r="AN186" i="1"/>
  <c r="AI187" i="1"/>
  <c r="AJ187" i="1"/>
  <c r="AK187" i="1"/>
  <c r="AL187" i="1"/>
  <c r="AM187" i="1"/>
  <c r="AN187" i="1"/>
  <c r="AI188" i="1"/>
  <c r="AJ188" i="1"/>
  <c r="AK188" i="1"/>
  <c r="AL188" i="1"/>
  <c r="AM188" i="1"/>
  <c r="AN188" i="1"/>
  <c r="AI189" i="1"/>
  <c r="AJ189" i="1"/>
  <c r="AK189" i="1"/>
  <c r="AL189" i="1"/>
  <c r="AM189" i="1"/>
  <c r="AN189" i="1"/>
  <c r="AI190" i="1"/>
  <c r="AJ190" i="1"/>
  <c r="AK190" i="1"/>
  <c r="AL190" i="1"/>
  <c r="AM190" i="1"/>
  <c r="AN190" i="1"/>
  <c r="AI191" i="1"/>
  <c r="AJ191" i="1"/>
  <c r="AK191" i="1"/>
  <c r="AL191" i="1"/>
  <c r="AM191" i="1"/>
  <c r="AN191" i="1"/>
  <c r="AI192" i="1"/>
  <c r="AJ192" i="1"/>
  <c r="AK192" i="1"/>
  <c r="AL192" i="1"/>
  <c r="AM192" i="1"/>
  <c r="AN192" i="1"/>
  <c r="AI193" i="1"/>
  <c r="AJ193" i="1"/>
  <c r="AK193" i="1"/>
  <c r="AL193" i="1"/>
  <c r="AM193" i="1"/>
  <c r="AN193" i="1"/>
  <c r="AI194" i="1"/>
  <c r="AJ194" i="1"/>
  <c r="AK194" i="1"/>
  <c r="AL194" i="1"/>
  <c r="AM194" i="1"/>
  <c r="AN194" i="1"/>
  <c r="AI195" i="1"/>
  <c r="AJ195" i="1"/>
  <c r="AK195" i="1"/>
  <c r="AL195" i="1"/>
  <c r="AM195" i="1"/>
  <c r="AN195" i="1"/>
  <c r="AI196" i="1"/>
  <c r="AJ196" i="1"/>
  <c r="AK196" i="1"/>
  <c r="AL196" i="1"/>
  <c r="AM196" i="1"/>
  <c r="AN196" i="1"/>
  <c r="AI197" i="1"/>
  <c r="AJ197" i="1"/>
  <c r="AK197" i="1"/>
  <c r="AL197" i="1"/>
  <c r="AM197" i="1"/>
  <c r="AN197" i="1"/>
  <c r="AI198" i="1"/>
  <c r="AJ198" i="1"/>
  <c r="AK198" i="1"/>
  <c r="AL198" i="1"/>
  <c r="AM198" i="1"/>
  <c r="AN198" i="1"/>
  <c r="AI199" i="1"/>
  <c r="AJ199" i="1"/>
  <c r="AK199" i="1"/>
  <c r="AL199" i="1"/>
  <c r="AM199" i="1"/>
  <c r="AN199" i="1"/>
  <c r="AI200" i="1"/>
  <c r="AJ200" i="1"/>
  <c r="AK200" i="1"/>
  <c r="AL200" i="1"/>
  <c r="AM200" i="1"/>
  <c r="AN200" i="1"/>
  <c r="AI201" i="1"/>
  <c r="AJ201" i="1"/>
  <c r="AK201" i="1"/>
  <c r="AL201" i="1"/>
  <c r="AM201" i="1"/>
  <c r="AN201" i="1"/>
  <c r="AI202" i="1"/>
  <c r="AJ202" i="1"/>
  <c r="AK202" i="1"/>
  <c r="AL202" i="1"/>
  <c r="AM202" i="1"/>
  <c r="AN202" i="1"/>
  <c r="AI203" i="1"/>
  <c r="AJ203" i="1"/>
  <c r="AK203" i="1"/>
  <c r="AL203" i="1"/>
  <c r="AM203" i="1"/>
  <c r="AN203" i="1"/>
  <c r="AI204" i="1"/>
  <c r="AJ204" i="1"/>
  <c r="AK204" i="1"/>
  <c r="AL204" i="1"/>
  <c r="AM204" i="1"/>
  <c r="AN204" i="1"/>
  <c r="AI205" i="1"/>
  <c r="AJ205" i="1"/>
  <c r="AK205" i="1"/>
  <c r="AL205" i="1"/>
  <c r="AM205" i="1"/>
  <c r="AN205" i="1"/>
  <c r="AI206" i="1"/>
  <c r="AJ206" i="1"/>
  <c r="AK206" i="1"/>
  <c r="AL206" i="1"/>
  <c r="AM206" i="1"/>
  <c r="AN206" i="1"/>
  <c r="AI207" i="1"/>
  <c r="AJ207" i="1"/>
  <c r="AK207" i="1"/>
  <c r="AL207" i="1"/>
  <c r="AM207" i="1"/>
  <c r="AN207" i="1"/>
  <c r="AI208" i="1"/>
  <c r="AJ208" i="1"/>
  <c r="AK208" i="1"/>
  <c r="AL208" i="1"/>
  <c r="AM208" i="1"/>
  <c r="AN208" i="1"/>
  <c r="AI209" i="1"/>
  <c r="AJ209" i="1"/>
  <c r="AK209" i="1"/>
  <c r="AL209" i="1"/>
  <c r="AM209" i="1"/>
  <c r="AN209" i="1"/>
  <c r="AI210" i="1"/>
  <c r="AJ210" i="1"/>
  <c r="AK210" i="1"/>
  <c r="AL210" i="1"/>
  <c r="AM210" i="1"/>
  <c r="AN210" i="1"/>
  <c r="AM3" i="1"/>
  <c r="AL3" i="1"/>
  <c r="AK3" i="1"/>
  <c r="AJ3" i="1"/>
  <c r="AH211" i="1"/>
  <c r="BJ33" i="1" s="1"/>
  <c r="BJ41" i="1" s="1"/>
  <c r="AD211" i="1"/>
  <c r="BI33" i="1" s="1"/>
  <c r="BI41" i="1" s="1"/>
  <c r="Z211" i="1"/>
  <c r="V211" i="1"/>
  <c r="BG33" i="1" s="1"/>
  <c r="BG41" i="1" s="1"/>
  <c r="R211" i="1"/>
  <c r="BF33" i="1" s="1"/>
  <c r="BF41" i="1" s="1"/>
  <c r="N211" i="1"/>
  <c r="BE33" i="1" s="1"/>
  <c r="BE41" i="1" s="1"/>
  <c r="AG211" i="1"/>
  <c r="AE211" i="1"/>
  <c r="AC211" i="1"/>
  <c r="BI32" i="1" s="1"/>
  <c r="BI40" i="1" s="1"/>
  <c r="AB211" i="1"/>
  <c r="BI31" i="1" s="1"/>
  <c r="BI39" i="1" s="1"/>
  <c r="AA211" i="1"/>
  <c r="BI30" i="1" s="1"/>
  <c r="Y211" i="1"/>
  <c r="X211" i="1"/>
  <c r="BH31" i="1" s="1"/>
  <c r="W211" i="1"/>
  <c r="U211" i="1"/>
  <c r="BG32" i="1" s="1"/>
  <c r="BG40" i="1" s="1"/>
  <c r="T211" i="1"/>
  <c r="BG31" i="1" s="1"/>
  <c r="BG39" i="1" s="1"/>
  <c r="S211" i="1"/>
  <c r="BG30" i="1" s="1"/>
  <c r="Q211" i="1"/>
  <c r="BF32" i="1" s="1"/>
  <c r="BF40" i="1" s="1"/>
  <c r="P211" i="1"/>
  <c r="BF31" i="1" s="1"/>
  <c r="BF39" i="1" s="1"/>
  <c r="O211" i="1"/>
  <c r="BF30" i="1" s="1"/>
  <c r="M211" i="1"/>
  <c r="BE32" i="1" s="1"/>
  <c r="BE40" i="1" s="1"/>
  <c r="L211" i="1"/>
  <c r="BE31" i="1" s="1"/>
  <c r="BE39" i="1" s="1"/>
  <c r="K211" i="1"/>
  <c r="BE30" i="1" s="1"/>
  <c r="A211" i="1"/>
  <c r="BB75" i="1" l="1"/>
  <c r="BC79" i="1" s="1"/>
  <c r="EX11" i="1"/>
  <c r="EY55" i="1" s="1"/>
  <c r="EW18" i="1"/>
  <c r="EW23" i="1"/>
  <c r="EW9" i="1"/>
  <c r="EW21" i="1"/>
  <c r="EW14" i="1"/>
  <c r="EW8" i="1"/>
  <c r="EW15" i="1"/>
  <c r="EW20" i="1"/>
  <c r="EW4" i="1"/>
  <c r="EW12" i="1"/>
  <c r="EX18" i="1"/>
  <c r="EY62" i="1" s="1"/>
  <c r="EX10" i="1"/>
  <c r="EY54" i="1" s="1"/>
  <c r="EX23" i="1"/>
  <c r="EY67" i="1" s="1"/>
  <c r="EX9" i="1"/>
  <c r="EY53" i="1" s="1"/>
  <c r="EX21" i="1"/>
  <c r="EY65" i="1" s="1"/>
  <c r="EX14" i="1"/>
  <c r="EY58" i="1" s="1"/>
  <c r="EX8" i="1"/>
  <c r="EY52" i="1" s="1"/>
  <c r="EX15" i="1"/>
  <c r="EY59" i="1" s="1"/>
  <c r="EX20" i="1"/>
  <c r="EY64" i="1" s="1"/>
  <c r="EX4" i="1"/>
  <c r="EY48" i="1" s="1"/>
  <c r="EX12" i="1"/>
  <c r="EY56" i="1" s="1"/>
  <c r="EW17" i="1"/>
  <c r="EW6" i="1"/>
  <c r="EW16" i="1"/>
  <c r="EW5" i="1"/>
  <c r="EW7" i="1"/>
  <c r="EW13" i="1"/>
  <c r="EW19" i="1"/>
  <c r="EW3" i="1"/>
  <c r="EW11" i="1"/>
  <c r="EX17" i="1"/>
  <c r="EY61" i="1" s="1"/>
  <c r="EX6" i="1"/>
  <c r="EY50" i="1" s="1"/>
  <c r="EX16" i="1"/>
  <c r="EY60" i="1" s="1"/>
  <c r="EX5" i="1"/>
  <c r="EY49" i="1" s="1"/>
  <c r="EX22" i="1"/>
  <c r="EY66" i="1" s="1"/>
  <c r="EX7" i="1"/>
  <c r="EY51" i="1" s="1"/>
  <c r="EX13" i="1"/>
  <c r="EY57" i="1" s="1"/>
  <c r="EX19" i="1"/>
  <c r="EY63" i="1" s="1"/>
  <c r="EX3" i="1"/>
  <c r="EY47" i="1" s="1"/>
  <c r="EW10" i="1"/>
  <c r="EW22" i="1"/>
  <c r="BJ30" i="1"/>
  <c r="BJ38" i="1" s="1"/>
  <c r="BJ32" i="1"/>
  <c r="BJ40" i="1" s="1"/>
  <c r="AO3" i="1"/>
  <c r="ET21" i="1"/>
  <c r="ET18" i="1"/>
  <c r="ET23" i="1"/>
  <c r="ET15" i="1"/>
  <c r="ET20" i="1"/>
  <c r="ET12" i="1"/>
  <c r="ET16" i="1"/>
  <c r="ET13" i="1"/>
  <c r="ET14" i="1"/>
  <c r="ET11" i="1"/>
  <c r="ET17" i="1"/>
  <c r="ET22" i="1"/>
  <c r="ET19" i="1"/>
  <c r="ET7" i="1"/>
  <c r="ET6" i="1"/>
  <c r="ET9" i="1"/>
  <c r="ET10" i="1"/>
  <c r="ET8" i="1"/>
  <c r="ET3" i="1"/>
  <c r="ET4" i="1"/>
  <c r="ET5" i="1"/>
  <c r="DO4" i="1"/>
  <c r="BU6" i="1"/>
  <c r="DW4" i="1"/>
  <c r="DY4" i="1"/>
  <c r="EI4" i="1"/>
  <c r="DJ18" i="1" s="1"/>
  <c r="EG4" i="1"/>
  <c r="CO4" i="1"/>
  <c r="EE4" i="1"/>
  <c r="DK4" i="1"/>
  <c r="DG18" i="1" s="1"/>
  <c r="CO3" i="1"/>
  <c r="BO6" i="1"/>
  <c r="DI4" i="1"/>
  <c r="EA4" i="1"/>
  <c r="DI18" i="1" s="1"/>
  <c r="DO8" i="1"/>
  <c r="DO3" i="1"/>
  <c r="DO6" i="1"/>
  <c r="DO5" i="1"/>
  <c r="DQ8" i="1"/>
  <c r="DQ3" i="1"/>
  <c r="DQ6" i="1"/>
  <c r="DQ5" i="1"/>
  <c r="DS8" i="1"/>
  <c r="DH22" i="1" s="1"/>
  <c r="DS3" i="1"/>
  <c r="DH17" i="1" s="1"/>
  <c r="DS6" i="1"/>
  <c r="DH20" i="1" s="1"/>
  <c r="DS5" i="1"/>
  <c r="DH19" i="1" s="1"/>
  <c r="EE9" i="1"/>
  <c r="EE7" i="1"/>
  <c r="EE12" i="1" s="1"/>
  <c r="EG9" i="1"/>
  <c r="EG7" i="1"/>
  <c r="EG12" i="1" s="1"/>
  <c r="EI9" i="1"/>
  <c r="DJ23" i="1" s="1"/>
  <c r="EI7" i="1"/>
  <c r="DW9" i="1"/>
  <c r="DW7" i="1"/>
  <c r="DW12" i="1" s="1"/>
  <c r="DY9" i="1"/>
  <c r="DY7" i="1"/>
  <c r="DY12" i="1" s="1"/>
  <c r="EA9" i="1"/>
  <c r="DI23" i="1" s="1"/>
  <c r="EA7" i="1"/>
  <c r="DI9" i="1"/>
  <c r="DI7" i="1"/>
  <c r="DI12" i="1" s="1"/>
  <c r="DK9" i="1"/>
  <c r="DG23" i="1" s="1"/>
  <c r="DK7" i="1"/>
  <c r="DB9" i="1"/>
  <c r="DO9" i="1"/>
  <c r="DO7" i="1"/>
  <c r="DO12" i="1" s="1"/>
  <c r="DQ9" i="1"/>
  <c r="DQ7" i="1"/>
  <c r="DQ12" i="1" s="1"/>
  <c r="DS9" i="1"/>
  <c r="DH23" i="1" s="1"/>
  <c r="DS7" i="1"/>
  <c r="DG3" i="1"/>
  <c r="EE8" i="1"/>
  <c r="EE3" i="1"/>
  <c r="EE6" i="1"/>
  <c r="EE5" i="1"/>
  <c r="DQ4" i="1"/>
  <c r="EG8" i="1"/>
  <c r="EG3" i="1"/>
  <c r="EG6" i="1"/>
  <c r="EG5" i="1"/>
  <c r="DS4" i="1"/>
  <c r="DH18" i="1" s="1"/>
  <c r="EI8" i="1"/>
  <c r="DJ22" i="1" s="1"/>
  <c r="EI3" i="1"/>
  <c r="DJ17" i="1" s="1"/>
  <c r="EI6" i="1"/>
  <c r="DJ20" i="1" s="1"/>
  <c r="EI5" i="1"/>
  <c r="DJ19" i="1" s="1"/>
  <c r="CN4" i="1"/>
  <c r="DW8" i="1"/>
  <c r="DW3" i="1"/>
  <c r="DW6" i="1"/>
  <c r="DW5" i="1"/>
  <c r="DY8" i="1"/>
  <c r="DY3" i="1"/>
  <c r="DY6" i="1"/>
  <c r="DY5" i="1"/>
  <c r="EA8" i="1"/>
  <c r="DI22" i="1" s="1"/>
  <c r="EA3" i="1"/>
  <c r="DI17" i="1" s="1"/>
  <c r="EA6" i="1"/>
  <c r="DI20" i="1" s="1"/>
  <c r="EA5" i="1"/>
  <c r="DI19" i="1" s="1"/>
  <c r="DI8" i="1"/>
  <c r="DI3" i="1"/>
  <c r="DI6" i="1"/>
  <c r="DI5" i="1"/>
  <c r="DK8" i="1"/>
  <c r="DG22" i="1" s="1"/>
  <c r="DK3" i="1"/>
  <c r="DG17" i="1" s="1"/>
  <c r="DK6" i="1"/>
  <c r="DG20" i="1" s="1"/>
  <c r="DK5" i="1"/>
  <c r="DG19" i="1" s="1"/>
  <c r="CM4" i="1"/>
  <c r="AP211" i="1"/>
  <c r="DG8" i="1"/>
  <c r="DG6" i="1"/>
  <c r="DG5" i="1"/>
  <c r="DB8" i="1"/>
  <c r="DB7" i="1"/>
  <c r="DB4" i="1"/>
  <c r="CO5" i="1"/>
  <c r="BV6" i="1"/>
  <c r="CA6" i="1"/>
  <c r="DB6" i="1"/>
  <c r="DB5" i="1"/>
  <c r="CN5" i="1"/>
  <c r="BW6" i="1"/>
  <c r="CB6" i="1"/>
  <c r="CG6" i="1"/>
  <c r="DG9" i="1"/>
  <c r="DG7" i="1"/>
  <c r="DG12" i="1" s="1"/>
  <c r="DG4" i="1"/>
  <c r="CM5" i="1"/>
  <c r="DB3" i="1"/>
  <c r="CZ13" i="1"/>
  <c r="CC6" i="1"/>
  <c r="CH6" i="1"/>
  <c r="CZ10" i="1"/>
  <c r="DA5" i="1" s="1"/>
  <c r="CP3" i="1"/>
  <c r="CI6" i="1"/>
  <c r="CZ12" i="1"/>
  <c r="CN3" i="1"/>
  <c r="BQ6" i="1"/>
  <c r="BP6" i="1"/>
  <c r="CM3" i="1"/>
  <c r="BF34" i="1"/>
  <c r="BF42" i="1" s="1"/>
  <c r="BF49" i="1" s="1"/>
  <c r="BI34" i="1"/>
  <c r="BI42" i="1" s="1"/>
  <c r="BI47" i="1" s="1"/>
  <c r="BE18" i="1"/>
  <c r="BI38" i="1"/>
  <c r="BH39" i="1"/>
  <c r="BE17" i="1"/>
  <c r="BE34" i="1"/>
  <c r="BE42" i="1" s="1"/>
  <c r="BE47" i="1" s="1"/>
  <c r="BK31" i="1"/>
  <c r="BK39" i="1" s="1"/>
  <c r="BK47" i="1" s="1"/>
  <c r="BG34" i="1"/>
  <c r="BG42" i="1" s="1"/>
  <c r="BG46" i="1" s="1"/>
  <c r="BE15" i="1"/>
  <c r="BE24" i="1"/>
  <c r="BG24" i="1" s="1"/>
  <c r="BE25" i="1"/>
  <c r="BG25" i="1" s="1"/>
  <c r="BG38" i="1" s="1"/>
  <c r="AS211" i="1"/>
  <c r="BH30" i="1"/>
  <c r="BH38" i="1" s="1"/>
  <c r="BH32" i="1"/>
  <c r="BK32" i="1" s="1"/>
  <c r="BK40" i="1" s="1"/>
  <c r="BK48" i="1" s="1"/>
  <c r="BH33" i="1"/>
  <c r="AQ211" i="1"/>
  <c r="AT211" i="1"/>
  <c r="AX211" i="1"/>
  <c r="AR211" i="1"/>
  <c r="AV211" i="1"/>
  <c r="BA211" i="1"/>
  <c r="AU211" i="1"/>
  <c r="AZ211" i="1"/>
  <c r="BE8" i="1"/>
  <c r="BE22" i="1"/>
  <c r="BG22" i="1" s="1"/>
  <c r="AW211" i="1"/>
  <c r="AY211" i="1"/>
  <c r="CP4" i="1"/>
  <c r="CQ5" i="1"/>
  <c r="BE11" i="1"/>
  <c r="CQ4" i="1"/>
  <c r="CP5" i="1"/>
  <c r="CJ6" i="1"/>
  <c r="CR5" i="1"/>
  <c r="CD6" i="1"/>
  <c r="CR4" i="1"/>
  <c r="CE6" i="1"/>
  <c r="BE10" i="1"/>
  <c r="CF6" i="1"/>
  <c r="CF8" i="1" s="1"/>
  <c r="CK6" i="1"/>
  <c r="CL6" i="1"/>
  <c r="BT6" i="1"/>
  <c r="BX6" i="1"/>
  <c r="BY6" i="1"/>
  <c r="AO19" i="1"/>
  <c r="BZ6" i="1"/>
  <c r="BZ9" i="1" s="1"/>
  <c r="AO179" i="1"/>
  <c r="AO115" i="1"/>
  <c r="CQ3" i="1"/>
  <c r="CR3" i="1"/>
  <c r="BS6" i="1"/>
  <c r="BR6" i="1"/>
  <c r="AO107" i="1"/>
  <c r="AO103" i="1"/>
  <c r="AO51" i="1"/>
  <c r="AO147" i="1"/>
  <c r="AO108" i="1"/>
  <c r="AO84" i="1"/>
  <c r="AO12" i="1"/>
  <c r="AO132" i="1"/>
  <c r="AO99" i="1"/>
  <c r="AO39" i="1"/>
  <c r="AO112" i="1"/>
  <c r="AK211" i="1"/>
  <c r="BG5" i="1" s="1"/>
  <c r="BG6" i="1" s="1"/>
  <c r="AO83" i="1"/>
  <c r="AO43" i="1"/>
  <c r="AO176" i="1"/>
  <c r="AO172" i="1"/>
  <c r="AO148" i="1"/>
  <c r="AO68" i="1"/>
  <c r="AO203" i="1"/>
  <c r="AO199" i="1"/>
  <c r="AO195" i="1"/>
  <c r="AO156" i="1"/>
  <c r="AO126" i="1"/>
  <c r="AO123" i="1"/>
  <c r="AO92" i="1"/>
  <c r="AO58" i="1"/>
  <c r="AO57" i="1"/>
  <c r="AO53" i="1"/>
  <c r="AO4" i="1"/>
  <c r="AO196" i="1"/>
  <c r="AO171" i="1"/>
  <c r="AO167" i="1"/>
  <c r="AO163" i="1"/>
  <c r="AO94" i="1"/>
  <c r="AO91" i="1"/>
  <c r="AO60" i="1"/>
  <c r="AI211" i="1"/>
  <c r="AO208" i="1"/>
  <c r="AO204" i="1"/>
  <c r="AO180" i="1"/>
  <c r="AO164" i="1"/>
  <c r="AO139" i="1"/>
  <c r="AO135" i="1"/>
  <c r="AO131" i="1"/>
  <c r="AO62" i="1"/>
  <c r="AO59" i="1"/>
  <c r="AO28" i="1"/>
  <c r="AO30" i="1"/>
  <c r="AL211" i="1"/>
  <c r="BH5" i="1" s="1"/>
  <c r="BH6" i="1" s="1"/>
  <c r="AO186" i="1"/>
  <c r="AO181" i="1"/>
  <c r="AO144" i="1"/>
  <c r="AO140" i="1"/>
  <c r="AO116" i="1"/>
  <c r="AO100" i="1"/>
  <c r="AO75" i="1"/>
  <c r="AO71" i="1"/>
  <c r="AO67" i="1"/>
  <c r="AO27" i="1"/>
  <c r="AO149" i="1"/>
  <c r="AO35" i="1"/>
  <c r="AJ211" i="1"/>
  <c r="BF5" i="1" s="1"/>
  <c r="BF6" i="1" s="1"/>
  <c r="AM211" i="1"/>
  <c r="AO190" i="1"/>
  <c r="AO187" i="1"/>
  <c r="AO122" i="1"/>
  <c r="AO117" i="1"/>
  <c r="AO80" i="1"/>
  <c r="AO76" i="1"/>
  <c r="AO52" i="1"/>
  <c r="AO36" i="1"/>
  <c r="AO188" i="1"/>
  <c r="AO158" i="1"/>
  <c r="AO155" i="1"/>
  <c r="AO124" i="1"/>
  <c r="AO90" i="1"/>
  <c r="AO89" i="1"/>
  <c r="AO85" i="1"/>
  <c r="AO48" i="1"/>
  <c r="AO44" i="1"/>
  <c r="AO20" i="1"/>
  <c r="AO206" i="1"/>
  <c r="AO197" i="1"/>
  <c r="AO192" i="1"/>
  <c r="AO183" i="1"/>
  <c r="AO174" i="1"/>
  <c r="AO170" i="1"/>
  <c r="AO165" i="1"/>
  <c r="AO160" i="1"/>
  <c r="AO151" i="1"/>
  <c r="AO142" i="1"/>
  <c r="AO138" i="1"/>
  <c r="AO133" i="1"/>
  <c r="AO128" i="1"/>
  <c r="AO119" i="1"/>
  <c r="AO110" i="1"/>
  <c r="AO106" i="1"/>
  <c r="AO105" i="1"/>
  <c r="AO101" i="1"/>
  <c r="AO96" i="1"/>
  <c r="AO87" i="1"/>
  <c r="AO78" i="1"/>
  <c r="AO74" i="1"/>
  <c r="AO73" i="1"/>
  <c r="AO69" i="1"/>
  <c r="AO64" i="1"/>
  <c r="AO55" i="1"/>
  <c r="AO46" i="1"/>
  <c r="AO42" i="1"/>
  <c r="AO41" i="1"/>
  <c r="AO37" i="1"/>
  <c r="AO32" i="1"/>
  <c r="AO23" i="1"/>
  <c r="AO14" i="1"/>
  <c r="AO193" i="1"/>
  <c r="AO161" i="1"/>
  <c r="AO129" i="1"/>
  <c r="AO10" i="1"/>
  <c r="AO6" i="1"/>
  <c r="AO207" i="1"/>
  <c r="AO202" i="1"/>
  <c r="AO198" i="1"/>
  <c r="AO194" i="1"/>
  <c r="AO189" i="1"/>
  <c r="AO184" i="1"/>
  <c r="AO175" i="1"/>
  <c r="AO166" i="1"/>
  <c r="AO162" i="1"/>
  <c r="AO157" i="1"/>
  <c r="AO152" i="1"/>
  <c r="AO143" i="1"/>
  <c r="AO134" i="1"/>
  <c r="AO130" i="1"/>
  <c r="AO125" i="1"/>
  <c r="AO120" i="1"/>
  <c r="AO111" i="1"/>
  <c r="AO102" i="1"/>
  <c r="AO98" i="1"/>
  <c r="AO97" i="1"/>
  <c r="AO93" i="1"/>
  <c r="AO88" i="1"/>
  <c r="AO79" i="1"/>
  <c r="AO70" i="1"/>
  <c r="AO66" i="1"/>
  <c r="AO65" i="1"/>
  <c r="AO61" i="1"/>
  <c r="AO56" i="1"/>
  <c r="AO47" i="1"/>
  <c r="AO38" i="1"/>
  <c r="AO34" i="1"/>
  <c r="AO33" i="1"/>
  <c r="AO29" i="1"/>
  <c r="AO24" i="1"/>
  <c r="AO15" i="1"/>
  <c r="AO185" i="1"/>
  <c r="AO153" i="1"/>
  <c r="AO121" i="1"/>
  <c r="AO7" i="1"/>
  <c r="AO26" i="1"/>
  <c r="AO25" i="1"/>
  <c r="AO21" i="1"/>
  <c r="AO16" i="1"/>
  <c r="AO209" i="1"/>
  <c r="AO177" i="1"/>
  <c r="AO145" i="1"/>
  <c r="AO113" i="1"/>
  <c r="AO8" i="1"/>
  <c r="AO210" i="1"/>
  <c r="AO205" i="1"/>
  <c r="AO200" i="1"/>
  <c r="AO191" i="1"/>
  <c r="AO182" i="1"/>
  <c r="AO178" i="1"/>
  <c r="AO173" i="1"/>
  <c r="AO168" i="1"/>
  <c r="AO159" i="1"/>
  <c r="AO154" i="1"/>
  <c r="AO150" i="1"/>
  <c r="AO146" i="1"/>
  <c r="AO141" i="1"/>
  <c r="AO136" i="1"/>
  <c r="AO127" i="1"/>
  <c r="AO118" i="1"/>
  <c r="AO114" i="1"/>
  <c r="AO109" i="1"/>
  <c r="AO104" i="1"/>
  <c r="AO95" i="1"/>
  <c r="AO86" i="1"/>
  <c r="AO82" i="1"/>
  <c r="AO81" i="1"/>
  <c r="AO77" i="1"/>
  <c r="AO72" i="1"/>
  <c r="AO63" i="1"/>
  <c r="AO54" i="1"/>
  <c r="AO50" i="1"/>
  <c r="AO49" i="1"/>
  <c r="AO45" i="1"/>
  <c r="AO40" i="1"/>
  <c r="AO31" i="1"/>
  <c r="AO22" i="1"/>
  <c r="AO18" i="1"/>
  <c r="AO17" i="1"/>
  <c r="AO13" i="1"/>
  <c r="AO11" i="1"/>
  <c r="AO201" i="1"/>
  <c r="AO169" i="1"/>
  <c r="AO137" i="1"/>
  <c r="AO9" i="1"/>
  <c r="AO5" i="1"/>
  <c r="BE9" i="1"/>
  <c r="GS52" i="1" l="1"/>
  <c r="GT52" i="1" s="1"/>
  <c r="BE38" i="1"/>
  <c r="BC76" i="1"/>
  <c r="BC77" i="1"/>
  <c r="BC78" i="1"/>
  <c r="IF5" i="1"/>
  <c r="IF6" i="1"/>
  <c r="IF4" i="1"/>
  <c r="BZ10" i="1"/>
  <c r="BZ8" i="1"/>
  <c r="IF3" i="1"/>
  <c r="EY68" i="1"/>
  <c r="EZ55" i="1" s="1"/>
  <c r="CF9" i="1"/>
  <c r="CF10" i="1"/>
  <c r="EV21" i="1"/>
  <c r="EU21" i="1" s="1"/>
  <c r="DK12" i="1"/>
  <c r="DG21" i="1"/>
  <c r="DS12" i="1"/>
  <c r="EN20" i="1" s="1"/>
  <c r="DH21" i="1"/>
  <c r="EI12" i="1"/>
  <c r="EN22" i="1" s="1"/>
  <c r="DJ21" i="1"/>
  <c r="EA12" i="1"/>
  <c r="EN21" i="1" s="1"/>
  <c r="DI21" i="1"/>
  <c r="EV10" i="1"/>
  <c r="EU9" i="1" s="1"/>
  <c r="EV18" i="1"/>
  <c r="EU17" i="1" s="1"/>
  <c r="EV6" i="1"/>
  <c r="EU3" i="1" s="1"/>
  <c r="BG7" i="1"/>
  <c r="EV14" i="1"/>
  <c r="EU14" i="1" s="1"/>
  <c r="EU18" i="1"/>
  <c r="ET24" i="1"/>
  <c r="CO6" i="1"/>
  <c r="EE13" i="1"/>
  <c r="CS4" i="1"/>
  <c r="EI10" i="1"/>
  <c r="EJ3" i="1" s="1"/>
  <c r="EI13" i="1"/>
  <c r="EN9" i="1"/>
  <c r="EN24" i="1" s="1"/>
  <c r="DY13" i="1"/>
  <c r="DI13" i="1"/>
  <c r="DS10" i="1"/>
  <c r="DT9" i="1" s="1"/>
  <c r="EE10" i="1"/>
  <c r="EF3" i="1" s="1"/>
  <c r="DO10" i="1"/>
  <c r="DP8" i="1" s="1"/>
  <c r="DQ13" i="1"/>
  <c r="CU4" i="1"/>
  <c r="CX4" i="1" s="1"/>
  <c r="DS13" i="1"/>
  <c r="DB10" i="1"/>
  <c r="DC5" i="1" s="1"/>
  <c r="DO13" i="1"/>
  <c r="CN6" i="1"/>
  <c r="DI10" i="1"/>
  <c r="DJ9" i="1" s="1"/>
  <c r="DY10" i="1"/>
  <c r="DZ8" i="1" s="1"/>
  <c r="EN3" i="1"/>
  <c r="EN15" i="1" s="1"/>
  <c r="DK13" i="1"/>
  <c r="EA13" i="1"/>
  <c r="DW13" i="1"/>
  <c r="EG13" i="1"/>
  <c r="EN5" i="1"/>
  <c r="EN17" i="1" s="1"/>
  <c r="DQ10" i="1"/>
  <c r="DR4" i="1" s="1"/>
  <c r="EA10" i="1"/>
  <c r="EB3" i="1" s="1"/>
  <c r="EN4" i="1"/>
  <c r="EN16" i="1" s="1"/>
  <c r="EN6" i="1"/>
  <c r="EN18" i="1" s="1"/>
  <c r="DW10" i="1"/>
  <c r="DX5" i="1" s="1"/>
  <c r="EG10" i="1"/>
  <c r="EH3" i="1" s="1"/>
  <c r="DK10" i="1"/>
  <c r="DL7" i="1" s="1"/>
  <c r="DL12" i="1" s="1"/>
  <c r="EN7" i="1"/>
  <c r="EN8" i="1"/>
  <c r="EN23" i="1" s="1"/>
  <c r="CU3" i="1"/>
  <c r="CX3" i="1" s="1"/>
  <c r="DG10" i="1"/>
  <c r="DH3" i="1" s="1"/>
  <c r="CU5" i="1"/>
  <c r="CX5" i="1" s="1"/>
  <c r="DG13" i="1"/>
  <c r="DA8" i="1"/>
  <c r="DA3" i="1"/>
  <c r="DA6" i="1"/>
  <c r="DA9" i="1"/>
  <c r="CT3" i="1"/>
  <c r="DA4" i="1"/>
  <c r="CM6" i="1"/>
  <c r="CS3" i="1"/>
  <c r="DA7" i="1"/>
  <c r="DA12" i="1" s="1"/>
  <c r="CS5" i="1"/>
  <c r="BF48" i="1"/>
  <c r="BF47" i="1"/>
  <c r="BI48" i="1"/>
  <c r="BI46" i="1"/>
  <c r="BG47" i="1"/>
  <c r="BI49" i="1"/>
  <c r="BG48" i="1"/>
  <c r="BE48" i="1"/>
  <c r="BE49" i="1"/>
  <c r="BL33" i="1"/>
  <c r="BL41" i="1" s="1"/>
  <c r="BL49" i="1" s="1"/>
  <c r="BH41" i="1"/>
  <c r="BG49" i="1"/>
  <c r="BL32" i="1"/>
  <c r="BL40" i="1" s="1"/>
  <c r="BL48" i="1" s="1"/>
  <c r="BH40" i="1"/>
  <c r="BE46" i="1"/>
  <c r="BL30" i="1"/>
  <c r="BL38" i="1" s="1"/>
  <c r="BL46" i="1" s="1"/>
  <c r="BH34" i="1"/>
  <c r="BH7" i="1" s="1"/>
  <c r="BK30" i="1"/>
  <c r="BK38" i="1" s="1"/>
  <c r="BK33" i="1"/>
  <c r="BK41" i="1" s="1"/>
  <c r="BK49" i="1" s="1"/>
  <c r="BI4" i="1"/>
  <c r="BI5" i="1"/>
  <c r="BI6" i="1" s="1"/>
  <c r="CQ6" i="1"/>
  <c r="BE12" i="1"/>
  <c r="BE5" i="1"/>
  <c r="BE6" i="1" s="1"/>
  <c r="BF7" i="1" s="1"/>
  <c r="CT4" i="1"/>
  <c r="CR6" i="1"/>
  <c r="CT5" i="1"/>
  <c r="CP6" i="1"/>
  <c r="BF3" i="1"/>
  <c r="BE3" i="1"/>
  <c r="BG3" i="1"/>
  <c r="BH3" i="1"/>
  <c r="BH4" i="1"/>
  <c r="BK46" i="1" l="1"/>
  <c r="GS4" i="1"/>
  <c r="GT4" i="1" s="1"/>
  <c r="AF211" i="1"/>
  <c r="EU10" i="1"/>
  <c r="EN19" i="1"/>
  <c r="EN25" i="1" s="1"/>
  <c r="DK14" i="1"/>
  <c r="EZ52" i="1"/>
  <c r="EZ49" i="1"/>
  <c r="EZ60" i="1"/>
  <c r="EZ64" i="1"/>
  <c r="EZ66" i="1"/>
  <c r="EZ48" i="1"/>
  <c r="EZ51" i="1"/>
  <c r="EZ53" i="1"/>
  <c r="EU19" i="1"/>
  <c r="EZ63" i="1"/>
  <c r="EZ61" i="1"/>
  <c r="EZ54" i="1"/>
  <c r="EZ65" i="1"/>
  <c r="EZ59" i="1"/>
  <c r="EZ67" i="1"/>
  <c r="EZ47" i="1"/>
  <c r="EZ56" i="1"/>
  <c r="EZ58" i="1"/>
  <c r="EZ62" i="1"/>
  <c r="EZ57" i="1"/>
  <c r="EZ50" i="1"/>
  <c r="EU12" i="1"/>
  <c r="EU7" i="1"/>
  <c r="IF7" i="1"/>
  <c r="IG5" i="1" s="1"/>
  <c r="EU15" i="1"/>
  <c r="EU11" i="1"/>
  <c r="EU4" i="1"/>
  <c r="EU8" i="1"/>
  <c r="EU16" i="1"/>
  <c r="EU20" i="1"/>
  <c r="EU6" i="1"/>
  <c r="EU5" i="1"/>
  <c r="BI7" i="1"/>
  <c r="BI8" i="1" s="1"/>
  <c r="EU13" i="1"/>
  <c r="EF8" i="1"/>
  <c r="EJ4" i="1"/>
  <c r="DJ5" i="1"/>
  <c r="EJ9" i="1"/>
  <c r="EJ8" i="1"/>
  <c r="EU23" i="1"/>
  <c r="EU22" i="1"/>
  <c r="DR3" i="1"/>
  <c r="DR7" i="1"/>
  <c r="DR12" i="1" s="1"/>
  <c r="EJ7" i="1"/>
  <c r="EJ12" i="1" s="1"/>
  <c r="EJ6" i="1"/>
  <c r="EF5" i="1"/>
  <c r="EJ5" i="1"/>
  <c r="DC3" i="1"/>
  <c r="DT8" i="1"/>
  <c r="DZ7" i="1"/>
  <c r="DZ12" i="1" s="1"/>
  <c r="EF9" i="1"/>
  <c r="EF6" i="1"/>
  <c r="DP5" i="1"/>
  <c r="DR8" i="1"/>
  <c r="EF4" i="1"/>
  <c r="DT7" i="1"/>
  <c r="DT12" i="1" s="1"/>
  <c r="EF7" i="1"/>
  <c r="EF12" i="1" s="1"/>
  <c r="DR5" i="1"/>
  <c r="DZ6" i="1"/>
  <c r="DP6" i="1"/>
  <c r="DP9" i="1"/>
  <c r="DP7" i="1"/>
  <c r="DP12" i="1" s="1"/>
  <c r="DZ9" i="1"/>
  <c r="DX4" i="1"/>
  <c r="DZ3" i="1"/>
  <c r="DJ8" i="1"/>
  <c r="DJ3" i="1"/>
  <c r="DP4" i="1"/>
  <c r="DZ4" i="1"/>
  <c r="DT4" i="1"/>
  <c r="DX8" i="1"/>
  <c r="DT3" i="1"/>
  <c r="DC9" i="1"/>
  <c r="DC8" i="1"/>
  <c r="DC4" i="1"/>
  <c r="DP3" i="1"/>
  <c r="DT6" i="1"/>
  <c r="DT5" i="1"/>
  <c r="DJ6" i="1"/>
  <c r="DC7" i="1"/>
  <c r="DC6" i="1"/>
  <c r="EH5" i="1"/>
  <c r="DX7" i="1"/>
  <c r="DX12" i="1" s="1"/>
  <c r="EH6" i="1"/>
  <c r="DX6" i="1"/>
  <c r="DJ7" i="1"/>
  <c r="DJ12" i="1" s="1"/>
  <c r="DZ5" i="1"/>
  <c r="EH7" i="1"/>
  <c r="EH12" i="1" s="1"/>
  <c r="DL3" i="1"/>
  <c r="DL8" i="1"/>
  <c r="DJ4" i="1"/>
  <c r="DH5" i="1"/>
  <c r="EB8" i="1"/>
  <c r="EB5" i="1"/>
  <c r="DR6" i="1"/>
  <c r="EB7" i="1"/>
  <c r="EB12" i="1" s="1"/>
  <c r="DR9" i="1"/>
  <c r="EB6" i="1"/>
  <c r="DH9" i="1"/>
  <c r="EB4" i="1"/>
  <c r="DH7" i="1"/>
  <c r="DH12" i="1" s="1"/>
  <c r="EB9" i="1"/>
  <c r="DH8" i="1"/>
  <c r="EH8" i="1"/>
  <c r="DL9" i="1"/>
  <c r="DL6" i="1"/>
  <c r="DX3" i="1"/>
  <c r="EH4" i="1"/>
  <c r="DL5" i="1"/>
  <c r="DL4" i="1"/>
  <c r="DX9" i="1"/>
  <c r="EH9" i="1"/>
  <c r="DH4" i="1"/>
  <c r="DH6" i="1"/>
  <c r="EN10" i="1"/>
  <c r="EO6" i="1" s="1"/>
  <c r="EO18" i="1" s="1"/>
  <c r="DA10" i="1"/>
  <c r="DA13" i="1"/>
  <c r="CS6" i="1"/>
  <c r="CU6" i="1" s="1"/>
  <c r="CV3" i="1" s="1"/>
  <c r="BI50" i="1"/>
  <c r="BG50" i="1"/>
  <c r="BE50" i="1"/>
  <c r="BH42" i="1"/>
  <c r="BH49" i="1" s="1"/>
  <c r="BK34" i="1"/>
  <c r="BK42" i="1" s="1"/>
  <c r="BK50" i="1" s="1"/>
  <c r="CT6" i="1"/>
  <c r="BK3" i="1"/>
  <c r="BE23" i="1" l="1"/>
  <c r="AF214" i="1"/>
  <c r="AF215" i="1" s="1"/>
  <c r="BE16" i="1"/>
  <c r="BE19" i="1" s="1"/>
  <c r="BJ31" i="1"/>
  <c r="BJ34" i="1" s="1"/>
  <c r="GS5" i="1"/>
  <c r="GT5" i="1" s="1"/>
  <c r="AN211" i="1"/>
  <c r="BJ4" i="1" s="1"/>
  <c r="BK4" i="1" s="1"/>
  <c r="BF17" i="1" s="1"/>
  <c r="EZ68" i="1"/>
  <c r="IG6" i="1"/>
  <c r="IG4" i="1"/>
  <c r="IG3" i="1"/>
  <c r="EJ10" i="1"/>
  <c r="EJ13" i="1"/>
  <c r="EF13" i="1"/>
  <c r="EF10" i="1"/>
  <c r="DP10" i="1"/>
  <c r="DZ13" i="1"/>
  <c r="DT10" i="1"/>
  <c r="DJ10" i="1"/>
  <c r="DC10" i="1"/>
  <c r="DP13" i="1"/>
  <c r="DR13" i="1"/>
  <c r="DJ13" i="1"/>
  <c r="DT13" i="1"/>
  <c r="DZ10" i="1"/>
  <c r="DX13" i="1"/>
  <c r="DR10" i="1"/>
  <c r="DH13" i="1"/>
  <c r="DX10" i="1"/>
  <c r="DL10" i="1"/>
  <c r="EB10" i="1"/>
  <c r="EO7" i="1"/>
  <c r="EH10" i="1"/>
  <c r="EB13" i="1"/>
  <c r="EH13" i="1"/>
  <c r="DH10" i="1"/>
  <c r="DL13" i="1"/>
  <c r="EO3" i="1"/>
  <c r="EO15" i="1" s="1"/>
  <c r="EO9" i="1"/>
  <c r="EO24" i="1" s="1"/>
  <c r="EO8" i="1"/>
  <c r="EO23" i="1" s="1"/>
  <c r="EO5" i="1"/>
  <c r="EO17" i="1" s="1"/>
  <c r="EO4" i="1"/>
  <c r="EO16" i="1" s="1"/>
  <c r="CV4" i="1"/>
  <c r="CV5" i="1"/>
  <c r="BF16" i="1"/>
  <c r="BF18" i="1"/>
  <c r="BH47" i="1"/>
  <c r="BH46" i="1"/>
  <c r="BF15" i="1"/>
  <c r="BH48" i="1"/>
  <c r="BF11" i="1"/>
  <c r="BF8" i="1"/>
  <c r="BF10" i="1"/>
  <c r="BF9" i="1"/>
  <c r="BJ42" i="1" l="1"/>
  <c r="BL34" i="1"/>
  <c r="BL42" i="1" s="1"/>
  <c r="BL50" i="1" s="1"/>
  <c r="BG23" i="1"/>
  <c r="BE26" i="1"/>
  <c r="BJ5" i="1"/>
  <c r="AO211" i="1"/>
  <c r="BJ39" i="1"/>
  <c r="BJ47" i="1" s="1"/>
  <c r="BL31" i="1"/>
  <c r="BL39" i="1" s="1"/>
  <c r="BL47" i="1" s="1"/>
  <c r="EO22" i="1"/>
  <c r="EO21" i="1"/>
  <c r="EO20" i="1"/>
  <c r="EO19" i="1"/>
  <c r="BF19" i="1"/>
  <c r="BH50" i="1"/>
  <c r="BF12" i="1"/>
  <c r="BJ49" i="1" l="1"/>
  <c r="BJ48" i="1"/>
  <c r="BJ46" i="1"/>
  <c r="BJ50" i="1" s="1"/>
  <c r="BJ6" i="1"/>
  <c r="BJ7" i="1" s="1"/>
  <c r="BK5" i="1"/>
  <c r="BF22" i="1" l="1"/>
  <c r="BF25" i="1"/>
  <c r="BF38" i="1" s="1"/>
  <c r="BF46" i="1" s="1"/>
  <c r="BF50" i="1" s="1"/>
  <c r="BF24" i="1"/>
  <c r="BF23" i="1"/>
  <c r="BK6" i="1"/>
  <c r="BF26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<sst xmlns="http://schemas.openxmlformats.org/spreadsheetml/2006/main" count="11828" uniqueCount="589">
  <si>
    <t>TOTAL</t>
  </si>
  <si>
    <t>Country Code</t>
  </si>
  <si>
    <t xml:space="preserve">Country Name </t>
  </si>
  <si>
    <t>Countries</t>
  </si>
  <si>
    <t>Region (Categorized by report)</t>
  </si>
  <si>
    <t>Sub-Region</t>
  </si>
  <si>
    <t>Economy (2019)</t>
  </si>
  <si>
    <t>Economies by per capita GNI in June 2018</t>
  </si>
  <si>
    <t>Least- Developed Country (2018)</t>
  </si>
  <si>
    <t>Japan</t>
  </si>
  <si>
    <t>EU</t>
  </si>
  <si>
    <t>USA</t>
  </si>
  <si>
    <t>Total</t>
  </si>
  <si>
    <t>Based on 208 countries / territories</t>
  </si>
  <si>
    <t>AFG</t>
  </si>
  <si>
    <t>AFGHANISTAN</t>
  </si>
  <si>
    <t>yes</t>
  </si>
  <si>
    <t>Asia-Pacific</t>
  </si>
  <si>
    <t>Central Asia</t>
  </si>
  <si>
    <t>Developing</t>
  </si>
  <si>
    <t>Low-income</t>
  </si>
  <si>
    <t>Yes</t>
  </si>
  <si>
    <t>ALB</t>
  </si>
  <si>
    <t>ALBANIA</t>
  </si>
  <si>
    <t>EECCA</t>
  </si>
  <si>
    <t>Southern Europe</t>
  </si>
  <si>
    <t>Transition</t>
  </si>
  <si>
    <t>Upper-middle-income</t>
  </si>
  <si>
    <t>No</t>
  </si>
  <si>
    <t>DZA</t>
  </si>
  <si>
    <t>ALGERIA</t>
  </si>
  <si>
    <t>Africa</t>
  </si>
  <si>
    <t>North Africa</t>
  </si>
  <si>
    <t>AGO</t>
  </si>
  <si>
    <t>ANGOLA</t>
  </si>
  <si>
    <t>Southern Africa</t>
  </si>
  <si>
    <t>Lower-middle-income</t>
  </si>
  <si>
    <t>ATG</t>
  </si>
  <si>
    <t>ANTIGUA AND BARBUDA</t>
  </si>
  <si>
    <t>LAC</t>
  </si>
  <si>
    <t>Caribbean</t>
  </si>
  <si>
    <t>High-income</t>
  </si>
  <si>
    <t>ARG</t>
  </si>
  <si>
    <t>ARGENTINA</t>
  </si>
  <si>
    <t>South America</t>
  </si>
  <si>
    <t>ARM</t>
  </si>
  <si>
    <t>ARMENIA</t>
  </si>
  <si>
    <t>Caucasus</t>
  </si>
  <si>
    <t>ABW</t>
  </si>
  <si>
    <t>ARUBA</t>
  </si>
  <si>
    <t>AUS</t>
  </si>
  <si>
    <t>AUSTRALIA</t>
  </si>
  <si>
    <t>no</t>
  </si>
  <si>
    <t>Developed</t>
  </si>
  <si>
    <t>Total updated 2015-2018</t>
  </si>
  <si>
    <t>AUT</t>
  </si>
  <si>
    <t>AUSTRIA</t>
  </si>
  <si>
    <t>Western Europe</t>
  </si>
  <si>
    <t>AZE</t>
  </si>
  <si>
    <t>AZERBAIJAN</t>
  </si>
  <si>
    <t>BHS</t>
  </si>
  <si>
    <t>BAHAMAS</t>
  </si>
  <si>
    <t>BHR</t>
  </si>
  <si>
    <t>BAHRAIN</t>
  </si>
  <si>
    <t xml:space="preserve">Middle East </t>
  </si>
  <si>
    <t>West Asia</t>
  </si>
  <si>
    <t>BGD</t>
  </si>
  <si>
    <t>BANGLADESH</t>
  </si>
  <si>
    <t>South Asia</t>
  </si>
  <si>
    <t>BRB</t>
  </si>
  <si>
    <t>BARBADOS</t>
  </si>
  <si>
    <t>BLR</t>
  </si>
  <si>
    <t xml:space="preserve">BELARUS </t>
  </si>
  <si>
    <t>Eastern Europe</t>
  </si>
  <si>
    <t>BLG</t>
  </si>
  <si>
    <t xml:space="preserve">BELGIUM </t>
  </si>
  <si>
    <t>BLZ</t>
  </si>
  <si>
    <t>BELIZE</t>
  </si>
  <si>
    <t>Central America</t>
  </si>
  <si>
    <t>BEN</t>
  </si>
  <si>
    <t xml:space="preserve">BENIN </t>
  </si>
  <si>
    <t>Western and Central Africa</t>
  </si>
  <si>
    <t>BMD</t>
  </si>
  <si>
    <t>BERMUDA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</si>
  <si>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</si>
  <si>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</si>
  <si>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</si>
  <si>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</si>
  <si>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</si>
  <si>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</si>
  <si>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</si>
  <si>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</si>
  <si>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</si>
  <si>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</si>
  <si>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BRN</t>
  </si>
  <si>
    <t xml:space="preserve">BRUNEI DARUSSALAM </t>
  </si>
  <si>
    <t>South East Asia</t>
  </si>
  <si>
    <t>BGR</t>
  </si>
  <si>
    <t>BULGARIA</t>
  </si>
  <si>
    <t>BFA</t>
  </si>
  <si>
    <t xml:space="preserve">BURKINA FASO </t>
  </si>
  <si>
    <t>BDI</t>
  </si>
  <si>
    <t>BURUNDI</t>
  </si>
  <si>
    <t>Eastern Africa</t>
  </si>
  <si>
    <t>KHM</t>
  </si>
  <si>
    <t xml:space="preserve">CAMBODIA </t>
  </si>
  <si>
    <t>CMR</t>
  </si>
  <si>
    <t>CAMEROON</t>
  </si>
  <si>
    <t>CAN</t>
  </si>
  <si>
    <t>CANADA</t>
  </si>
  <si>
    <t>North America</t>
  </si>
  <si>
    <t>CPV</t>
  </si>
  <si>
    <t>CAPE VERDE</t>
  </si>
  <si>
    <t>CYM</t>
  </si>
  <si>
    <t>CAYMAN ISLANDS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</si>
  <si>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</si>
  <si>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</si>
  <si>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</si>
  <si>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</si>
  <si>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</si>
  <si>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</si>
  <si>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</si>
  <si>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</si>
  <si>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</si>
  <si>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</si>
  <si>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</si>
  <si>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 xml:space="preserve">COMOROS </t>
  </si>
  <si>
    <t>COG</t>
  </si>
  <si>
    <t>CONGO</t>
  </si>
  <si>
    <t>COD</t>
  </si>
  <si>
    <t xml:space="preserve">CONGO, DEMOCRATIC REPUBLIC OF </t>
  </si>
  <si>
    <t>CRI</t>
  </si>
  <si>
    <t>COSTA RICA</t>
  </si>
  <si>
    <t>CIV</t>
  </si>
  <si>
    <t>COTE D'IVOIRE</t>
  </si>
  <si>
    <t>CROATIA</t>
  </si>
  <si>
    <t>Central Europe</t>
  </si>
  <si>
    <t>CUB</t>
  </si>
  <si>
    <t>CUBA</t>
  </si>
  <si>
    <t>CURACAO</t>
  </si>
  <si>
    <t>CYP</t>
  </si>
  <si>
    <t>CYPRUS</t>
  </si>
  <si>
    <t>CZE</t>
  </si>
  <si>
    <t xml:space="preserve">CZECH REPUBLIC </t>
  </si>
  <si>
    <t>DENMARK</t>
  </si>
  <si>
    <t>DJI</t>
  </si>
  <si>
    <t xml:space="preserve">DJIBOUTI 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</si>
  <si>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</si>
  <si>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</si>
  <si>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</si>
  <si>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</si>
  <si>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</si>
  <si>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</si>
  <si>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</si>
  <si>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</si>
  <si>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</si>
  <si>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</si>
  <si>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</si>
  <si>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</si>
  <si>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</si>
  <si>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</si>
  <si>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</si>
  <si>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</si>
  <si>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SWZ</t>
  </si>
  <si>
    <t>ESWATINI</t>
  </si>
  <si>
    <t>ETH</t>
  </si>
  <si>
    <t xml:space="preserve">ETHIOPIA </t>
  </si>
  <si>
    <t>FAROE ISLANDS</t>
  </si>
  <si>
    <t>FJI</t>
  </si>
  <si>
    <t>FIJI</t>
  </si>
  <si>
    <t>FIN</t>
  </si>
  <si>
    <t>FINLAND</t>
  </si>
  <si>
    <t>MKD</t>
  </si>
  <si>
    <t>FORMER YUGOSLAV REPUBLIC OF MACEDONIA</t>
  </si>
  <si>
    <t>FRA</t>
  </si>
  <si>
    <t>FRANCE</t>
  </si>
  <si>
    <t>FRENCH GUIANA</t>
  </si>
  <si>
    <t>FRENCH POLYNESIA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</si>
  <si>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</si>
  <si>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</si>
  <si>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</si>
  <si>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</si>
  <si>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</si>
  <si>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</si>
  <si>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</si>
  <si>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</si>
  <si>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</si>
  <si>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</si>
  <si>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GIBRALTAR</t>
  </si>
  <si>
    <t>GRC</t>
  </si>
  <si>
    <t>GREECE</t>
  </si>
  <si>
    <t>GREENLAND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</si>
  <si>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</si>
  <si>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</si>
  <si>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</si>
  <si>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</si>
  <si>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</si>
  <si>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</si>
  <si>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</si>
  <si>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</si>
  <si>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</si>
  <si>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</si>
  <si>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</si>
  <si>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</si>
  <si>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</si>
  <si>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</si>
  <si>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HONG KONG</t>
  </si>
  <si>
    <t>HUN</t>
  </si>
  <si>
    <t>HUNGARY</t>
  </si>
  <si>
    <t>ISL</t>
  </si>
  <si>
    <t>ICELAND</t>
  </si>
  <si>
    <t>IND</t>
  </si>
  <si>
    <t>INDIA</t>
  </si>
  <si>
    <t>IDN</t>
  </si>
  <si>
    <t xml:space="preserve">INDONESIA </t>
  </si>
  <si>
    <t>IRN</t>
  </si>
  <si>
    <t>IRAN, ISLAMIC REPUBLIC OF</t>
  </si>
  <si>
    <t>IRQ</t>
  </si>
  <si>
    <t>IRAQ</t>
  </si>
  <si>
    <t>IRL</t>
  </si>
  <si>
    <t>IRELAND</t>
  </si>
  <si>
    <t>ISR</t>
  </si>
  <si>
    <t xml:space="preserve">ISRAEL 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</si>
  <si>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</si>
  <si>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</si>
  <si>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</si>
  <si>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</si>
  <si>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</si>
  <si>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</si>
  <si>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</si>
  <si>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</si>
  <si>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</si>
  <si>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</si>
  <si>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</si>
  <si>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</si>
  <si>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</si>
  <si>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 xml:space="preserve">KIRIBATI </t>
  </si>
  <si>
    <t>KOREA, DEMOCRATIC PEOPLE'S REPUBLIC OF ( NORTH KOREA)</t>
  </si>
  <si>
    <t>KOR</t>
  </si>
  <si>
    <t>KOREA, REPUBLIC OF (SOUTH KOREA)</t>
  </si>
  <si>
    <t>KWT</t>
  </si>
  <si>
    <t>KUWAIT</t>
  </si>
  <si>
    <t>KGZ</t>
  </si>
  <si>
    <t xml:space="preserve">KYRGYZ, REPUBLIC </t>
  </si>
  <si>
    <t>LAO</t>
  </si>
  <si>
    <t>LAO PEOPLE'S DEMOCRATIC REPUBLIC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</si>
  <si>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</si>
  <si>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</si>
  <si>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</si>
  <si>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</si>
  <si>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</si>
  <si>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</si>
  <si>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</si>
  <si>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</si>
  <si>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</si>
  <si>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 xml:space="preserve">LIBYAN ARAB JAMAHIRIYA </t>
  </si>
  <si>
    <t>LIE</t>
  </si>
  <si>
    <t>LIECHTENSTEIN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</si>
  <si>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</si>
  <si>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</si>
  <si>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</si>
  <si>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</si>
  <si>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</si>
  <si>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</si>
  <si>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</si>
  <si>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</si>
  <si>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</si>
  <si>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</si>
  <si>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</si>
  <si>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</si>
  <si>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</si>
  <si>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</si>
  <si>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MALTA</t>
  </si>
  <si>
    <t>MARSHALL ISLANDS</t>
  </si>
  <si>
    <t>MARTINIQUE</t>
  </si>
  <si>
    <t>MRT</t>
  </si>
  <si>
    <t>MAURITANIA</t>
  </si>
  <si>
    <t>MUS</t>
  </si>
  <si>
    <t>MAURITIUS</t>
  </si>
  <si>
    <t>MEX</t>
  </si>
  <si>
    <t>MEXICO</t>
  </si>
  <si>
    <t>MOLDOVA, REPUBLIC OF</t>
  </si>
  <si>
    <t>MNG</t>
  </si>
  <si>
    <t>MONGOLIA</t>
  </si>
  <si>
    <t>North East Asia</t>
  </si>
  <si>
    <t>MNE</t>
  </si>
  <si>
    <t>MONTENEGRO</t>
  </si>
  <si>
    <t>MSR</t>
  </si>
  <si>
    <t>MONTSERRAT</t>
  </si>
  <si>
    <t>MAR</t>
  </si>
  <si>
    <t>MOROCCO</t>
  </si>
  <si>
    <t>MOZ</t>
  </si>
  <si>
    <t>MOZAMBIQUE</t>
  </si>
  <si>
    <t>MMR</t>
  </si>
  <si>
    <t xml:space="preserve">MYANMAR 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</si>
  <si>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</si>
  <si>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</si>
  <si>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</si>
  <si>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</si>
  <si>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</si>
  <si>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</si>
  <si>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</si>
  <si>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</si>
  <si>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</si>
  <si>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</si>
  <si>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</si>
  <si>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</si>
  <si>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</si>
  <si>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</si>
  <si>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</si>
  <si>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</si>
  <si>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NOR</t>
  </si>
  <si>
    <t xml:space="preserve">NORWAY </t>
  </si>
  <si>
    <t>OMN</t>
  </si>
  <si>
    <t>OMAN</t>
  </si>
  <si>
    <t>PAK</t>
  </si>
  <si>
    <t>PAKISTAN</t>
  </si>
  <si>
    <t>PLW</t>
  </si>
  <si>
    <t>PALAU</t>
  </si>
  <si>
    <t>PAN</t>
  </si>
  <si>
    <t xml:space="preserve">PANAMA 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</si>
  <si>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</si>
  <si>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</si>
  <si>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</si>
  <si>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</si>
  <si>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</si>
  <si>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</si>
  <si>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</si>
  <si>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</si>
  <si>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PITCAIRN</t>
  </si>
  <si>
    <t>POL</t>
  </si>
  <si>
    <t>POLAND</t>
  </si>
  <si>
    <t>PRT</t>
  </si>
  <si>
    <t>PORTUGAL</t>
  </si>
  <si>
    <t>QAT</t>
  </si>
  <si>
    <t>QATAR</t>
  </si>
  <si>
    <t>REU</t>
  </si>
  <si>
    <t>REUNION</t>
  </si>
  <si>
    <t>ROU</t>
  </si>
  <si>
    <t>ROMANIA</t>
  </si>
  <si>
    <t>RUS</t>
  </si>
  <si>
    <t xml:space="preserve">RUSSIAN FEDERATION </t>
  </si>
  <si>
    <t>RWA</t>
  </si>
  <si>
    <t>RWANDA</t>
  </si>
  <si>
    <t>WSM</t>
  </si>
  <si>
    <t xml:space="preserve">SAMOA </t>
  </si>
  <si>
    <t>SAN MARINO</t>
  </si>
  <si>
    <t>STP</t>
  </si>
  <si>
    <t>SAO TOME AND PRINCIPE</t>
  </si>
  <si>
    <t>SAU</t>
  </si>
  <si>
    <t>SAUDI ARABIA</t>
  </si>
  <si>
    <t>SEN</t>
  </si>
  <si>
    <t>SENEGAL</t>
  </si>
  <si>
    <t xml:space="preserve">SERBIA </t>
  </si>
  <si>
    <t>SYC</t>
  </si>
  <si>
    <t>SEYCHELLES</t>
  </si>
  <si>
    <t>SLE</t>
  </si>
  <si>
    <t>SIERRA LEONE</t>
  </si>
  <si>
    <t>SGP</t>
  </si>
  <si>
    <t>SINGAPORE</t>
  </si>
  <si>
    <t>SINT MAARTEN (DUTCH PART)</t>
  </si>
  <si>
    <t>SVN</t>
  </si>
  <si>
    <t>SLOVAKIA</t>
  </si>
  <si>
    <t>SVK</t>
  </si>
  <si>
    <t>SLOVENIA</t>
  </si>
  <si>
    <t>SOLOMON ISLANDS</t>
  </si>
  <si>
    <t>SOM</t>
  </si>
  <si>
    <t>SOMALIA</t>
  </si>
  <si>
    <t>RSA</t>
  </si>
  <si>
    <t xml:space="preserve">SOUTH AFRICA </t>
  </si>
  <si>
    <t>SSD</t>
  </si>
  <si>
    <t>SOUTH SUDAN</t>
  </si>
  <si>
    <t>ESP</t>
  </si>
  <si>
    <t>SPAIN</t>
  </si>
  <si>
    <t>LKA</t>
  </si>
  <si>
    <t xml:space="preserve">SRI LANKA </t>
  </si>
  <si>
    <t>KNA</t>
  </si>
  <si>
    <t>ST KITTS AND NEVIS</t>
  </si>
  <si>
    <t>LCA</t>
  </si>
  <si>
    <t>ST LUCIA</t>
  </si>
  <si>
    <t>VCT</t>
  </si>
  <si>
    <t>ST VINCENT AND THE GRENADINES</t>
  </si>
  <si>
    <t>SDN</t>
  </si>
  <si>
    <t>SUDAN</t>
  </si>
  <si>
    <t>SUR</t>
  </si>
  <si>
    <t xml:space="preserve">SURINAME </t>
  </si>
  <si>
    <t>SWE</t>
  </si>
  <si>
    <t>SWEDEN</t>
  </si>
  <si>
    <t xml:space="preserve">SWITZERLAND </t>
  </si>
  <si>
    <t>SYR</t>
  </si>
  <si>
    <t xml:space="preserve">SYRIAN ARAB REPUBLIC </t>
  </si>
  <si>
    <t>TAIWAN</t>
  </si>
  <si>
    <t>TJK</t>
  </si>
  <si>
    <t>TAJIKISTAN</t>
  </si>
  <si>
    <t>TZA</t>
  </si>
  <si>
    <t>TANZANIA, UNITED REPUBLIC OF</t>
  </si>
  <si>
    <t>THA</t>
  </si>
  <si>
    <t>THAILAND</t>
  </si>
  <si>
    <t>TLS</t>
  </si>
  <si>
    <t>TIMOR-LESTE</t>
  </si>
  <si>
    <t>TGO</t>
  </si>
  <si>
    <t>TOGO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</si>
  <si>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</si>
  <si>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</si>
  <si>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</si>
  <si>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</si>
  <si>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</si>
  <si>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</si>
  <si>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</si>
  <si>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</si>
  <si>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</si>
  <si>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TCA</t>
  </si>
  <si>
    <t>TURKS AND CAICOS ISLANDS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</si>
  <si>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</si>
  <si>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</si>
  <si>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</si>
  <si>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</si>
  <si>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</si>
  <si>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</si>
  <si>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</si>
  <si>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</si>
  <si>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</si>
  <si>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</si>
  <si>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UZB</t>
  </si>
  <si>
    <t>UNITED STATES</t>
  </si>
  <si>
    <t>URY</t>
  </si>
  <si>
    <t>URUGUAY</t>
  </si>
  <si>
    <t>UZBEKISTAN</t>
  </si>
  <si>
    <t>VUT</t>
  </si>
  <si>
    <t xml:space="preserve">VANUATU </t>
  </si>
  <si>
    <t>VEN</t>
  </si>
  <si>
    <t>VENEZUELA</t>
  </si>
  <si>
    <t>VNM</t>
  </si>
  <si>
    <t>VIETNAM</t>
  </si>
  <si>
    <t>VIRGIN ISLANDS (US)</t>
  </si>
  <si>
    <t>YEM</t>
  </si>
  <si>
    <t xml:space="preserve">YEMEN  </t>
  </si>
  <si>
    <t>ZMB</t>
  </si>
  <si>
    <t>ZAMBIA</t>
  </si>
  <si>
    <t>ZWE</t>
  </si>
  <si>
    <t xml:space="preserve">ZIMBABWE </t>
  </si>
  <si>
    <t>SK</t>
  </si>
  <si>
    <t>SOUTH KOREA</t>
  </si>
  <si>
    <t xml:space="preserve">USA </t>
  </si>
  <si>
    <t>Total per year</t>
  </si>
  <si>
    <t>South Korea</t>
  </si>
  <si>
    <t>Total 2018-2020</t>
  </si>
  <si>
    <t>2015 - 2018</t>
  </si>
  <si>
    <t>2015 - 2020</t>
  </si>
  <si>
    <t>2018 - 2020</t>
  </si>
  <si>
    <t xml:space="preserve"> 2015 - 2018</t>
  </si>
  <si>
    <t>Total updated 2018-2020</t>
  </si>
  <si>
    <t>Total updated 2015-2020</t>
  </si>
  <si>
    <t>Total 2015 - 2018</t>
  </si>
  <si>
    <t>Total 2018 - 2020</t>
  </si>
  <si>
    <t>Total 2015 - 2020</t>
  </si>
  <si>
    <t>Total 2015-2018</t>
  </si>
  <si>
    <t>Total 2015-2020</t>
  </si>
  <si>
    <t>EU 2020</t>
  </si>
  <si>
    <t>Others</t>
  </si>
  <si>
    <t>Total 2020</t>
  </si>
  <si>
    <t>% EU 2020</t>
  </si>
  <si>
    <t>% Total 2020</t>
  </si>
  <si>
    <t>EU 2015 -2018</t>
  </si>
  <si>
    <t>EU 2018 -2020</t>
  </si>
  <si>
    <t>EU 2015 -2020</t>
  </si>
  <si>
    <t>% EU 2015 -2018</t>
  </si>
  <si>
    <t>% EU 2018 -2020</t>
  </si>
  <si>
    <t>% EU 2015 -2020</t>
  </si>
  <si>
    <t>JP 2015 -2018</t>
  </si>
  <si>
    <t>% JP 2015 -2018</t>
  </si>
  <si>
    <t>JP 2018 -2020</t>
  </si>
  <si>
    <t>% JP 2018 -2020</t>
  </si>
  <si>
    <t>JP 2015 -2020</t>
  </si>
  <si>
    <t>% JP 2015 -2020</t>
  </si>
  <si>
    <t>USA 2015 -2018</t>
  </si>
  <si>
    <t>% USA 2015 -2018</t>
  </si>
  <si>
    <t>USA 2018 -2020</t>
  </si>
  <si>
    <t>% USA 2018 -2020</t>
  </si>
  <si>
    <t>USA 2015 -2020</t>
  </si>
  <si>
    <t>% USA 2015 -2020</t>
  </si>
  <si>
    <t>SK 2015 -2018</t>
  </si>
  <si>
    <t>% SK 2015 -2018</t>
  </si>
  <si>
    <t>SK 2018 -2020</t>
  </si>
  <si>
    <t>% SK 2018 -2020</t>
  </si>
  <si>
    <t>SK 2015 -2020</t>
  </si>
  <si>
    <t>% SK 2015 -2020</t>
  </si>
  <si>
    <t>Sub-region</t>
  </si>
  <si>
    <t>%</t>
  </si>
  <si>
    <t>Northern Europe</t>
  </si>
  <si>
    <t>Oceania</t>
  </si>
  <si>
    <t>Flow map</t>
  </si>
  <si>
    <t>Max 2020</t>
  </si>
  <si>
    <t>Ban</t>
  </si>
  <si>
    <t xml:space="preserve">Supplier </t>
  </si>
  <si>
    <t>x</t>
  </si>
  <si>
    <t>Arrow from EU</t>
  </si>
  <si>
    <t>Letter</t>
  </si>
  <si>
    <t>B</t>
  </si>
  <si>
    <t>C</t>
  </si>
  <si>
    <t>A</t>
  </si>
  <si>
    <t>Arrow from USA</t>
  </si>
  <si>
    <t>Total by sub-region</t>
  </si>
  <si>
    <t>Arrow from Japan</t>
  </si>
  <si>
    <t>Arrow from South Korea</t>
  </si>
  <si>
    <t>Used vehicle exports</t>
  </si>
  <si>
    <t>Country</t>
  </si>
  <si>
    <t>2019 used vehicle imports</t>
  </si>
  <si>
    <t>2020 used vehicle imports</t>
  </si>
  <si>
    <t>Asia - Pacific</t>
  </si>
  <si>
    <t>Middle East</t>
  </si>
  <si>
    <t>% by region</t>
  </si>
  <si>
    <t>Region</t>
  </si>
  <si>
    <t>Total EU Used Light HEV, PHEV, EV exports
2017 - 2020</t>
  </si>
  <si>
    <t xml:space="preserve">Total reported </t>
  </si>
  <si>
    <t>Difference</t>
  </si>
  <si>
    <t>Regions</t>
  </si>
  <si>
    <t>Total South Korea Used Light HEV, PHEV, EV exports
2017 - 2020</t>
  </si>
  <si>
    <t>Total Japan Used Light HEV, PHEV, EV exports
2017 - 2020</t>
  </si>
  <si>
    <t>Total EU Used Light HEV, PHEV, EV exports from EU, Japan, and South Korea
2017 - 2020</t>
  </si>
  <si>
    <t>2020 USA</t>
  </si>
  <si>
    <t>US total 2015 - 2020</t>
  </si>
  <si>
    <t>Transiotion</t>
  </si>
  <si>
    <t>USA Total 2015 - 2020</t>
  </si>
  <si>
    <t>EU total 2015 - 2020</t>
  </si>
  <si>
    <t>EU Total 2015 - 2020</t>
  </si>
  <si>
    <t>EU - EU</t>
  </si>
  <si>
    <t>EU - USA</t>
  </si>
  <si>
    <t>EU - SK</t>
  </si>
  <si>
    <t>EU- JP</t>
  </si>
  <si>
    <t>Value</t>
  </si>
  <si>
    <t>Arrow</t>
  </si>
  <si>
    <t>Lettter</t>
  </si>
  <si>
    <t>Between 0 and 100,000</t>
  </si>
  <si>
    <t>Between 100,000 and 200,000</t>
  </si>
  <si>
    <t>Between 200,000 and above</t>
  </si>
  <si>
    <t>ROK</t>
  </si>
  <si>
    <t>JP</t>
  </si>
  <si>
    <t>Europe &amp; Central Asia</t>
  </si>
  <si>
    <t>Middle East &amp; North Africa</t>
  </si>
  <si>
    <t>East Asia &amp; Pacific</t>
  </si>
  <si>
    <t>Sub-Saharan Africa</t>
  </si>
  <si>
    <t>Latin America &amp; Caribbean</t>
  </si>
  <si>
    <t>BEL</t>
  </si>
  <si>
    <t>BMU</t>
  </si>
  <si>
    <t>CHE</t>
  </si>
  <si>
    <t>CUW</t>
  </si>
  <si>
    <t>DNK</t>
  </si>
  <si>
    <t>FRO</t>
  </si>
  <si>
    <t>GIB</t>
  </si>
  <si>
    <t>GRL</t>
  </si>
  <si>
    <t>HKG</t>
  </si>
  <si>
    <t>HRV</t>
  </si>
  <si>
    <t>MDA</t>
  </si>
  <si>
    <t>MHL</t>
  </si>
  <si>
    <t>MLT</t>
  </si>
  <si>
    <t>PRK</t>
  </si>
  <si>
    <t>PYF</t>
  </si>
  <si>
    <t>SLB</t>
  </si>
  <si>
    <t>SMR</t>
  </si>
  <si>
    <t>SRB</t>
  </si>
  <si>
    <t>SXM</t>
  </si>
  <si>
    <t>TON</t>
  </si>
  <si>
    <t>TWN</t>
  </si>
  <si>
    <t>VIR</t>
  </si>
  <si>
    <t>Region WB</t>
  </si>
  <si>
    <t>MTQ</t>
  </si>
  <si>
    <t>GUF</t>
  </si>
  <si>
    <t>PCN</t>
  </si>
  <si>
    <t>Main exporter</t>
  </si>
  <si>
    <t>Importing region</t>
  </si>
  <si>
    <t>2015</t>
  </si>
  <si>
    <t>2016</t>
  </si>
  <si>
    <t>2017</t>
  </si>
  <si>
    <t>2018</t>
  </si>
  <si>
    <t>2019</t>
  </si>
  <si>
    <t>2020</t>
  </si>
  <si>
    <t xml:space="preserve">Trade in used vehicles exporter EU </t>
  </si>
  <si>
    <t>World</t>
  </si>
  <si>
    <t>Trade in used vehicles exporter Japan</t>
  </si>
  <si>
    <t xml:space="preserve">Trade in used vehicles exporter South Korea </t>
  </si>
  <si>
    <t xml:space="preserve">Trade in used vehicles exporter United States </t>
  </si>
  <si>
    <t>High income</t>
  </si>
  <si>
    <t>Low income</t>
  </si>
  <si>
    <t>Lower middle income</t>
  </si>
  <si>
    <t>Upper middle income</t>
  </si>
  <si>
    <t>Trade in used vehicles exporter South Korea</t>
  </si>
  <si>
    <t>Trade in used vehicles exporter United States</t>
  </si>
  <si>
    <t>Importing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</si>
</sst>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%"/>
    <numFmt numFmtId="165" formatCode="#,##0.0"/>
    <numFmt numFmtId="166" formatCode="0.0"/>
    <numFmt numFmtId="167" formatCode="0.0;[Red]0.0"/>
    <numFmt numFmtId="168" formatCode="_(* #,##0_);_(* \(#,##0\);_(* &quot;-&quot;??_);_(@_)"/>
  </numFmts>
  <fonts count="27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sz val="16"/>
      <color theme="5"/>
      <name val="Calibri"/>
      <family val="2"/>
      <scheme val="minor"/>
    </font>
    <font>
      <b/>
      <sz val="16"/>
      <color rgb="FFC41C95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4"/>
      <color theme="4"/>
      <name val="Calibri"/>
      <family val="2"/>
      <scheme val="minor"/>
    </font>
    <font>
      <sz val="11"/>
      <color rgb="FFC41C95"/>
      <name val="Calibri"/>
      <family val="2"/>
      <scheme val="minor"/>
    </font>
    <font>
      <b/>
      <sz val="14"/>
      <color rgb="FFC41C95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62123"/>
      <name val="MyriadPro"/>
    </font>
    <font>
      <sz val="16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2A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297">
    <xf numFmtId="0" fontId="0" fillId="0" borderId="0" xfId="0"/>
    <xf numFmtId="0" fontId="0" fillId="0" borderId="0" xfId="0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8" borderId="0" xfId="0" applyFill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8" borderId="0" xfId="0" applyFont="1" applyFill="1" applyAlignment="1">
      <alignment vertical="center"/>
    </xf>
    <xf numFmtId="0" fontId="3" fillId="8" borderId="3" xfId="0" applyFont="1" applyFill="1" applyBorder="1" applyAlignment="1">
      <alignment vertical="center" wrapText="1"/>
    </xf>
    <xf numFmtId="0" fontId="5" fillId="8" borderId="3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 wrapText="1"/>
    </xf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3" fontId="0" fillId="8" borderId="3" xfId="0" applyNumberFormat="1" applyFill="1" applyBorder="1"/>
    <xf numFmtId="3" fontId="6" fillId="8" borderId="3" xfId="0" applyNumberFormat="1" applyFont="1" applyFill="1" applyBorder="1"/>
    <xf numFmtId="3" fontId="0" fillId="8" borderId="0" xfId="0" applyNumberFormat="1" applyFill="1"/>
    <xf numFmtId="0" fontId="0" fillId="8" borderId="3" xfId="0" applyFill="1" applyBorder="1"/>
    <xf numFmtId="3" fontId="0" fillId="0" borderId="3" xfId="0" applyNumberFormat="1" applyBorder="1"/>
    <xf numFmtId="0" fontId="7" fillId="0" borderId="0" xfId="0" applyFont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right"/>
    </xf>
    <xf numFmtId="3" fontId="8" fillId="0" borderId="0" xfId="0" applyNumberFormat="1" applyFont="1" applyAlignment="1">
      <alignment horizontal="right"/>
    </xf>
    <xf numFmtId="164" fontId="0" fillId="0" borderId="3" xfId="0" applyNumberFormat="1" applyBorder="1"/>
    <xf numFmtId="0" fontId="3" fillId="4" borderId="3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3" fillId="11" borderId="3" xfId="0" applyFont="1" applyFill="1" applyBorder="1" applyAlignment="1">
      <alignment horizontal="center" vertical="center"/>
    </xf>
    <xf numFmtId="0" fontId="3" fillId="12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3" fontId="3" fillId="4" borderId="3" xfId="0" applyNumberFormat="1" applyFont="1" applyFill="1" applyBorder="1" applyAlignment="1">
      <alignment vertical="center"/>
    </xf>
    <xf numFmtId="3" fontId="3" fillId="9" borderId="3" xfId="0" applyNumberFormat="1" applyFont="1" applyFill="1" applyBorder="1" applyAlignment="1">
      <alignment vertical="center"/>
    </xf>
    <xf numFmtId="3" fontId="3" fillId="10" borderId="3" xfId="0" applyNumberFormat="1" applyFont="1" applyFill="1" applyBorder="1" applyAlignment="1">
      <alignment vertical="center"/>
    </xf>
    <xf numFmtId="3" fontId="3" fillId="11" borderId="3" xfId="0" applyNumberFormat="1" applyFont="1" applyFill="1" applyBorder="1" applyAlignment="1">
      <alignment vertical="center"/>
    </xf>
    <xf numFmtId="3" fontId="3" fillId="12" borderId="3" xfId="0" applyNumberFormat="1" applyFont="1" applyFill="1" applyBorder="1" applyAlignment="1">
      <alignment vertical="center"/>
    </xf>
    <xf numFmtId="3" fontId="2" fillId="4" borderId="3" xfId="0" applyNumberFormat="1" applyFont="1" applyFill="1" applyBorder="1"/>
    <xf numFmtId="3" fontId="2" fillId="9" borderId="3" xfId="0" applyNumberFormat="1" applyFont="1" applyFill="1" applyBorder="1"/>
    <xf numFmtId="3" fontId="2" fillId="10" borderId="3" xfId="0" applyNumberFormat="1" applyFont="1" applyFill="1" applyBorder="1"/>
    <xf numFmtId="3" fontId="2" fillId="11" borderId="3" xfId="0" applyNumberFormat="1" applyFont="1" applyFill="1" applyBorder="1"/>
    <xf numFmtId="3" fontId="2" fillId="12" borderId="3" xfId="0" applyNumberFormat="1" applyFont="1" applyFill="1" applyBorder="1"/>
    <xf numFmtId="0" fontId="2" fillId="0" borderId="3" xfId="0" applyFont="1" applyBorder="1"/>
    <xf numFmtId="0" fontId="2" fillId="0" borderId="0" xfId="0" applyFont="1"/>
    <xf numFmtId="0" fontId="3" fillId="12" borderId="3" xfId="0" applyFont="1" applyFill="1" applyBorder="1" applyAlignment="1">
      <alignment horizontal="center" vertical="center"/>
    </xf>
    <xf numFmtId="3" fontId="9" fillId="12" borderId="3" xfId="0" applyNumberFormat="1" applyFont="1" applyFill="1" applyBorder="1" applyAlignment="1">
      <alignment vertical="center"/>
    </xf>
    <xf numFmtId="0" fontId="10" fillId="0" borderId="0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2" fillId="0" borderId="0" xfId="0" applyFont="1"/>
    <xf numFmtId="0" fontId="12" fillId="0" borderId="12" xfId="0" applyFont="1" applyBorder="1"/>
    <xf numFmtId="0" fontId="12" fillId="0" borderId="0" xfId="0" applyFont="1" applyBorder="1"/>
    <xf numFmtId="0" fontId="12" fillId="0" borderId="13" xfId="0" applyFont="1" applyBorder="1"/>
    <xf numFmtId="3" fontId="13" fillId="0" borderId="9" xfId="0" applyNumberFormat="1" applyFont="1" applyBorder="1"/>
    <xf numFmtId="3" fontId="13" fillId="0" borderId="10" xfId="0" applyNumberFormat="1" applyFont="1" applyBorder="1"/>
    <xf numFmtId="3" fontId="13" fillId="0" borderId="11" xfId="0" applyNumberFormat="1" applyFont="1" applyBorder="1"/>
    <xf numFmtId="0" fontId="14" fillId="0" borderId="0" xfId="0" applyFont="1" applyFill="1" applyBorder="1"/>
    <xf numFmtId="3" fontId="15" fillId="0" borderId="9" xfId="0" applyNumberFormat="1" applyFont="1" applyBorder="1"/>
    <xf numFmtId="3" fontId="15" fillId="0" borderId="10" xfId="0" applyNumberFormat="1" applyFont="1" applyBorder="1"/>
    <xf numFmtId="3" fontId="15" fillId="0" borderId="11" xfId="0" applyNumberFormat="1" applyFont="1" applyBorder="1"/>
    <xf numFmtId="0" fontId="14" fillId="0" borderId="12" xfId="0" applyFont="1" applyFill="1" applyBorder="1"/>
    <xf numFmtId="0" fontId="14" fillId="0" borderId="13" xfId="0" applyFont="1" applyFill="1" applyBorder="1"/>
    <xf numFmtId="0" fontId="16" fillId="0" borderId="0" xfId="0" applyFont="1" applyFill="1" applyBorder="1"/>
    <xf numFmtId="3" fontId="17" fillId="0" borderId="9" xfId="0" applyNumberFormat="1" applyFont="1" applyBorder="1"/>
    <xf numFmtId="3" fontId="17" fillId="0" borderId="10" xfId="0" applyNumberFormat="1" applyFont="1" applyBorder="1"/>
    <xf numFmtId="3" fontId="17" fillId="0" borderId="11" xfId="0" applyNumberFormat="1" applyFont="1" applyBorder="1"/>
    <xf numFmtId="0" fontId="10" fillId="0" borderId="9" xfId="0" applyFont="1" applyBorder="1" applyAlignment="1">
      <alignment horizontal="center" vertical="center"/>
    </xf>
    <xf numFmtId="0" fontId="16" fillId="0" borderId="12" xfId="0" applyFont="1" applyFill="1" applyBorder="1"/>
    <xf numFmtId="0" fontId="16" fillId="0" borderId="13" xfId="0" applyFont="1" applyFill="1" applyBorder="1"/>
    <xf numFmtId="3" fontId="0" fillId="8" borderId="3" xfId="0" applyNumberFormat="1" applyFill="1" applyBorder="1" applyAlignment="1">
      <alignment vertical="center"/>
    </xf>
    <xf numFmtId="3" fontId="0" fillId="0" borderId="0" xfId="0" applyNumberFormat="1"/>
    <xf numFmtId="165" fontId="0" fillId="0" borderId="3" xfId="0" applyNumberFormat="1" applyBorder="1"/>
    <xf numFmtId="9" fontId="0" fillId="0" borderId="3" xfId="1" applyFont="1" applyBorder="1"/>
    <xf numFmtId="0" fontId="18" fillId="13" borderId="3" xfId="0" applyFont="1" applyFill="1" applyBorder="1" applyAlignment="1">
      <alignment horizontal="center" vertical="center"/>
    </xf>
    <xf numFmtId="0" fontId="18" fillId="13" borderId="14" xfId="0" applyFont="1" applyFill="1" applyBorder="1" applyAlignment="1">
      <alignment horizontal="center" vertical="center"/>
    </xf>
    <xf numFmtId="3" fontId="19" fillId="12" borderId="3" xfId="0" applyNumberFormat="1" applyFont="1" applyFill="1" applyBorder="1"/>
    <xf numFmtId="0" fontId="3" fillId="0" borderId="5" xfId="0" applyFont="1" applyBorder="1" applyAlignment="1">
      <alignment vertical="center"/>
    </xf>
    <xf numFmtId="9" fontId="0" fillId="0" borderId="0" xfId="1" applyFont="1"/>
    <xf numFmtId="164" fontId="0" fillId="0" borderId="0" xfId="1" applyNumberFormat="1" applyFont="1"/>
    <xf numFmtId="9" fontId="0" fillId="0" borderId="0" xfId="0" applyNumberFormat="1"/>
    <xf numFmtId="0" fontId="18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0" fillId="0" borderId="6" xfId="0" applyBorder="1"/>
    <xf numFmtId="3" fontId="0" fillId="0" borderId="7" xfId="0" applyNumberFormat="1" applyBorder="1"/>
    <xf numFmtId="164" fontId="0" fillId="0" borderId="7" xfId="1" applyNumberFormat="1" applyFont="1" applyBorder="1"/>
    <xf numFmtId="164" fontId="0" fillId="0" borderId="8" xfId="1" applyNumberFormat="1" applyFont="1" applyBorder="1"/>
    <xf numFmtId="0" fontId="0" fillId="0" borderId="12" xfId="0" quotePrefix="1" applyBorder="1"/>
    <xf numFmtId="3" fontId="0" fillId="0" borderId="0" xfId="0" applyNumberFormat="1" applyBorder="1"/>
    <xf numFmtId="164" fontId="0" fillId="0" borderId="0" xfId="1" applyNumberFormat="1" applyFont="1" applyBorder="1"/>
    <xf numFmtId="164" fontId="0" fillId="0" borderId="13" xfId="1" applyNumberFormat="1" applyFont="1" applyBorder="1"/>
    <xf numFmtId="0" fontId="0" fillId="0" borderId="12" xfId="0" applyBorder="1"/>
    <xf numFmtId="9" fontId="0" fillId="0" borderId="0" xfId="1" applyFont="1" applyBorder="1"/>
    <xf numFmtId="9" fontId="0" fillId="0" borderId="13" xfId="1" applyFont="1" applyBorder="1"/>
    <xf numFmtId="0" fontId="0" fillId="0" borderId="0" xfId="0" applyBorder="1"/>
    <xf numFmtId="0" fontId="0" fillId="0" borderId="13" xfId="0" applyBorder="1"/>
    <xf numFmtId="0" fontId="0" fillId="0" borderId="9" xfId="0" applyBorder="1"/>
    <xf numFmtId="3" fontId="0" fillId="0" borderId="10" xfId="0" applyNumberFormat="1" applyBorder="1"/>
    <xf numFmtId="9" fontId="0" fillId="0" borderId="10" xfId="0" applyNumberFormat="1" applyBorder="1"/>
    <xf numFmtId="9" fontId="0" fillId="0" borderId="11" xfId="0" applyNumberFormat="1" applyBorder="1"/>
    <xf numFmtId="9" fontId="0" fillId="0" borderId="9" xfId="1" applyFont="1" applyBorder="1"/>
    <xf numFmtId="0" fontId="0" fillId="0" borderId="7" xfId="0" applyBorder="1"/>
    <xf numFmtId="0" fontId="0" fillId="0" borderId="8" xfId="0" applyBorder="1"/>
    <xf numFmtId="0" fontId="0" fillId="0" borderId="12" xfId="0" applyFill="1" applyBorder="1"/>
    <xf numFmtId="0" fontId="0" fillId="0" borderId="10" xfId="0" applyBorder="1"/>
    <xf numFmtId="0" fontId="0" fillId="0" borderId="11" xfId="0" applyBorder="1"/>
    <xf numFmtId="0" fontId="0" fillId="0" borderId="10" xfId="0" applyFill="1" applyBorder="1"/>
    <xf numFmtId="0" fontId="0" fillId="0" borderId="11" xfId="0" applyFill="1" applyBorder="1"/>
    <xf numFmtId="9" fontId="0" fillId="0" borderId="0" xfId="1" applyFont="1" applyAlignment="1">
      <alignment horizontal="center"/>
    </xf>
    <xf numFmtId="0" fontId="3" fillId="10" borderId="1" xfId="0" applyFont="1" applyFill="1" applyBorder="1" applyAlignment="1">
      <alignment vertical="center"/>
    </xf>
    <xf numFmtId="3" fontId="0" fillId="10" borderId="7" xfId="0" applyNumberFormat="1" applyFill="1" applyBorder="1"/>
    <xf numFmtId="3" fontId="0" fillId="10" borderId="0" xfId="0" applyNumberFormat="1" applyFill="1" applyBorder="1"/>
    <xf numFmtId="0" fontId="0" fillId="10" borderId="0" xfId="0" applyFill="1" applyBorder="1"/>
    <xf numFmtId="3" fontId="0" fillId="10" borderId="10" xfId="0" applyNumberFormat="1" applyFill="1" applyBorder="1"/>
    <xf numFmtId="164" fontId="0" fillId="10" borderId="13" xfId="1" applyNumberFormat="1" applyFont="1" applyFill="1" applyBorder="1"/>
    <xf numFmtId="164" fontId="0" fillId="10" borderId="8" xfId="1" applyNumberFormat="1" applyFont="1" applyFill="1" applyBorder="1"/>
    <xf numFmtId="166" fontId="6" fillId="8" borderId="0" xfId="0" applyNumberFormat="1" applyFont="1" applyFill="1"/>
    <xf numFmtId="9" fontId="0" fillId="8" borderId="3" xfId="1" applyNumberFormat="1" applyFont="1" applyFill="1" applyBorder="1"/>
    <xf numFmtId="0" fontId="3" fillId="0" borderId="0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0" fillId="0" borderId="0" xfId="0" quotePrefix="1" applyBorder="1"/>
    <xf numFmtId="0" fontId="0" fillId="0" borderId="0" xfId="0" quotePrefix="1" applyFont="1" applyBorder="1"/>
    <xf numFmtId="0" fontId="0" fillId="0" borderId="2" xfId="0" applyBorder="1"/>
    <xf numFmtId="0" fontId="20" fillId="0" borderId="1" xfId="0" applyFont="1" applyBorder="1" applyAlignment="1">
      <alignment horizontal="center" vertical="center"/>
    </xf>
    <xf numFmtId="9" fontId="3" fillId="0" borderId="4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21" fillId="0" borderId="0" xfId="0" applyFont="1"/>
    <xf numFmtId="0" fontId="22" fillId="0" borderId="0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3" fontId="23" fillId="0" borderId="0" xfId="0" applyNumberFormat="1" applyFont="1" applyAlignment="1">
      <alignment horizontal="center" vertical="center"/>
    </xf>
    <xf numFmtId="0" fontId="23" fillId="0" borderId="0" xfId="0" applyFont="1" applyAlignment="1">
      <alignment horizontal="left" vertical="center"/>
    </xf>
    <xf numFmtId="167" fontId="0" fillId="0" borderId="0" xfId="1" applyNumberFormat="1" applyFont="1"/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0" fillId="0" borderId="3" xfId="0" applyBorder="1"/>
    <xf numFmtId="0" fontId="3" fillId="8" borderId="1" xfId="0" applyFont="1" applyFill="1" applyBorder="1" applyAlignment="1">
      <alignment vertical="center" wrapText="1"/>
    </xf>
    <xf numFmtId="0" fontId="0" fillId="8" borderId="0" xfId="0" quotePrefix="1" applyFill="1"/>
    <xf numFmtId="164" fontId="0" fillId="8" borderId="0" xfId="1" applyNumberFormat="1" applyFont="1" applyFill="1"/>
    <xf numFmtId="166" fontId="0" fillId="8" borderId="0" xfId="0" applyNumberFormat="1" applyFill="1"/>
    <xf numFmtId="164" fontId="0" fillId="8" borderId="0" xfId="0" applyNumberFormat="1" applyFill="1"/>
    <xf numFmtId="0" fontId="0" fillId="0" borderId="7" xfId="0" quotePrefix="1" applyFont="1" applyBorder="1"/>
    <xf numFmtId="9" fontId="0" fillId="0" borderId="8" xfId="1" applyNumberFormat="1" applyFont="1" applyBorder="1"/>
    <xf numFmtId="9" fontId="0" fillId="0" borderId="13" xfId="1" applyNumberFormat="1" applyFont="1" applyBorder="1"/>
    <xf numFmtId="0" fontId="0" fillId="0" borderId="10" xfId="0" quotePrefix="1" applyFont="1" applyBorder="1"/>
    <xf numFmtId="9" fontId="0" fillId="0" borderId="11" xfId="1" applyNumberFormat="1" applyFont="1" applyBorder="1"/>
    <xf numFmtId="3" fontId="0" fillId="0" borderId="13" xfId="0" applyNumberFormat="1" applyBorder="1"/>
    <xf numFmtId="0" fontId="3" fillId="8" borderId="2" xfId="0" applyFont="1" applyFill="1" applyBorder="1" applyAlignment="1">
      <alignment vertical="center" wrapText="1"/>
    </xf>
    <xf numFmtId="0" fontId="3" fillId="8" borderId="1" xfId="0" applyFont="1" applyFill="1" applyBorder="1" applyAlignment="1">
      <alignment vertical="center"/>
    </xf>
    <xf numFmtId="0" fontId="3" fillId="8" borderId="4" xfId="0" applyFont="1" applyFill="1" applyBorder="1" applyAlignment="1">
      <alignment horizontal="center" vertical="center"/>
    </xf>
    <xf numFmtId="0" fontId="0" fillId="8" borderId="12" xfId="0" applyFill="1" applyBorder="1"/>
    <xf numFmtId="3" fontId="0" fillId="8" borderId="0" xfId="0" applyNumberFormat="1" applyFill="1" applyBorder="1"/>
    <xf numFmtId="0" fontId="0" fillId="8" borderId="12" xfId="0" quotePrefix="1" applyFill="1" applyBorder="1"/>
    <xf numFmtId="3" fontId="0" fillId="8" borderId="1" xfId="0" applyNumberFormat="1" applyFill="1" applyBorder="1"/>
    <xf numFmtId="0" fontId="0" fillId="8" borderId="4" xfId="0" applyFill="1" applyBorder="1"/>
    <xf numFmtId="0" fontId="3" fillId="8" borderId="2" xfId="0" applyFont="1" applyFill="1" applyBorder="1" applyAlignment="1">
      <alignment horizontal="center" vertical="center" wrapText="1"/>
    </xf>
    <xf numFmtId="164" fontId="0" fillId="8" borderId="3" xfId="0" applyNumberFormat="1" applyFill="1" applyBorder="1"/>
    <xf numFmtId="9" fontId="0" fillId="8" borderId="0" xfId="1" applyNumberFormat="1" applyFont="1" applyFill="1"/>
    <xf numFmtId="9" fontId="0" fillId="8" borderId="13" xfId="1" applyNumberFormat="1" applyFont="1" applyFill="1" applyBorder="1"/>
    <xf numFmtId="3" fontId="0" fillId="8" borderId="0" xfId="0" applyNumberFormat="1" applyFill="1" applyAlignment="1">
      <alignment horizontal="center"/>
    </xf>
    <xf numFmtId="0" fontId="3" fillId="0" borderId="1" xfId="0" applyFont="1" applyFill="1" applyBorder="1" applyAlignment="1">
      <alignment vertical="center"/>
    </xf>
    <xf numFmtId="0" fontId="0" fillId="0" borderId="0" xfId="0" applyFill="1" applyBorder="1"/>
    <xf numFmtId="0" fontId="1" fillId="0" borderId="0" xfId="0" applyFont="1"/>
    <xf numFmtId="0" fontId="0" fillId="8" borderId="0" xfId="0" applyFill="1" applyBorder="1"/>
    <xf numFmtId="0" fontId="0" fillId="8" borderId="3" xfId="0" applyFill="1" applyBorder="1" applyAlignment="1">
      <alignment horizontal="center"/>
    </xf>
    <xf numFmtId="0" fontId="0" fillId="8" borderId="3" xfId="0" applyFill="1" applyBorder="1" applyAlignment="1">
      <alignment horizontal="left" vertical="center"/>
    </xf>
    <xf numFmtId="0" fontId="0" fillId="8" borderId="15" xfId="0" quotePrefix="1" applyFont="1" applyFill="1" applyBorder="1"/>
    <xf numFmtId="0" fontId="0" fillId="8" borderId="15" xfId="0" applyFill="1" applyBorder="1"/>
    <xf numFmtId="0" fontId="0" fillId="8" borderId="15" xfId="0" quotePrefix="1" applyFill="1" applyBorder="1"/>
    <xf numFmtId="9" fontId="0" fillId="8" borderId="3" xfId="1" applyFont="1" applyFill="1" applyBorder="1"/>
    <xf numFmtId="0" fontId="0" fillId="0" borderId="7" xfId="0" quotePrefix="1" applyBorder="1"/>
    <xf numFmtId="0" fontId="0" fillId="0" borderId="10" xfId="0" quotePrefix="1" applyBorder="1"/>
    <xf numFmtId="0" fontId="0" fillId="0" borderId="1" xfId="0" quotePrefix="1" applyBorder="1"/>
    <xf numFmtId="3" fontId="0" fillId="0" borderId="1" xfId="0" applyNumberFormat="1" applyBorder="1"/>
    <xf numFmtId="164" fontId="0" fillId="0" borderId="4" xfId="1" applyNumberFormat="1" applyFont="1" applyBorder="1"/>
    <xf numFmtId="0" fontId="0" fillId="0" borderId="1" xfId="0" applyBorder="1"/>
    <xf numFmtId="9" fontId="0" fillId="0" borderId="4" xfId="1" applyFont="1" applyBorder="1"/>
    <xf numFmtId="166" fontId="0" fillId="8" borderId="3" xfId="0" applyNumberFormat="1" applyFill="1" applyBorder="1"/>
    <xf numFmtId="3" fontId="24" fillId="10" borderId="7" xfId="0" applyNumberFormat="1" applyFont="1" applyFill="1" applyBorder="1"/>
    <xf numFmtId="9" fontId="24" fillId="0" borderId="8" xfId="1" applyNumberFormat="1" applyFont="1" applyBorder="1"/>
    <xf numFmtId="3" fontId="24" fillId="10" borderId="0" xfId="0" applyNumberFormat="1" applyFont="1" applyFill="1" applyBorder="1"/>
    <xf numFmtId="9" fontId="24" fillId="0" borderId="13" xfId="1" applyNumberFormat="1" applyFont="1" applyBorder="1"/>
    <xf numFmtId="0" fontId="24" fillId="10" borderId="0" xfId="0" applyFont="1" applyFill="1" applyBorder="1"/>
    <xf numFmtId="9" fontId="24" fillId="0" borderId="13" xfId="0" applyNumberFormat="1" applyFont="1" applyBorder="1"/>
    <xf numFmtId="3" fontId="24" fillId="10" borderId="10" xfId="0" applyNumberFormat="1" applyFont="1" applyFill="1" applyBorder="1"/>
    <xf numFmtId="9" fontId="24" fillId="0" borderId="11" xfId="0" applyNumberFormat="1" applyFont="1" applyBorder="1"/>
    <xf numFmtId="3" fontId="12" fillId="10" borderId="0" xfId="0" applyNumberFormat="1" applyFont="1" applyFill="1" applyBorder="1"/>
    <xf numFmtId="9" fontId="12" fillId="10" borderId="13" xfId="1" applyNumberFormat="1" applyFont="1" applyFill="1" applyBorder="1"/>
    <xf numFmtId="3" fontId="25" fillId="10" borderId="0" xfId="0" applyNumberFormat="1" applyFont="1" applyFill="1" applyBorder="1"/>
    <xf numFmtId="9" fontId="25" fillId="10" borderId="13" xfId="1" applyNumberFormat="1" applyFont="1" applyFill="1" applyBorder="1"/>
    <xf numFmtId="164" fontId="25" fillId="0" borderId="13" xfId="1" applyNumberFormat="1" applyFont="1" applyFill="1" applyBorder="1"/>
    <xf numFmtId="3" fontId="25" fillId="0" borderId="0" xfId="0" applyNumberFormat="1" applyFont="1" applyBorder="1"/>
    <xf numFmtId="164" fontId="25" fillId="0" borderId="13" xfId="1" applyNumberFormat="1" applyFont="1" applyBorder="1"/>
    <xf numFmtId="164" fontId="25" fillId="10" borderId="13" xfId="1" applyNumberFormat="1" applyFont="1" applyFill="1" applyBorder="1"/>
    <xf numFmtId="0" fontId="0" fillId="14" borderId="12" xfId="0" applyFill="1" applyBorder="1"/>
    <xf numFmtId="3" fontId="0" fillId="14" borderId="0" xfId="0" applyNumberFormat="1" applyFill="1" applyBorder="1"/>
    <xf numFmtId="9" fontId="0" fillId="14" borderId="0" xfId="0" applyNumberFormat="1" applyFill="1" applyBorder="1"/>
    <xf numFmtId="3" fontId="24" fillId="14" borderId="0" xfId="0" applyNumberFormat="1" applyFont="1" applyFill="1" applyBorder="1"/>
    <xf numFmtId="9" fontId="0" fillId="14" borderId="13" xfId="0" applyNumberFormat="1" applyFill="1" applyBorder="1"/>
    <xf numFmtId="3" fontId="0" fillId="8" borderId="0" xfId="0" applyNumberFormat="1" applyFill="1" applyBorder="1" applyAlignment="1">
      <alignment horizontal="left"/>
    </xf>
    <xf numFmtId="0" fontId="24" fillId="0" borderId="6" xfId="0" applyFont="1" applyBorder="1"/>
    <xf numFmtId="0" fontId="24" fillId="0" borderId="12" xfId="0" applyFont="1" applyBorder="1"/>
    <xf numFmtId="0" fontId="24" fillId="0" borderId="12" xfId="0" applyFont="1" applyFill="1" applyBorder="1"/>
    <xf numFmtId="0" fontId="24" fillId="0" borderId="0" xfId="0" applyFont="1" applyBorder="1"/>
    <xf numFmtId="0" fontId="24" fillId="0" borderId="13" xfId="0" applyFont="1" applyBorder="1"/>
    <xf numFmtId="0" fontId="25" fillId="0" borderId="12" xfId="0" applyFont="1" applyBorder="1"/>
    <xf numFmtId="0" fontId="25" fillId="0" borderId="0" xfId="0" applyFont="1" applyBorder="1"/>
    <xf numFmtId="0" fontId="25" fillId="0" borderId="13" xfId="0" applyFont="1" applyBorder="1"/>
    <xf numFmtId="0" fontId="24" fillId="8" borderId="12" xfId="0" applyFont="1" applyFill="1" applyBorder="1"/>
    <xf numFmtId="3" fontId="24" fillId="8" borderId="0" xfId="0" applyNumberFormat="1" applyFont="1" applyFill="1" applyBorder="1"/>
    <xf numFmtId="3" fontId="24" fillId="0" borderId="0" xfId="0" applyNumberFormat="1" applyFont="1"/>
    <xf numFmtId="10" fontId="0" fillId="8" borderId="13" xfId="1" applyNumberFormat="1" applyFont="1" applyFill="1" applyBorder="1"/>
    <xf numFmtId="0" fontId="0" fillId="0" borderId="0" xfId="0" applyNumberFormat="1" applyFill="1" applyBorder="1" applyAlignment="1"/>
    <xf numFmtId="0" fontId="0" fillId="0" borderId="0" xfId="0" applyFill="1" applyBorder="1" applyAlignment="1"/>
    <xf numFmtId="10" fontId="0" fillId="0" borderId="0" xfId="0" applyNumberFormat="1" applyFill="1" applyBorder="1" applyAlignment="1"/>
    <xf numFmtId="0" fontId="26" fillId="0" borderId="0" xfId="0" applyFont="1" applyFill="1" applyBorder="1" applyAlignment="1">
      <alignment horizontal="center"/>
    </xf>
    <xf numFmtId="0" fontId="0" fillId="15" borderId="0" xfId="0" applyFont="1" applyFill="1" applyBorder="1" applyAlignment="1"/>
    <xf numFmtId="0" fontId="0" fillId="15" borderId="0" xfId="0" applyFont="1" applyFill="1" applyBorder="1" applyAlignment="1">
      <alignment horizontal="center"/>
    </xf>
    <xf numFmtId="0" fontId="0" fillId="15" borderId="0" xfId="0" applyNumberFormat="1" applyFont="1" applyFill="1" applyBorder="1" applyAlignment="1">
      <alignment horizontal="center"/>
    </xf>
    <xf numFmtId="166" fontId="3" fillId="0" borderId="0" xfId="0" applyNumberFormat="1" applyFont="1" applyBorder="1" applyAlignment="1">
      <alignment vertical="center"/>
    </xf>
    <xf numFmtId="166" fontId="0" fillId="0" borderId="0" xfId="0" applyNumberFormat="1"/>
    <xf numFmtId="164" fontId="23" fillId="0" borderId="0" xfId="1" applyNumberFormat="1" applyFont="1" applyFill="1" applyBorder="1"/>
    <xf numFmtId="1" fontId="0" fillId="0" borderId="0" xfId="0" applyNumberFormat="1"/>
    <xf numFmtId="0" fontId="24" fillId="0" borderId="0" xfId="0" applyFont="1" applyAlignment="1">
      <alignment horizontal="center"/>
    </xf>
    <xf numFmtId="0" fontId="24" fillId="0" borderId="0" xfId="0" applyFont="1"/>
    <xf numFmtId="0" fontId="24" fillId="2" borderId="0" xfId="0" applyFont="1" applyFill="1"/>
    <xf numFmtId="0" fontId="24" fillId="3" borderId="0" xfId="0" applyFont="1" applyFill="1"/>
    <xf numFmtId="0" fontId="24" fillId="4" borderId="0" xfId="0" applyFont="1" applyFill="1"/>
    <xf numFmtId="0" fontId="24" fillId="5" borderId="0" xfId="0" applyFont="1" applyFill="1"/>
    <xf numFmtId="0" fontId="24" fillId="6" borderId="0" xfId="0" applyFont="1" applyFill="1"/>
    <xf numFmtId="0" fontId="24" fillId="7" borderId="0" xfId="0" applyFont="1" applyFill="1"/>
    <xf numFmtId="0" fontId="24" fillId="0" borderId="0" xfId="0" applyFont="1" applyFill="1" applyBorder="1"/>
    <xf numFmtId="0" fontId="24" fillId="0" borderId="13" xfId="0" applyFont="1" applyFill="1" applyBorder="1"/>
    <xf numFmtId="0" fontId="0" fillId="0" borderId="0" xfId="0" applyAlignment="1">
      <alignment horizontal="center"/>
    </xf>
    <xf numFmtId="168" fontId="3" fillId="0" borderId="3" xfId="2" applyNumberFormat="1" applyFont="1" applyBorder="1" applyAlignment="1">
      <alignment horizontal="center" vertical="center" wrapText="1"/>
    </xf>
    <xf numFmtId="168" fontId="0" fillId="0" borderId="3" xfId="2" applyNumberFormat="1" applyFont="1" applyBorder="1"/>
    <xf numFmtId="168" fontId="0" fillId="0" borderId="0" xfId="2" applyNumberFormat="1" applyFont="1"/>
    <xf numFmtId="0" fontId="0" fillId="11" borderId="0" xfId="0" applyFill="1"/>
    <xf numFmtId="0" fontId="3" fillId="11" borderId="1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0" fillId="16" borderId="0" xfId="0" applyFill="1" applyAlignment="1">
      <alignment horizontal="center"/>
    </xf>
    <xf numFmtId="0" fontId="0" fillId="16" borderId="0" xfId="0" applyFill="1"/>
    <xf numFmtId="0" fontId="12" fillId="16" borderId="12" xfId="0" applyFont="1" applyFill="1" applyBorder="1"/>
    <xf numFmtId="0" fontId="12" fillId="16" borderId="0" xfId="0" applyFont="1" applyFill="1" applyBorder="1"/>
    <xf numFmtId="0" fontId="12" fillId="16" borderId="13" xfId="0" applyFont="1" applyFill="1" applyBorder="1"/>
    <xf numFmtId="0" fontId="14" fillId="16" borderId="12" xfId="0" applyFont="1" applyFill="1" applyBorder="1"/>
    <xf numFmtId="0" fontId="14" fillId="16" borderId="0" xfId="0" applyFont="1" applyFill="1" applyBorder="1"/>
    <xf numFmtId="0" fontId="14" fillId="16" borderId="13" xfId="0" applyFont="1" applyFill="1" applyBorder="1"/>
    <xf numFmtId="0" fontId="16" fillId="16" borderId="12" xfId="0" applyFont="1" applyFill="1" applyBorder="1"/>
    <xf numFmtId="0" fontId="16" fillId="16" borderId="0" xfId="0" applyFont="1" applyFill="1" applyBorder="1"/>
    <xf numFmtId="0" fontId="16" fillId="16" borderId="13" xfId="0" applyFont="1" applyFill="1" applyBorder="1"/>
    <xf numFmtId="0" fontId="2" fillId="16" borderId="0" xfId="0" applyFont="1" applyFill="1"/>
    <xf numFmtId="0" fontId="0" fillId="16" borderId="0" xfId="0" applyFill="1" applyBorder="1"/>
    <xf numFmtId="0" fontId="0" fillId="16" borderId="0" xfId="0" quotePrefix="1" applyFill="1"/>
    <xf numFmtId="0" fontId="3" fillId="0" borderId="2" xfId="0" applyFont="1" applyFill="1" applyBorder="1" applyAlignment="1">
      <alignment vertical="center" wrapText="1"/>
    </xf>
    <xf numFmtId="0" fontId="0" fillId="0" borderId="0" xfId="0" quotePrefix="1" applyFill="1"/>
    <xf numFmtId="0" fontId="7" fillId="0" borderId="0" xfId="0" applyFont="1" applyFill="1"/>
    <xf numFmtId="0" fontId="24" fillId="0" borderId="0" xfId="0" applyFont="1" applyFill="1"/>
    <xf numFmtId="0" fontId="0" fillId="8" borderId="3" xfId="0" applyFill="1" applyBorder="1" applyAlignment="1">
      <alignment horizontal="left" vertical="center"/>
    </xf>
    <xf numFmtId="0" fontId="3" fillId="12" borderId="3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2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6" borderId="0" xfId="0" applyFill="1" applyBorder="1"/>
    <xf numFmtId="0" fontId="0" fillId="7" borderId="0" xfId="0" applyFill="1" applyBorder="1"/>
    <xf numFmtId="0" fontId="20" fillId="0" borderId="0" xfId="0" applyFon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8C547E"/>
      <color rgb="FFFAB73D"/>
      <color rgb="FF0E353D"/>
      <color rgb="FF417084"/>
      <color rgb="FF8F5382"/>
      <color rgb="FF103744"/>
      <color rgb="FFF8B644"/>
      <color rgb="FF41718B"/>
      <color rgb="FF517F70"/>
      <color rgb="FFC41C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1400" b="0" i="0" u="none" strike="noStrike" baseline="0">
                <a:effectLst/>
              </a:rPr>
              <a:t>Share of Used Light-Duty Vehicle Exports from the Japan, EU, USA, and South Korea 2015-2020 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740747509092254"/>
          <c:y val="0.19763561982761318"/>
          <c:w val="0.85929914436426913"/>
          <c:h val="0.6342997407218370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'Countries by exporter'!$BD$38</c:f>
              <c:strCache>
                <c:ptCount val="1"/>
                <c:pt idx="0">
                  <c:v>Japan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'Countries by exporter'!$BE$38:$BJ$38</c:f>
              <c:numCache>
                <c:formatCode>#,##0.0</c:formatCode>
                <c:ptCount val="6"/>
                <c:pt idx="0">
                  <c:v>1.0173620000000001</c:v>
                </c:pt>
                <c:pt idx="1">
                  <c:v>0.95275299999999996</c:v>
                </c:pt>
                <c:pt idx="2">
                  <c:v>1.051366</c:v>
                </c:pt>
                <c:pt idx="3">
                  <c:v>1.101864</c:v>
                </c:pt>
                <c:pt idx="4">
                  <c:v>1.0798620000000001</c:v>
                </c:pt>
                <c:pt idx="5">
                  <c:v>0.88164100000000001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'Countries by exporter'!$BE$37:$BJ$37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1823-9C4B-BC62-DA34444123B5}"/>
            </c:ext>
          </c:extLst>
        </c:ser>
        <c:ser>
          <c:idx val="2"/>
          <c:order val="1"/>
          <c:tx>
            <c:strRef>
              <c:f>'Countries by exporter'!$BD$40</c:f>
              <c:strCache>
                <c:ptCount val="1"/>
                <c:pt idx="0">
                  <c:v>USA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'Countries by exporter'!$BE$40:$BJ$40</c:f>
              <c:numCache>
                <c:formatCode>#,##0.0</c:formatCode>
                <c:ptCount val="6"/>
                <c:pt idx="0">
                  <c:v>0.57602399999999998</c:v>
                </c:pt>
                <c:pt idx="1">
                  <c:v>0.56608400000000003</c:v>
                </c:pt>
                <c:pt idx="2">
                  <c:v>0.64965099999999998</c:v>
                </c:pt>
                <c:pt idx="3">
                  <c:v>0.79842900000000006</c:v>
                </c:pt>
                <c:pt idx="4">
                  <c:v>0.98957600000000001</c:v>
                </c:pt>
                <c:pt idx="5">
                  <c:v>0.79017599999999999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'Countries by exporter'!$BE$37:$BJ$37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2-1823-9C4B-BC62-DA34444123B5}"/>
            </c:ext>
          </c:extLst>
        </c:ser>
        <c:ser>
          <c:idx val="1"/>
          <c:order val="2"/>
          <c:tx>
            <c:strRef>
              <c:f>'Countries by exporter'!$BD$39</c:f>
              <c:strCache>
                <c:ptCount val="1"/>
                <c:pt idx="0">
                  <c:v>EU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'Countries by exporter'!$BE$39:$BJ$39</c:f>
              <c:numCache>
                <c:formatCode>#,##0.0</c:formatCode>
                <c:ptCount val="6"/>
                <c:pt idx="0">
                  <c:v>1.5898669999999999</c:v>
                </c:pt>
                <c:pt idx="1">
                  <c:v>1.6744939999999999</c:v>
                </c:pt>
                <c:pt idx="2">
                  <c:v>1.8227690000000001</c:v>
                </c:pt>
                <c:pt idx="3">
                  <c:v>2.1118869999999998</c:v>
                </c:pt>
                <c:pt idx="4">
                  <c:v>2.3370860000000002</c:v>
                </c:pt>
                <c:pt idx="5">
                  <c:v>1.999738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'Countries by exporter'!$BE$37:$BJ$37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1-1823-9C4B-BC62-DA34444123B5}"/>
            </c:ext>
          </c:extLst>
        </c:ser>
        <c:ser>
          <c:idx val="3"/>
          <c:order val="3"/>
          <c:tx>
            <c:strRef>
              <c:f>'Countries by exporter'!$BD$41</c:f>
              <c:strCache>
                <c:ptCount val="1"/>
                <c:pt idx="0">
                  <c:v>ROK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'Countries by exporter'!$BE$41:$BJ$41</c:f>
              <c:numCache>
                <c:formatCode>#,##0.0</c:formatCode>
                <c:ptCount val="6"/>
                <c:pt idx="0">
                  <c:v>0.18510399999999999</c:v>
                </c:pt>
                <c:pt idx="1">
                  <c:v>0.205206</c:v>
                </c:pt>
                <c:pt idx="2">
                  <c:v>0.25932500000000003</c:v>
                </c:pt>
                <c:pt idx="3">
                  <c:v>0.33496300000000001</c:v>
                </c:pt>
                <c:pt idx="4">
                  <c:v>0.44115399999999999</c:v>
                </c:pt>
                <c:pt idx="5">
                  <c:v>0.36625200000000002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'Countries by exporter'!$BE$37:$BJ$37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3-1823-9C4B-BC62-DA34444123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47664431"/>
        <c:axId val="1647598703"/>
      </c:barChart>
      <c:catAx>
        <c:axId val="1647664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7598703"/>
        <c:crosses val="autoZero"/>
        <c:auto val="1"/>
        <c:lblAlgn val="ctr"/>
        <c:lblOffset val="100"/>
        <c:noMultiLvlLbl val="0"/>
      </c:catAx>
      <c:valAx>
        <c:axId val="1647598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Millions</a:t>
                </a:r>
                <a:r>
                  <a:rPr lang="es-MX" baseline="0"/>
                  <a:t> </a:t>
                </a:r>
                <a:endParaRPr lang="es-MX"/>
              </a:p>
            </c:rich>
          </c:tx>
          <c:layout>
            <c:manualLayout>
              <c:xMode val="edge"/>
              <c:yMode val="edge"/>
              <c:x val="2.7528540643864386E-2"/>
              <c:y val="0.4451679965670847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76644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1400" b="0" i="0" baseline="0">
                <a:effectLst/>
              </a:rPr>
              <a:t>Share of Used Light-Duty Vehicle Exports from the Japan, EU, USA, and South Korea 2018-2020 </a:t>
            </a:r>
            <a:endParaRPr lang="es-CO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'Countries by exporter'!$BD$38</c:f>
              <c:strCache>
                <c:ptCount val="1"/>
                <c:pt idx="0">
                  <c:v>Japan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'Countries by exporter'!$BH$38:$BJ$38</c:f>
              <c:numCache>
                <c:formatCode>#,##0.0</c:formatCode>
                <c:ptCount val="3"/>
                <c:pt idx="0">
                  <c:v>1.101864</c:v>
                </c:pt>
                <c:pt idx="1">
                  <c:v>1.0798620000000001</c:v>
                </c:pt>
                <c:pt idx="2">
                  <c:v>0.88164100000000001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'Countries by exporter'!$BH$37:$BJ$37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F8FA-AC45-9F2A-830857A129F8}"/>
            </c:ext>
          </c:extLst>
        </c:ser>
        <c:ser>
          <c:idx val="1"/>
          <c:order val="1"/>
          <c:tx>
            <c:strRef>
              <c:f>'Countries by exporter'!$BD$39</c:f>
              <c:strCache>
                <c:ptCount val="1"/>
                <c:pt idx="0">
                  <c:v>EU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'Countries by exporter'!$BH$39:$BJ$39</c:f>
              <c:numCache>
                <c:formatCode>#,##0.0</c:formatCode>
                <c:ptCount val="3"/>
                <c:pt idx="0">
                  <c:v>2.1118869999999998</c:v>
                </c:pt>
                <c:pt idx="1">
                  <c:v>2.3370860000000002</c:v>
                </c:pt>
                <c:pt idx="2">
                  <c:v>1.999738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'Countries by exporter'!$BH$37:$BJ$37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1-F8FA-AC45-9F2A-830857A129F8}"/>
            </c:ext>
          </c:extLst>
        </c:ser>
        <c:ser>
          <c:idx val="2"/>
          <c:order val="2"/>
          <c:tx>
            <c:strRef>
              <c:f>'Countries by exporter'!$BD$40</c:f>
              <c:strCache>
                <c:ptCount val="1"/>
                <c:pt idx="0">
                  <c:v>USA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'Countries by exporter'!$BH$40:$BJ$40</c:f>
              <c:numCache>
                <c:formatCode>#,##0.0</c:formatCode>
                <c:ptCount val="3"/>
                <c:pt idx="0">
                  <c:v>0.79842900000000006</c:v>
                </c:pt>
                <c:pt idx="1">
                  <c:v>0.98957600000000001</c:v>
                </c:pt>
                <c:pt idx="2">
                  <c:v>0.79017599999999999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'Countries by exporter'!$BH$37:$BJ$37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2-F8FA-AC45-9F2A-830857A129F8}"/>
            </c:ext>
          </c:extLst>
        </c:ser>
        <c:ser>
          <c:idx val="3"/>
          <c:order val="3"/>
          <c:tx>
            <c:strRef>
              <c:f>'Countries by exporter'!$BD$41</c:f>
              <c:strCache>
                <c:ptCount val="1"/>
                <c:pt idx="0">
                  <c:v>ROK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'Countries by exporter'!$BH$41:$BJ$41</c:f>
              <c:numCache>
                <c:formatCode>#,##0.0</c:formatCode>
                <c:ptCount val="3"/>
                <c:pt idx="0">
                  <c:v>0.33496300000000001</c:v>
                </c:pt>
                <c:pt idx="1">
                  <c:v>0.44115399999999999</c:v>
                </c:pt>
                <c:pt idx="2">
                  <c:v>0.36625200000000002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'Countries by exporter'!$BH$37:$BJ$37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3-F8FA-AC45-9F2A-830857A129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47664431"/>
        <c:axId val="1647598703"/>
      </c:barChart>
      <c:catAx>
        <c:axId val="1647664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7598703"/>
        <c:crosses val="autoZero"/>
        <c:auto val="1"/>
        <c:lblAlgn val="ctr"/>
        <c:lblOffset val="100"/>
        <c:noMultiLvlLbl val="0"/>
      </c:catAx>
      <c:valAx>
        <c:axId val="1647598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76644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740747509092254"/>
          <c:y val="0.13927146483976136"/>
          <c:w val="0.85929914436426913"/>
          <c:h val="0.692663895709688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'Countries by exporter'!$BD$38</c:f>
              <c:strCache>
                <c:ptCount val="1"/>
                <c:pt idx="0">
                  <c:v>Japan</c:v>
                </c:pt>
              </c:strCache>
            </c:strRef>
          </c:tx>
          <c:spPr>
            <a:solidFill>
              <a:srgbClr val="417084"/>
            </a:solidFill>
            <a:ln>
              <a:noFill/>
            </a:ln>
            <a:effectLst/>
          </c:spPr>
          <c:invertIfNegative val="0"/>
          <c:val>
            <c:numRef>
              <c:f>'Countries by exporter'!$BE$38:$BJ$38</c:f>
              <c:numCache>
                <c:formatCode>#,##0.0</c:formatCode>
                <c:ptCount val="6"/>
                <c:pt idx="0">
                  <c:v>1.0173620000000001</c:v>
                </c:pt>
                <c:pt idx="1">
                  <c:v>0.95275299999999996</c:v>
                </c:pt>
                <c:pt idx="2">
                  <c:v>1.051366</c:v>
                </c:pt>
                <c:pt idx="3">
                  <c:v>1.101864</c:v>
                </c:pt>
                <c:pt idx="4">
                  <c:v>1.0798620000000001</c:v>
                </c:pt>
                <c:pt idx="5">
                  <c:v>0.88164100000000001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'Countries by exporter'!$BE$37:$BJ$37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1E4A-F14A-A2E6-7D2EB0D9A94E}"/>
            </c:ext>
          </c:extLst>
        </c:ser>
        <c:ser>
          <c:idx val="2"/>
          <c:order val="1"/>
          <c:tx>
            <c:strRef>
              <c:f>'Countries by exporter'!$BD$40</c:f>
              <c:strCache>
                <c:ptCount val="1"/>
                <c:pt idx="0">
                  <c:v>USA</c:v>
                </c:pt>
              </c:strCache>
            </c:strRef>
          </c:tx>
          <c:spPr>
            <a:solidFill>
              <a:srgbClr val="0E353D"/>
            </a:solidFill>
            <a:ln>
              <a:noFill/>
            </a:ln>
            <a:effectLst/>
          </c:spPr>
          <c:invertIfNegative val="0"/>
          <c:val>
            <c:numRef>
              <c:f>'Countries by exporter'!$BE$40:$BJ$40</c:f>
              <c:numCache>
                <c:formatCode>#,##0.0</c:formatCode>
                <c:ptCount val="6"/>
                <c:pt idx="0">
                  <c:v>0.57602399999999998</c:v>
                </c:pt>
                <c:pt idx="1">
                  <c:v>0.56608400000000003</c:v>
                </c:pt>
                <c:pt idx="2">
                  <c:v>0.64965099999999998</c:v>
                </c:pt>
                <c:pt idx="3">
                  <c:v>0.79842900000000006</c:v>
                </c:pt>
                <c:pt idx="4">
                  <c:v>0.98957600000000001</c:v>
                </c:pt>
                <c:pt idx="5">
                  <c:v>0.79017599999999999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'Countries by exporter'!$BE$37:$BJ$37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1-1E4A-F14A-A2E6-7D2EB0D9A94E}"/>
            </c:ext>
          </c:extLst>
        </c:ser>
        <c:ser>
          <c:idx val="1"/>
          <c:order val="2"/>
          <c:tx>
            <c:strRef>
              <c:f>'Countries by exporter'!$BD$39</c:f>
              <c:strCache>
                <c:ptCount val="1"/>
                <c:pt idx="0">
                  <c:v>EU</c:v>
                </c:pt>
              </c:strCache>
            </c:strRef>
          </c:tx>
          <c:spPr>
            <a:solidFill>
              <a:srgbClr val="FAB73D"/>
            </a:solidFill>
            <a:ln>
              <a:noFill/>
            </a:ln>
            <a:effectLst/>
          </c:spPr>
          <c:invertIfNegative val="0"/>
          <c:val>
            <c:numRef>
              <c:f>'Countries by exporter'!$BE$39:$BJ$39</c:f>
              <c:numCache>
                <c:formatCode>#,##0.0</c:formatCode>
                <c:ptCount val="6"/>
                <c:pt idx="0">
                  <c:v>1.5898669999999999</c:v>
                </c:pt>
                <c:pt idx="1">
                  <c:v>1.6744939999999999</c:v>
                </c:pt>
                <c:pt idx="2">
                  <c:v>1.8227690000000001</c:v>
                </c:pt>
                <c:pt idx="3">
                  <c:v>2.1118869999999998</c:v>
                </c:pt>
                <c:pt idx="4">
                  <c:v>2.3370860000000002</c:v>
                </c:pt>
                <c:pt idx="5">
                  <c:v>1.999738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'Countries by exporter'!$BE$37:$BJ$37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2-1E4A-F14A-A2E6-7D2EB0D9A94E}"/>
            </c:ext>
          </c:extLst>
        </c:ser>
        <c:ser>
          <c:idx val="3"/>
          <c:order val="3"/>
          <c:tx>
            <c:strRef>
              <c:f>'Countries by exporter'!$BD$41</c:f>
              <c:strCache>
                <c:ptCount val="1"/>
                <c:pt idx="0">
                  <c:v>ROK</c:v>
                </c:pt>
              </c:strCache>
            </c:strRef>
          </c:tx>
          <c:spPr>
            <a:solidFill>
              <a:srgbClr val="8C547E"/>
            </a:solidFill>
            <a:ln>
              <a:noFill/>
            </a:ln>
            <a:effectLst/>
          </c:spPr>
          <c:invertIfNegative val="0"/>
          <c:val>
            <c:numRef>
              <c:f>'Countries by exporter'!$BE$41:$BJ$41</c:f>
              <c:numCache>
                <c:formatCode>#,##0.0</c:formatCode>
                <c:ptCount val="6"/>
                <c:pt idx="0">
                  <c:v>0.18510399999999999</c:v>
                </c:pt>
                <c:pt idx="1">
                  <c:v>0.205206</c:v>
                </c:pt>
                <c:pt idx="2">
                  <c:v>0.25932500000000003</c:v>
                </c:pt>
                <c:pt idx="3">
                  <c:v>0.33496300000000001</c:v>
                </c:pt>
                <c:pt idx="4">
                  <c:v>0.44115399999999999</c:v>
                </c:pt>
                <c:pt idx="5">
                  <c:v>0.36625200000000002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'Countries by exporter'!$BE$37:$BJ$37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  <c:pt idx="5">
                        <c:v>2020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3-1E4A-F14A-A2E6-7D2EB0D9A9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47664431"/>
        <c:axId val="1647598703"/>
      </c:barChart>
      <c:catAx>
        <c:axId val="1647664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7598703"/>
        <c:crosses val="autoZero"/>
        <c:auto val="1"/>
        <c:lblAlgn val="ctr"/>
        <c:lblOffset val="100"/>
        <c:noMultiLvlLbl val="0"/>
      </c:catAx>
      <c:valAx>
        <c:axId val="1647598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Millions</a:t>
                </a:r>
                <a:r>
                  <a:rPr lang="es-MX" baseline="0"/>
                  <a:t> </a:t>
                </a:r>
                <a:endParaRPr lang="es-MX"/>
              </a:p>
            </c:rich>
          </c:tx>
          <c:layout>
            <c:manualLayout>
              <c:xMode val="edge"/>
              <c:yMode val="edge"/>
              <c:x val="2.7528540643864386E-2"/>
              <c:y val="0.4451679965670847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76644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342825896762904"/>
          <c:y val="0.17171296296296296"/>
          <c:w val="0.60748413310430482"/>
          <c:h val="0.72088764946048411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'Countries by exporter'!$ES$3</c:f>
              <c:strCache>
                <c:ptCount val="1"/>
                <c:pt idx="0">
                  <c:v>North Africa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val>
            <c:numRef>
              <c:f>'Countries by exporter'!$EU$3</c:f>
              <c:numCache>
                <c:formatCode>0%</c:formatCode>
                <c:ptCount val="1"/>
                <c:pt idx="0">
                  <c:v>0.23789729068608773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'Countries by exporter'!$ER$3</c15:sqref>
                        </c15:formulaRef>
                      </c:ext>
                    </c:extLst>
                    <c:strCache>
                      <c:ptCount val="1"/>
                      <c:pt idx="0">
                        <c:v>Africa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F33D-E747-84B8-DEA5BC6AB311}"/>
            </c:ext>
          </c:extLst>
        </c:ser>
        <c:ser>
          <c:idx val="1"/>
          <c:order val="1"/>
          <c:tx>
            <c:strRef>
              <c:f>'Countries by exporter'!$ES$4</c:f>
              <c:strCache>
                <c:ptCount val="1"/>
                <c:pt idx="0">
                  <c:v>Southern Africa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val>
            <c:numRef>
              <c:f>'Countries by exporter'!$EU$4</c:f>
              <c:numCache>
                <c:formatCode>0%</c:formatCode>
                <c:ptCount val="1"/>
                <c:pt idx="0">
                  <c:v>8.1026137786314234E-2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'Countries by exporter'!$ER$3</c15:sqref>
                        </c15:formulaRef>
                      </c:ext>
                    </c:extLst>
                    <c:strCache>
                      <c:ptCount val="1"/>
                      <c:pt idx="0">
                        <c:v>Africa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5-F33D-E747-84B8-DEA5BC6AB311}"/>
            </c:ext>
          </c:extLst>
        </c:ser>
        <c:ser>
          <c:idx val="2"/>
          <c:order val="2"/>
          <c:tx>
            <c:strRef>
              <c:f>'Countries by exporter'!$ES$5</c:f>
              <c:strCache>
                <c:ptCount val="1"/>
                <c:pt idx="0">
                  <c:v>Western and Central Africa</c:v>
                </c:pt>
              </c:strCache>
            </c:strRef>
          </c:tx>
          <c:spPr>
            <a:solidFill>
              <a:schemeClr val="accent3">
                <a:tint val="86000"/>
              </a:schemeClr>
            </a:solidFill>
            <a:ln>
              <a:noFill/>
            </a:ln>
            <a:effectLst/>
          </c:spPr>
          <c:invertIfNegative val="0"/>
          <c:val>
            <c:numRef>
              <c:f>'Countries by exporter'!$EU$5</c:f>
              <c:numCache>
                <c:formatCode>0%</c:formatCode>
                <c:ptCount val="1"/>
                <c:pt idx="0">
                  <c:v>0.51602159986047402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'Countries by exporter'!$ER$3</c15:sqref>
                        </c15:formulaRef>
                      </c:ext>
                    </c:extLst>
                    <c:strCache>
                      <c:ptCount val="1"/>
                      <c:pt idx="0">
                        <c:v>Africa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6-F33D-E747-84B8-DEA5BC6AB311}"/>
            </c:ext>
          </c:extLst>
        </c:ser>
        <c:ser>
          <c:idx val="3"/>
          <c:order val="3"/>
          <c:tx>
            <c:strRef>
              <c:f>'Countries by exporter'!$ES$6</c:f>
              <c:strCache>
                <c:ptCount val="1"/>
                <c:pt idx="0">
                  <c:v>Eastern Africa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val>
            <c:numRef>
              <c:f>'Countries by exporter'!$EU$6</c:f>
              <c:numCache>
                <c:formatCode>0%</c:formatCode>
                <c:ptCount val="1"/>
                <c:pt idx="0">
                  <c:v>0.16505497166712399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'Countries by exporter'!$ER$3</c15:sqref>
                        </c15:formulaRef>
                      </c:ext>
                    </c:extLst>
                    <c:strCache>
                      <c:ptCount val="1"/>
                      <c:pt idx="0">
                        <c:v>Africa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7-F33D-E747-84B8-DEA5BC6AB3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0"/>
        <c:overlap val="100"/>
        <c:axId val="123989888"/>
        <c:axId val="124116640"/>
      </c:barChart>
      <c:catAx>
        <c:axId val="123989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16640"/>
        <c:crosses val="autoZero"/>
        <c:auto val="1"/>
        <c:lblAlgn val="ctr"/>
        <c:lblOffset val="100"/>
        <c:noMultiLvlLbl val="0"/>
      </c:catAx>
      <c:valAx>
        <c:axId val="124116640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989888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10000738071548261"/>
          <c:y val="0.32732439670480018"/>
          <c:w val="0.21064960629921259"/>
          <c:h val="0.4751084330335050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342825896762904"/>
          <c:y val="0.17171296296296296"/>
          <c:w val="0.75768285214348219"/>
          <c:h val="0.72088764946048411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'Countries by exporter'!$ES$7</c:f>
              <c:strCache>
                <c:ptCount val="1"/>
                <c:pt idx="0">
                  <c:v>Oceania</c:v>
                </c:pt>
              </c:strCache>
            </c:strRef>
          </c:tx>
          <c:spPr>
            <a:solidFill>
              <a:schemeClr val="accent1">
                <a:shade val="58000"/>
              </a:schemeClr>
            </a:solidFill>
            <a:ln>
              <a:noFill/>
            </a:ln>
            <a:effectLst/>
          </c:spPr>
          <c:invertIfNegative val="0"/>
          <c:val>
            <c:numRef>
              <c:f>'Countries by exporter'!$EU$7</c:f>
              <c:numCache>
                <c:formatCode>0%</c:formatCode>
                <c:ptCount val="1"/>
                <c:pt idx="0">
                  <c:v>0.26675612450988767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'Countries by exporter'!$ER$7</c15:sqref>
                        </c15:formulaRef>
                      </c:ext>
                    </c:extLst>
                    <c:strCache>
                      <c:ptCount val="1"/>
                      <c:pt idx="0">
                        <c:v>Asia-Pacific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46FB-5D4B-A496-2AE9C58D2476}"/>
            </c:ext>
          </c:extLst>
        </c:ser>
        <c:ser>
          <c:idx val="1"/>
          <c:order val="1"/>
          <c:tx>
            <c:strRef>
              <c:f>'Countries by exporter'!$ES$8</c:f>
              <c:strCache>
                <c:ptCount val="1"/>
                <c:pt idx="0">
                  <c:v>South Asia</c:v>
                </c:pt>
              </c:strCache>
            </c:strRef>
          </c:tx>
          <c:spPr>
            <a:solidFill>
              <a:schemeClr val="accent1">
                <a:shade val="86000"/>
              </a:schemeClr>
            </a:solidFill>
            <a:ln>
              <a:noFill/>
            </a:ln>
            <a:effectLst/>
          </c:spPr>
          <c:invertIfNegative val="0"/>
          <c:val>
            <c:numRef>
              <c:f>'Countries by exporter'!$EU$8</c:f>
              <c:numCache>
                <c:formatCode>0%</c:formatCode>
                <c:ptCount val="1"/>
                <c:pt idx="0">
                  <c:v>0.12916647149426744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'Countries by exporter'!$ER$7</c15:sqref>
                        </c15:formulaRef>
                      </c:ext>
                    </c:extLst>
                    <c:strCache>
                      <c:ptCount val="1"/>
                      <c:pt idx="0">
                        <c:v>Asia-Pacific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1-46FB-5D4B-A496-2AE9C58D2476}"/>
            </c:ext>
          </c:extLst>
        </c:ser>
        <c:ser>
          <c:idx val="2"/>
          <c:order val="2"/>
          <c:tx>
            <c:strRef>
              <c:f>'Countries by exporter'!$ES$9</c:f>
              <c:strCache>
                <c:ptCount val="1"/>
                <c:pt idx="0">
                  <c:v>South East Asia</c:v>
                </c:pt>
              </c:strCache>
            </c:strRef>
          </c:tx>
          <c:spPr>
            <a:solidFill>
              <a:schemeClr val="accent1">
                <a:tint val="86000"/>
              </a:schemeClr>
            </a:solidFill>
            <a:ln>
              <a:noFill/>
            </a:ln>
            <a:effectLst/>
          </c:spPr>
          <c:invertIfNegative val="0"/>
          <c:val>
            <c:numRef>
              <c:f>'Countries by exporter'!$EU$9</c:f>
              <c:numCache>
                <c:formatCode>0%</c:formatCode>
                <c:ptCount val="1"/>
                <c:pt idx="0">
                  <c:v>0.31453432784003393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'Countries by exporter'!$ER$7</c15:sqref>
                        </c15:formulaRef>
                      </c:ext>
                    </c:extLst>
                    <c:strCache>
                      <c:ptCount val="1"/>
                      <c:pt idx="0">
                        <c:v>Asia-Pacific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2-46FB-5D4B-A496-2AE9C58D2476}"/>
            </c:ext>
          </c:extLst>
        </c:ser>
        <c:ser>
          <c:idx val="3"/>
          <c:order val="3"/>
          <c:tx>
            <c:strRef>
              <c:f>'Countries by exporter'!$ES$10</c:f>
              <c:strCache>
                <c:ptCount val="1"/>
                <c:pt idx="0">
                  <c:v>North East Asia</c:v>
                </c:pt>
              </c:strCache>
            </c:strRef>
          </c:tx>
          <c:spPr>
            <a:solidFill>
              <a:schemeClr val="accent1">
                <a:tint val="58000"/>
              </a:schemeClr>
            </a:solidFill>
            <a:ln>
              <a:noFill/>
            </a:ln>
            <a:effectLst/>
          </c:spPr>
          <c:invertIfNegative val="0"/>
          <c:val>
            <c:numRef>
              <c:f>'Countries by exporter'!$EU$10</c:f>
              <c:numCache>
                <c:formatCode>0%</c:formatCode>
                <c:ptCount val="1"/>
                <c:pt idx="0">
                  <c:v>0.28954307615581093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'Countries by exporter'!$ER$7</c15:sqref>
                        </c15:formulaRef>
                      </c:ext>
                    </c:extLst>
                    <c:strCache>
                      <c:ptCount val="1"/>
                      <c:pt idx="0">
                        <c:v>Asia-Pacific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3-46FB-5D4B-A496-2AE9C58D24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0"/>
        <c:overlap val="100"/>
        <c:axId val="123989888"/>
        <c:axId val="124116640"/>
      </c:barChart>
      <c:catAx>
        <c:axId val="123989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16640"/>
        <c:crosses val="autoZero"/>
        <c:auto val="1"/>
        <c:lblAlgn val="ctr"/>
        <c:lblOffset val="100"/>
        <c:noMultiLvlLbl val="0"/>
      </c:catAx>
      <c:valAx>
        <c:axId val="124116640"/>
        <c:scaling>
          <c:orientation val="minMax"/>
          <c:max val="1"/>
        </c:scaling>
        <c:delete val="1"/>
        <c:axPos val="l"/>
        <c:numFmt formatCode="0%" sourceLinked="1"/>
        <c:majorTickMark val="none"/>
        <c:minorTickMark val="none"/>
        <c:tickLblPos val="nextTo"/>
        <c:crossAx val="123989888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17232525170539426"/>
          <c:y val="0.29959756062061538"/>
          <c:w val="0.17923333858232882"/>
          <c:h val="0.4605856839286234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342825896762904"/>
          <c:y val="0.17171296296296296"/>
          <c:w val="0.75768285214348219"/>
          <c:h val="0.72088764946048411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'Countries by exporter'!$ES$11</c:f>
              <c:strCache>
                <c:ptCount val="1"/>
                <c:pt idx="0">
                  <c:v>Central Asia</c:v>
                </c:pt>
              </c:strCache>
            </c:strRef>
          </c:tx>
          <c:spPr>
            <a:solidFill>
              <a:schemeClr val="accent4">
                <a:shade val="58000"/>
              </a:schemeClr>
            </a:solidFill>
            <a:ln>
              <a:noFill/>
            </a:ln>
            <a:effectLst/>
          </c:spPr>
          <c:invertIfNegative val="0"/>
          <c:val>
            <c:numRef>
              <c:f>'Countries by exporter'!$EU$11</c:f>
              <c:numCache>
                <c:formatCode>0%</c:formatCode>
                <c:ptCount val="1"/>
                <c:pt idx="0">
                  <c:v>4.2768361278975618E-2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'Countries by exporter'!$ER$11</c15:sqref>
                        </c15:formulaRef>
                      </c:ext>
                    </c:extLst>
                    <c:strCache>
                      <c:ptCount val="1"/>
                      <c:pt idx="0">
                        <c:v>EECCA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65B6-E640-B566-5F6494F2E970}"/>
            </c:ext>
          </c:extLst>
        </c:ser>
        <c:ser>
          <c:idx val="1"/>
          <c:order val="1"/>
          <c:tx>
            <c:strRef>
              <c:f>'Countries by exporter'!$ES$12</c:f>
              <c:strCache>
                <c:ptCount val="1"/>
                <c:pt idx="0">
                  <c:v>Southern Europe</c:v>
                </c:pt>
              </c:strCache>
            </c:strRef>
          </c:tx>
          <c:spPr>
            <a:solidFill>
              <a:schemeClr val="accent4">
                <a:shade val="86000"/>
              </a:schemeClr>
            </a:solidFill>
            <a:ln>
              <a:noFill/>
            </a:ln>
            <a:effectLst/>
          </c:spPr>
          <c:invertIfNegative val="0"/>
          <c:val>
            <c:numRef>
              <c:f>'Countries by exporter'!$EU$12</c:f>
              <c:numCache>
                <c:formatCode>0%</c:formatCode>
                <c:ptCount val="1"/>
                <c:pt idx="0">
                  <c:v>0.10691554106588451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'Countries by exporter'!$ER$11</c15:sqref>
                        </c15:formulaRef>
                      </c:ext>
                    </c:extLst>
                    <c:strCache>
                      <c:ptCount val="1"/>
                      <c:pt idx="0">
                        <c:v>EECCA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1-65B6-E640-B566-5F6494F2E970}"/>
            </c:ext>
          </c:extLst>
        </c:ser>
        <c:ser>
          <c:idx val="2"/>
          <c:order val="2"/>
          <c:tx>
            <c:strRef>
              <c:f>'Countries by exporter'!$ES$13</c:f>
              <c:strCache>
                <c:ptCount val="1"/>
                <c:pt idx="0">
                  <c:v>Caucasus</c:v>
                </c:pt>
              </c:strCache>
            </c:strRef>
          </c:tx>
          <c:spPr>
            <a:solidFill>
              <a:schemeClr val="accent4">
                <a:tint val="86000"/>
              </a:schemeClr>
            </a:solidFill>
            <a:ln>
              <a:noFill/>
            </a:ln>
            <a:effectLst/>
          </c:spPr>
          <c:invertIfNegative val="0"/>
          <c:val>
            <c:numRef>
              <c:f>'Countries by exporter'!$EU$13</c:f>
              <c:numCache>
                <c:formatCode>0%</c:formatCode>
                <c:ptCount val="1"/>
                <c:pt idx="0">
                  <c:v>9.4346704702053155E-2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'Countries by exporter'!$ER$11</c15:sqref>
                        </c15:formulaRef>
                      </c:ext>
                    </c:extLst>
                    <c:strCache>
                      <c:ptCount val="1"/>
                      <c:pt idx="0">
                        <c:v>EECCA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2-65B6-E640-B566-5F6494F2E970}"/>
            </c:ext>
          </c:extLst>
        </c:ser>
        <c:ser>
          <c:idx val="3"/>
          <c:order val="3"/>
          <c:tx>
            <c:strRef>
              <c:f>'Countries by exporter'!$ES$14</c:f>
              <c:strCache>
                <c:ptCount val="1"/>
                <c:pt idx="0">
                  <c:v>Eastern Europe</c:v>
                </c:pt>
              </c:strCache>
            </c:strRef>
          </c:tx>
          <c:spPr>
            <a:solidFill>
              <a:schemeClr val="accent4">
                <a:tint val="58000"/>
              </a:schemeClr>
            </a:solidFill>
            <a:ln>
              <a:noFill/>
            </a:ln>
            <a:effectLst/>
          </c:spPr>
          <c:invertIfNegative val="0"/>
          <c:val>
            <c:numRef>
              <c:f>'Countries by exporter'!$EU$14</c:f>
              <c:numCache>
                <c:formatCode>0%</c:formatCode>
                <c:ptCount val="1"/>
                <c:pt idx="0">
                  <c:v>0.75596939295308674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'Countries by exporter'!$ER$11</c15:sqref>
                        </c15:formulaRef>
                      </c:ext>
                    </c:extLst>
                    <c:strCache>
                      <c:ptCount val="1"/>
                      <c:pt idx="0">
                        <c:v>EECCA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3-65B6-E640-B566-5F6494F2E9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0"/>
        <c:overlap val="100"/>
        <c:axId val="123989888"/>
        <c:axId val="124116640"/>
      </c:barChart>
      <c:catAx>
        <c:axId val="123989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16640"/>
        <c:crosses val="autoZero"/>
        <c:auto val="1"/>
        <c:lblAlgn val="ctr"/>
        <c:lblOffset val="100"/>
        <c:noMultiLvlLbl val="0"/>
      </c:catAx>
      <c:valAx>
        <c:axId val="124116640"/>
        <c:scaling>
          <c:orientation val="minMax"/>
          <c:max val="1"/>
        </c:scaling>
        <c:delete val="1"/>
        <c:axPos val="l"/>
        <c:numFmt formatCode="0%" sourceLinked="1"/>
        <c:majorTickMark val="none"/>
        <c:minorTickMark val="none"/>
        <c:tickLblPos val="nextTo"/>
        <c:crossAx val="123989888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18901399116460463"/>
          <c:y val="0.31346097866270772"/>
          <c:w val="0.17923333858232882"/>
          <c:h val="0.4883125200128081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342825896762904"/>
          <c:y val="0.17171296296296296"/>
          <c:w val="0.75768285214348219"/>
          <c:h val="0.72088764946048411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'Countries by exporter'!$ES$15</c:f>
              <c:strCache>
                <c:ptCount val="1"/>
                <c:pt idx="0">
                  <c:v>Western Europe</c:v>
                </c:pt>
              </c:strCache>
            </c:strRef>
          </c:tx>
          <c:spPr>
            <a:solidFill>
              <a:schemeClr val="accent2">
                <a:shade val="58000"/>
              </a:schemeClr>
            </a:solidFill>
            <a:ln>
              <a:noFill/>
            </a:ln>
            <a:effectLst/>
          </c:spPr>
          <c:invertIfNegative val="0"/>
          <c:val>
            <c:numRef>
              <c:f>'Countries by exporter'!$EU$15</c:f>
              <c:numCache>
                <c:formatCode>0%</c:formatCode>
                <c:ptCount val="1"/>
                <c:pt idx="0">
                  <c:v>0.55752062284523118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'Countries by exporter'!$ER$15</c15:sqref>
                        </c15:formulaRef>
                      </c:ext>
                    </c:extLst>
                    <c:strCache>
                      <c:ptCount val="1"/>
                      <c:pt idx="0">
                        <c:v>EU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7055-5044-AE82-F79B319CACDD}"/>
            </c:ext>
          </c:extLst>
        </c:ser>
        <c:ser>
          <c:idx val="1"/>
          <c:order val="1"/>
          <c:tx>
            <c:strRef>
              <c:f>'Countries by exporter'!$ES$16</c:f>
              <c:strCache>
                <c:ptCount val="1"/>
                <c:pt idx="0">
                  <c:v>Southern Europe</c:v>
                </c:pt>
              </c:strCache>
            </c:strRef>
          </c:tx>
          <c:spPr>
            <a:solidFill>
              <a:schemeClr val="accent2">
                <a:shade val="86000"/>
              </a:schemeClr>
            </a:solidFill>
            <a:ln>
              <a:noFill/>
            </a:ln>
            <a:effectLst/>
          </c:spPr>
          <c:invertIfNegative val="0"/>
          <c:val>
            <c:numRef>
              <c:f>'Countries by exporter'!$EU$16</c:f>
              <c:numCache>
                <c:formatCode>0%</c:formatCode>
                <c:ptCount val="1"/>
                <c:pt idx="0">
                  <c:v>0.14734474151984306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'Countries by exporter'!$ER$15</c15:sqref>
                        </c15:formulaRef>
                      </c:ext>
                    </c:extLst>
                    <c:strCache>
                      <c:ptCount val="1"/>
                      <c:pt idx="0">
                        <c:v>EU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1-7055-5044-AE82-F79B319CACDD}"/>
            </c:ext>
          </c:extLst>
        </c:ser>
        <c:ser>
          <c:idx val="2"/>
          <c:order val="2"/>
          <c:tx>
            <c:strRef>
              <c:f>'Countries by exporter'!$ES$17</c:f>
              <c:strCache>
                <c:ptCount val="1"/>
                <c:pt idx="0">
                  <c:v>Central Europe</c:v>
                </c:pt>
              </c:strCache>
            </c:strRef>
          </c:tx>
          <c:spPr>
            <a:solidFill>
              <a:schemeClr val="accent2">
                <a:tint val="86000"/>
              </a:schemeClr>
            </a:solidFill>
            <a:ln>
              <a:noFill/>
            </a:ln>
            <a:effectLst/>
          </c:spPr>
          <c:invertIfNegative val="0"/>
          <c:val>
            <c:numRef>
              <c:f>'Countries by exporter'!$EU$17</c:f>
              <c:numCache>
                <c:formatCode>0%</c:formatCode>
                <c:ptCount val="1"/>
                <c:pt idx="0">
                  <c:v>0.24323061053445941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'Countries by exporter'!$ER$15</c15:sqref>
                        </c15:formulaRef>
                      </c:ext>
                    </c:extLst>
                    <c:strCache>
                      <c:ptCount val="1"/>
                      <c:pt idx="0">
                        <c:v>EU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2-7055-5044-AE82-F79B319CACDD}"/>
            </c:ext>
          </c:extLst>
        </c:ser>
        <c:ser>
          <c:idx val="3"/>
          <c:order val="3"/>
          <c:tx>
            <c:strRef>
              <c:f>'Countries by exporter'!$ES$18</c:f>
              <c:strCache>
                <c:ptCount val="1"/>
                <c:pt idx="0">
                  <c:v>Northern Europe</c:v>
                </c:pt>
              </c:strCache>
            </c:strRef>
          </c:tx>
          <c:spPr>
            <a:solidFill>
              <a:schemeClr val="accent2">
                <a:tint val="58000"/>
              </a:schemeClr>
            </a:solidFill>
            <a:ln>
              <a:noFill/>
            </a:ln>
            <a:effectLst/>
          </c:spPr>
          <c:invertIfNegative val="0"/>
          <c:val>
            <c:numRef>
              <c:f>'Countries by exporter'!$EU$18</c:f>
              <c:numCache>
                <c:formatCode>0%</c:formatCode>
                <c:ptCount val="1"/>
                <c:pt idx="0">
                  <c:v>5.1904025100466336E-2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'Countries by exporter'!$ER$15</c15:sqref>
                        </c15:formulaRef>
                      </c:ext>
                    </c:extLst>
                    <c:strCache>
                      <c:ptCount val="1"/>
                      <c:pt idx="0">
                        <c:v>EU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3-7055-5044-AE82-F79B319CAC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0"/>
        <c:overlap val="100"/>
        <c:axId val="123989888"/>
        <c:axId val="124116640"/>
      </c:barChart>
      <c:catAx>
        <c:axId val="123989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16640"/>
        <c:crosses val="autoZero"/>
        <c:auto val="1"/>
        <c:lblAlgn val="ctr"/>
        <c:lblOffset val="100"/>
        <c:noMultiLvlLbl val="0"/>
      </c:catAx>
      <c:valAx>
        <c:axId val="124116640"/>
        <c:scaling>
          <c:orientation val="minMax"/>
          <c:max val="1"/>
        </c:scaling>
        <c:delete val="1"/>
        <c:axPos val="l"/>
        <c:numFmt formatCode="0%" sourceLinked="1"/>
        <c:majorTickMark val="none"/>
        <c:minorTickMark val="none"/>
        <c:tickLblPos val="nextTo"/>
        <c:crossAx val="123989888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18901399116460463"/>
          <c:y val="0.28111300323115884"/>
          <c:w val="0.19870353461807425"/>
          <c:h val="0.525281634791721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342825896762904"/>
          <c:y val="0.17171296296296296"/>
          <c:w val="0.75768285214348219"/>
          <c:h val="0.72088764946048411"/>
        </c:manualLayout>
      </c:layout>
      <c:barChart>
        <c:barDir val="col"/>
        <c:grouping val="percentStacked"/>
        <c:varyColors val="0"/>
        <c:ser>
          <c:idx val="3"/>
          <c:order val="0"/>
          <c:tx>
            <c:strRef>
              <c:f>'Countries by exporter'!$ES$19</c:f>
              <c:strCache>
                <c:ptCount val="1"/>
                <c:pt idx="0">
                  <c:v>Caribbean</c:v>
                </c:pt>
              </c:strCache>
            </c:strRef>
          </c:tx>
          <c:spPr>
            <a:solidFill>
              <a:schemeClr val="accent6">
                <a:tint val="58000"/>
              </a:schemeClr>
            </a:solidFill>
            <a:ln>
              <a:noFill/>
            </a:ln>
            <a:effectLst/>
          </c:spPr>
          <c:invertIfNegative val="0"/>
          <c:val>
            <c:numRef>
              <c:f>'Countries by exporter'!$EU$19</c:f>
              <c:numCache>
                <c:formatCode>0%</c:formatCode>
                <c:ptCount val="1"/>
                <c:pt idx="0">
                  <c:v>0.34871739191347473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'Countries by exporter'!$ER$19</c15:sqref>
                        </c15:formulaRef>
                      </c:ext>
                    </c:extLst>
                    <c:strCache>
                      <c:ptCount val="1"/>
                      <c:pt idx="0">
                        <c:v>LAC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3-76AB-D242-87C7-3D02C8147343}"/>
            </c:ext>
          </c:extLst>
        </c:ser>
        <c:ser>
          <c:idx val="0"/>
          <c:order val="1"/>
          <c:tx>
            <c:strRef>
              <c:f>'Countries by exporter'!$ES$20</c:f>
              <c:strCache>
                <c:ptCount val="1"/>
                <c:pt idx="0">
                  <c:v>South America</c:v>
                </c:pt>
              </c:strCache>
            </c:strRef>
          </c:tx>
          <c:spPr>
            <a:solidFill>
              <a:schemeClr val="accent6">
                <a:shade val="58000"/>
              </a:schemeClr>
            </a:solidFill>
            <a:ln>
              <a:noFill/>
            </a:ln>
            <a:effectLst/>
          </c:spPr>
          <c:invertIfNegative val="0"/>
          <c:val>
            <c:numRef>
              <c:f>'Countries by exporter'!$EU$20</c:f>
              <c:numCache>
                <c:formatCode>0%</c:formatCode>
                <c:ptCount val="1"/>
                <c:pt idx="0">
                  <c:v>0.31774496343411135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'Countries by exporter'!$ER$19</c15:sqref>
                        </c15:formulaRef>
                      </c:ext>
                    </c:extLst>
                    <c:strCache>
                      <c:ptCount val="1"/>
                      <c:pt idx="0">
                        <c:v>LAC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5-76AB-D242-87C7-3D02C8147343}"/>
            </c:ext>
          </c:extLst>
        </c:ser>
        <c:ser>
          <c:idx val="1"/>
          <c:order val="2"/>
          <c:tx>
            <c:strRef>
              <c:f>'Countries by exporter'!$ES$21</c:f>
              <c:strCache>
                <c:ptCount val="1"/>
                <c:pt idx="0">
                  <c:v>Central America</c:v>
                </c:pt>
              </c:strCache>
            </c:strRef>
          </c:tx>
          <c:spPr>
            <a:solidFill>
              <a:schemeClr val="accent6">
                <a:shade val="86000"/>
              </a:schemeClr>
            </a:solidFill>
            <a:ln>
              <a:noFill/>
            </a:ln>
            <a:effectLst/>
          </c:spPr>
          <c:invertIfNegative val="0"/>
          <c:val>
            <c:numRef>
              <c:f>'Countries by exporter'!$EU$21</c:f>
              <c:numCache>
                <c:formatCode>0%</c:formatCode>
                <c:ptCount val="1"/>
                <c:pt idx="0">
                  <c:v>0.33353764465241392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'Countries by exporter'!$ER$19</c15:sqref>
                        </c15:formulaRef>
                      </c:ext>
                    </c:extLst>
                    <c:strCache>
                      <c:ptCount val="1"/>
                      <c:pt idx="0">
                        <c:v>LAC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6-76AB-D242-87C7-3D02C81473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0"/>
        <c:overlap val="100"/>
        <c:axId val="123989888"/>
        <c:axId val="124116640"/>
      </c:barChart>
      <c:catAx>
        <c:axId val="123989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16640"/>
        <c:crosses val="autoZero"/>
        <c:auto val="1"/>
        <c:lblAlgn val="ctr"/>
        <c:lblOffset val="100"/>
        <c:noMultiLvlLbl val="0"/>
      </c:catAx>
      <c:valAx>
        <c:axId val="124116640"/>
        <c:scaling>
          <c:orientation val="minMax"/>
          <c:max val="1"/>
        </c:scaling>
        <c:delete val="1"/>
        <c:axPos val="l"/>
        <c:numFmt formatCode="0%" sourceLinked="1"/>
        <c:majorTickMark val="none"/>
        <c:minorTickMark val="none"/>
        <c:tickLblPos val="nextTo"/>
        <c:crossAx val="123989888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19457690431767474"/>
          <c:y val="0.35043009344162079"/>
          <c:w val="0.18642351333883636"/>
          <c:h val="0.378942523214857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342825896762904"/>
          <c:y val="0.17171296296296296"/>
          <c:w val="0.75768285214348219"/>
          <c:h val="0.72088764946048411"/>
        </c:manualLayout>
      </c:layout>
      <c:barChart>
        <c:barDir val="col"/>
        <c:grouping val="percentStacked"/>
        <c:varyColors val="0"/>
        <c:ser>
          <c:idx val="1"/>
          <c:order val="0"/>
          <c:tx>
            <c:strRef>
              <c:f>'Countries by exporter'!$ES$22</c:f>
              <c:strCache>
                <c:ptCount val="1"/>
                <c:pt idx="0">
                  <c:v>West Asia</c:v>
                </c:pt>
              </c:strCache>
            </c:strRef>
          </c:tx>
          <c:spPr>
            <a:solidFill>
              <a:schemeClr val="accent6">
                <a:tint val="77000"/>
              </a:schemeClr>
            </a:solidFill>
            <a:ln>
              <a:noFill/>
            </a:ln>
            <a:effectLst/>
          </c:spPr>
          <c:invertIfNegative val="0"/>
          <c:val>
            <c:numRef>
              <c:f>'Countries by exporter'!$EU$22</c:f>
              <c:numCache>
                <c:formatCode>0.0%</c:formatCode>
                <c:ptCount val="1"/>
                <c:pt idx="0">
                  <c:v>0.10297371815938701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'Countries by exporter'!$ER$22</c15:sqref>
                        </c15:formulaRef>
                      </c:ext>
                    </c:extLst>
                    <c:strCache>
                      <c:ptCount val="1"/>
                      <c:pt idx="0">
                        <c:v>Middle East 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2-6221-0F4D-BC96-9797A4C855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40"/>
        <c:overlap val="100"/>
        <c:axId val="123989888"/>
        <c:axId val="124116640"/>
      </c:barChart>
      <c:catAx>
        <c:axId val="123989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16640"/>
        <c:crosses val="autoZero"/>
        <c:auto val="1"/>
        <c:lblAlgn val="ctr"/>
        <c:lblOffset val="100"/>
        <c:noMultiLvlLbl val="0"/>
      </c:catAx>
      <c:valAx>
        <c:axId val="124116640"/>
        <c:scaling>
          <c:orientation val="minMax"/>
          <c:max val="1"/>
        </c:scaling>
        <c:delete val="1"/>
        <c:axPos val="l"/>
        <c:numFmt formatCode="0%" sourceLinked="1"/>
        <c:majorTickMark val="none"/>
        <c:minorTickMark val="none"/>
        <c:tickLblPos val="nextTo"/>
        <c:crossAx val="123989888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342825896762904"/>
          <c:y val="0.17171296296296296"/>
          <c:w val="0.75768285214348219"/>
          <c:h val="0.72088764946048411"/>
        </c:manualLayout>
      </c:layout>
      <c:barChart>
        <c:barDir val="col"/>
        <c:grouping val="percentStacked"/>
        <c:varyColors val="0"/>
        <c:ser>
          <c:idx val="1"/>
          <c:order val="0"/>
          <c:tx>
            <c:strRef>
              <c:f>'Countries by exporter'!$ES$23</c:f>
              <c:strCache>
                <c:ptCount val="1"/>
                <c:pt idx="0">
                  <c:v>North America</c:v>
                </c:pt>
              </c:strCache>
            </c:strRef>
          </c:tx>
          <c:spPr>
            <a:solidFill>
              <a:schemeClr val="accent6">
                <a:tint val="77000"/>
              </a:schemeClr>
            </a:solidFill>
            <a:ln>
              <a:noFill/>
            </a:ln>
            <a:effectLst/>
          </c:spPr>
          <c:invertIfNegative val="0"/>
          <c:val>
            <c:numRef>
              <c:f>'Countries by exporter'!$EU$23</c:f>
              <c:numCache>
                <c:formatCode>0.0%</c:formatCode>
                <c:ptCount val="1"/>
                <c:pt idx="0">
                  <c:v>6.0659164739671808E-3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'Countries by exporter'!$ER$23</c15:sqref>
                        </c15:formulaRef>
                      </c:ext>
                    </c:extLst>
                    <c:strCache>
                      <c:ptCount val="1"/>
                      <c:pt idx="0">
                        <c:v>North America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2-FC80-E040-BFC2-428DBF5164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0"/>
        <c:overlap val="100"/>
        <c:axId val="123989888"/>
        <c:axId val="124116640"/>
      </c:barChart>
      <c:catAx>
        <c:axId val="123989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16640"/>
        <c:crosses val="autoZero"/>
        <c:auto val="1"/>
        <c:lblAlgn val="ctr"/>
        <c:lblOffset val="100"/>
        <c:noMultiLvlLbl val="0"/>
      </c:catAx>
      <c:valAx>
        <c:axId val="124116640"/>
        <c:scaling>
          <c:orientation val="minMax"/>
          <c:max val="1"/>
        </c:scaling>
        <c:delete val="1"/>
        <c:axPos val="l"/>
        <c:numFmt formatCode="0%" sourceLinked="1"/>
        <c:majorTickMark val="none"/>
        <c:minorTickMark val="none"/>
        <c:tickLblPos val="nextTo"/>
        <c:crossAx val="123989888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'Countries by exporter'!$EY$4</c:f>
              <c:strCache>
                <c:ptCount val="1"/>
                <c:pt idx="0">
                  <c:v>Japan</c:v>
                </c:pt>
              </c:strCache>
            </c:strRef>
          </c:tx>
          <c:spPr>
            <a:solidFill>
              <a:srgbClr val="41718B"/>
            </a:solidFill>
            <a:ln>
              <a:noFill/>
            </a:ln>
            <a:effectLst/>
          </c:spPr>
          <c:invertIfNegative val="0"/>
          <c:cat>
            <c:multiLvlStrRef>
              <c:f>'Countries by exporter'!$EZ$2:$GO$3</c:f>
              <c:multiLvlStrCache>
                <c:ptCount val="42"/>
                <c:lvl>
                  <c:pt idx="0">
                    <c:v>2015</c:v>
                  </c:pt>
                  <c:pt idx="1">
                    <c:v>2016</c:v>
                  </c:pt>
                  <c:pt idx="2">
                    <c:v>2017</c:v>
                  </c:pt>
                  <c:pt idx="3">
                    <c:v>2018</c:v>
                  </c:pt>
                  <c:pt idx="4">
                    <c:v>2019</c:v>
                  </c:pt>
                  <c:pt idx="5">
                    <c:v>2020</c:v>
                  </c:pt>
                  <c:pt idx="6">
                    <c:v>2015</c:v>
                  </c:pt>
                  <c:pt idx="7">
                    <c:v>2016</c:v>
                  </c:pt>
                  <c:pt idx="8">
                    <c:v>2017</c:v>
                  </c:pt>
                  <c:pt idx="9">
                    <c:v>2018</c:v>
                  </c:pt>
                  <c:pt idx="10">
                    <c:v>2019</c:v>
                  </c:pt>
                  <c:pt idx="11">
                    <c:v>2020</c:v>
                  </c:pt>
                  <c:pt idx="12">
                    <c:v>2015</c:v>
                  </c:pt>
                  <c:pt idx="13">
                    <c:v>2016</c:v>
                  </c:pt>
                  <c:pt idx="14">
                    <c:v>2017</c:v>
                  </c:pt>
                  <c:pt idx="15">
                    <c:v>2018</c:v>
                  </c:pt>
                  <c:pt idx="16">
                    <c:v>2019</c:v>
                  </c:pt>
                  <c:pt idx="17">
                    <c:v>2020</c:v>
                  </c:pt>
                  <c:pt idx="18">
                    <c:v>2015</c:v>
                  </c:pt>
                  <c:pt idx="19">
                    <c:v>2016</c:v>
                  </c:pt>
                  <c:pt idx="20">
                    <c:v>2017</c:v>
                  </c:pt>
                  <c:pt idx="21">
                    <c:v>2018</c:v>
                  </c:pt>
                  <c:pt idx="22">
                    <c:v>2019</c:v>
                  </c:pt>
                  <c:pt idx="23">
                    <c:v>2020</c:v>
                  </c:pt>
                  <c:pt idx="24">
                    <c:v>2015</c:v>
                  </c:pt>
                  <c:pt idx="25">
                    <c:v>2016</c:v>
                  </c:pt>
                  <c:pt idx="26">
                    <c:v>2017</c:v>
                  </c:pt>
                  <c:pt idx="27">
                    <c:v>2018</c:v>
                  </c:pt>
                  <c:pt idx="28">
                    <c:v>2019</c:v>
                  </c:pt>
                  <c:pt idx="29">
                    <c:v>2020</c:v>
                  </c:pt>
                  <c:pt idx="30">
                    <c:v>2015</c:v>
                  </c:pt>
                  <c:pt idx="31">
                    <c:v>2016</c:v>
                  </c:pt>
                  <c:pt idx="32">
                    <c:v>2017</c:v>
                  </c:pt>
                  <c:pt idx="33">
                    <c:v>2018</c:v>
                  </c:pt>
                  <c:pt idx="34">
                    <c:v>2019</c:v>
                  </c:pt>
                  <c:pt idx="35">
                    <c:v>2020</c:v>
                  </c:pt>
                  <c:pt idx="36">
                    <c:v>2015</c:v>
                  </c:pt>
                  <c:pt idx="37">
                    <c:v>2016</c:v>
                  </c:pt>
                  <c:pt idx="38">
                    <c:v>2017</c:v>
                  </c:pt>
                  <c:pt idx="39">
                    <c:v>2018</c:v>
                  </c:pt>
                  <c:pt idx="40">
                    <c:v>2019</c:v>
                  </c:pt>
                  <c:pt idx="41">
                    <c:v>2020</c:v>
                  </c:pt>
                </c:lvl>
                <c:lvl>
                  <c:pt idx="0">
                    <c:v>Africa</c:v>
                  </c:pt>
                  <c:pt idx="6">
                    <c:v>Asia-Pacific</c:v>
                  </c:pt>
                  <c:pt idx="12">
                    <c:v>EECCA</c:v>
                  </c:pt>
                  <c:pt idx="18">
                    <c:v>EU</c:v>
                  </c:pt>
                  <c:pt idx="24">
                    <c:v>LAC</c:v>
                  </c:pt>
                  <c:pt idx="30">
                    <c:v>Middle East </c:v>
                  </c:pt>
                  <c:pt idx="36">
                    <c:v>North America</c:v>
                  </c:pt>
                </c:lvl>
              </c:multiLvlStrCache>
            </c:multiLvlStrRef>
          </c:cat>
          <c:val>
            <c:numRef>
              <c:f>'Countries by exporter'!$EZ$4:$GO$4</c:f>
              <c:numCache>
                <c:formatCode>General</c:formatCode>
                <c:ptCount val="42"/>
                <c:pt idx="0">
                  <c:v>229123</c:v>
                </c:pt>
                <c:pt idx="1">
                  <c:v>187014</c:v>
                </c:pt>
                <c:pt idx="2">
                  <c:v>239195</c:v>
                </c:pt>
                <c:pt idx="3">
                  <c:v>282744</c:v>
                </c:pt>
                <c:pt idx="4">
                  <c:v>261037</c:v>
                </c:pt>
                <c:pt idx="5">
                  <c:v>229444</c:v>
                </c:pt>
                <c:pt idx="6">
                  <c:v>438180</c:v>
                </c:pt>
                <c:pt idx="7">
                  <c:v>378401</c:v>
                </c:pt>
                <c:pt idx="8">
                  <c:v>409049</c:v>
                </c:pt>
                <c:pt idx="9">
                  <c:v>404195</c:v>
                </c:pt>
                <c:pt idx="10">
                  <c:v>332161</c:v>
                </c:pt>
                <c:pt idx="11">
                  <c:v>259248</c:v>
                </c:pt>
                <c:pt idx="12">
                  <c:v>78008</c:v>
                </c:pt>
                <c:pt idx="13">
                  <c:v>93207</c:v>
                </c:pt>
                <c:pt idx="14">
                  <c:v>92872</c:v>
                </c:pt>
                <c:pt idx="15">
                  <c:v>111133</c:v>
                </c:pt>
                <c:pt idx="16">
                  <c:v>146074</c:v>
                </c:pt>
                <c:pt idx="17">
                  <c:v>125949</c:v>
                </c:pt>
                <c:pt idx="18">
                  <c:v>25287</c:v>
                </c:pt>
                <c:pt idx="19">
                  <c:v>38580</c:v>
                </c:pt>
                <c:pt idx="20">
                  <c:v>32869</c:v>
                </c:pt>
                <c:pt idx="21">
                  <c:v>40891</c:v>
                </c:pt>
                <c:pt idx="22">
                  <c:v>41888</c:v>
                </c:pt>
                <c:pt idx="23">
                  <c:v>33842</c:v>
                </c:pt>
                <c:pt idx="24">
                  <c:v>138620</c:v>
                </c:pt>
                <c:pt idx="25">
                  <c:v>129520</c:v>
                </c:pt>
                <c:pt idx="26">
                  <c:v>155451</c:v>
                </c:pt>
                <c:pt idx="27">
                  <c:v>155209</c:v>
                </c:pt>
                <c:pt idx="28">
                  <c:v>148750</c:v>
                </c:pt>
                <c:pt idx="29">
                  <c:v>112458</c:v>
                </c:pt>
                <c:pt idx="30">
                  <c:v>104866</c:v>
                </c:pt>
                <c:pt idx="31">
                  <c:v>121832</c:v>
                </c:pt>
                <c:pt idx="32">
                  <c:v>116907</c:v>
                </c:pt>
                <c:pt idx="33">
                  <c:v>102545</c:v>
                </c:pt>
                <c:pt idx="34">
                  <c:v>144218</c:v>
                </c:pt>
                <c:pt idx="35">
                  <c:v>114033</c:v>
                </c:pt>
                <c:pt idx="36">
                  <c:v>3278</c:v>
                </c:pt>
                <c:pt idx="37">
                  <c:v>4199</c:v>
                </c:pt>
                <c:pt idx="38">
                  <c:v>5023</c:v>
                </c:pt>
                <c:pt idx="39">
                  <c:v>5147</c:v>
                </c:pt>
                <c:pt idx="40">
                  <c:v>5734</c:v>
                </c:pt>
                <c:pt idx="41">
                  <c:v>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D4-CA49-8055-B369C0827F83}"/>
            </c:ext>
          </c:extLst>
        </c:ser>
        <c:ser>
          <c:idx val="1"/>
          <c:order val="1"/>
          <c:tx>
            <c:strRef>
              <c:f>'Countries by exporter'!$EY$5</c:f>
              <c:strCache>
                <c:ptCount val="1"/>
                <c:pt idx="0">
                  <c:v>EU</c:v>
                </c:pt>
              </c:strCache>
            </c:strRef>
          </c:tx>
          <c:spPr>
            <a:solidFill>
              <a:srgbClr val="F8B644"/>
            </a:solidFill>
            <a:ln>
              <a:noFill/>
            </a:ln>
            <a:effectLst/>
          </c:spPr>
          <c:invertIfNegative val="0"/>
          <c:cat>
            <c:multiLvlStrRef>
              <c:f>'Countries by exporter'!$EZ$2:$GO$3</c:f>
              <c:multiLvlStrCache>
                <c:ptCount val="42"/>
                <c:lvl>
                  <c:pt idx="0">
                    <c:v>2015</c:v>
                  </c:pt>
                  <c:pt idx="1">
                    <c:v>2016</c:v>
                  </c:pt>
                  <c:pt idx="2">
                    <c:v>2017</c:v>
                  </c:pt>
                  <c:pt idx="3">
                    <c:v>2018</c:v>
                  </c:pt>
                  <c:pt idx="4">
                    <c:v>2019</c:v>
                  </c:pt>
                  <c:pt idx="5">
                    <c:v>2020</c:v>
                  </c:pt>
                  <c:pt idx="6">
                    <c:v>2015</c:v>
                  </c:pt>
                  <c:pt idx="7">
                    <c:v>2016</c:v>
                  </c:pt>
                  <c:pt idx="8">
                    <c:v>2017</c:v>
                  </c:pt>
                  <c:pt idx="9">
                    <c:v>2018</c:v>
                  </c:pt>
                  <c:pt idx="10">
                    <c:v>2019</c:v>
                  </c:pt>
                  <c:pt idx="11">
                    <c:v>2020</c:v>
                  </c:pt>
                  <c:pt idx="12">
                    <c:v>2015</c:v>
                  </c:pt>
                  <c:pt idx="13">
                    <c:v>2016</c:v>
                  </c:pt>
                  <c:pt idx="14">
                    <c:v>2017</c:v>
                  </c:pt>
                  <c:pt idx="15">
                    <c:v>2018</c:v>
                  </c:pt>
                  <c:pt idx="16">
                    <c:v>2019</c:v>
                  </c:pt>
                  <c:pt idx="17">
                    <c:v>2020</c:v>
                  </c:pt>
                  <c:pt idx="18">
                    <c:v>2015</c:v>
                  </c:pt>
                  <c:pt idx="19">
                    <c:v>2016</c:v>
                  </c:pt>
                  <c:pt idx="20">
                    <c:v>2017</c:v>
                  </c:pt>
                  <c:pt idx="21">
                    <c:v>2018</c:v>
                  </c:pt>
                  <c:pt idx="22">
                    <c:v>2019</c:v>
                  </c:pt>
                  <c:pt idx="23">
                    <c:v>2020</c:v>
                  </c:pt>
                  <c:pt idx="24">
                    <c:v>2015</c:v>
                  </c:pt>
                  <c:pt idx="25">
                    <c:v>2016</c:v>
                  </c:pt>
                  <c:pt idx="26">
                    <c:v>2017</c:v>
                  </c:pt>
                  <c:pt idx="27">
                    <c:v>2018</c:v>
                  </c:pt>
                  <c:pt idx="28">
                    <c:v>2019</c:v>
                  </c:pt>
                  <c:pt idx="29">
                    <c:v>2020</c:v>
                  </c:pt>
                  <c:pt idx="30">
                    <c:v>2015</c:v>
                  </c:pt>
                  <c:pt idx="31">
                    <c:v>2016</c:v>
                  </c:pt>
                  <c:pt idx="32">
                    <c:v>2017</c:v>
                  </c:pt>
                  <c:pt idx="33">
                    <c:v>2018</c:v>
                  </c:pt>
                  <c:pt idx="34">
                    <c:v>2019</c:v>
                  </c:pt>
                  <c:pt idx="35">
                    <c:v>2020</c:v>
                  </c:pt>
                  <c:pt idx="36">
                    <c:v>2015</c:v>
                  </c:pt>
                  <c:pt idx="37">
                    <c:v>2016</c:v>
                  </c:pt>
                  <c:pt idx="38">
                    <c:v>2017</c:v>
                  </c:pt>
                  <c:pt idx="39">
                    <c:v>2018</c:v>
                  </c:pt>
                  <c:pt idx="40">
                    <c:v>2019</c:v>
                  </c:pt>
                  <c:pt idx="41">
                    <c:v>2020</c:v>
                  </c:pt>
                </c:lvl>
                <c:lvl>
                  <c:pt idx="0">
                    <c:v>Africa</c:v>
                  </c:pt>
                  <c:pt idx="6">
                    <c:v>Asia-Pacific</c:v>
                  </c:pt>
                  <c:pt idx="12">
                    <c:v>EECCA</c:v>
                  </c:pt>
                  <c:pt idx="18">
                    <c:v>EU</c:v>
                  </c:pt>
                  <c:pt idx="24">
                    <c:v>LAC</c:v>
                  </c:pt>
                  <c:pt idx="30">
                    <c:v>Middle East </c:v>
                  </c:pt>
                  <c:pt idx="36">
                    <c:v>North America</c:v>
                  </c:pt>
                </c:lvl>
              </c:multiLvlStrCache>
            </c:multiLvlStrRef>
          </c:cat>
          <c:val>
            <c:numRef>
              <c:f>'Countries by exporter'!$EZ$5:$GO$5</c:f>
              <c:numCache>
                <c:formatCode>General</c:formatCode>
                <c:ptCount val="42"/>
                <c:pt idx="0">
                  <c:v>446050</c:v>
                </c:pt>
                <c:pt idx="1">
                  <c:v>386981</c:v>
                </c:pt>
                <c:pt idx="2">
                  <c:v>385470</c:v>
                </c:pt>
                <c:pt idx="3">
                  <c:v>443381</c:v>
                </c:pt>
                <c:pt idx="4">
                  <c:v>481777</c:v>
                </c:pt>
                <c:pt idx="5" formatCode="#,##0">
                  <c:v>335571</c:v>
                </c:pt>
                <c:pt idx="6">
                  <c:v>15634</c:v>
                </c:pt>
                <c:pt idx="7">
                  <c:v>24288</c:v>
                </c:pt>
                <c:pt idx="8">
                  <c:v>36872</c:v>
                </c:pt>
                <c:pt idx="9">
                  <c:v>26734</c:v>
                </c:pt>
                <c:pt idx="10">
                  <c:v>13343</c:v>
                </c:pt>
                <c:pt idx="11">
                  <c:v>31928</c:v>
                </c:pt>
                <c:pt idx="12">
                  <c:v>227373</c:v>
                </c:pt>
                <c:pt idx="13">
                  <c:v>233153</c:v>
                </c:pt>
                <c:pt idx="14">
                  <c:v>270894</c:v>
                </c:pt>
                <c:pt idx="15">
                  <c:v>327432</c:v>
                </c:pt>
                <c:pt idx="16">
                  <c:v>431366</c:v>
                </c:pt>
                <c:pt idx="17">
                  <c:v>429719</c:v>
                </c:pt>
                <c:pt idx="18">
                  <c:v>847050</c:v>
                </c:pt>
                <c:pt idx="19">
                  <c:v>961141</c:v>
                </c:pt>
                <c:pt idx="20">
                  <c:v>1069348</c:v>
                </c:pt>
                <c:pt idx="21">
                  <c:v>1264471</c:v>
                </c:pt>
                <c:pt idx="22">
                  <c:v>1341800</c:v>
                </c:pt>
                <c:pt idx="23">
                  <c:v>1171832</c:v>
                </c:pt>
                <c:pt idx="24">
                  <c:v>6647</c:v>
                </c:pt>
                <c:pt idx="25">
                  <c:v>5033</c:v>
                </c:pt>
                <c:pt idx="26">
                  <c:v>12463</c:v>
                </c:pt>
                <c:pt idx="27">
                  <c:v>5257</c:v>
                </c:pt>
                <c:pt idx="28">
                  <c:v>6747</c:v>
                </c:pt>
                <c:pt idx="29">
                  <c:v>2786</c:v>
                </c:pt>
                <c:pt idx="30">
                  <c:v>27543</c:v>
                </c:pt>
                <c:pt idx="31">
                  <c:v>49453</c:v>
                </c:pt>
                <c:pt idx="32">
                  <c:v>32913</c:v>
                </c:pt>
                <c:pt idx="33">
                  <c:v>34753</c:v>
                </c:pt>
                <c:pt idx="34">
                  <c:v>38155</c:v>
                </c:pt>
                <c:pt idx="35">
                  <c:v>18780</c:v>
                </c:pt>
                <c:pt idx="36">
                  <c:v>19570</c:v>
                </c:pt>
                <c:pt idx="37">
                  <c:v>14445</c:v>
                </c:pt>
                <c:pt idx="38">
                  <c:v>14809</c:v>
                </c:pt>
                <c:pt idx="39">
                  <c:v>9859</c:v>
                </c:pt>
                <c:pt idx="40">
                  <c:v>23898</c:v>
                </c:pt>
                <c:pt idx="41">
                  <c:v>9122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D4-CA49-8055-B369C0827F83}"/>
            </c:ext>
          </c:extLst>
        </c:ser>
        <c:ser>
          <c:idx val="2"/>
          <c:order val="2"/>
          <c:tx>
            <c:strRef>
              <c:f>'Countries by exporter'!$EY$6</c:f>
              <c:strCache>
                <c:ptCount val="1"/>
                <c:pt idx="0">
                  <c:v>USA</c:v>
                </c:pt>
              </c:strCache>
            </c:strRef>
          </c:tx>
          <c:spPr>
            <a:solidFill>
              <a:srgbClr val="103744"/>
            </a:solidFill>
            <a:ln>
              <a:noFill/>
            </a:ln>
            <a:effectLst/>
          </c:spPr>
          <c:invertIfNegative val="0"/>
          <c:cat>
            <c:multiLvlStrRef>
              <c:f>'Countries by exporter'!$EZ$2:$GO$3</c:f>
              <c:multiLvlStrCache>
                <c:ptCount val="42"/>
                <c:lvl>
                  <c:pt idx="0">
                    <c:v>2015</c:v>
                  </c:pt>
                  <c:pt idx="1">
                    <c:v>2016</c:v>
                  </c:pt>
                  <c:pt idx="2">
                    <c:v>2017</c:v>
                  </c:pt>
                  <c:pt idx="3">
                    <c:v>2018</c:v>
                  </c:pt>
                  <c:pt idx="4">
                    <c:v>2019</c:v>
                  </c:pt>
                  <c:pt idx="5">
                    <c:v>2020</c:v>
                  </c:pt>
                  <c:pt idx="6">
                    <c:v>2015</c:v>
                  </c:pt>
                  <c:pt idx="7">
                    <c:v>2016</c:v>
                  </c:pt>
                  <c:pt idx="8">
                    <c:v>2017</c:v>
                  </c:pt>
                  <c:pt idx="9">
                    <c:v>2018</c:v>
                  </c:pt>
                  <c:pt idx="10">
                    <c:v>2019</c:v>
                  </c:pt>
                  <c:pt idx="11">
                    <c:v>2020</c:v>
                  </c:pt>
                  <c:pt idx="12">
                    <c:v>2015</c:v>
                  </c:pt>
                  <c:pt idx="13">
                    <c:v>2016</c:v>
                  </c:pt>
                  <c:pt idx="14">
                    <c:v>2017</c:v>
                  </c:pt>
                  <c:pt idx="15">
                    <c:v>2018</c:v>
                  </c:pt>
                  <c:pt idx="16">
                    <c:v>2019</c:v>
                  </c:pt>
                  <c:pt idx="17">
                    <c:v>2020</c:v>
                  </c:pt>
                  <c:pt idx="18">
                    <c:v>2015</c:v>
                  </c:pt>
                  <c:pt idx="19">
                    <c:v>2016</c:v>
                  </c:pt>
                  <c:pt idx="20">
                    <c:v>2017</c:v>
                  </c:pt>
                  <c:pt idx="21">
                    <c:v>2018</c:v>
                  </c:pt>
                  <c:pt idx="22">
                    <c:v>2019</c:v>
                  </c:pt>
                  <c:pt idx="23">
                    <c:v>2020</c:v>
                  </c:pt>
                  <c:pt idx="24">
                    <c:v>2015</c:v>
                  </c:pt>
                  <c:pt idx="25">
                    <c:v>2016</c:v>
                  </c:pt>
                  <c:pt idx="26">
                    <c:v>2017</c:v>
                  </c:pt>
                  <c:pt idx="27">
                    <c:v>2018</c:v>
                  </c:pt>
                  <c:pt idx="28">
                    <c:v>2019</c:v>
                  </c:pt>
                  <c:pt idx="29">
                    <c:v>2020</c:v>
                  </c:pt>
                  <c:pt idx="30">
                    <c:v>2015</c:v>
                  </c:pt>
                  <c:pt idx="31">
                    <c:v>2016</c:v>
                  </c:pt>
                  <c:pt idx="32">
                    <c:v>2017</c:v>
                  </c:pt>
                  <c:pt idx="33">
                    <c:v>2018</c:v>
                  </c:pt>
                  <c:pt idx="34">
                    <c:v>2019</c:v>
                  </c:pt>
                  <c:pt idx="35">
                    <c:v>2020</c:v>
                  </c:pt>
                  <c:pt idx="36">
                    <c:v>2015</c:v>
                  </c:pt>
                  <c:pt idx="37">
                    <c:v>2016</c:v>
                  </c:pt>
                  <c:pt idx="38">
                    <c:v>2017</c:v>
                  </c:pt>
                  <c:pt idx="39">
                    <c:v>2018</c:v>
                  </c:pt>
                  <c:pt idx="40">
                    <c:v>2019</c:v>
                  </c:pt>
                  <c:pt idx="41">
                    <c:v>2020</c:v>
                  </c:pt>
                </c:lvl>
                <c:lvl>
                  <c:pt idx="0">
                    <c:v>Africa</c:v>
                  </c:pt>
                  <c:pt idx="6">
                    <c:v>Asia-Pacific</c:v>
                  </c:pt>
                  <c:pt idx="12">
                    <c:v>EECCA</c:v>
                  </c:pt>
                  <c:pt idx="18">
                    <c:v>EU</c:v>
                  </c:pt>
                  <c:pt idx="24">
                    <c:v>LAC</c:v>
                  </c:pt>
                  <c:pt idx="30">
                    <c:v>Middle East </c:v>
                  </c:pt>
                  <c:pt idx="36">
                    <c:v>North America</c:v>
                  </c:pt>
                </c:lvl>
              </c:multiLvlStrCache>
            </c:multiLvlStrRef>
          </c:cat>
          <c:val>
            <c:numRef>
              <c:f>'Countries by exporter'!$EZ$6:$GO$6</c:f>
              <c:numCache>
                <c:formatCode>General</c:formatCode>
                <c:ptCount val="42"/>
                <c:pt idx="0">
                  <c:v>111816</c:v>
                </c:pt>
                <c:pt idx="1">
                  <c:v>76441</c:v>
                </c:pt>
                <c:pt idx="2">
                  <c:v>90666</c:v>
                </c:pt>
                <c:pt idx="3">
                  <c:v>151031</c:v>
                </c:pt>
                <c:pt idx="4">
                  <c:v>209807</c:v>
                </c:pt>
                <c:pt idx="5">
                  <c:v>181414</c:v>
                </c:pt>
                <c:pt idx="6">
                  <c:v>63968</c:v>
                </c:pt>
                <c:pt idx="7">
                  <c:v>59413</c:v>
                </c:pt>
                <c:pt idx="8">
                  <c:v>60846</c:v>
                </c:pt>
                <c:pt idx="9">
                  <c:v>60487</c:v>
                </c:pt>
                <c:pt idx="10">
                  <c:v>64159</c:v>
                </c:pt>
                <c:pt idx="11">
                  <c:v>38409</c:v>
                </c:pt>
                <c:pt idx="12">
                  <c:v>17247</c:v>
                </c:pt>
                <c:pt idx="13">
                  <c:v>27076</c:v>
                </c:pt>
                <c:pt idx="14">
                  <c:v>55094</c:v>
                </c:pt>
                <c:pt idx="15">
                  <c:v>99750</c:v>
                </c:pt>
                <c:pt idx="16">
                  <c:v>198889</c:v>
                </c:pt>
                <c:pt idx="17">
                  <c:v>149359</c:v>
                </c:pt>
                <c:pt idx="18">
                  <c:v>59787</c:v>
                </c:pt>
                <c:pt idx="19">
                  <c:v>71948</c:v>
                </c:pt>
                <c:pt idx="20">
                  <c:v>81185</c:v>
                </c:pt>
                <c:pt idx="21">
                  <c:v>102963</c:v>
                </c:pt>
                <c:pt idx="22">
                  <c:v>116691</c:v>
                </c:pt>
                <c:pt idx="23">
                  <c:v>96355</c:v>
                </c:pt>
                <c:pt idx="24">
                  <c:v>152959</c:v>
                </c:pt>
                <c:pt idx="25">
                  <c:v>175558</c:v>
                </c:pt>
                <c:pt idx="26">
                  <c:v>151214</c:v>
                </c:pt>
                <c:pt idx="27">
                  <c:v>141363</c:v>
                </c:pt>
                <c:pt idx="28">
                  <c:v>145660</c:v>
                </c:pt>
                <c:pt idx="29">
                  <c:v>125210</c:v>
                </c:pt>
                <c:pt idx="30">
                  <c:v>162382</c:v>
                </c:pt>
                <c:pt idx="31">
                  <c:v>148786</c:v>
                </c:pt>
                <c:pt idx="32">
                  <c:v>201374</c:v>
                </c:pt>
                <c:pt idx="33">
                  <c:v>235994</c:v>
                </c:pt>
                <c:pt idx="34">
                  <c:v>247461</c:v>
                </c:pt>
                <c:pt idx="35">
                  <c:v>192624</c:v>
                </c:pt>
                <c:pt idx="36">
                  <c:v>7865</c:v>
                </c:pt>
                <c:pt idx="37">
                  <c:v>6862</c:v>
                </c:pt>
                <c:pt idx="38">
                  <c:v>9272</c:v>
                </c:pt>
                <c:pt idx="39">
                  <c:v>6841</c:v>
                </c:pt>
                <c:pt idx="40">
                  <c:v>6909</c:v>
                </c:pt>
                <c:pt idx="41">
                  <c:v>6805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7D4-CA49-8055-B369C0827F83}"/>
            </c:ext>
          </c:extLst>
        </c:ser>
        <c:ser>
          <c:idx val="3"/>
          <c:order val="3"/>
          <c:tx>
            <c:strRef>
              <c:f>'Countries by exporter'!$EY$7</c:f>
              <c:strCache>
                <c:ptCount val="1"/>
                <c:pt idx="0">
                  <c:v>ROK</c:v>
                </c:pt>
              </c:strCache>
            </c:strRef>
          </c:tx>
          <c:spPr>
            <a:solidFill>
              <a:srgbClr val="8F5382"/>
            </a:solidFill>
            <a:ln>
              <a:noFill/>
            </a:ln>
            <a:effectLst/>
          </c:spPr>
          <c:invertIfNegative val="0"/>
          <c:cat>
            <c:multiLvlStrRef>
              <c:f>'Countries by exporter'!$EZ$2:$GO$3</c:f>
              <c:multiLvlStrCache>
                <c:ptCount val="42"/>
                <c:lvl>
                  <c:pt idx="0">
                    <c:v>2015</c:v>
                  </c:pt>
                  <c:pt idx="1">
                    <c:v>2016</c:v>
                  </c:pt>
                  <c:pt idx="2">
                    <c:v>2017</c:v>
                  </c:pt>
                  <c:pt idx="3">
                    <c:v>2018</c:v>
                  </c:pt>
                  <c:pt idx="4">
                    <c:v>2019</c:v>
                  </c:pt>
                  <c:pt idx="5">
                    <c:v>2020</c:v>
                  </c:pt>
                  <c:pt idx="6">
                    <c:v>2015</c:v>
                  </c:pt>
                  <c:pt idx="7">
                    <c:v>2016</c:v>
                  </c:pt>
                  <c:pt idx="8">
                    <c:v>2017</c:v>
                  </c:pt>
                  <c:pt idx="9">
                    <c:v>2018</c:v>
                  </c:pt>
                  <c:pt idx="10">
                    <c:v>2019</c:v>
                  </c:pt>
                  <c:pt idx="11">
                    <c:v>2020</c:v>
                  </c:pt>
                  <c:pt idx="12">
                    <c:v>2015</c:v>
                  </c:pt>
                  <c:pt idx="13">
                    <c:v>2016</c:v>
                  </c:pt>
                  <c:pt idx="14">
                    <c:v>2017</c:v>
                  </c:pt>
                  <c:pt idx="15">
                    <c:v>2018</c:v>
                  </c:pt>
                  <c:pt idx="16">
                    <c:v>2019</c:v>
                  </c:pt>
                  <c:pt idx="17">
                    <c:v>2020</c:v>
                  </c:pt>
                  <c:pt idx="18">
                    <c:v>2015</c:v>
                  </c:pt>
                  <c:pt idx="19">
                    <c:v>2016</c:v>
                  </c:pt>
                  <c:pt idx="20">
                    <c:v>2017</c:v>
                  </c:pt>
                  <c:pt idx="21">
                    <c:v>2018</c:v>
                  </c:pt>
                  <c:pt idx="22">
                    <c:v>2019</c:v>
                  </c:pt>
                  <c:pt idx="23">
                    <c:v>2020</c:v>
                  </c:pt>
                  <c:pt idx="24">
                    <c:v>2015</c:v>
                  </c:pt>
                  <c:pt idx="25">
                    <c:v>2016</c:v>
                  </c:pt>
                  <c:pt idx="26">
                    <c:v>2017</c:v>
                  </c:pt>
                  <c:pt idx="27">
                    <c:v>2018</c:v>
                  </c:pt>
                  <c:pt idx="28">
                    <c:v>2019</c:v>
                  </c:pt>
                  <c:pt idx="29">
                    <c:v>2020</c:v>
                  </c:pt>
                  <c:pt idx="30">
                    <c:v>2015</c:v>
                  </c:pt>
                  <c:pt idx="31">
                    <c:v>2016</c:v>
                  </c:pt>
                  <c:pt idx="32">
                    <c:v>2017</c:v>
                  </c:pt>
                  <c:pt idx="33">
                    <c:v>2018</c:v>
                  </c:pt>
                  <c:pt idx="34">
                    <c:v>2019</c:v>
                  </c:pt>
                  <c:pt idx="35">
                    <c:v>2020</c:v>
                  </c:pt>
                  <c:pt idx="36">
                    <c:v>2015</c:v>
                  </c:pt>
                  <c:pt idx="37">
                    <c:v>2016</c:v>
                  </c:pt>
                  <c:pt idx="38">
                    <c:v>2017</c:v>
                  </c:pt>
                  <c:pt idx="39">
                    <c:v>2018</c:v>
                  </c:pt>
                  <c:pt idx="40">
                    <c:v>2019</c:v>
                  </c:pt>
                  <c:pt idx="41">
                    <c:v>2020</c:v>
                  </c:pt>
                </c:lvl>
                <c:lvl>
                  <c:pt idx="0">
                    <c:v>Africa</c:v>
                  </c:pt>
                  <c:pt idx="6">
                    <c:v>Asia-Pacific</c:v>
                  </c:pt>
                  <c:pt idx="12">
                    <c:v>EECCA</c:v>
                  </c:pt>
                  <c:pt idx="18">
                    <c:v>EU</c:v>
                  </c:pt>
                  <c:pt idx="24">
                    <c:v>LAC</c:v>
                  </c:pt>
                  <c:pt idx="30">
                    <c:v>Middle East </c:v>
                  </c:pt>
                  <c:pt idx="36">
                    <c:v>North America</c:v>
                  </c:pt>
                </c:lvl>
              </c:multiLvlStrCache>
            </c:multiLvlStrRef>
          </c:cat>
          <c:val>
            <c:numRef>
              <c:f>'Countries by exporter'!$EZ$7:$GO$7</c:f>
              <c:numCache>
                <c:formatCode>General</c:formatCode>
                <c:ptCount val="42"/>
                <c:pt idx="0">
                  <c:v>73937</c:v>
                </c:pt>
                <c:pt idx="1">
                  <c:v>80380</c:v>
                </c:pt>
                <c:pt idx="2">
                  <c:v>127396</c:v>
                </c:pt>
                <c:pt idx="3">
                  <c:v>192190</c:v>
                </c:pt>
                <c:pt idx="4">
                  <c:v>262129</c:v>
                </c:pt>
                <c:pt idx="5">
                  <c:v>153762</c:v>
                </c:pt>
                <c:pt idx="6">
                  <c:v>30781</c:v>
                </c:pt>
                <c:pt idx="7">
                  <c:v>33666</c:v>
                </c:pt>
                <c:pt idx="8">
                  <c:v>34248</c:v>
                </c:pt>
                <c:pt idx="9">
                  <c:v>39357</c:v>
                </c:pt>
                <c:pt idx="10">
                  <c:v>39200</c:v>
                </c:pt>
                <c:pt idx="11">
                  <c:v>33342</c:v>
                </c:pt>
                <c:pt idx="12">
                  <c:v>6302</c:v>
                </c:pt>
                <c:pt idx="13">
                  <c:v>5909</c:v>
                </c:pt>
                <c:pt idx="14">
                  <c:v>7916</c:v>
                </c:pt>
                <c:pt idx="15">
                  <c:v>17354</c:v>
                </c:pt>
                <c:pt idx="16">
                  <c:v>39033</c:v>
                </c:pt>
                <c:pt idx="17">
                  <c:v>40945</c:v>
                </c:pt>
                <c:pt idx="18">
                  <c:v>204</c:v>
                </c:pt>
                <c:pt idx="19">
                  <c:v>233</c:v>
                </c:pt>
                <c:pt idx="20">
                  <c:v>346</c:v>
                </c:pt>
                <c:pt idx="21">
                  <c:v>636</c:v>
                </c:pt>
                <c:pt idx="22">
                  <c:v>1100</c:v>
                </c:pt>
                <c:pt idx="23">
                  <c:v>895</c:v>
                </c:pt>
                <c:pt idx="24">
                  <c:v>25890</c:v>
                </c:pt>
                <c:pt idx="25">
                  <c:v>38869</c:v>
                </c:pt>
                <c:pt idx="26">
                  <c:v>44686</c:v>
                </c:pt>
                <c:pt idx="27">
                  <c:v>45290</c:v>
                </c:pt>
                <c:pt idx="28">
                  <c:v>41399</c:v>
                </c:pt>
                <c:pt idx="29">
                  <c:v>45058</c:v>
                </c:pt>
                <c:pt idx="30">
                  <c:v>45773</c:v>
                </c:pt>
                <c:pt idx="31">
                  <c:v>44102</c:v>
                </c:pt>
                <c:pt idx="32">
                  <c:v>42775</c:v>
                </c:pt>
                <c:pt idx="33">
                  <c:v>38096</c:v>
                </c:pt>
                <c:pt idx="34">
                  <c:v>56228</c:v>
                </c:pt>
                <c:pt idx="35">
                  <c:v>90351</c:v>
                </c:pt>
                <c:pt idx="36">
                  <c:v>2217</c:v>
                </c:pt>
                <c:pt idx="37">
                  <c:v>2047</c:v>
                </c:pt>
                <c:pt idx="38">
                  <c:v>1958</c:v>
                </c:pt>
                <c:pt idx="39">
                  <c:v>2040</c:v>
                </c:pt>
                <c:pt idx="40">
                  <c:v>2065</c:v>
                </c:pt>
                <c:pt idx="41">
                  <c:v>1899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7D4-CA49-8055-B369C0827F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40091056"/>
        <c:axId val="1528669232"/>
      </c:barChart>
      <c:catAx>
        <c:axId val="1140091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8669232"/>
        <c:crosses val="autoZero"/>
        <c:auto val="1"/>
        <c:lblAlgn val="ctr"/>
        <c:lblOffset val="100"/>
        <c:noMultiLvlLbl val="0"/>
      </c:catAx>
      <c:valAx>
        <c:axId val="1528669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091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'Countries by exporter'!$C$3:$C$210</c:f>
              <c:strCache>
                <c:ptCount val="208"/>
                <c:pt idx="0">
                  <c:v>AFGHANISTAN</c:v>
                </c:pt>
                <c:pt idx="1">
                  <c:v>ALBANIA</c:v>
                </c:pt>
                <c:pt idx="2">
                  <c:v>ALGERIA</c:v>
                </c:pt>
                <c:pt idx="3">
                  <c:v>ANGOLA</c:v>
                </c:pt>
                <c:pt idx="4">
                  <c:v>ANTIGUA AND BARBUDA</c:v>
                </c:pt>
                <c:pt idx="5">
                  <c:v>ARGENTINA</c:v>
                </c:pt>
                <c:pt idx="6">
                  <c:v>ARMENIA</c:v>
                </c:pt>
                <c:pt idx="7">
                  <c:v>ARUBA</c:v>
                </c:pt>
                <c:pt idx="8">
                  <c:v>AUSTRALIA</c:v>
                </c:pt>
                <c:pt idx="9">
                  <c:v>AUSTRIA</c:v>
                </c:pt>
                <c:pt idx="10">
                  <c:v>AZERBAIJAN</c:v>
                </c:pt>
                <c:pt idx="11">
                  <c:v>BAHAMAS</c:v>
                </c:pt>
                <c:pt idx="12">
                  <c:v>BAHRAIN</c:v>
                </c:pt>
                <c:pt idx="13">
                  <c:v>BANGLADESH</c:v>
                </c:pt>
                <c:pt idx="14">
                  <c:v>BARBADOS</c:v>
                </c:pt>
                <c:pt idx="15">
                  <c:v>BELARUS </c:v>
                </c:pt>
                <c:pt idx="16">
                  <c:v>BELGIUM </c:v>
                </c:pt>
                <c:pt idx="17">
                  <c:v>BELIZE</c:v>
                </c:pt>
                <c:pt idx="18">
                  <c:v>BENIN </c:v>
                </c:pt>
                <c:pt idx="19">
                  <c:v>BERMUDA</c:v>
                </c:pt>
                <c:pt idx="20">
                  <c:v>BHUTAN</c:v>
                </c:pt>
                <c:pt idx="21">
                  <c:v>BOLIVIA</c:v>
                </c:pt>
                <c:pt idx="22">
                  <c:v>BOSNIA AND HERZEGOVINA</c:v>
                </c:pt>
                <c:pt idx="23">
                  <c:v>BOTSWANA</c:v>
                </c:pt>
                <c:pt idx="24">
                  <c:v>BRAZIL</c:v>
                </c:pt>
                <c:pt idx="25">
                  <c:v>BRUNEI DARUSSALAM </c:v>
                </c:pt>
                <c:pt idx="26">
                  <c:v>BULGARIA</c:v>
                </c:pt>
                <c:pt idx="27">
                  <c:v>BURKINA FASO </c:v>
                </c:pt>
                <c:pt idx="28">
                  <c:v>BURUNDI</c:v>
                </c:pt>
                <c:pt idx="29">
                  <c:v>CAMBODIA </c:v>
                </c:pt>
                <c:pt idx="30">
                  <c:v>CAMEROON</c:v>
                </c:pt>
                <c:pt idx="31">
                  <c:v>CANADA</c:v>
                </c:pt>
                <c:pt idx="32">
                  <c:v>CAPE VERDE</c:v>
                </c:pt>
                <c:pt idx="33">
                  <c:v>CAYMAN ISLANDS</c:v>
                </c:pt>
                <c:pt idx="34">
                  <c:v>CENTRAL AFRICAN REPUBLIC</c:v>
                </c:pt>
                <c:pt idx="35">
                  <c:v>CHAD</c:v>
                </c:pt>
                <c:pt idx="36">
                  <c:v>CHILE</c:v>
                </c:pt>
                <c:pt idx="37">
                  <c:v>CHINA</c:v>
                </c:pt>
                <c:pt idx="38">
                  <c:v>COLOMBIA</c:v>
                </c:pt>
                <c:pt idx="39">
                  <c:v>COMOROS </c:v>
                </c:pt>
                <c:pt idx="40">
                  <c:v>CONGO</c:v>
                </c:pt>
                <c:pt idx="41">
                  <c:v>CONGO, DEMOCRATIC REPUBLIC OF </c:v>
                </c:pt>
                <c:pt idx="42">
                  <c:v>COSTA RICA</c:v>
                </c:pt>
                <c:pt idx="43">
                  <c:v>COTE D'IVOIRE</c:v>
                </c:pt>
                <c:pt idx="44">
                  <c:v>CROATIA</c:v>
                </c:pt>
                <c:pt idx="45">
                  <c:v>CUBA</c:v>
                </c:pt>
                <c:pt idx="46">
                  <c:v>CURACAO</c:v>
                </c:pt>
                <c:pt idx="47">
                  <c:v>CYPRUS</c:v>
                </c:pt>
                <c:pt idx="48">
                  <c:v>CZECH REPUBLIC </c:v>
                </c:pt>
                <c:pt idx="49">
                  <c:v>DENMARK</c:v>
                </c:pt>
                <c:pt idx="50">
                  <c:v>DJIBOUTI </c:v>
                </c:pt>
                <c:pt idx="51">
                  <c:v>DOMINICA</c:v>
                </c:pt>
                <c:pt idx="52">
                  <c:v>DOMINICAN REPUBLIC</c:v>
                </c:pt>
                <c:pt idx="53">
                  <c:v>ECUADOR</c:v>
                </c:pt>
                <c:pt idx="54">
                  <c:v>EGYPT</c:v>
                </c:pt>
                <c:pt idx="55">
                  <c:v>EL SALVADOR</c:v>
                </c:pt>
                <c:pt idx="56">
                  <c:v>EQUATORIAL GUINEA</c:v>
                </c:pt>
                <c:pt idx="57">
                  <c:v>ERITREA</c:v>
                </c:pt>
                <c:pt idx="58">
                  <c:v>ESTONIA</c:v>
                </c:pt>
                <c:pt idx="59">
                  <c:v>ESWATINI</c:v>
                </c:pt>
                <c:pt idx="60">
                  <c:v>ETHIOPIA </c:v>
                </c:pt>
                <c:pt idx="61">
                  <c:v>FAROE ISLANDS</c:v>
                </c:pt>
                <c:pt idx="62">
                  <c:v>FIJI</c:v>
                </c:pt>
                <c:pt idx="63">
                  <c:v>FINLAND</c:v>
                </c:pt>
                <c:pt idx="64">
                  <c:v>FORMER YUGOSLAV REPUBLIC OF MACEDONIA</c:v>
                </c:pt>
                <c:pt idx="65">
                  <c:v>FRANCE</c:v>
                </c:pt>
                <c:pt idx="66">
                  <c:v>FRENCH GUIANA</c:v>
                </c:pt>
                <c:pt idx="67">
                  <c:v>FRENCH POLYNESIA</c:v>
                </c:pt>
                <c:pt idx="68">
                  <c:v>GABON</c:v>
                </c:pt>
                <c:pt idx="69">
                  <c:v>GAMBIA</c:v>
                </c:pt>
                <c:pt idx="70">
                  <c:v>GEORGIA</c:v>
                </c:pt>
                <c:pt idx="71">
                  <c:v>GERMANY</c:v>
                </c:pt>
                <c:pt idx="72">
                  <c:v>GHANA</c:v>
                </c:pt>
                <c:pt idx="73">
                  <c:v>GIBRALTAR</c:v>
                </c:pt>
                <c:pt idx="74">
                  <c:v>GREECE</c:v>
                </c:pt>
                <c:pt idx="75">
                  <c:v>GREENLAND</c:v>
                </c:pt>
                <c:pt idx="76">
                  <c:v>GRENADA</c:v>
                </c:pt>
                <c:pt idx="77">
                  <c:v>GUATEMALA</c:v>
                </c:pt>
                <c:pt idx="78">
                  <c:v>GUINEA</c:v>
                </c:pt>
                <c:pt idx="79">
                  <c:v>GUINEA-BISSAU</c:v>
                </c:pt>
                <c:pt idx="80">
                  <c:v>GUYANA</c:v>
                </c:pt>
                <c:pt idx="81">
                  <c:v>HAITI</c:v>
                </c:pt>
                <c:pt idx="82">
                  <c:v>HONDURAS</c:v>
                </c:pt>
                <c:pt idx="83">
                  <c:v>HONG KONG</c:v>
                </c:pt>
                <c:pt idx="84">
                  <c:v>HUNGARY</c:v>
                </c:pt>
                <c:pt idx="85">
                  <c:v>ICELAND</c:v>
                </c:pt>
                <c:pt idx="86">
                  <c:v>INDIA</c:v>
                </c:pt>
                <c:pt idx="87">
                  <c:v>INDONESIA </c:v>
                </c:pt>
                <c:pt idx="88">
                  <c:v>IRAN, ISLAMIC REPUBLIC OF</c:v>
                </c:pt>
                <c:pt idx="89">
                  <c:v>IRAQ</c:v>
                </c:pt>
                <c:pt idx="90">
                  <c:v>IRELAND</c:v>
                </c:pt>
                <c:pt idx="91">
                  <c:v>ISRAEL </c:v>
                </c:pt>
                <c:pt idx="92">
                  <c:v>ITALY</c:v>
                </c:pt>
                <c:pt idx="93">
                  <c:v>JAMAICA</c:v>
                </c:pt>
                <c:pt idx="94">
                  <c:v>JAPAN</c:v>
                </c:pt>
                <c:pt idx="95">
                  <c:v>JORDAN</c:v>
                </c:pt>
                <c:pt idx="96">
                  <c:v>KAZAKHSTAN</c:v>
                </c:pt>
                <c:pt idx="97">
                  <c:v>KENYA</c:v>
                </c:pt>
                <c:pt idx="98">
                  <c:v>KIRIBATI </c:v>
                </c:pt>
                <c:pt idx="99">
                  <c:v>KOREA, DEMOCRATIC PEOPLE'S REPUBLIC OF ( NORTH KOREA)</c:v>
                </c:pt>
                <c:pt idx="100">
                  <c:v>KOREA, REPUBLIC OF (SOUTH KOREA)</c:v>
                </c:pt>
                <c:pt idx="101">
                  <c:v>KUWAIT</c:v>
                </c:pt>
                <c:pt idx="102">
                  <c:v>KYRGYZ, REPUBLIC </c:v>
                </c:pt>
                <c:pt idx="103">
                  <c:v>LAO PEOPLE'S DEMOCRATIC REPUBLIC</c:v>
                </c:pt>
                <c:pt idx="104">
                  <c:v>LATVIA</c:v>
                </c:pt>
                <c:pt idx="105">
                  <c:v>LEBANON</c:v>
                </c:pt>
                <c:pt idx="106">
                  <c:v>LESOTHO</c:v>
                </c:pt>
                <c:pt idx="107">
                  <c:v>LIBERIA</c:v>
                </c:pt>
                <c:pt idx="108">
                  <c:v>LIBYAN ARAB JAMAHIRIYA </c:v>
                </c:pt>
                <c:pt idx="109">
                  <c:v>LIECHTENSTEIN</c:v>
                </c:pt>
                <c:pt idx="110">
                  <c:v>LITHUANIA</c:v>
                </c:pt>
                <c:pt idx="111">
                  <c:v>LUXEMBOURG</c:v>
                </c:pt>
                <c:pt idx="112">
                  <c:v>MADAGASCAR</c:v>
                </c:pt>
                <c:pt idx="113">
                  <c:v>MALAWI</c:v>
                </c:pt>
                <c:pt idx="114">
                  <c:v>MALAYSIA</c:v>
                </c:pt>
                <c:pt idx="115">
                  <c:v>MALDIVES</c:v>
                </c:pt>
                <c:pt idx="116">
                  <c:v>MALI</c:v>
                </c:pt>
                <c:pt idx="117">
                  <c:v>MALTA</c:v>
                </c:pt>
                <c:pt idx="118">
                  <c:v>MARSHALL ISLANDS</c:v>
                </c:pt>
                <c:pt idx="119">
                  <c:v>MARTINIQUE</c:v>
                </c:pt>
                <c:pt idx="120">
                  <c:v>MAURITANIA</c:v>
                </c:pt>
                <c:pt idx="121">
                  <c:v>MAURITIUS</c:v>
                </c:pt>
                <c:pt idx="122">
                  <c:v>MEXICO</c:v>
                </c:pt>
                <c:pt idx="123">
                  <c:v>MOLDOVA, REPUBLIC OF</c:v>
                </c:pt>
                <c:pt idx="124">
                  <c:v>MONGOLIA</c:v>
                </c:pt>
                <c:pt idx="125">
                  <c:v>MONTENEGRO</c:v>
                </c:pt>
                <c:pt idx="126">
                  <c:v>MONTSERRAT</c:v>
                </c:pt>
                <c:pt idx="127">
                  <c:v>MOROCCO</c:v>
                </c:pt>
                <c:pt idx="128">
                  <c:v>MOZAMBIQUE</c:v>
                </c:pt>
                <c:pt idx="129">
                  <c:v>MYANMAR </c:v>
                </c:pt>
                <c:pt idx="130">
                  <c:v>NAMIBIA</c:v>
                </c:pt>
                <c:pt idx="131">
                  <c:v>NAURU</c:v>
                </c:pt>
                <c:pt idx="132">
                  <c:v>NEPAL</c:v>
                </c:pt>
                <c:pt idx="133">
                  <c:v>NETHERLANDS</c:v>
                </c:pt>
                <c:pt idx="134">
                  <c:v>NEW ZEALAND</c:v>
                </c:pt>
                <c:pt idx="135">
                  <c:v>NICARAGUA</c:v>
                </c:pt>
                <c:pt idx="136">
                  <c:v>NIGER</c:v>
                </c:pt>
                <c:pt idx="137">
                  <c:v>NIGERIA</c:v>
                </c:pt>
                <c:pt idx="138">
                  <c:v>NORWAY </c:v>
                </c:pt>
                <c:pt idx="139">
                  <c:v>OMAN</c:v>
                </c:pt>
                <c:pt idx="140">
                  <c:v>PAKISTAN</c:v>
                </c:pt>
                <c:pt idx="141">
                  <c:v>PALAU</c:v>
                </c:pt>
                <c:pt idx="142">
                  <c:v>PANAMA </c:v>
                </c:pt>
                <c:pt idx="143">
                  <c:v>PAPUA NEW GUINEA</c:v>
                </c:pt>
                <c:pt idx="144">
                  <c:v>PARAGUAY</c:v>
                </c:pt>
                <c:pt idx="145">
                  <c:v>PERU</c:v>
                </c:pt>
                <c:pt idx="146">
                  <c:v>PHILIPPINES</c:v>
                </c:pt>
                <c:pt idx="147">
                  <c:v>PITCAIRN</c:v>
                </c:pt>
                <c:pt idx="148">
                  <c:v>POLAND</c:v>
                </c:pt>
                <c:pt idx="149">
                  <c:v>PORTUGAL</c:v>
                </c:pt>
                <c:pt idx="150">
                  <c:v>QATAR</c:v>
                </c:pt>
                <c:pt idx="151">
                  <c:v>REUNION</c:v>
                </c:pt>
                <c:pt idx="152">
                  <c:v>ROMANIA</c:v>
                </c:pt>
                <c:pt idx="153">
                  <c:v>RUSSIAN FEDERATION </c:v>
                </c:pt>
                <c:pt idx="154">
                  <c:v>RWANDA</c:v>
                </c:pt>
                <c:pt idx="155">
                  <c:v>SAMOA </c:v>
                </c:pt>
                <c:pt idx="156">
                  <c:v>SAN MARINO</c:v>
                </c:pt>
                <c:pt idx="157">
                  <c:v>SAO TOME AND PRINCIPE</c:v>
                </c:pt>
                <c:pt idx="158">
                  <c:v>SAUDI ARABIA</c:v>
                </c:pt>
                <c:pt idx="159">
                  <c:v>SENEGAL</c:v>
                </c:pt>
                <c:pt idx="160">
                  <c:v>SERBIA </c:v>
                </c:pt>
                <c:pt idx="161">
                  <c:v>SEYCHELLES</c:v>
                </c:pt>
                <c:pt idx="162">
                  <c:v>SIERRA LEONE</c:v>
                </c:pt>
                <c:pt idx="163">
                  <c:v>SINGAPORE</c:v>
                </c:pt>
                <c:pt idx="164">
                  <c:v>SINT MAARTEN (DUTCH PART)</c:v>
                </c:pt>
                <c:pt idx="165">
                  <c:v>SLOVAKIA</c:v>
                </c:pt>
                <c:pt idx="166">
                  <c:v>SLOVENIA</c:v>
                </c:pt>
                <c:pt idx="167">
                  <c:v>SOLOMON ISLANDS</c:v>
                </c:pt>
                <c:pt idx="168">
                  <c:v>SOMALIA</c:v>
                </c:pt>
                <c:pt idx="169">
                  <c:v>SOUTH AFRICA </c:v>
                </c:pt>
                <c:pt idx="170">
                  <c:v>SOUTH SUDAN</c:v>
                </c:pt>
                <c:pt idx="171">
                  <c:v>SPAIN</c:v>
                </c:pt>
                <c:pt idx="172">
                  <c:v>SRI LANKA </c:v>
                </c:pt>
                <c:pt idx="173">
                  <c:v>ST KITTS AND NEVIS</c:v>
                </c:pt>
                <c:pt idx="174">
                  <c:v>ST LUCIA</c:v>
                </c:pt>
                <c:pt idx="175">
                  <c:v>ST VINCENT AND THE GRENADINES</c:v>
                </c:pt>
                <c:pt idx="176">
                  <c:v>SUDAN</c:v>
                </c:pt>
                <c:pt idx="177">
                  <c:v>SURINAME </c:v>
                </c:pt>
                <c:pt idx="178">
                  <c:v>SWEDEN</c:v>
                </c:pt>
                <c:pt idx="179">
                  <c:v>SWITZERLAND </c:v>
                </c:pt>
                <c:pt idx="180">
                  <c:v>SYRIAN ARAB REPUBLIC </c:v>
                </c:pt>
                <c:pt idx="181">
                  <c:v>TAIWAN</c:v>
                </c:pt>
                <c:pt idx="182">
                  <c:v>TAJIKISTAN</c:v>
                </c:pt>
                <c:pt idx="183">
                  <c:v>TANZANIA, UNITED REPUBLIC OF</c:v>
                </c:pt>
                <c:pt idx="184">
                  <c:v>THAILAND</c:v>
                </c:pt>
                <c:pt idx="185">
                  <c:v>TIMOR-LESTE</c:v>
                </c:pt>
                <c:pt idx="186">
                  <c:v>TOGO</c:v>
                </c:pt>
                <c:pt idx="187">
                  <c:v>TONGA</c:v>
                </c:pt>
                <c:pt idx="188">
                  <c:v>TRINIDAD AND TOBAGO</c:v>
                </c:pt>
                <c:pt idx="189">
                  <c:v>TUNISIA</c:v>
                </c:pt>
                <c:pt idx="190">
                  <c:v>TURKEY</c:v>
                </c:pt>
                <c:pt idx="191">
                  <c:v>TURKMENISTAN</c:v>
                </c:pt>
                <c:pt idx="192">
                  <c:v>TURKS AND CAICOS ISLANDS</c:v>
                </c:pt>
                <c:pt idx="193">
                  <c:v>TUVALU</c:v>
                </c:pt>
                <c:pt idx="194">
                  <c:v>UGANDA</c:v>
                </c:pt>
                <c:pt idx="195">
                  <c:v>UKRAINE</c:v>
                </c:pt>
                <c:pt idx="196">
                  <c:v>UNITED ARAB EMIRATES</c:v>
                </c:pt>
                <c:pt idx="197">
                  <c:v>UNITED KINGDOM</c:v>
                </c:pt>
                <c:pt idx="198">
                  <c:v>UNITED STATES</c:v>
                </c:pt>
                <c:pt idx="199">
                  <c:v>URUGUAY</c:v>
                </c:pt>
                <c:pt idx="200">
                  <c:v>UZBEKISTAN</c:v>
                </c:pt>
                <c:pt idx="201">
                  <c:v>VANUATU </c:v>
                </c:pt>
                <c:pt idx="202">
                  <c:v>VENEZUELA</c:v>
                </c:pt>
                <c:pt idx="203">
                  <c:v>VIETNAM</c:v>
                </c:pt>
                <c:pt idx="204">
                  <c:v>VIRGIN ISLANDS (US)</c:v>
                </c:pt>
                <c:pt idx="205">
                  <c:v>YEMEN  </c:v>
                </c:pt>
                <c:pt idx="206">
                  <c:v>ZAMBIA</c:v>
                </c:pt>
                <c:pt idx="207">
                  <c:v>ZIMBABWE </c:v>
                </c:pt>
              </c:strCache>
            </c:strRef>
          </c:xVal>
          <c:yVal>
            <c:numRef>
              <c:f>'Countries by exporter'!$AI$3:$AI$210</c:f>
              <c:numCache>
                <c:formatCode>General</c:formatCode>
                <c:ptCount val="208"/>
                <c:pt idx="0">
                  <c:v>1988</c:v>
                </c:pt>
                <c:pt idx="1">
                  <c:v>7862</c:v>
                </c:pt>
                <c:pt idx="2">
                  <c:v>415</c:v>
                </c:pt>
                <c:pt idx="3">
                  <c:v>522</c:v>
                </c:pt>
                <c:pt idx="4">
                  <c:v>1724</c:v>
                </c:pt>
                <c:pt idx="5">
                  <c:v>464</c:v>
                </c:pt>
                <c:pt idx="6">
                  <c:v>1023</c:v>
                </c:pt>
                <c:pt idx="7">
                  <c:v>267</c:v>
                </c:pt>
                <c:pt idx="8">
                  <c:v>10475</c:v>
                </c:pt>
                <c:pt idx="9">
                  <c:v>27866</c:v>
                </c:pt>
                <c:pt idx="10">
                  <c:v>1108</c:v>
                </c:pt>
                <c:pt idx="11">
                  <c:v>8820</c:v>
                </c:pt>
                <c:pt idx="12">
                  <c:v>1445</c:v>
                </c:pt>
                <c:pt idx="13">
                  <c:v>26682</c:v>
                </c:pt>
                <c:pt idx="14">
                  <c:v>1752</c:v>
                </c:pt>
                <c:pt idx="15">
                  <c:v>5809</c:v>
                </c:pt>
                <c:pt idx="16">
                  <c:v>55710</c:v>
                </c:pt>
                <c:pt idx="17">
                  <c:v>609</c:v>
                </c:pt>
                <c:pt idx="18">
                  <c:v>179417</c:v>
                </c:pt>
                <c:pt idx="19">
                  <c:v>105</c:v>
                </c:pt>
                <c:pt idx="20">
                  <c:v>3</c:v>
                </c:pt>
                <c:pt idx="21">
                  <c:v>1495</c:v>
                </c:pt>
                <c:pt idx="22">
                  <c:v>50830</c:v>
                </c:pt>
                <c:pt idx="23">
                  <c:v>10190</c:v>
                </c:pt>
                <c:pt idx="24">
                  <c:v>231</c:v>
                </c:pt>
                <c:pt idx="25">
                  <c:v>1291</c:v>
                </c:pt>
                <c:pt idx="26">
                  <c:v>29891</c:v>
                </c:pt>
                <c:pt idx="27">
                  <c:v>3148</c:v>
                </c:pt>
                <c:pt idx="28">
                  <c:v>1540</c:v>
                </c:pt>
                <c:pt idx="29">
                  <c:v>44158</c:v>
                </c:pt>
                <c:pt idx="30">
                  <c:v>28931</c:v>
                </c:pt>
                <c:pt idx="31">
                  <c:v>10452</c:v>
                </c:pt>
                <c:pt idx="32">
                  <c:v>466</c:v>
                </c:pt>
                <c:pt idx="33">
                  <c:v>1281</c:v>
                </c:pt>
                <c:pt idx="34">
                  <c:v>317</c:v>
                </c:pt>
                <c:pt idx="35">
                  <c:v>180</c:v>
                </c:pt>
                <c:pt idx="36">
                  <c:v>70927</c:v>
                </c:pt>
                <c:pt idx="37">
                  <c:v>18156</c:v>
                </c:pt>
                <c:pt idx="38">
                  <c:v>388</c:v>
                </c:pt>
                <c:pt idx="39">
                  <c:v>1420</c:v>
                </c:pt>
                <c:pt idx="40">
                  <c:v>9186</c:v>
                </c:pt>
                <c:pt idx="41">
                  <c:v>10971</c:v>
                </c:pt>
                <c:pt idx="42">
                  <c:v>7559</c:v>
                </c:pt>
                <c:pt idx="43">
                  <c:v>20239</c:v>
                </c:pt>
                <c:pt idx="44">
                  <c:v>10223</c:v>
                </c:pt>
                <c:pt idx="45">
                  <c:v>130</c:v>
                </c:pt>
                <c:pt idx="46">
                  <c:v>1068</c:v>
                </c:pt>
                <c:pt idx="47">
                  <c:v>8808</c:v>
                </c:pt>
                <c:pt idx="48">
                  <c:v>33560</c:v>
                </c:pt>
                <c:pt idx="49">
                  <c:v>11328</c:v>
                </c:pt>
                <c:pt idx="50">
                  <c:v>1126</c:v>
                </c:pt>
                <c:pt idx="51">
                  <c:v>909</c:v>
                </c:pt>
                <c:pt idx="52">
                  <c:v>43616</c:v>
                </c:pt>
                <c:pt idx="53">
                  <c:v>456</c:v>
                </c:pt>
                <c:pt idx="54">
                  <c:v>15621</c:v>
                </c:pt>
                <c:pt idx="55">
                  <c:v>5882</c:v>
                </c:pt>
                <c:pt idx="56">
                  <c:v>2627</c:v>
                </c:pt>
                <c:pt idx="57">
                  <c:v>25</c:v>
                </c:pt>
                <c:pt idx="58">
                  <c:v>5619</c:v>
                </c:pt>
                <c:pt idx="59">
                  <c:v>3648</c:v>
                </c:pt>
                <c:pt idx="60">
                  <c:v>7466</c:v>
                </c:pt>
                <c:pt idx="61">
                  <c:v>63</c:v>
                </c:pt>
                <c:pt idx="62">
                  <c:v>8262</c:v>
                </c:pt>
                <c:pt idx="63">
                  <c:v>5774</c:v>
                </c:pt>
                <c:pt idx="64">
                  <c:v>14280</c:v>
                </c:pt>
                <c:pt idx="65">
                  <c:v>85374</c:v>
                </c:pt>
                <c:pt idx="66">
                  <c:v>3</c:v>
                </c:pt>
                <c:pt idx="67">
                  <c:v>19</c:v>
                </c:pt>
                <c:pt idx="68">
                  <c:v>423</c:v>
                </c:pt>
                <c:pt idx="69">
                  <c:v>6120</c:v>
                </c:pt>
                <c:pt idx="70">
                  <c:v>69760</c:v>
                </c:pt>
                <c:pt idx="71">
                  <c:v>157124</c:v>
                </c:pt>
                <c:pt idx="72">
                  <c:v>32421</c:v>
                </c:pt>
                <c:pt idx="73">
                  <c:v>29</c:v>
                </c:pt>
                <c:pt idx="74">
                  <c:v>5246</c:v>
                </c:pt>
                <c:pt idx="75">
                  <c:v>16</c:v>
                </c:pt>
                <c:pt idx="76">
                  <c:v>536</c:v>
                </c:pt>
                <c:pt idx="77">
                  <c:v>15200</c:v>
                </c:pt>
                <c:pt idx="78">
                  <c:v>25851</c:v>
                </c:pt>
                <c:pt idx="79">
                  <c:v>1134</c:v>
                </c:pt>
                <c:pt idx="80">
                  <c:v>7105</c:v>
                </c:pt>
                <c:pt idx="81">
                  <c:v>1843</c:v>
                </c:pt>
                <c:pt idx="82">
                  <c:v>4429</c:v>
                </c:pt>
                <c:pt idx="83">
                  <c:v>14634</c:v>
                </c:pt>
                <c:pt idx="84">
                  <c:v>38174</c:v>
                </c:pt>
                <c:pt idx="85">
                  <c:v>901</c:v>
                </c:pt>
                <c:pt idx="86">
                  <c:v>83</c:v>
                </c:pt>
                <c:pt idx="87">
                  <c:v>2836</c:v>
                </c:pt>
                <c:pt idx="88">
                  <c:v>1179</c:v>
                </c:pt>
                <c:pt idx="89">
                  <c:v>7617</c:v>
                </c:pt>
                <c:pt idx="90">
                  <c:v>16389</c:v>
                </c:pt>
                <c:pt idx="91">
                  <c:v>11343</c:v>
                </c:pt>
                <c:pt idx="92">
                  <c:v>58716</c:v>
                </c:pt>
                <c:pt idx="93">
                  <c:v>15543</c:v>
                </c:pt>
                <c:pt idx="94">
                  <c:v>3261</c:v>
                </c:pt>
                <c:pt idx="95">
                  <c:v>59544</c:v>
                </c:pt>
                <c:pt idx="96">
                  <c:v>912</c:v>
                </c:pt>
                <c:pt idx="97">
                  <c:v>68057</c:v>
                </c:pt>
                <c:pt idx="98">
                  <c:v>240</c:v>
                </c:pt>
                <c:pt idx="99">
                  <c:v>3</c:v>
                </c:pt>
                <c:pt idx="100">
                  <c:v>5689</c:v>
                </c:pt>
                <c:pt idx="101">
                  <c:v>2069</c:v>
                </c:pt>
                <c:pt idx="102">
                  <c:v>3893</c:v>
                </c:pt>
                <c:pt idx="103">
                  <c:v>576</c:v>
                </c:pt>
                <c:pt idx="104">
                  <c:v>10987</c:v>
                </c:pt>
                <c:pt idx="105">
                  <c:v>25667</c:v>
                </c:pt>
                <c:pt idx="106">
                  <c:v>1725</c:v>
                </c:pt>
                <c:pt idx="107">
                  <c:v>2876</c:v>
                </c:pt>
                <c:pt idx="108">
                  <c:v>76197</c:v>
                </c:pt>
                <c:pt idx="109">
                  <c:v>233</c:v>
                </c:pt>
                <c:pt idx="110">
                  <c:v>28814</c:v>
                </c:pt>
                <c:pt idx="111">
                  <c:v>11088</c:v>
                </c:pt>
                <c:pt idx="112">
                  <c:v>2936</c:v>
                </c:pt>
                <c:pt idx="113">
                  <c:v>4394</c:v>
                </c:pt>
                <c:pt idx="114">
                  <c:v>22823</c:v>
                </c:pt>
                <c:pt idx="115">
                  <c:v>878</c:v>
                </c:pt>
                <c:pt idx="116">
                  <c:v>6058</c:v>
                </c:pt>
                <c:pt idx="117">
                  <c:v>16851</c:v>
                </c:pt>
                <c:pt idx="118">
                  <c:v>237</c:v>
                </c:pt>
                <c:pt idx="119">
                  <c:v>2</c:v>
                </c:pt>
                <c:pt idx="120">
                  <c:v>934</c:v>
                </c:pt>
                <c:pt idx="121">
                  <c:v>6607</c:v>
                </c:pt>
                <c:pt idx="122">
                  <c:v>80441</c:v>
                </c:pt>
                <c:pt idx="123">
                  <c:v>5006</c:v>
                </c:pt>
                <c:pt idx="124">
                  <c:v>37911</c:v>
                </c:pt>
                <c:pt idx="125">
                  <c:v>6309</c:v>
                </c:pt>
                <c:pt idx="126">
                  <c:v>110</c:v>
                </c:pt>
                <c:pt idx="127">
                  <c:v>6109</c:v>
                </c:pt>
                <c:pt idx="128">
                  <c:v>15614</c:v>
                </c:pt>
                <c:pt idx="129">
                  <c:v>88907</c:v>
                </c:pt>
                <c:pt idx="130">
                  <c:v>6399</c:v>
                </c:pt>
                <c:pt idx="131">
                  <c:v>11</c:v>
                </c:pt>
                <c:pt idx="132">
                  <c:v>3</c:v>
                </c:pt>
                <c:pt idx="133">
                  <c:v>58749</c:v>
                </c:pt>
                <c:pt idx="134">
                  <c:v>114479</c:v>
                </c:pt>
                <c:pt idx="135">
                  <c:v>2132</c:v>
                </c:pt>
                <c:pt idx="136">
                  <c:v>12321</c:v>
                </c:pt>
                <c:pt idx="137">
                  <c:v>100138</c:v>
                </c:pt>
                <c:pt idx="138">
                  <c:v>15619</c:v>
                </c:pt>
                <c:pt idx="139">
                  <c:v>1417</c:v>
                </c:pt>
                <c:pt idx="140">
                  <c:v>44127</c:v>
                </c:pt>
                <c:pt idx="141">
                  <c:v>1022</c:v>
                </c:pt>
                <c:pt idx="142">
                  <c:v>2793</c:v>
                </c:pt>
                <c:pt idx="143">
                  <c:v>2268</c:v>
                </c:pt>
                <c:pt idx="144">
                  <c:v>9140</c:v>
                </c:pt>
                <c:pt idx="145">
                  <c:v>445</c:v>
                </c:pt>
                <c:pt idx="146">
                  <c:v>4657</c:v>
                </c:pt>
                <c:pt idx="147">
                  <c:v>0</c:v>
                </c:pt>
                <c:pt idx="148">
                  <c:v>69934</c:v>
                </c:pt>
                <c:pt idx="149">
                  <c:v>24003</c:v>
                </c:pt>
                <c:pt idx="150">
                  <c:v>1000</c:v>
                </c:pt>
                <c:pt idx="151">
                  <c:v>14</c:v>
                </c:pt>
                <c:pt idx="152">
                  <c:v>27106</c:v>
                </c:pt>
                <c:pt idx="153">
                  <c:v>46748</c:v>
                </c:pt>
                <c:pt idx="154">
                  <c:v>1604</c:v>
                </c:pt>
                <c:pt idx="155">
                  <c:v>1508</c:v>
                </c:pt>
                <c:pt idx="156">
                  <c:v>718</c:v>
                </c:pt>
                <c:pt idx="157">
                  <c:v>417</c:v>
                </c:pt>
                <c:pt idx="158">
                  <c:v>16454</c:v>
                </c:pt>
                <c:pt idx="159">
                  <c:v>16307</c:v>
                </c:pt>
                <c:pt idx="160">
                  <c:v>70655</c:v>
                </c:pt>
                <c:pt idx="161">
                  <c:v>202</c:v>
                </c:pt>
                <c:pt idx="162">
                  <c:v>4392</c:v>
                </c:pt>
                <c:pt idx="163">
                  <c:v>15242</c:v>
                </c:pt>
                <c:pt idx="164">
                  <c:v>270</c:v>
                </c:pt>
                <c:pt idx="165">
                  <c:v>21541</c:v>
                </c:pt>
                <c:pt idx="166">
                  <c:v>18789</c:v>
                </c:pt>
                <c:pt idx="167">
                  <c:v>914</c:v>
                </c:pt>
                <c:pt idx="168">
                  <c:v>792</c:v>
                </c:pt>
                <c:pt idx="169">
                  <c:v>58316</c:v>
                </c:pt>
                <c:pt idx="170">
                  <c:v>649</c:v>
                </c:pt>
                <c:pt idx="171">
                  <c:v>23600</c:v>
                </c:pt>
                <c:pt idx="172">
                  <c:v>51850</c:v>
                </c:pt>
                <c:pt idx="173">
                  <c:v>840</c:v>
                </c:pt>
                <c:pt idx="174">
                  <c:v>952</c:v>
                </c:pt>
                <c:pt idx="175">
                  <c:v>592</c:v>
                </c:pt>
                <c:pt idx="176">
                  <c:v>1192</c:v>
                </c:pt>
                <c:pt idx="177">
                  <c:v>13758</c:v>
                </c:pt>
                <c:pt idx="178">
                  <c:v>4325</c:v>
                </c:pt>
                <c:pt idx="179">
                  <c:v>28738</c:v>
                </c:pt>
                <c:pt idx="180">
                  <c:v>449</c:v>
                </c:pt>
                <c:pt idx="181">
                  <c:v>7112</c:v>
                </c:pt>
                <c:pt idx="182">
                  <c:v>9525</c:v>
                </c:pt>
                <c:pt idx="183">
                  <c:v>37980</c:v>
                </c:pt>
                <c:pt idx="184">
                  <c:v>10162</c:v>
                </c:pt>
                <c:pt idx="185">
                  <c:v>255</c:v>
                </c:pt>
                <c:pt idx="186">
                  <c:v>19740</c:v>
                </c:pt>
                <c:pt idx="187">
                  <c:v>856</c:v>
                </c:pt>
                <c:pt idx="188">
                  <c:v>17515</c:v>
                </c:pt>
                <c:pt idx="189">
                  <c:v>10756</c:v>
                </c:pt>
                <c:pt idx="190">
                  <c:v>19695</c:v>
                </c:pt>
                <c:pt idx="191">
                  <c:v>292</c:v>
                </c:pt>
                <c:pt idx="192">
                  <c:v>1911</c:v>
                </c:pt>
                <c:pt idx="193">
                  <c:v>4</c:v>
                </c:pt>
                <c:pt idx="194">
                  <c:v>17371</c:v>
                </c:pt>
                <c:pt idx="195">
                  <c:v>12704</c:v>
                </c:pt>
                <c:pt idx="196">
                  <c:v>194039</c:v>
                </c:pt>
                <c:pt idx="197">
                  <c:v>20438</c:v>
                </c:pt>
                <c:pt idx="198">
                  <c:v>22462</c:v>
                </c:pt>
                <c:pt idx="199">
                  <c:v>289</c:v>
                </c:pt>
                <c:pt idx="200">
                  <c:v>531</c:v>
                </c:pt>
                <c:pt idx="201">
                  <c:v>169</c:v>
                </c:pt>
                <c:pt idx="202">
                  <c:v>580</c:v>
                </c:pt>
                <c:pt idx="203">
                  <c:v>6800</c:v>
                </c:pt>
                <c:pt idx="204">
                  <c:v>4</c:v>
                </c:pt>
                <c:pt idx="205">
                  <c:v>18341</c:v>
                </c:pt>
                <c:pt idx="206">
                  <c:v>11426</c:v>
                </c:pt>
                <c:pt idx="207">
                  <c:v>5999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8D-7B4A-A6E4-229FD82ADA92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'Countries by exporter'!$C$3:$C$210</c:f>
              <c:strCache>
                <c:ptCount val="208"/>
                <c:pt idx="0">
                  <c:v>AFGHANISTAN</c:v>
                </c:pt>
                <c:pt idx="1">
                  <c:v>ALBANIA</c:v>
                </c:pt>
                <c:pt idx="2">
                  <c:v>ALGERIA</c:v>
                </c:pt>
                <c:pt idx="3">
                  <c:v>ANGOLA</c:v>
                </c:pt>
                <c:pt idx="4">
                  <c:v>ANTIGUA AND BARBUDA</c:v>
                </c:pt>
                <c:pt idx="5">
                  <c:v>ARGENTINA</c:v>
                </c:pt>
                <c:pt idx="6">
                  <c:v>ARMENIA</c:v>
                </c:pt>
                <c:pt idx="7">
                  <c:v>ARUBA</c:v>
                </c:pt>
                <c:pt idx="8">
                  <c:v>AUSTRALIA</c:v>
                </c:pt>
                <c:pt idx="9">
                  <c:v>AUSTRIA</c:v>
                </c:pt>
                <c:pt idx="10">
                  <c:v>AZERBAIJAN</c:v>
                </c:pt>
                <c:pt idx="11">
                  <c:v>BAHAMAS</c:v>
                </c:pt>
                <c:pt idx="12">
                  <c:v>BAHRAIN</c:v>
                </c:pt>
                <c:pt idx="13">
                  <c:v>BANGLADESH</c:v>
                </c:pt>
                <c:pt idx="14">
                  <c:v>BARBADOS</c:v>
                </c:pt>
                <c:pt idx="15">
                  <c:v>BELARUS </c:v>
                </c:pt>
                <c:pt idx="16">
                  <c:v>BELGIUM </c:v>
                </c:pt>
                <c:pt idx="17">
                  <c:v>BELIZE</c:v>
                </c:pt>
                <c:pt idx="18">
                  <c:v>BENIN </c:v>
                </c:pt>
                <c:pt idx="19">
                  <c:v>BERMUDA</c:v>
                </c:pt>
                <c:pt idx="20">
                  <c:v>BHUTAN</c:v>
                </c:pt>
                <c:pt idx="21">
                  <c:v>BOLIVIA</c:v>
                </c:pt>
                <c:pt idx="22">
                  <c:v>BOSNIA AND HERZEGOVINA</c:v>
                </c:pt>
                <c:pt idx="23">
                  <c:v>BOTSWANA</c:v>
                </c:pt>
                <c:pt idx="24">
                  <c:v>BRAZIL</c:v>
                </c:pt>
                <c:pt idx="25">
                  <c:v>BRUNEI DARUSSALAM </c:v>
                </c:pt>
                <c:pt idx="26">
                  <c:v>BULGARIA</c:v>
                </c:pt>
                <c:pt idx="27">
                  <c:v>BURKINA FASO </c:v>
                </c:pt>
                <c:pt idx="28">
                  <c:v>BURUNDI</c:v>
                </c:pt>
                <c:pt idx="29">
                  <c:v>CAMBODIA </c:v>
                </c:pt>
                <c:pt idx="30">
                  <c:v>CAMEROON</c:v>
                </c:pt>
                <c:pt idx="31">
                  <c:v>CANADA</c:v>
                </c:pt>
                <c:pt idx="32">
                  <c:v>CAPE VERDE</c:v>
                </c:pt>
                <c:pt idx="33">
                  <c:v>CAYMAN ISLANDS</c:v>
                </c:pt>
                <c:pt idx="34">
                  <c:v>CENTRAL AFRICAN REPUBLIC</c:v>
                </c:pt>
                <c:pt idx="35">
                  <c:v>CHAD</c:v>
                </c:pt>
                <c:pt idx="36">
                  <c:v>CHILE</c:v>
                </c:pt>
                <c:pt idx="37">
                  <c:v>CHINA</c:v>
                </c:pt>
                <c:pt idx="38">
                  <c:v>COLOMBIA</c:v>
                </c:pt>
                <c:pt idx="39">
                  <c:v>COMOROS </c:v>
                </c:pt>
                <c:pt idx="40">
                  <c:v>CONGO</c:v>
                </c:pt>
                <c:pt idx="41">
                  <c:v>CONGO, DEMOCRATIC REPUBLIC OF </c:v>
                </c:pt>
                <c:pt idx="42">
                  <c:v>COSTA RICA</c:v>
                </c:pt>
                <c:pt idx="43">
                  <c:v>COTE D'IVOIRE</c:v>
                </c:pt>
                <c:pt idx="44">
                  <c:v>CROATIA</c:v>
                </c:pt>
                <c:pt idx="45">
                  <c:v>CUBA</c:v>
                </c:pt>
                <c:pt idx="46">
                  <c:v>CURACAO</c:v>
                </c:pt>
                <c:pt idx="47">
                  <c:v>CYPRUS</c:v>
                </c:pt>
                <c:pt idx="48">
                  <c:v>CZECH REPUBLIC </c:v>
                </c:pt>
                <c:pt idx="49">
                  <c:v>DENMARK</c:v>
                </c:pt>
                <c:pt idx="50">
                  <c:v>DJIBOUTI </c:v>
                </c:pt>
                <c:pt idx="51">
                  <c:v>DOMINICA</c:v>
                </c:pt>
                <c:pt idx="52">
                  <c:v>DOMINICAN REPUBLIC</c:v>
                </c:pt>
                <c:pt idx="53">
                  <c:v>ECUADOR</c:v>
                </c:pt>
                <c:pt idx="54">
                  <c:v>EGYPT</c:v>
                </c:pt>
                <c:pt idx="55">
                  <c:v>EL SALVADOR</c:v>
                </c:pt>
                <c:pt idx="56">
                  <c:v>EQUATORIAL GUINEA</c:v>
                </c:pt>
                <c:pt idx="57">
                  <c:v>ERITREA</c:v>
                </c:pt>
                <c:pt idx="58">
                  <c:v>ESTONIA</c:v>
                </c:pt>
                <c:pt idx="59">
                  <c:v>ESWATINI</c:v>
                </c:pt>
                <c:pt idx="60">
                  <c:v>ETHIOPIA </c:v>
                </c:pt>
                <c:pt idx="61">
                  <c:v>FAROE ISLANDS</c:v>
                </c:pt>
                <c:pt idx="62">
                  <c:v>FIJI</c:v>
                </c:pt>
                <c:pt idx="63">
                  <c:v>FINLAND</c:v>
                </c:pt>
                <c:pt idx="64">
                  <c:v>FORMER YUGOSLAV REPUBLIC OF MACEDONIA</c:v>
                </c:pt>
                <c:pt idx="65">
                  <c:v>FRANCE</c:v>
                </c:pt>
                <c:pt idx="66">
                  <c:v>FRENCH GUIANA</c:v>
                </c:pt>
                <c:pt idx="67">
                  <c:v>FRENCH POLYNESIA</c:v>
                </c:pt>
                <c:pt idx="68">
                  <c:v>GABON</c:v>
                </c:pt>
                <c:pt idx="69">
                  <c:v>GAMBIA</c:v>
                </c:pt>
                <c:pt idx="70">
                  <c:v>GEORGIA</c:v>
                </c:pt>
                <c:pt idx="71">
                  <c:v>GERMANY</c:v>
                </c:pt>
                <c:pt idx="72">
                  <c:v>GHANA</c:v>
                </c:pt>
                <c:pt idx="73">
                  <c:v>GIBRALTAR</c:v>
                </c:pt>
                <c:pt idx="74">
                  <c:v>GREECE</c:v>
                </c:pt>
                <c:pt idx="75">
                  <c:v>GREENLAND</c:v>
                </c:pt>
                <c:pt idx="76">
                  <c:v>GRENADA</c:v>
                </c:pt>
                <c:pt idx="77">
                  <c:v>GUATEMALA</c:v>
                </c:pt>
                <c:pt idx="78">
                  <c:v>GUINEA</c:v>
                </c:pt>
                <c:pt idx="79">
                  <c:v>GUINEA-BISSAU</c:v>
                </c:pt>
                <c:pt idx="80">
                  <c:v>GUYANA</c:v>
                </c:pt>
                <c:pt idx="81">
                  <c:v>HAITI</c:v>
                </c:pt>
                <c:pt idx="82">
                  <c:v>HONDURAS</c:v>
                </c:pt>
                <c:pt idx="83">
                  <c:v>HONG KONG</c:v>
                </c:pt>
                <c:pt idx="84">
                  <c:v>HUNGARY</c:v>
                </c:pt>
                <c:pt idx="85">
                  <c:v>ICELAND</c:v>
                </c:pt>
                <c:pt idx="86">
                  <c:v>INDIA</c:v>
                </c:pt>
                <c:pt idx="87">
                  <c:v>INDONESIA </c:v>
                </c:pt>
                <c:pt idx="88">
                  <c:v>IRAN, ISLAMIC REPUBLIC OF</c:v>
                </c:pt>
                <c:pt idx="89">
                  <c:v>IRAQ</c:v>
                </c:pt>
                <c:pt idx="90">
                  <c:v>IRELAND</c:v>
                </c:pt>
                <c:pt idx="91">
                  <c:v>ISRAEL </c:v>
                </c:pt>
                <c:pt idx="92">
                  <c:v>ITALY</c:v>
                </c:pt>
                <c:pt idx="93">
                  <c:v>JAMAICA</c:v>
                </c:pt>
                <c:pt idx="94">
                  <c:v>JAPAN</c:v>
                </c:pt>
                <c:pt idx="95">
                  <c:v>JORDAN</c:v>
                </c:pt>
                <c:pt idx="96">
                  <c:v>KAZAKHSTAN</c:v>
                </c:pt>
                <c:pt idx="97">
                  <c:v>KENYA</c:v>
                </c:pt>
                <c:pt idx="98">
                  <c:v>KIRIBATI </c:v>
                </c:pt>
                <c:pt idx="99">
                  <c:v>KOREA, DEMOCRATIC PEOPLE'S REPUBLIC OF ( NORTH KOREA)</c:v>
                </c:pt>
                <c:pt idx="100">
                  <c:v>KOREA, REPUBLIC OF (SOUTH KOREA)</c:v>
                </c:pt>
                <c:pt idx="101">
                  <c:v>KUWAIT</c:v>
                </c:pt>
                <c:pt idx="102">
                  <c:v>KYRGYZ, REPUBLIC </c:v>
                </c:pt>
                <c:pt idx="103">
                  <c:v>LAO PEOPLE'S DEMOCRATIC REPUBLIC</c:v>
                </c:pt>
                <c:pt idx="104">
                  <c:v>LATVIA</c:v>
                </c:pt>
                <c:pt idx="105">
                  <c:v>LEBANON</c:v>
                </c:pt>
                <c:pt idx="106">
                  <c:v>LESOTHO</c:v>
                </c:pt>
                <c:pt idx="107">
                  <c:v>LIBERIA</c:v>
                </c:pt>
                <c:pt idx="108">
                  <c:v>LIBYAN ARAB JAMAHIRIYA </c:v>
                </c:pt>
                <c:pt idx="109">
                  <c:v>LIECHTENSTEIN</c:v>
                </c:pt>
                <c:pt idx="110">
                  <c:v>LITHUANIA</c:v>
                </c:pt>
                <c:pt idx="111">
                  <c:v>LUXEMBOURG</c:v>
                </c:pt>
                <c:pt idx="112">
                  <c:v>MADAGASCAR</c:v>
                </c:pt>
                <c:pt idx="113">
                  <c:v>MALAWI</c:v>
                </c:pt>
                <c:pt idx="114">
                  <c:v>MALAYSIA</c:v>
                </c:pt>
                <c:pt idx="115">
                  <c:v>MALDIVES</c:v>
                </c:pt>
                <c:pt idx="116">
                  <c:v>MALI</c:v>
                </c:pt>
                <c:pt idx="117">
                  <c:v>MALTA</c:v>
                </c:pt>
                <c:pt idx="118">
                  <c:v>MARSHALL ISLANDS</c:v>
                </c:pt>
                <c:pt idx="119">
                  <c:v>MARTINIQUE</c:v>
                </c:pt>
                <c:pt idx="120">
                  <c:v>MAURITANIA</c:v>
                </c:pt>
                <c:pt idx="121">
                  <c:v>MAURITIUS</c:v>
                </c:pt>
                <c:pt idx="122">
                  <c:v>MEXICO</c:v>
                </c:pt>
                <c:pt idx="123">
                  <c:v>MOLDOVA, REPUBLIC OF</c:v>
                </c:pt>
                <c:pt idx="124">
                  <c:v>MONGOLIA</c:v>
                </c:pt>
                <c:pt idx="125">
                  <c:v>MONTENEGRO</c:v>
                </c:pt>
                <c:pt idx="126">
                  <c:v>MONTSERRAT</c:v>
                </c:pt>
                <c:pt idx="127">
                  <c:v>MOROCCO</c:v>
                </c:pt>
                <c:pt idx="128">
                  <c:v>MOZAMBIQUE</c:v>
                </c:pt>
                <c:pt idx="129">
                  <c:v>MYANMAR </c:v>
                </c:pt>
                <c:pt idx="130">
                  <c:v>NAMIBIA</c:v>
                </c:pt>
                <c:pt idx="131">
                  <c:v>NAURU</c:v>
                </c:pt>
                <c:pt idx="132">
                  <c:v>NEPAL</c:v>
                </c:pt>
                <c:pt idx="133">
                  <c:v>NETHERLANDS</c:v>
                </c:pt>
                <c:pt idx="134">
                  <c:v>NEW ZEALAND</c:v>
                </c:pt>
                <c:pt idx="135">
                  <c:v>NICARAGUA</c:v>
                </c:pt>
                <c:pt idx="136">
                  <c:v>NIGER</c:v>
                </c:pt>
                <c:pt idx="137">
                  <c:v>NIGERIA</c:v>
                </c:pt>
                <c:pt idx="138">
                  <c:v>NORWAY </c:v>
                </c:pt>
                <c:pt idx="139">
                  <c:v>OMAN</c:v>
                </c:pt>
                <c:pt idx="140">
                  <c:v>PAKISTAN</c:v>
                </c:pt>
                <c:pt idx="141">
                  <c:v>PALAU</c:v>
                </c:pt>
                <c:pt idx="142">
                  <c:v>PANAMA </c:v>
                </c:pt>
                <c:pt idx="143">
                  <c:v>PAPUA NEW GUINEA</c:v>
                </c:pt>
                <c:pt idx="144">
                  <c:v>PARAGUAY</c:v>
                </c:pt>
                <c:pt idx="145">
                  <c:v>PERU</c:v>
                </c:pt>
                <c:pt idx="146">
                  <c:v>PHILIPPINES</c:v>
                </c:pt>
                <c:pt idx="147">
                  <c:v>PITCAIRN</c:v>
                </c:pt>
                <c:pt idx="148">
                  <c:v>POLAND</c:v>
                </c:pt>
                <c:pt idx="149">
                  <c:v>PORTUGAL</c:v>
                </c:pt>
                <c:pt idx="150">
                  <c:v>QATAR</c:v>
                </c:pt>
                <c:pt idx="151">
                  <c:v>REUNION</c:v>
                </c:pt>
                <c:pt idx="152">
                  <c:v>ROMANIA</c:v>
                </c:pt>
                <c:pt idx="153">
                  <c:v>RUSSIAN FEDERATION </c:v>
                </c:pt>
                <c:pt idx="154">
                  <c:v>RWANDA</c:v>
                </c:pt>
                <c:pt idx="155">
                  <c:v>SAMOA </c:v>
                </c:pt>
                <c:pt idx="156">
                  <c:v>SAN MARINO</c:v>
                </c:pt>
                <c:pt idx="157">
                  <c:v>SAO TOME AND PRINCIPE</c:v>
                </c:pt>
                <c:pt idx="158">
                  <c:v>SAUDI ARABIA</c:v>
                </c:pt>
                <c:pt idx="159">
                  <c:v>SENEGAL</c:v>
                </c:pt>
                <c:pt idx="160">
                  <c:v>SERBIA </c:v>
                </c:pt>
                <c:pt idx="161">
                  <c:v>SEYCHELLES</c:v>
                </c:pt>
                <c:pt idx="162">
                  <c:v>SIERRA LEONE</c:v>
                </c:pt>
                <c:pt idx="163">
                  <c:v>SINGAPORE</c:v>
                </c:pt>
                <c:pt idx="164">
                  <c:v>SINT MAARTEN (DUTCH PART)</c:v>
                </c:pt>
                <c:pt idx="165">
                  <c:v>SLOVAKIA</c:v>
                </c:pt>
                <c:pt idx="166">
                  <c:v>SLOVENIA</c:v>
                </c:pt>
                <c:pt idx="167">
                  <c:v>SOLOMON ISLANDS</c:v>
                </c:pt>
                <c:pt idx="168">
                  <c:v>SOMALIA</c:v>
                </c:pt>
                <c:pt idx="169">
                  <c:v>SOUTH AFRICA </c:v>
                </c:pt>
                <c:pt idx="170">
                  <c:v>SOUTH SUDAN</c:v>
                </c:pt>
                <c:pt idx="171">
                  <c:v>SPAIN</c:v>
                </c:pt>
                <c:pt idx="172">
                  <c:v>SRI LANKA </c:v>
                </c:pt>
                <c:pt idx="173">
                  <c:v>ST KITTS AND NEVIS</c:v>
                </c:pt>
                <c:pt idx="174">
                  <c:v>ST LUCIA</c:v>
                </c:pt>
                <c:pt idx="175">
                  <c:v>ST VINCENT AND THE GRENADINES</c:v>
                </c:pt>
                <c:pt idx="176">
                  <c:v>SUDAN</c:v>
                </c:pt>
                <c:pt idx="177">
                  <c:v>SURINAME </c:v>
                </c:pt>
                <c:pt idx="178">
                  <c:v>SWEDEN</c:v>
                </c:pt>
                <c:pt idx="179">
                  <c:v>SWITZERLAND </c:v>
                </c:pt>
                <c:pt idx="180">
                  <c:v>SYRIAN ARAB REPUBLIC </c:v>
                </c:pt>
                <c:pt idx="181">
                  <c:v>TAIWAN</c:v>
                </c:pt>
                <c:pt idx="182">
                  <c:v>TAJIKISTAN</c:v>
                </c:pt>
                <c:pt idx="183">
                  <c:v>TANZANIA, UNITED REPUBLIC OF</c:v>
                </c:pt>
                <c:pt idx="184">
                  <c:v>THAILAND</c:v>
                </c:pt>
                <c:pt idx="185">
                  <c:v>TIMOR-LESTE</c:v>
                </c:pt>
                <c:pt idx="186">
                  <c:v>TOGO</c:v>
                </c:pt>
                <c:pt idx="187">
                  <c:v>TONGA</c:v>
                </c:pt>
                <c:pt idx="188">
                  <c:v>TRINIDAD AND TOBAGO</c:v>
                </c:pt>
                <c:pt idx="189">
                  <c:v>TUNISIA</c:v>
                </c:pt>
                <c:pt idx="190">
                  <c:v>TURKEY</c:v>
                </c:pt>
                <c:pt idx="191">
                  <c:v>TURKMENISTAN</c:v>
                </c:pt>
                <c:pt idx="192">
                  <c:v>TURKS AND CAICOS ISLANDS</c:v>
                </c:pt>
                <c:pt idx="193">
                  <c:v>TUVALU</c:v>
                </c:pt>
                <c:pt idx="194">
                  <c:v>UGANDA</c:v>
                </c:pt>
                <c:pt idx="195">
                  <c:v>UKRAINE</c:v>
                </c:pt>
                <c:pt idx="196">
                  <c:v>UNITED ARAB EMIRATES</c:v>
                </c:pt>
                <c:pt idx="197">
                  <c:v>UNITED KINGDOM</c:v>
                </c:pt>
                <c:pt idx="198">
                  <c:v>UNITED STATES</c:v>
                </c:pt>
                <c:pt idx="199">
                  <c:v>URUGUAY</c:v>
                </c:pt>
                <c:pt idx="200">
                  <c:v>UZBEKISTAN</c:v>
                </c:pt>
                <c:pt idx="201">
                  <c:v>VANUATU </c:v>
                </c:pt>
                <c:pt idx="202">
                  <c:v>VENEZUELA</c:v>
                </c:pt>
                <c:pt idx="203">
                  <c:v>VIETNAM</c:v>
                </c:pt>
                <c:pt idx="204">
                  <c:v>VIRGIN ISLANDS (US)</c:v>
                </c:pt>
                <c:pt idx="205">
                  <c:v>YEMEN  </c:v>
                </c:pt>
                <c:pt idx="206">
                  <c:v>ZAMBIA</c:v>
                </c:pt>
                <c:pt idx="207">
                  <c:v>ZIMBABWE </c:v>
                </c:pt>
              </c:strCache>
            </c:strRef>
          </c:xVal>
          <c:yVal>
            <c:numRef>
              <c:f>'Countries by exporter'!$AJ$3:$AJ$210</c:f>
              <c:numCache>
                <c:formatCode>General</c:formatCode>
                <c:ptCount val="208"/>
                <c:pt idx="0">
                  <c:v>9902</c:v>
                </c:pt>
                <c:pt idx="1">
                  <c:v>12097</c:v>
                </c:pt>
                <c:pt idx="2">
                  <c:v>1061</c:v>
                </c:pt>
                <c:pt idx="3">
                  <c:v>137</c:v>
                </c:pt>
                <c:pt idx="4">
                  <c:v>2694</c:v>
                </c:pt>
                <c:pt idx="5">
                  <c:v>332</c:v>
                </c:pt>
                <c:pt idx="6">
                  <c:v>633</c:v>
                </c:pt>
                <c:pt idx="7">
                  <c:v>342</c:v>
                </c:pt>
                <c:pt idx="8">
                  <c:v>8462</c:v>
                </c:pt>
                <c:pt idx="9">
                  <c:v>33690</c:v>
                </c:pt>
                <c:pt idx="10">
                  <c:v>224</c:v>
                </c:pt>
                <c:pt idx="11">
                  <c:v>7955</c:v>
                </c:pt>
                <c:pt idx="12">
                  <c:v>2555</c:v>
                </c:pt>
                <c:pt idx="13">
                  <c:v>27423</c:v>
                </c:pt>
                <c:pt idx="14">
                  <c:v>132</c:v>
                </c:pt>
                <c:pt idx="15">
                  <c:v>1017</c:v>
                </c:pt>
                <c:pt idx="16">
                  <c:v>61430</c:v>
                </c:pt>
                <c:pt idx="17">
                  <c:v>1073</c:v>
                </c:pt>
                <c:pt idx="18">
                  <c:v>28263</c:v>
                </c:pt>
                <c:pt idx="19">
                  <c:v>106</c:v>
                </c:pt>
                <c:pt idx="20">
                  <c:v>6</c:v>
                </c:pt>
                <c:pt idx="21">
                  <c:v>780</c:v>
                </c:pt>
                <c:pt idx="22">
                  <c:v>53698</c:v>
                </c:pt>
                <c:pt idx="23">
                  <c:v>11947</c:v>
                </c:pt>
                <c:pt idx="24">
                  <c:v>139</c:v>
                </c:pt>
                <c:pt idx="25">
                  <c:v>495</c:v>
                </c:pt>
                <c:pt idx="26">
                  <c:v>39869</c:v>
                </c:pt>
                <c:pt idx="27">
                  <c:v>3231</c:v>
                </c:pt>
                <c:pt idx="28">
                  <c:v>791</c:v>
                </c:pt>
                <c:pt idx="29">
                  <c:v>41545</c:v>
                </c:pt>
                <c:pt idx="30">
                  <c:v>32799</c:v>
                </c:pt>
                <c:pt idx="31">
                  <c:v>8916</c:v>
                </c:pt>
                <c:pt idx="32">
                  <c:v>536</c:v>
                </c:pt>
                <c:pt idx="33">
                  <c:v>1441</c:v>
                </c:pt>
                <c:pt idx="34">
                  <c:v>457</c:v>
                </c:pt>
                <c:pt idx="35">
                  <c:v>222</c:v>
                </c:pt>
                <c:pt idx="36">
                  <c:v>82514</c:v>
                </c:pt>
                <c:pt idx="37">
                  <c:v>13006</c:v>
                </c:pt>
                <c:pt idx="38">
                  <c:v>269</c:v>
                </c:pt>
                <c:pt idx="39">
                  <c:v>1883</c:v>
                </c:pt>
                <c:pt idx="40">
                  <c:v>9929</c:v>
                </c:pt>
                <c:pt idx="41">
                  <c:v>5023</c:v>
                </c:pt>
                <c:pt idx="42">
                  <c:v>6992</c:v>
                </c:pt>
                <c:pt idx="43">
                  <c:v>34563</c:v>
                </c:pt>
                <c:pt idx="44">
                  <c:v>30757</c:v>
                </c:pt>
                <c:pt idx="45">
                  <c:v>101</c:v>
                </c:pt>
                <c:pt idx="46">
                  <c:v>1491</c:v>
                </c:pt>
                <c:pt idx="47">
                  <c:v>10827</c:v>
                </c:pt>
                <c:pt idx="48">
                  <c:v>39008</c:v>
                </c:pt>
                <c:pt idx="49">
                  <c:v>13315</c:v>
                </c:pt>
                <c:pt idx="50">
                  <c:v>1236</c:v>
                </c:pt>
                <c:pt idx="51">
                  <c:v>176</c:v>
                </c:pt>
                <c:pt idx="52">
                  <c:v>60546</c:v>
                </c:pt>
                <c:pt idx="53">
                  <c:v>312</c:v>
                </c:pt>
                <c:pt idx="54">
                  <c:v>13277</c:v>
                </c:pt>
                <c:pt idx="55">
                  <c:v>7353</c:v>
                </c:pt>
                <c:pt idx="56">
                  <c:v>3412</c:v>
                </c:pt>
                <c:pt idx="57">
                  <c:v>8</c:v>
                </c:pt>
                <c:pt idx="58">
                  <c:v>5882</c:v>
                </c:pt>
                <c:pt idx="59">
                  <c:v>8</c:v>
                </c:pt>
                <c:pt idx="60">
                  <c:v>4771</c:v>
                </c:pt>
                <c:pt idx="61">
                  <c:v>50</c:v>
                </c:pt>
                <c:pt idx="62">
                  <c:v>23</c:v>
                </c:pt>
                <c:pt idx="63">
                  <c:v>6471</c:v>
                </c:pt>
                <c:pt idx="64">
                  <c:v>13565</c:v>
                </c:pt>
                <c:pt idx="65">
                  <c:v>100331</c:v>
                </c:pt>
                <c:pt idx="66">
                  <c:v>1</c:v>
                </c:pt>
                <c:pt idx="67">
                  <c:v>23</c:v>
                </c:pt>
                <c:pt idx="68">
                  <c:v>722</c:v>
                </c:pt>
                <c:pt idx="69">
                  <c:v>7210</c:v>
                </c:pt>
                <c:pt idx="70">
                  <c:v>80847</c:v>
                </c:pt>
                <c:pt idx="71">
                  <c:v>182140</c:v>
                </c:pt>
                <c:pt idx="72">
                  <c:v>47740</c:v>
                </c:pt>
                <c:pt idx="73">
                  <c:v>27</c:v>
                </c:pt>
                <c:pt idx="74">
                  <c:v>6474</c:v>
                </c:pt>
                <c:pt idx="75">
                  <c:v>11</c:v>
                </c:pt>
                <c:pt idx="76">
                  <c:v>849</c:v>
                </c:pt>
                <c:pt idx="77">
                  <c:v>20489</c:v>
                </c:pt>
                <c:pt idx="78">
                  <c:v>33746</c:v>
                </c:pt>
                <c:pt idx="79">
                  <c:v>1498</c:v>
                </c:pt>
                <c:pt idx="80">
                  <c:v>209</c:v>
                </c:pt>
                <c:pt idx="81">
                  <c:v>2017</c:v>
                </c:pt>
                <c:pt idx="82">
                  <c:v>7430</c:v>
                </c:pt>
                <c:pt idx="83">
                  <c:v>14579</c:v>
                </c:pt>
                <c:pt idx="84">
                  <c:v>50254</c:v>
                </c:pt>
                <c:pt idx="85">
                  <c:v>1800</c:v>
                </c:pt>
                <c:pt idx="86">
                  <c:v>1016</c:v>
                </c:pt>
                <c:pt idx="87">
                  <c:v>767</c:v>
                </c:pt>
                <c:pt idx="88">
                  <c:v>5206</c:v>
                </c:pt>
                <c:pt idx="89">
                  <c:v>15470</c:v>
                </c:pt>
                <c:pt idx="90">
                  <c:v>18410</c:v>
                </c:pt>
                <c:pt idx="91">
                  <c:v>13856</c:v>
                </c:pt>
                <c:pt idx="92">
                  <c:v>59284</c:v>
                </c:pt>
                <c:pt idx="93">
                  <c:v>20845</c:v>
                </c:pt>
                <c:pt idx="94">
                  <c:v>4839</c:v>
                </c:pt>
                <c:pt idx="95">
                  <c:v>55014</c:v>
                </c:pt>
                <c:pt idx="96">
                  <c:v>108</c:v>
                </c:pt>
                <c:pt idx="97">
                  <c:v>51054</c:v>
                </c:pt>
                <c:pt idx="98">
                  <c:v>0</c:v>
                </c:pt>
                <c:pt idx="99">
                  <c:v>0</c:v>
                </c:pt>
                <c:pt idx="100">
                  <c:v>2380</c:v>
                </c:pt>
                <c:pt idx="101">
                  <c:v>1523</c:v>
                </c:pt>
                <c:pt idx="102">
                  <c:v>3157</c:v>
                </c:pt>
                <c:pt idx="103">
                  <c:v>279</c:v>
                </c:pt>
                <c:pt idx="104">
                  <c:v>13670</c:v>
                </c:pt>
                <c:pt idx="105">
                  <c:v>28372</c:v>
                </c:pt>
                <c:pt idx="106">
                  <c:v>11</c:v>
                </c:pt>
                <c:pt idx="107">
                  <c:v>5043</c:v>
                </c:pt>
                <c:pt idx="108">
                  <c:v>60453</c:v>
                </c:pt>
                <c:pt idx="109">
                  <c:v>154</c:v>
                </c:pt>
                <c:pt idx="110">
                  <c:v>39300</c:v>
                </c:pt>
                <c:pt idx="111">
                  <c:v>14679</c:v>
                </c:pt>
                <c:pt idx="112">
                  <c:v>13236</c:v>
                </c:pt>
                <c:pt idx="113">
                  <c:v>14303</c:v>
                </c:pt>
                <c:pt idx="114">
                  <c:v>22056</c:v>
                </c:pt>
                <c:pt idx="115">
                  <c:v>273</c:v>
                </c:pt>
                <c:pt idx="116">
                  <c:v>7147</c:v>
                </c:pt>
                <c:pt idx="117">
                  <c:v>5590</c:v>
                </c:pt>
                <c:pt idx="118">
                  <c:v>289</c:v>
                </c:pt>
                <c:pt idx="119">
                  <c:v>5</c:v>
                </c:pt>
                <c:pt idx="120">
                  <c:v>2357</c:v>
                </c:pt>
                <c:pt idx="121">
                  <c:v>499</c:v>
                </c:pt>
                <c:pt idx="122">
                  <c:v>87096</c:v>
                </c:pt>
                <c:pt idx="123">
                  <c:v>3832</c:v>
                </c:pt>
                <c:pt idx="124">
                  <c:v>38213</c:v>
                </c:pt>
                <c:pt idx="125">
                  <c:v>7637</c:v>
                </c:pt>
                <c:pt idx="126">
                  <c:v>40</c:v>
                </c:pt>
                <c:pt idx="127">
                  <c:v>5691</c:v>
                </c:pt>
                <c:pt idx="128">
                  <c:v>6586</c:v>
                </c:pt>
                <c:pt idx="129">
                  <c:v>73839</c:v>
                </c:pt>
                <c:pt idx="130">
                  <c:v>7973</c:v>
                </c:pt>
                <c:pt idx="131">
                  <c:v>1</c:v>
                </c:pt>
                <c:pt idx="132">
                  <c:v>16</c:v>
                </c:pt>
                <c:pt idx="133">
                  <c:v>68678</c:v>
                </c:pt>
                <c:pt idx="134">
                  <c:v>117977</c:v>
                </c:pt>
                <c:pt idx="135">
                  <c:v>2645</c:v>
                </c:pt>
                <c:pt idx="136">
                  <c:v>2526</c:v>
                </c:pt>
                <c:pt idx="137">
                  <c:v>132171</c:v>
                </c:pt>
                <c:pt idx="138">
                  <c:v>11190</c:v>
                </c:pt>
                <c:pt idx="139">
                  <c:v>2709</c:v>
                </c:pt>
                <c:pt idx="140">
                  <c:v>58027</c:v>
                </c:pt>
                <c:pt idx="141">
                  <c:v>6</c:v>
                </c:pt>
                <c:pt idx="142">
                  <c:v>2291</c:v>
                </c:pt>
                <c:pt idx="143">
                  <c:v>1706</c:v>
                </c:pt>
                <c:pt idx="144">
                  <c:v>8768</c:v>
                </c:pt>
                <c:pt idx="145">
                  <c:v>635</c:v>
                </c:pt>
                <c:pt idx="146">
                  <c:v>5860</c:v>
                </c:pt>
                <c:pt idx="147">
                  <c:v>0</c:v>
                </c:pt>
                <c:pt idx="148">
                  <c:v>87360</c:v>
                </c:pt>
                <c:pt idx="149">
                  <c:v>26290</c:v>
                </c:pt>
                <c:pt idx="150">
                  <c:v>632</c:v>
                </c:pt>
                <c:pt idx="151">
                  <c:v>3</c:v>
                </c:pt>
                <c:pt idx="152">
                  <c:v>32645</c:v>
                </c:pt>
                <c:pt idx="153">
                  <c:v>44561</c:v>
                </c:pt>
                <c:pt idx="154">
                  <c:v>1256</c:v>
                </c:pt>
                <c:pt idx="155">
                  <c:v>0</c:v>
                </c:pt>
                <c:pt idx="156">
                  <c:v>717</c:v>
                </c:pt>
                <c:pt idx="157">
                  <c:v>458</c:v>
                </c:pt>
                <c:pt idx="158">
                  <c:v>6443</c:v>
                </c:pt>
                <c:pt idx="159">
                  <c:v>28037</c:v>
                </c:pt>
                <c:pt idx="160">
                  <c:v>94325</c:v>
                </c:pt>
                <c:pt idx="161">
                  <c:v>509</c:v>
                </c:pt>
                <c:pt idx="162">
                  <c:v>6001</c:v>
                </c:pt>
                <c:pt idx="163">
                  <c:v>21613</c:v>
                </c:pt>
                <c:pt idx="164">
                  <c:v>377</c:v>
                </c:pt>
                <c:pt idx="165">
                  <c:v>25622</c:v>
                </c:pt>
                <c:pt idx="166">
                  <c:v>23697</c:v>
                </c:pt>
                <c:pt idx="167">
                  <c:v>26</c:v>
                </c:pt>
                <c:pt idx="168">
                  <c:v>1081</c:v>
                </c:pt>
                <c:pt idx="169">
                  <c:v>43890</c:v>
                </c:pt>
                <c:pt idx="170">
                  <c:v>401</c:v>
                </c:pt>
                <c:pt idx="171">
                  <c:v>22515</c:v>
                </c:pt>
                <c:pt idx="172">
                  <c:v>20871</c:v>
                </c:pt>
                <c:pt idx="173">
                  <c:v>989</c:v>
                </c:pt>
                <c:pt idx="174">
                  <c:v>1161</c:v>
                </c:pt>
                <c:pt idx="175">
                  <c:v>808</c:v>
                </c:pt>
                <c:pt idx="176">
                  <c:v>1893</c:v>
                </c:pt>
                <c:pt idx="177">
                  <c:v>4384</c:v>
                </c:pt>
                <c:pt idx="178">
                  <c:v>4262</c:v>
                </c:pt>
                <c:pt idx="179">
                  <c:v>17806</c:v>
                </c:pt>
                <c:pt idx="180">
                  <c:v>2900</c:v>
                </c:pt>
                <c:pt idx="181">
                  <c:v>7080</c:v>
                </c:pt>
                <c:pt idx="182">
                  <c:v>4225</c:v>
                </c:pt>
                <c:pt idx="183">
                  <c:v>32943</c:v>
                </c:pt>
                <c:pt idx="184">
                  <c:v>4608</c:v>
                </c:pt>
                <c:pt idx="185">
                  <c:v>273</c:v>
                </c:pt>
                <c:pt idx="186">
                  <c:v>25079</c:v>
                </c:pt>
                <c:pt idx="187">
                  <c:v>4</c:v>
                </c:pt>
                <c:pt idx="188">
                  <c:v>8102</c:v>
                </c:pt>
                <c:pt idx="189">
                  <c:v>8810</c:v>
                </c:pt>
                <c:pt idx="190">
                  <c:v>6490</c:v>
                </c:pt>
                <c:pt idx="191">
                  <c:v>70</c:v>
                </c:pt>
                <c:pt idx="192">
                  <c:v>4299</c:v>
                </c:pt>
                <c:pt idx="193">
                  <c:v>0</c:v>
                </c:pt>
                <c:pt idx="194">
                  <c:v>19537</c:v>
                </c:pt>
                <c:pt idx="195">
                  <c:v>22452</c:v>
                </c:pt>
                <c:pt idx="196">
                  <c:v>213775</c:v>
                </c:pt>
                <c:pt idx="197">
                  <c:v>17708</c:v>
                </c:pt>
                <c:pt idx="198">
                  <c:v>18626</c:v>
                </c:pt>
                <c:pt idx="199">
                  <c:v>199</c:v>
                </c:pt>
                <c:pt idx="200">
                  <c:v>505</c:v>
                </c:pt>
                <c:pt idx="201">
                  <c:v>193</c:v>
                </c:pt>
                <c:pt idx="202">
                  <c:v>591</c:v>
                </c:pt>
                <c:pt idx="203">
                  <c:v>7994</c:v>
                </c:pt>
                <c:pt idx="204">
                  <c:v>2</c:v>
                </c:pt>
                <c:pt idx="205">
                  <c:v>15718</c:v>
                </c:pt>
                <c:pt idx="206">
                  <c:v>4913</c:v>
                </c:pt>
                <c:pt idx="207">
                  <c:v>2485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28D-7B4A-A6E4-229FD82ADA92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'Countries by exporter'!$C$3:$C$210</c:f>
              <c:strCache>
                <c:ptCount val="208"/>
                <c:pt idx="0">
                  <c:v>AFGHANISTAN</c:v>
                </c:pt>
                <c:pt idx="1">
                  <c:v>ALBANIA</c:v>
                </c:pt>
                <c:pt idx="2">
                  <c:v>ALGERIA</c:v>
                </c:pt>
                <c:pt idx="3">
                  <c:v>ANGOLA</c:v>
                </c:pt>
                <c:pt idx="4">
                  <c:v>ANTIGUA AND BARBUDA</c:v>
                </c:pt>
                <c:pt idx="5">
                  <c:v>ARGENTINA</c:v>
                </c:pt>
                <c:pt idx="6">
                  <c:v>ARMENIA</c:v>
                </c:pt>
                <c:pt idx="7">
                  <c:v>ARUBA</c:v>
                </c:pt>
                <c:pt idx="8">
                  <c:v>AUSTRALIA</c:v>
                </c:pt>
                <c:pt idx="9">
                  <c:v>AUSTRIA</c:v>
                </c:pt>
                <c:pt idx="10">
                  <c:v>AZERBAIJAN</c:v>
                </c:pt>
                <c:pt idx="11">
                  <c:v>BAHAMAS</c:v>
                </c:pt>
                <c:pt idx="12">
                  <c:v>BAHRAIN</c:v>
                </c:pt>
                <c:pt idx="13">
                  <c:v>BANGLADESH</c:v>
                </c:pt>
                <c:pt idx="14">
                  <c:v>BARBADOS</c:v>
                </c:pt>
                <c:pt idx="15">
                  <c:v>BELARUS </c:v>
                </c:pt>
                <c:pt idx="16">
                  <c:v>BELGIUM </c:v>
                </c:pt>
                <c:pt idx="17">
                  <c:v>BELIZE</c:v>
                </c:pt>
                <c:pt idx="18">
                  <c:v>BENIN </c:v>
                </c:pt>
                <c:pt idx="19">
                  <c:v>BERMUDA</c:v>
                </c:pt>
                <c:pt idx="20">
                  <c:v>BHUTAN</c:v>
                </c:pt>
                <c:pt idx="21">
                  <c:v>BOLIVIA</c:v>
                </c:pt>
                <c:pt idx="22">
                  <c:v>BOSNIA AND HERZEGOVINA</c:v>
                </c:pt>
                <c:pt idx="23">
                  <c:v>BOTSWANA</c:v>
                </c:pt>
                <c:pt idx="24">
                  <c:v>BRAZIL</c:v>
                </c:pt>
                <c:pt idx="25">
                  <c:v>BRUNEI DARUSSALAM </c:v>
                </c:pt>
                <c:pt idx="26">
                  <c:v>BULGARIA</c:v>
                </c:pt>
                <c:pt idx="27">
                  <c:v>BURKINA FASO </c:v>
                </c:pt>
                <c:pt idx="28">
                  <c:v>BURUNDI</c:v>
                </c:pt>
                <c:pt idx="29">
                  <c:v>CAMBODIA </c:v>
                </c:pt>
                <c:pt idx="30">
                  <c:v>CAMEROON</c:v>
                </c:pt>
                <c:pt idx="31">
                  <c:v>CANADA</c:v>
                </c:pt>
                <c:pt idx="32">
                  <c:v>CAPE VERDE</c:v>
                </c:pt>
                <c:pt idx="33">
                  <c:v>CAYMAN ISLANDS</c:v>
                </c:pt>
                <c:pt idx="34">
                  <c:v>CENTRAL AFRICAN REPUBLIC</c:v>
                </c:pt>
                <c:pt idx="35">
                  <c:v>CHAD</c:v>
                </c:pt>
                <c:pt idx="36">
                  <c:v>CHILE</c:v>
                </c:pt>
                <c:pt idx="37">
                  <c:v>CHINA</c:v>
                </c:pt>
                <c:pt idx="38">
                  <c:v>COLOMBIA</c:v>
                </c:pt>
                <c:pt idx="39">
                  <c:v>COMOROS </c:v>
                </c:pt>
                <c:pt idx="40">
                  <c:v>CONGO</c:v>
                </c:pt>
                <c:pt idx="41">
                  <c:v>CONGO, DEMOCRATIC REPUBLIC OF </c:v>
                </c:pt>
                <c:pt idx="42">
                  <c:v>COSTA RICA</c:v>
                </c:pt>
                <c:pt idx="43">
                  <c:v>COTE D'IVOIRE</c:v>
                </c:pt>
                <c:pt idx="44">
                  <c:v>CROATIA</c:v>
                </c:pt>
                <c:pt idx="45">
                  <c:v>CUBA</c:v>
                </c:pt>
                <c:pt idx="46">
                  <c:v>CURACAO</c:v>
                </c:pt>
                <c:pt idx="47">
                  <c:v>CYPRUS</c:v>
                </c:pt>
                <c:pt idx="48">
                  <c:v>CZECH REPUBLIC </c:v>
                </c:pt>
                <c:pt idx="49">
                  <c:v>DENMARK</c:v>
                </c:pt>
                <c:pt idx="50">
                  <c:v>DJIBOUTI </c:v>
                </c:pt>
                <c:pt idx="51">
                  <c:v>DOMINICA</c:v>
                </c:pt>
                <c:pt idx="52">
                  <c:v>DOMINICAN REPUBLIC</c:v>
                </c:pt>
                <c:pt idx="53">
                  <c:v>ECUADOR</c:v>
                </c:pt>
                <c:pt idx="54">
                  <c:v>EGYPT</c:v>
                </c:pt>
                <c:pt idx="55">
                  <c:v>EL SALVADOR</c:v>
                </c:pt>
                <c:pt idx="56">
                  <c:v>EQUATORIAL GUINEA</c:v>
                </c:pt>
                <c:pt idx="57">
                  <c:v>ERITREA</c:v>
                </c:pt>
                <c:pt idx="58">
                  <c:v>ESTONIA</c:v>
                </c:pt>
                <c:pt idx="59">
                  <c:v>ESWATINI</c:v>
                </c:pt>
                <c:pt idx="60">
                  <c:v>ETHIOPIA </c:v>
                </c:pt>
                <c:pt idx="61">
                  <c:v>FAROE ISLANDS</c:v>
                </c:pt>
                <c:pt idx="62">
                  <c:v>FIJI</c:v>
                </c:pt>
                <c:pt idx="63">
                  <c:v>FINLAND</c:v>
                </c:pt>
                <c:pt idx="64">
                  <c:v>FORMER YUGOSLAV REPUBLIC OF MACEDONIA</c:v>
                </c:pt>
                <c:pt idx="65">
                  <c:v>FRANCE</c:v>
                </c:pt>
                <c:pt idx="66">
                  <c:v>FRENCH GUIANA</c:v>
                </c:pt>
                <c:pt idx="67">
                  <c:v>FRENCH POLYNESIA</c:v>
                </c:pt>
                <c:pt idx="68">
                  <c:v>GABON</c:v>
                </c:pt>
                <c:pt idx="69">
                  <c:v>GAMBIA</c:v>
                </c:pt>
                <c:pt idx="70">
                  <c:v>GEORGIA</c:v>
                </c:pt>
                <c:pt idx="71">
                  <c:v>GERMANY</c:v>
                </c:pt>
                <c:pt idx="72">
                  <c:v>GHANA</c:v>
                </c:pt>
                <c:pt idx="73">
                  <c:v>GIBRALTAR</c:v>
                </c:pt>
                <c:pt idx="74">
                  <c:v>GREECE</c:v>
                </c:pt>
                <c:pt idx="75">
                  <c:v>GREENLAND</c:v>
                </c:pt>
                <c:pt idx="76">
                  <c:v>GRENADA</c:v>
                </c:pt>
                <c:pt idx="77">
                  <c:v>GUATEMALA</c:v>
                </c:pt>
                <c:pt idx="78">
                  <c:v>GUINEA</c:v>
                </c:pt>
                <c:pt idx="79">
                  <c:v>GUINEA-BISSAU</c:v>
                </c:pt>
                <c:pt idx="80">
                  <c:v>GUYANA</c:v>
                </c:pt>
                <c:pt idx="81">
                  <c:v>HAITI</c:v>
                </c:pt>
                <c:pt idx="82">
                  <c:v>HONDURAS</c:v>
                </c:pt>
                <c:pt idx="83">
                  <c:v>HONG KONG</c:v>
                </c:pt>
                <c:pt idx="84">
                  <c:v>HUNGARY</c:v>
                </c:pt>
                <c:pt idx="85">
                  <c:v>ICELAND</c:v>
                </c:pt>
                <c:pt idx="86">
                  <c:v>INDIA</c:v>
                </c:pt>
                <c:pt idx="87">
                  <c:v>INDONESIA </c:v>
                </c:pt>
                <c:pt idx="88">
                  <c:v>IRAN, ISLAMIC REPUBLIC OF</c:v>
                </c:pt>
                <c:pt idx="89">
                  <c:v>IRAQ</c:v>
                </c:pt>
                <c:pt idx="90">
                  <c:v>IRELAND</c:v>
                </c:pt>
                <c:pt idx="91">
                  <c:v>ISRAEL </c:v>
                </c:pt>
                <c:pt idx="92">
                  <c:v>ITALY</c:v>
                </c:pt>
                <c:pt idx="93">
                  <c:v>JAMAICA</c:v>
                </c:pt>
                <c:pt idx="94">
                  <c:v>JAPAN</c:v>
                </c:pt>
                <c:pt idx="95">
                  <c:v>JORDAN</c:v>
                </c:pt>
                <c:pt idx="96">
                  <c:v>KAZAKHSTAN</c:v>
                </c:pt>
                <c:pt idx="97">
                  <c:v>KENYA</c:v>
                </c:pt>
                <c:pt idx="98">
                  <c:v>KIRIBATI </c:v>
                </c:pt>
                <c:pt idx="99">
                  <c:v>KOREA, DEMOCRATIC PEOPLE'S REPUBLIC OF ( NORTH KOREA)</c:v>
                </c:pt>
                <c:pt idx="100">
                  <c:v>KOREA, REPUBLIC OF (SOUTH KOREA)</c:v>
                </c:pt>
                <c:pt idx="101">
                  <c:v>KUWAIT</c:v>
                </c:pt>
                <c:pt idx="102">
                  <c:v>KYRGYZ, REPUBLIC </c:v>
                </c:pt>
                <c:pt idx="103">
                  <c:v>LAO PEOPLE'S DEMOCRATIC REPUBLIC</c:v>
                </c:pt>
                <c:pt idx="104">
                  <c:v>LATVIA</c:v>
                </c:pt>
                <c:pt idx="105">
                  <c:v>LEBANON</c:v>
                </c:pt>
                <c:pt idx="106">
                  <c:v>LESOTHO</c:v>
                </c:pt>
                <c:pt idx="107">
                  <c:v>LIBERIA</c:v>
                </c:pt>
                <c:pt idx="108">
                  <c:v>LIBYAN ARAB JAMAHIRIYA </c:v>
                </c:pt>
                <c:pt idx="109">
                  <c:v>LIECHTENSTEIN</c:v>
                </c:pt>
                <c:pt idx="110">
                  <c:v>LITHUANIA</c:v>
                </c:pt>
                <c:pt idx="111">
                  <c:v>LUXEMBOURG</c:v>
                </c:pt>
                <c:pt idx="112">
                  <c:v>MADAGASCAR</c:v>
                </c:pt>
                <c:pt idx="113">
                  <c:v>MALAWI</c:v>
                </c:pt>
                <c:pt idx="114">
                  <c:v>MALAYSIA</c:v>
                </c:pt>
                <c:pt idx="115">
                  <c:v>MALDIVES</c:v>
                </c:pt>
                <c:pt idx="116">
                  <c:v>MALI</c:v>
                </c:pt>
                <c:pt idx="117">
                  <c:v>MALTA</c:v>
                </c:pt>
                <c:pt idx="118">
                  <c:v>MARSHALL ISLANDS</c:v>
                </c:pt>
                <c:pt idx="119">
                  <c:v>MARTINIQUE</c:v>
                </c:pt>
                <c:pt idx="120">
                  <c:v>MAURITANIA</c:v>
                </c:pt>
                <c:pt idx="121">
                  <c:v>MAURITIUS</c:v>
                </c:pt>
                <c:pt idx="122">
                  <c:v>MEXICO</c:v>
                </c:pt>
                <c:pt idx="123">
                  <c:v>MOLDOVA, REPUBLIC OF</c:v>
                </c:pt>
                <c:pt idx="124">
                  <c:v>MONGOLIA</c:v>
                </c:pt>
                <c:pt idx="125">
                  <c:v>MONTENEGRO</c:v>
                </c:pt>
                <c:pt idx="126">
                  <c:v>MONTSERRAT</c:v>
                </c:pt>
                <c:pt idx="127">
                  <c:v>MOROCCO</c:v>
                </c:pt>
                <c:pt idx="128">
                  <c:v>MOZAMBIQUE</c:v>
                </c:pt>
                <c:pt idx="129">
                  <c:v>MYANMAR </c:v>
                </c:pt>
                <c:pt idx="130">
                  <c:v>NAMIBIA</c:v>
                </c:pt>
                <c:pt idx="131">
                  <c:v>NAURU</c:v>
                </c:pt>
                <c:pt idx="132">
                  <c:v>NEPAL</c:v>
                </c:pt>
                <c:pt idx="133">
                  <c:v>NETHERLANDS</c:v>
                </c:pt>
                <c:pt idx="134">
                  <c:v>NEW ZEALAND</c:v>
                </c:pt>
                <c:pt idx="135">
                  <c:v>NICARAGUA</c:v>
                </c:pt>
                <c:pt idx="136">
                  <c:v>NIGER</c:v>
                </c:pt>
                <c:pt idx="137">
                  <c:v>NIGERIA</c:v>
                </c:pt>
                <c:pt idx="138">
                  <c:v>NORWAY </c:v>
                </c:pt>
                <c:pt idx="139">
                  <c:v>OMAN</c:v>
                </c:pt>
                <c:pt idx="140">
                  <c:v>PAKISTAN</c:v>
                </c:pt>
                <c:pt idx="141">
                  <c:v>PALAU</c:v>
                </c:pt>
                <c:pt idx="142">
                  <c:v>PANAMA </c:v>
                </c:pt>
                <c:pt idx="143">
                  <c:v>PAPUA NEW GUINEA</c:v>
                </c:pt>
                <c:pt idx="144">
                  <c:v>PARAGUAY</c:v>
                </c:pt>
                <c:pt idx="145">
                  <c:v>PERU</c:v>
                </c:pt>
                <c:pt idx="146">
                  <c:v>PHILIPPINES</c:v>
                </c:pt>
                <c:pt idx="147">
                  <c:v>PITCAIRN</c:v>
                </c:pt>
                <c:pt idx="148">
                  <c:v>POLAND</c:v>
                </c:pt>
                <c:pt idx="149">
                  <c:v>PORTUGAL</c:v>
                </c:pt>
                <c:pt idx="150">
                  <c:v>QATAR</c:v>
                </c:pt>
                <c:pt idx="151">
                  <c:v>REUNION</c:v>
                </c:pt>
                <c:pt idx="152">
                  <c:v>ROMANIA</c:v>
                </c:pt>
                <c:pt idx="153">
                  <c:v>RUSSIAN FEDERATION </c:v>
                </c:pt>
                <c:pt idx="154">
                  <c:v>RWANDA</c:v>
                </c:pt>
                <c:pt idx="155">
                  <c:v>SAMOA </c:v>
                </c:pt>
                <c:pt idx="156">
                  <c:v>SAN MARINO</c:v>
                </c:pt>
                <c:pt idx="157">
                  <c:v>SAO TOME AND PRINCIPE</c:v>
                </c:pt>
                <c:pt idx="158">
                  <c:v>SAUDI ARABIA</c:v>
                </c:pt>
                <c:pt idx="159">
                  <c:v>SENEGAL</c:v>
                </c:pt>
                <c:pt idx="160">
                  <c:v>SERBIA </c:v>
                </c:pt>
                <c:pt idx="161">
                  <c:v>SEYCHELLES</c:v>
                </c:pt>
                <c:pt idx="162">
                  <c:v>SIERRA LEONE</c:v>
                </c:pt>
                <c:pt idx="163">
                  <c:v>SINGAPORE</c:v>
                </c:pt>
                <c:pt idx="164">
                  <c:v>SINT MAARTEN (DUTCH PART)</c:v>
                </c:pt>
                <c:pt idx="165">
                  <c:v>SLOVAKIA</c:v>
                </c:pt>
                <c:pt idx="166">
                  <c:v>SLOVENIA</c:v>
                </c:pt>
                <c:pt idx="167">
                  <c:v>SOLOMON ISLANDS</c:v>
                </c:pt>
                <c:pt idx="168">
                  <c:v>SOMALIA</c:v>
                </c:pt>
                <c:pt idx="169">
                  <c:v>SOUTH AFRICA </c:v>
                </c:pt>
                <c:pt idx="170">
                  <c:v>SOUTH SUDAN</c:v>
                </c:pt>
                <c:pt idx="171">
                  <c:v>SPAIN</c:v>
                </c:pt>
                <c:pt idx="172">
                  <c:v>SRI LANKA </c:v>
                </c:pt>
                <c:pt idx="173">
                  <c:v>ST KITTS AND NEVIS</c:v>
                </c:pt>
                <c:pt idx="174">
                  <c:v>ST LUCIA</c:v>
                </c:pt>
                <c:pt idx="175">
                  <c:v>ST VINCENT AND THE GRENADINES</c:v>
                </c:pt>
                <c:pt idx="176">
                  <c:v>SUDAN</c:v>
                </c:pt>
                <c:pt idx="177">
                  <c:v>SURINAME </c:v>
                </c:pt>
                <c:pt idx="178">
                  <c:v>SWEDEN</c:v>
                </c:pt>
                <c:pt idx="179">
                  <c:v>SWITZERLAND </c:v>
                </c:pt>
                <c:pt idx="180">
                  <c:v>SYRIAN ARAB REPUBLIC </c:v>
                </c:pt>
                <c:pt idx="181">
                  <c:v>TAIWAN</c:v>
                </c:pt>
                <c:pt idx="182">
                  <c:v>TAJIKISTAN</c:v>
                </c:pt>
                <c:pt idx="183">
                  <c:v>TANZANIA, UNITED REPUBLIC OF</c:v>
                </c:pt>
                <c:pt idx="184">
                  <c:v>THAILAND</c:v>
                </c:pt>
                <c:pt idx="185">
                  <c:v>TIMOR-LESTE</c:v>
                </c:pt>
                <c:pt idx="186">
                  <c:v>TOGO</c:v>
                </c:pt>
                <c:pt idx="187">
                  <c:v>TONGA</c:v>
                </c:pt>
                <c:pt idx="188">
                  <c:v>TRINIDAD AND TOBAGO</c:v>
                </c:pt>
                <c:pt idx="189">
                  <c:v>TUNISIA</c:v>
                </c:pt>
                <c:pt idx="190">
                  <c:v>TURKEY</c:v>
                </c:pt>
                <c:pt idx="191">
                  <c:v>TURKMENISTAN</c:v>
                </c:pt>
                <c:pt idx="192">
                  <c:v>TURKS AND CAICOS ISLANDS</c:v>
                </c:pt>
                <c:pt idx="193">
                  <c:v>TUVALU</c:v>
                </c:pt>
                <c:pt idx="194">
                  <c:v>UGANDA</c:v>
                </c:pt>
                <c:pt idx="195">
                  <c:v>UKRAINE</c:v>
                </c:pt>
                <c:pt idx="196">
                  <c:v>UNITED ARAB EMIRATES</c:v>
                </c:pt>
                <c:pt idx="197">
                  <c:v>UNITED KINGDOM</c:v>
                </c:pt>
                <c:pt idx="198">
                  <c:v>UNITED STATES</c:v>
                </c:pt>
                <c:pt idx="199">
                  <c:v>URUGUAY</c:v>
                </c:pt>
                <c:pt idx="200">
                  <c:v>UZBEKISTAN</c:v>
                </c:pt>
                <c:pt idx="201">
                  <c:v>VANUATU </c:v>
                </c:pt>
                <c:pt idx="202">
                  <c:v>VENEZUELA</c:v>
                </c:pt>
                <c:pt idx="203">
                  <c:v>VIETNAM</c:v>
                </c:pt>
                <c:pt idx="204">
                  <c:v>VIRGIN ISLANDS (US)</c:v>
                </c:pt>
                <c:pt idx="205">
                  <c:v>YEMEN  </c:v>
                </c:pt>
                <c:pt idx="206">
                  <c:v>ZAMBIA</c:v>
                </c:pt>
                <c:pt idx="207">
                  <c:v>ZIMBABWE </c:v>
                </c:pt>
              </c:strCache>
            </c:strRef>
          </c:xVal>
          <c:yVal>
            <c:numRef>
              <c:f>'Countries by exporter'!$AK$3:$AK$210</c:f>
              <c:numCache>
                <c:formatCode>General</c:formatCode>
                <c:ptCount val="208"/>
                <c:pt idx="0">
                  <c:v>10334</c:v>
                </c:pt>
                <c:pt idx="1">
                  <c:v>13376</c:v>
                </c:pt>
                <c:pt idx="2">
                  <c:v>11285</c:v>
                </c:pt>
                <c:pt idx="3">
                  <c:v>233</c:v>
                </c:pt>
                <c:pt idx="4">
                  <c:v>2808</c:v>
                </c:pt>
                <c:pt idx="5">
                  <c:v>317</c:v>
                </c:pt>
                <c:pt idx="6">
                  <c:v>1176</c:v>
                </c:pt>
                <c:pt idx="7">
                  <c:v>405</c:v>
                </c:pt>
                <c:pt idx="8">
                  <c:v>8072</c:v>
                </c:pt>
                <c:pt idx="9">
                  <c:v>43374</c:v>
                </c:pt>
                <c:pt idx="10">
                  <c:v>854</c:v>
                </c:pt>
                <c:pt idx="11">
                  <c:v>10088</c:v>
                </c:pt>
                <c:pt idx="12">
                  <c:v>996</c:v>
                </c:pt>
                <c:pt idx="13">
                  <c:v>27068</c:v>
                </c:pt>
                <c:pt idx="14">
                  <c:v>543</c:v>
                </c:pt>
                <c:pt idx="15">
                  <c:v>3323</c:v>
                </c:pt>
                <c:pt idx="16">
                  <c:v>63638</c:v>
                </c:pt>
                <c:pt idx="17">
                  <c:v>1414</c:v>
                </c:pt>
                <c:pt idx="18">
                  <c:v>28912</c:v>
                </c:pt>
                <c:pt idx="19">
                  <c:v>116</c:v>
                </c:pt>
                <c:pt idx="20">
                  <c:v>3</c:v>
                </c:pt>
                <c:pt idx="21">
                  <c:v>522</c:v>
                </c:pt>
                <c:pt idx="22">
                  <c:v>54442</c:v>
                </c:pt>
                <c:pt idx="23">
                  <c:v>12509</c:v>
                </c:pt>
                <c:pt idx="24">
                  <c:v>183</c:v>
                </c:pt>
                <c:pt idx="25">
                  <c:v>377</c:v>
                </c:pt>
                <c:pt idx="26">
                  <c:v>46290</c:v>
                </c:pt>
                <c:pt idx="27">
                  <c:v>3052</c:v>
                </c:pt>
                <c:pt idx="28">
                  <c:v>567</c:v>
                </c:pt>
                <c:pt idx="29">
                  <c:v>44822</c:v>
                </c:pt>
                <c:pt idx="30">
                  <c:v>24671</c:v>
                </c:pt>
                <c:pt idx="31">
                  <c:v>11688</c:v>
                </c:pt>
                <c:pt idx="32">
                  <c:v>731</c:v>
                </c:pt>
                <c:pt idx="33">
                  <c:v>1307</c:v>
                </c:pt>
                <c:pt idx="34">
                  <c:v>557</c:v>
                </c:pt>
                <c:pt idx="35">
                  <c:v>145</c:v>
                </c:pt>
                <c:pt idx="36">
                  <c:v>103327</c:v>
                </c:pt>
                <c:pt idx="37">
                  <c:v>11723</c:v>
                </c:pt>
                <c:pt idx="38">
                  <c:v>256</c:v>
                </c:pt>
                <c:pt idx="39">
                  <c:v>2278</c:v>
                </c:pt>
                <c:pt idx="40">
                  <c:v>7508</c:v>
                </c:pt>
                <c:pt idx="41">
                  <c:v>8020</c:v>
                </c:pt>
                <c:pt idx="42">
                  <c:v>6139</c:v>
                </c:pt>
                <c:pt idx="43">
                  <c:v>36111</c:v>
                </c:pt>
                <c:pt idx="44">
                  <c:v>26086</c:v>
                </c:pt>
                <c:pt idx="45">
                  <c:v>52</c:v>
                </c:pt>
                <c:pt idx="46">
                  <c:v>1750</c:v>
                </c:pt>
                <c:pt idx="47">
                  <c:v>15110</c:v>
                </c:pt>
                <c:pt idx="48">
                  <c:v>44580</c:v>
                </c:pt>
                <c:pt idx="49">
                  <c:v>14517</c:v>
                </c:pt>
                <c:pt idx="50">
                  <c:v>2063</c:v>
                </c:pt>
                <c:pt idx="51">
                  <c:v>158</c:v>
                </c:pt>
                <c:pt idx="52">
                  <c:v>52267</c:v>
                </c:pt>
                <c:pt idx="53">
                  <c:v>249</c:v>
                </c:pt>
                <c:pt idx="54">
                  <c:v>15193</c:v>
                </c:pt>
                <c:pt idx="55">
                  <c:v>7931</c:v>
                </c:pt>
                <c:pt idx="56">
                  <c:v>3415</c:v>
                </c:pt>
                <c:pt idx="57">
                  <c:v>4</c:v>
                </c:pt>
                <c:pt idx="58">
                  <c:v>6310</c:v>
                </c:pt>
                <c:pt idx="59">
                  <c:v>18</c:v>
                </c:pt>
                <c:pt idx="60">
                  <c:v>5477</c:v>
                </c:pt>
                <c:pt idx="61">
                  <c:v>63</c:v>
                </c:pt>
                <c:pt idx="62">
                  <c:v>11</c:v>
                </c:pt>
                <c:pt idx="63">
                  <c:v>7345</c:v>
                </c:pt>
                <c:pt idx="64">
                  <c:v>12685</c:v>
                </c:pt>
                <c:pt idx="65">
                  <c:v>117227</c:v>
                </c:pt>
                <c:pt idx="66">
                  <c:v>0</c:v>
                </c:pt>
                <c:pt idx="67">
                  <c:v>19</c:v>
                </c:pt>
                <c:pt idx="68">
                  <c:v>684</c:v>
                </c:pt>
                <c:pt idx="69">
                  <c:v>9823</c:v>
                </c:pt>
                <c:pt idx="70">
                  <c:v>66735</c:v>
                </c:pt>
                <c:pt idx="71">
                  <c:v>192932</c:v>
                </c:pt>
                <c:pt idx="72">
                  <c:v>43132</c:v>
                </c:pt>
                <c:pt idx="73">
                  <c:v>35</c:v>
                </c:pt>
                <c:pt idx="74">
                  <c:v>8702</c:v>
                </c:pt>
                <c:pt idx="75">
                  <c:v>15</c:v>
                </c:pt>
                <c:pt idx="76">
                  <c:v>1059</c:v>
                </c:pt>
                <c:pt idx="77">
                  <c:v>25404</c:v>
                </c:pt>
                <c:pt idx="78">
                  <c:v>32546</c:v>
                </c:pt>
                <c:pt idx="79">
                  <c:v>1687</c:v>
                </c:pt>
                <c:pt idx="80">
                  <c:v>137</c:v>
                </c:pt>
                <c:pt idx="81">
                  <c:v>1812</c:v>
                </c:pt>
                <c:pt idx="82">
                  <c:v>10268</c:v>
                </c:pt>
                <c:pt idx="83">
                  <c:v>15767</c:v>
                </c:pt>
                <c:pt idx="84">
                  <c:v>50989</c:v>
                </c:pt>
                <c:pt idx="85">
                  <c:v>2778</c:v>
                </c:pt>
                <c:pt idx="86">
                  <c:v>72</c:v>
                </c:pt>
                <c:pt idx="87">
                  <c:v>669</c:v>
                </c:pt>
                <c:pt idx="88">
                  <c:v>4382</c:v>
                </c:pt>
                <c:pt idx="89">
                  <c:v>23076</c:v>
                </c:pt>
                <c:pt idx="90">
                  <c:v>19444</c:v>
                </c:pt>
                <c:pt idx="91">
                  <c:v>19029</c:v>
                </c:pt>
                <c:pt idx="92">
                  <c:v>62809</c:v>
                </c:pt>
                <c:pt idx="93">
                  <c:v>29744</c:v>
                </c:pt>
                <c:pt idx="94">
                  <c:v>9302</c:v>
                </c:pt>
                <c:pt idx="95">
                  <c:v>63075</c:v>
                </c:pt>
                <c:pt idx="96">
                  <c:v>389</c:v>
                </c:pt>
                <c:pt idx="97">
                  <c:v>71962</c:v>
                </c:pt>
                <c:pt idx="98">
                  <c:v>0</c:v>
                </c:pt>
                <c:pt idx="99">
                  <c:v>0</c:v>
                </c:pt>
                <c:pt idx="100">
                  <c:v>2063</c:v>
                </c:pt>
                <c:pt idx="101">
                  <c:v>1342</c:v>
                </c:pt>
                <c:pt idx="102">
                  <c:v>3852</c:v>
                </c:pt>
                <c:pt idx="103">
                  <c:v>204</c:v>
                </c:pt>
                <c:pt idx="104">
                  <c:v>8243</c:v>
                </c:pt>
                <c:pt idx="105">
                  <c:v>25719</c:v>
                </c:pt>
                <c:pt idx="106">
                  <c:v>10</c:v>
                </c:pt>
                <c:pt idx="107">
                  <c:v>3299</c:v>
                </c:pt>
                <c:pt idx="108">
                  <c:v>117959</c:v>
                </c:pt>
                <c:pt idx="109">
                  <c:v>142</c:v>
                </c:pt>
                <c:pt idx="110">
                  <c:v>46001</c:v>
                </c:pt>
                <c:pt idx="111">
                  <c:v>17711</c:v>
                </c:pt>
                <c:pt idx="112">
                  <c:v>14706</c:v>
                </c:pt>
                <c:pt idx="113">
                  <c:v>3259</c:v>
                </c:pt>
                <c:pt idx="114">
                  <c:v>19540</c:v>
                </c:pt>
                <c:pt idx="115">
                  <c:v>322</c:v>
                </c:pt>
                <c:pt idx="116">
                  <c:v>5973</c:v>
                </c:pt>
                <c:pt idx="117">
                  <c:v>6303</c:v>
                </c:pt>
                <c:pt idx="118">
                  <c:v>321</c:v>
                </c:pt>
                <c:pt idx="119">
                  <c:v>15</c:v>
                </c:pt>
                <c:pt idx="120">
                  <c:v>1836</c:v>
                </c:pt>
                <c:pt idx="121">
                  <c:v>6999</c:v>
                </c:pt>
                <c:pt idx="122">
                  <c:v>62008</c:v>
                </c:pt>
                <c:pt idx="123">
                  <c:v>4809</c:v>
                </c:pt>
                <c:pt idx="124">
                  <c:v>51014</c:v>
                </c:pt>
                <c:pt idx="125">
                  <c:v>9368</c:v>
                </c:pt>
                <c:pt idx="126">
                  <c:v>60</c:v>
                </c:pt>
                <c:pt idx="127">
                  <c:v>5643</c:v>
                </c:pt>
                <c:pt idx="128">
                  <c:v>8124</c:v>
                </c:pt>
                <c:pt idx="129">
                  <c:v>54245</c:v>
                </c:pt>
                <c:pt idx="130">
                  <c:v>11020</c:v>
                </c:pt>
                <c:pt idx="131">
                  <c:v>0</c:v>
                </c:pt>
                <c:pt idx="132">
                  <c:v>8</c:v>
                </c:pt>
                <c:pt idx="133">
                  <c:v>76647</c:v>
                </c:pt>
                <c:pt idx="134">
                  <c:v>130855</c:v>
                </c:pt>
                <c:pt idx="135">
                  <c:v>3558</c:v>
                </c:pt>
                <c:pt idx="136">
                  <c:v>3287</c:v>
                </c:pt>
                <c:pt idx="137">
                  <c:v>97097</c:v>
                </c:pt>
                <c:pt idx="138">
                  <c:v>16241</c:v>
                </c:pt>
                <c:pt idx="139">
                  <c:v>6542</c:v>
                </c:pt>
                <c:pt idx="140">
                  <c:v>77945</c:v>
                </c:pt>
                <c:pt idx="141">
                  <c:v>16</c:v>
                </c:pt>
                <c:pt idx="142">
                  <c:v>1376</c:v>
                </c:pt>
                <c:pt idx="143">
                  <c:v>2389</c:v>
                </c:pt>
                <c:pt idx="144">
                  <c:v>5855</c:v>
                </c:pt>
                <c:pt idx="145">
                  <c:v>885</c:v>
                </c:pt>
                <c:pt idx="146">
                  <c:v>6813</c:v>
                </c:pt>
                <c:pt idx="147">
                  <c:v>0</c:v>
                </c:pt>
                <c:pt idx="148">
                  <c:v>92935</c:v>
                </c:pt>
                <c:pt idx="149">
                  <c:v>34609</c:v>
                </c:pt>
                <c:pt idx="150">
                  <c:v>523</c:v>
                </c:pt>
                <c:pt idx="151">
                  <c:v>1</c:v>
                </c:pt>
                <c:pt idx="152">
                  <c:v>40781</c:v>
                </c:pt>
                <c:pt idx="153">
                  <c:v>64531</c:v>
                </c:pt>
                <c:pt idx="154">
                  <c:v>844</c:v>
                </c:pt>
                <c:pt idx="155">
                  <c:v>0</c:v>
                </c:pt>
                <c:pt idx="156">
                  <c:v>773</c:v>
                </c:pt>
                <c:pt idx="157">
                  <c:v>415</c:v>
                </c:pt>
                <c:pt idx="158">
                  <c:v>4606</c:v>
                </c:pt>
                <c:pt idx="159">
                  <c:v>29087</c:v>
                </c:pt>
                <c:pt idx="160">
                  <c:v>96141</c:v>
                </c:pt>
                <c:pt idx="161">
                  <c:v>336</c:v>
                </c:pt>
                <c:pt idx="162">
                  <c:v>5565</c:v>
                </c:pt>
                <c:pt idx="163">
                  <c:v>23339</c:v>
                </c:pt>
                <c:pt idx="164">
                  <c:v>555</c:v>
                </c:pt>
                <c:pt idx="165">
                  <c:v>33733</c:v>
                </c:pt>
                <c:pt idx="166">
                  <c:v>28367</c:v>
                </c:pt>
                <c:pt idx="167">
                  <c:v>3</c:v>
                </c:pt>
                <c:pt idx="168">
                  <c:v>20086</c:v>
                </c:pt>
                <c:pt idx="169">
                  <c:v>65901</c:v>
                </c:pt>
                <c:pt idx="170">
                  <c:v>237</c:v>
                </c:pt>
                <c:pt idx="171">
                  <c:v>25512</c:v>
                </c:pt>
                <c:pt idx="172">
                  <c:v>31484</c:v>
                </c:pt>
                <c:pt idx="173">
                  <c:v>834</c:v>
                </c:pt>
                <c:pt idx="174">
                  <c:v>8920</c:v>
                </c:pt>
                <c:pt idx="175">
                  <c:v>770</c:v>
                </c:pt>
                <c:pt idx="176">
                  <c:v>4626</c:v>
                </c:pt>
                <c:pt idx="177">
                  <c:v>7605</c:v>
                </c:pt>
                <c:pt idx="178">
                  <c:v>3080</c:v>
                </c:pt>
                <c:pt idx="179">
                  <c:v>15791</c:v>
                </c:pt>
                <c:pt idx="180">
                  <c:v>4760</c:v>
                </c:pt>
                <c:pt idx="181">
                  <c:v>12100</c:v>
                </c:pt>
                <c:pt idx="182">
                  <c:v>11499</c:v>
                </c:pt>
                <c:pt idx="183">
                  <c:v>40912</c:v>
                </c:pt>
                <c:pt idx="184">
                  <c:v>6735</c:v>
                </c:pt>
                <c:pt idx="185">
                  <c:v>486</c:v>
                </c:pt>
                <c:pt idx="186">
                  <c:v>26049</c:v>
                </c:pt>
                <c:pt idx="187">
                  <c:v>1</c:v>
                </c:pt>
                <c:pt idx="188">
                  <c:v>8020</c:v>
                </c:pt>
                <c:pt idx="189">
                  <c:v>7492</c:v>
                </c:pt>
                <c:pt idx="190">
                  <c:v>8851</c:v>
                </c:pt>
                <c:pt idx="191">
                  <c:v>39</c:v>
                </c:pt>
                <c:pt idx="192">
                  <c:v>4329</c:v>
                </c:pt>
                <c:pt idx="193">
                  <c:v>0</c:v>
                </c:pt>
                <c:pt idx="194">
                  <c:v>20375</c:v>
                </c:pt>
                <c:pt idx="195">
                  <c:v>64032</c:v>
                </c:pt>
                <c:pt idx="196">
                  <c:v>218253</c:v>
                </c:pt>
                <c:pt idx="197">
                  <c:v>14650</c:v>
                </c:pt>
                <c:pt idx="198">
                  <c:v>19359</c:v>
                </c:pt>
                <c:pt idx="199">
                  <c:v>204</c:v>
                </c:pt>
                <c:pt idx="200">
                  <c:v>340</c:v>
                </c:pt>
                <c:pt idx="201">
                  <c:v>175</c:v>
                </c:pt>
                <c:pt idx="202">
                  <c:v>562</c:v>
                </c:pt>
                <c:pt idx="203">
                  <c:v>3052</c:v>
                </c:pt>
                <c:pt idx="204">
                  <c:v>2</c:v>
                </c:pt>
                <c:pt idx="205">
                  <c:v>21666</c:v>
                </c:pt>
                <c:pt idx="206">
                  <c:v>16105</c:v>
                </c:pt>
                <c:pt idx="207">
                  <c:v>2901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28D-7B4A-A6E4-229FD82ADA92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'Countries by exporter'!$C$3:$C$210</c:f>
              <c:strCache>
                <c:ptCount val="208"/>
                <c:pt idx="0">
                  <c:v>AFGHANISTAN</c:v>
                </c:pt>
                <c:pt idx="1">
                  <c:v>ALBANIA</c:v>
                </c:pt>
                <c:pt idx="2">
                  <c:v>ALGERIA</c:v>
                </c:pt>
                <c:pt idx="3">
                  <c:v>ANGOLA</c:v>
                </c:pt>
                <c:pt idx="4">
                  <c:v>ANTIGUA AND BARBUDA</c:v>
                </c:pt>
                <c:pt idx="5">
                  <c:v>ARGENTINA</c:v>
                </c:pt>
                <c:pt idx="6">
                  <c:v>ARMENIA</c:v>
                </c:pt>
                <c:pt idx="7">
                  <c:v>ARUBA</c:v>
                </c:pt>
                <c:pt idx="8">
                  <c:v>AUSTRALIA</c:v>
                </c:pt>
                <c:pt idx="9">
                  <c:v>AUSTRIA</c:v>
                </c:pt>
                <c:pt idx="10">
                  <c:v>AZERBAIJAN</c:v>
                </c:pt>
                <c:pt idx="11">
                  <c:v>BAHAMAS</c:v>
                </c:pt>
                <c:pt idx="12">
                  <c:v>BAHRAIN</c:v>
                </c:pt>
                <c:pt idx="13">
                  <c:v>BANGLADESH</c:v>
                </c:pt>
                <c:pt idx="14">
                  <c:v>BARBADOS</c:v>
                </c:pt>
                <c:pt idx="15">
                  <c:v>BELARUS </c:v>
                </c:pt>
                <c:pt idx="16">
                  <c:v>BELGIUM </c:v>
                </c:pt>
                <c:pt idx="17">
                  <c:v>BELIZE</c:v>
                </c:pt>
                <c:pt idx="18">
                  <c:v>BENIN </c:v>
                </c:pt>
                <c:pt idx="19">
                  <c:v>BERMUDA</c:v>
                </c:pt>
                <c:pt idx="20">
                  <c:v>BHUTAN</c:v>
                </c:pt>
                <c:pt idx="21">
                  <c:v>BOLIVIA</c:v>
                </c:pt>
                <c:pt idx="22">
                  <c:v>BOSNIA AND HERZEGOVINA</c:v>
                </c:pt>
                <c:pt idx="23">
                  <c:v>BOTSWANA</c:v>
                </c:pt>
                <c:pt idx="24">
                  <c:v>BRAZIL</c:v>
                </c:pt>
                <c:pt idx="25">
                  <c:v>BRUNEI DARUSSALAM </c:v>
                </c:pt>
                <c:pt idx="26">
                  <c:v>BULGARIA</c:v>
                </c:pt>
                <c:pt idx="27">
                  <c:v>BURKINA FASO </c:v>
                </c:pt>
                <c:pt idx="28">
                  <c:v>BURUNDI</c:v>
                </c:pt>
                <c:pt idx="29">
                  <c:v>CAMBODIA </c:v>
                </c:pt>
                <c:pt idx="30">
                  <c:v>CAMEROON</c:v>
                </c:pt>
                <c:pt idx="31">
                  <c:v>CANADA</c:v>
                </c:pt>
                <c:pt idx="32">
                  <c:v>CAPE VERDE</c:v>
                </c:pt>
                <c:pt idx="33">
                  <c:v>CAYMAN ISLANDS</c:v>
                </c:pt>
                <c:pt idx="34">
                  <c:v>CENTRAL AFRICAN REPUBLIC</c:v>
                </c:pt>
                <c:pt idx="35">
                  <c:v>CHAD</c:v>
                </c:pt>
                <c:pt idx="36">
                  <c:v>CHILE</c:v>
                </c:pt>
                <c:pt idx="37">
                  <c:v>CHINA</c:v>
                </c:pt>
                <c:pt idx="38">
                  <c:v>COLOMBIA</c:v>
                </c:pt>
                <c:pt idx="39">
                  <c:v>COMOROS </c:v>
                </c:pt>
                <c:pt idx="40">
                  <c:v>CONGO</c:v>
                </c:pt>
                <c:pt idx="41">
                  <c:v>CONGO, DEMOCRATIC REPUBLIC OF </c:v>
                </c:pt>
                <c:pt idx="42">
                  <c:v>COSTA RICA</c:v>
                </c:pt>
                <c:pt idx="43">
                  <c:v>COTE D'IVOIRE</c:v>
                </c:pt>
                <c:pt idx="44">
                  <c:v>CROATIA</c:v>
                </c:pt>
                <c:pt idx="45">
                  <c:v>CUBA</c:v>
                </c:pt>
                <c:pt idx="46">
                  <c:v>CURACAO</c:v>
                </c:pt>
                <c:pt idx="47">
                  <c:v>CYPRUS</c:v>
                </c:pt>
                <c:pt idx="48">
                  <c:v>CZECH REPUBLIC </c:v>
                </c:pt>
                <c:pt idx="49">
                  <c:v>DENMARK</c:v>
                </c:pt>
                <c:pt idx="50">
                  <c:v>DJIBOUTI </c:v>
                </c:pt>
                <c:pt idx="51">
                  <c:v>DOMINICA</c:v>
                </c:pt>
                <c:pt idx="52">
                  <c:v>DOMINICAN REPUBLIC</c:v>
                </c:pt>
                <c:pt idx="53">
                  <c:v>ECUADOR</c:v>
                </c:pt>
                <c:pt idx="54">
                  <c:v>EGYPT</c:v>
                </c:pt>
                <c:pt idx="55">
                  <c:v>EL SALVADOR</c:v>
                </c:pt>
                <c:pt idx="56">
                  <c:v>EQUATORIAL GUINEA</c:v>
                </c:pt>
                <c:pt idx="57">
                  <c:v>ERITREA</c:v>
                </c:pt>
                <c:pt idx="58">
                  <c:v>ESTONIA</c:v>
                </c:pt>
                <c:pt idx="59">
                  <c:v>ESWATINI</c:v>
                </c:pt>
                <c:pt idx="60">
                  <c:v>ETHIOPIA </c:v>
                </c:pt>
                <c:pt idx="61">
                  <c:v>FAROE ISLANDS</c:v>
                </c:pt>
                <c:pt idx="62">
                  <c:v>FIJI</c:v>
                </c:pt>
                <c:pt idx="63">
                  <c:v>FINLAND</c:v>
                </c:pt>
                <c:pt idx="64">
                  <c:v>FORMER YUGOSLAV REPUBLIC OF MACEDONIA</c:v>
                </c:pt>
                <c:pt idx="65">
                  <c:v>FRANCE</c:v>
                </c:pt>
                <c:pt idx="66">
                  <c:v>FRENCH GUIANA</c:v>
                </c:pt>
                <c:pt idx="67">
                  <c:v>FRENCH POLYNESIA</c:v>
                </c:pt>
                <c:pt idx="68">
                  <c:v>GABON</c:v>
                </c:pt>
                <c:pt idx="69">
                  <c:v>GAMBIA</c:v>
                </c:pt>
                <c:pt idx="70">
                  <c:v>GEORGIA</c:v>
                </c:pt>
                <c:pt idx="71">
                  <c:v>GERMANY</c:v>
                </c:pt>
                <c:pt idx="72">
                  <c:v>GHANA</c:v>
                </c:pt>
                <c:pt idx="73">
                  <c:v>GIBRALTAR</c:v>
                </c:pt>
                <c:pt idx="74">
                  <c:v>GREECE</c:v>
                </c:pt>
                <c:pt idx="75">
                  <c:v>GREENLAND</c:v>
                </c:pt>
                <c:pt idx="76">
                  <c:v>GRENADA</c:v>
                </c:pt>
                <c:pt idx="77">
                  <c:v>GUATEMALA</c:v>
                </c:pt>
                <c:pt idx="78">
                  <c:v>GUINEA</c:v>
                </c:pt>
                <c:pt idx="79">
                  <c:v>GUINEA-BISSAU</c:v>
                </c:pt>
                <c:pt idx="80">
                  <c:v>GUYANA</c:v>
                </c:pt>
                <c:pt idx="81">
                  <c:v>HAITI</c:v>
                </c:pt>
                <c:pt idx="82">
                  <c:v>HONDURAS</c:v>
                </c:pt>
                <c:pt idx="83">
                  <c:v>HONG KONG</c:v>
                </c:pt>
                <c:pt idx="84">
                  <c:v>HUNGARY</c:v>
                </c:pt>
                <c:pt idx="85">
                  <c:v>ICELAND</c:v>
                </c:pt>
                <c:pt idx="86">
                  <c:v>INDIA</c:v>
                </c:pt>
                <c:pt idx="87">
                  <c:v>INDONESIA </c:v>
                </c:pt>
                <c:pt idx="88">
                  <c:v>IRAN, ISLAMIC REPUBLIC OF</c:v>
                </c:pt>
                <c:pt idx="89">
                  <c:v>IRAQ</c:v>
                </c:pt>
                <c:pt idx="90">
                  <c:v>IRELAND</c:v>
                </c:pt>
                <c:pt idx="91">
                  <c:v>ISRAEL </c:v>
                </c:pt>
                <c:pt idx="92">
                  <c:v>ITALY</c:v>
                </c:pt>
                <c:pt idx="93">
                  <c:v>JAMAICA</c:v>
                </c:pt>
                <c:pt idx="94">
                  <c:v>JAPAN</c:v>
                </c:pt>
                <c:pt idx="95">
                  <c:v>JORDAN</c:v>
                </c:pt>
                <c:pt idx="96">
                  <c:v>KAZAKHSTAN</c:v>
                </c:pt>
                <c:pt idx="97">
                  <c:v>KENYA</c:v>
                </c:pt>
                <c:pt idx="98">
                  <c:v>KIRIBATI </c:v>
                </c:pt>
                <c:pt idx="99">
                  <c:v>KOREA, DEMOCRATIC PEOPLE'S REPUBLIC OF ( NORTH KOREA)</c:v>
                </c:pt>
                <c:pt idx="100">
                  <c:v>KOREA, REPUBLIC OF (SOUTH KOREA)</c:v>
                </c:pt>
                <c:pt idx="101">
                  <c:v>KUWAIT</c:v>
                </c:pt>
                <c:pt idx="102">
                  <c:v>KYRGYZ, REPUBLIC </c:v>
                </c:pt>
                <c:pt idx="103">
                  <c:v>LAO PEOPLE'S DEMOCRATIC REPUBLIC</c:v>
                </c:pt>
                <c:pt idx="104">
                  <c:v>LATVIA</c:v>
                </c:pt>
                <c:pt idx="105">
                  <c:v>LEBANON</c:v>
                </c:pt>
                <c:pt idx="106">
                  <c:v>LESOTHO</c:v>
                </c:pt>
                <c:pt idx="107">
                  <c:v>LIBERIA</c:v>
                </c:pt>
                <c:pt idx="108">
                  <c:v>LIBYAN ARAB JAMAHIRIYA </c:v>
                </c:pt>
                <c:pt idx="109">
                  <c:v>LIECHTENSTEIN</c:v>
                </c:pt>
                <c:pt idx="110">
                  <c:v>LITHUANIA</c:v>
                </c:pt>
                <c:pt idx="111">
                  <c:v>LUXEMBOURG</c:v>
                </c:pt>
                <c:pt idx="112">
                  <c:v>MADAGASCAR</c:v>
                </c:pt>
                <c:pt idx="113">
                  <c:v>MALAWI</c:v>
                </c:pt>
                <c:pt idx="114">
                  <c:v>MALAYSIA</c:v>
                </c:pt>
                <c:pt idx="115">
                  <c:v>MALDIVES</c:v>
                </c:pt>
                <c:pt idx="116">
                  <c:v>MALI</c:v>
                </c:pt>
                <c:pt idx="117">
                  <c:v>MALTA</c:v>
                </c:pt>
                <c:pt idx="118">
                  <c:v>MARSHALL ISLANDS</c:v>
                </c:pt>
                <c:pt idx="119">
                  <c:v>MARTINIQUE</c:v>
                </c:pt>
                <c:pt idx="120">
                  <c:v>MAURITANIA</c:v>
                </c:pt>
                <c:pt idx="121">
                  <c:v>MAURITIUS</c:v>
                </c:pt>
                <c:pt idx="122">
                  <c:v>MEXICO</c:v>
                </c:pt>
                <c:pt idx="123">
                  <c:v>MOLDOVA, REPUBLIC OF</c:v>
                </c:pt>
                <c:pt idx="124">
                  <c:v>MONGOLIA</c:v>
                </c:pt>
                <c:pt idx="125">
                  <c:v>MONTENEGRO</c:v>
                </c:pt>
                <c:pt idx="126">
                  <c:v>MONTSERRAT</c:v>
                </c:pt>
                <c:pt idx="127">
                  <c:v>MOROCCO</c:v>
                </c:pt>
                <c:pt idx="128">
                  <c:v>MOZAMBIQUE</c:v>
                </c:pt>
                <c:pt idx="129">
                  <c:v>MYANMAR </c:v>
                </c:pt>
                <c:pt idx="130">
                  <c:v>NAMIBIA</c:v>
                </c:pt>
                <c:pt idx="131">
                  <c:v>NAURU</c:v>
                </c:pt>
                <c:pt idx="132">
                  <c:v>NEPAL</c:v>
                </c:pt>
                <c:pt idx="133">
                  <c:v>NETHERLANDS</c:v>
                </c:pt>
                <c:pt idx="134">
                  <c:v>NEW ZEALAND</c:v>
                </c:pt>
                <c:pt idx="135">
                  <c:v>NICARAGUA</c:v>
                </c:pt>
                <c:pt idx="136">
                  <c:v>NIGER</c:v>
                </c:pt>
                <c:pt idx="137">
                  <c:v>NIGERIA</c:v>
                </c:pt>
                <c:pt idx="138">
                  <c:v>NORWAY </c:v>
                </c:pt>
                <c:pt idx="139">
                  <c:v>OMAN</c:v>
                </c:pt>
                <c:pt idx="140">
                  <c:v>PAKISTAN</c:v>
                </c:pt>
                <c:pt idx="141">
                  <c:v>PALAU</c:v>
                </c:pt>
                <c:pt idx="142">
                  <c:v>PANAMA </c:v>
                </c:pt>
                <c:pt idx="143">
                  <c:v>PAPUA NEW GUINEA</c:v>
                </c:pt>
                <c:pt idx="144">
                  <c:v>PARAGUAY</c:v>
                </c:pt>
                <c:pt idx="145">
                  <c:v>PERU</c:v>
                </c:pt>
                <c:pt idx="146">
                  <c:v>PHILIPPINES</c:v>
                </c:pt>
                <c:pt idx="147">
                  <c:v>PITCAIRN</c:v>
                </c:pt>
                <c:pt idx="148">
                  <c:v>POLAND</c:v>
                </c:pt>
                <c:pt idx="149">
                  <c:v>PORTUGAL</c:v>
                </c:pt>
                <c:pt idx="150">
                  <c:v>QATAR</c:v>
                </c:pt>
                <c:pt idx="151">
                  <c:v>REUNION</c:v>
                </c:pt>
                <c:pt idx="152">
                  <c:v>ROMANIA</c:v>
                </c:pt>
                <c:pt idx="153">
                  <c:v>RUSSIAN FEDERATION </c:v>
                </c:pt>
                <c:pt idx="154">
                  <c:v>RWANDA</c:v>
                </c:pt>
                <c:pt idx="155">
                  <c:v>SAMOA </c:v>
                </c:pt>
                <c:pt idx="156">
                  <c:v>SAN MARINO</c:v>
                </c:pt>
                <c:pt idx="157">
                  <c:v>SAO TOME AND PRINCIPE</c:v>
                </c:pt>
                <c:pt idx="158">
                  <c:v>SAUDI ARABIA</c:v>
                </c:pt>
                <c:pt idx="159">
                  <c:v>SENEGAL</c:v>
                </c:pt>
                <c:pt idx="160">
                  <c:v>SERBIA </c:v>
                </c:pt>
                <c:pt idx="161">
                  <c:v>SEYCHELLES</c:v>
                </c:pt>
                <c:pt idx="162">
                  <c:v>SIERRA LEONE</c:v>
                </c:pt>
                <c:pt idx="163">
                  <c:v>SINGAPORE</c:v>
                </c:pt>
                <c:pt idx="164">
                  <c:v>SINT MAARTEN (DUTCH PART)</c:v>
                </c:pt>
                <c:pt idx="165">
                  <c:v>SLOVAKIA</c:v>
                </c:pt>
                <c:pt idx="166">
                  <c:v>SLOVENIA</c:v>
                </c:pt>
                <c:pt idx="167">
                  <c:v>SOLOMON ISLANDS</c:v>
                </c:pt>
                <c:pt idx="168">
                  <c:v>SOMALIA</c:v>
                </c:pt>
                <c:pt idx="169">
                  <c:v>SOUTH AFRICA </c:v>
                </c:pt>
                <c:pt idx="170">
                  <c:v>SOUTH SUDAN</c:v>
                </c:pt>
                <c:pt idx="171">
                  <c:v>SPAIN</c:v>
                </c:pt>
                <c:pt idx="172">
                  <c:v>SRI LANKA </c:v>
                </c:pt>
                <c:pt idx="173">
                  <c:v>ST KITTS AND NEVIS</c:v>
                </c:pt>
                <c:pt idx="174">
                  <c:v>ST LUCIA</c:v>
                </c:pt>
                <c:pt idx="175">
                  <c:v>ST VINCENT AND THE GRENADINES</c:v>
                </c:pt>
                <c:pt idx="176">
                  <c:v>SUDAN</c:v>
                </c:pt>
                <c:pt idx="177">
                  <c:v>SURINAME </c:v>
                </c:pt>
                <c:pt idx="178">
                  <c:v>SWEDEN</c:v>
                </c:pt>
                <c:pt idx="179">
                  <c:v>SWITZERLAND </c:v>
                </c:pt>
                <c:pt idx="180">
                  <c:v>SYRIAN ARAB REPUBLIC </c:v>
                </c:pt>
                <c:pt idx="181">
                  <c:v>TAIWAN</c:v>
                </c:pt>
                <c:pt idx="182">
                  <c:v>TAJIKISTAN</c:v>
                </c:pt>
                <c:pt idx="183">
                  <c:v>TANZANIA, UNITED REPUBLIC OF</c:v>
                </c:pt>
                <c:pt idx="184">
                  <c:v>THAILAND</c:v>
                </c:pt>
                <c:pt idx="185">
                  <c:v>TIMOR-LESTE</c:v>
                </c:pt>
                <c:pt idx="186">
                  <c:v>TOGO</c:v>
                </c:pt>
                <c:pt idx="187">
                  <c:v>TONGA</c:v>
                </c:pt>
                <c:pt idx="188">
                  <c:v>TRINIDAD AND TOBAGO</c:v>
                </c:pt>
                <c:pt idx="189">
                  <c:v>TUNISIA</c:v>
                </c:pt>
                <c:pt idx="190">
                  <c:v>TURKEY</c:v>
                </c:pt>
                <c:pt idx="191">
                  <c:v>TURKMENISTAN</c:v>
                </c:pt>
                <c:pt idx="192">
                  <c:v>TURKS AND CAICOS ISLANDS</c:v>
                </c:pt>
                <c:pt idx="193">
                  <c:v>TUVALU</c:v>
                </c:pt>
                <c:pt idx="194">
                  <c:v>UGANDA</c:v>
                </c:pt>
                <c:pt idx="195">
                  <c:v>UKRAINE</c:v>
                </c:pt>
                <c:pt idx="196">
                  <c:v>UNITED ARAB EMIRATES</c:v>
                </c:pt>
                <c:pt idx="197">
                  <c:v>UNITED KINGDOM</c:v>
                </c:pt>
                <c:pt idx="198">
                  <c:v>UNITED STATES</c:v>
                </c:pt>
                <c:pt idx="199">
                  <c:v>URUGUAY</c:v>
                </c:pt>
                <c:pt idx="200">
                  <c:v>UZBEKISTAN</c:v>
                </c:pt>
                <c:pt idx="201">
                  <c:v>VANUATU </c:v>
                </c:pt>
                <c:pt idx="202">
                  <c:v>VENEZUELA</c:v>
                </c:pt>
                <c:pt idx="203">
                  <c:v>VIETNAM</c:v>
                </c:pt>
                <c:pt idx="204">
                  <c:v>VIRGIN ISLANDS (US)</c:v>
                </c:pt>
                <c:pt idx="205">
                  <c:v>YEMEN  </c:v>
                </c:pt>
                <c:pt idx="206">
                  <c:v>ZAMBIA</c:v>
                </c:pt>
                <c:pt idx="207">
                  <c:v>ZIMBABWE </c:v>
                </c:pt>
              </c:strCache>
            </c:strRef>
          </c:xVal>
          <c:yVal>
            <c:numRef>
              <c:f>'Countries by exporter'!$AL$3:$AL$210</c:f>
              <c:numCache>
                <c:formatCode>General</c:formatCode>
                <c:ptCount val="208"/>
                <c:pt idx="0">
                  <c:v>7981</c:v>
                </c:pt>
                <c:pt idx="1">
                  <c:v>16976</c:v>
                </c:pt>
                <c:pt idx="2">
                  <c:v>15529</c:v>
                </c:pt>
                <c:pt idx="3">
                  <c:v>352</c:v>
                </c:pt>
                <c:pt idx="4">
                  <c:v>4006</c:v>
                </c:pt>
                <c:pt idx="5">
                  <c:v>375</c:v>
                </c:pt>
                <c:pt idx="6">
                  <c:v>2280</c:v>
                </c:pt>
                <c:pt idx="7">
                  <c:v>428</c:v>
                </c:pt>
                <c:pt idx="8">
                  <c:v>9057</c:v>
                </c:pt>
                <c:pt idx="9">
                  <c:v>51154</c:v>
                </c:pt>
                <c:pt idx="10">
                  <c:v>6066</c:v>
                </c:pt>
                <c:pt idx="11">
                  <c:v>9682</c:v>
                </c:pt>
                <c:pt idx="12">
                  <c:v>775</c:v>
                </c:pt>
                <c:pt idx="13">
                  <c:v>21844</c:v>
                </c:pt>
                <c:pt idx="14">
                  <c:v>64</c:v>
                </c:pt>
                <c:pt idx="15">
                  <c:v>3369</c:v>
                </c:pt>
                <c:pt idx="16">
                  <c:v>72217</c:v>
                </c:pt>
                <c:pt idx="17">
                  <c:v>1471</c:v>
                </c:pt>
                <c:pt idx="18">
                  <c:v>44176</c:v>
                </c:pt>
                <c:pt idx="19">
                  <c:v>168</c:v>
                </c:pt>
                <c:pt idx="20">
                  <c:v>0</c:v>
                </c:pt>
                <c:pt idx="21">
                  <c:v>248</c:v>
                </c:pt>
                <c:pt idx="22">
                  <c:v>60790</c:v>
                </c:pt>
                <c:pt idx="23">
                  <c:v>14364</c:v>
                </c:pt>
                <c:pt idx="24">
                  <c:v>176</c:v>
                </c:pt>
                <c:pt idx="25">
                  <c:v>389</c:v>
                </c:pt>
                <c:pt idx="26">
                  <c:v>50246</c:v>
                </c:pt>
                <c:pt idx="27">
                  <c:v>2557</c:v>
                </c:pt>
                <c:pt idx="28">
                  <c:v>1238</c:v>
                </c:pt>
                <c:pt idx="29">
                  <c:v>49523</c:v>
                </c:pt>
                <c:pt idx="30">
                  <c:v>22815</c:v>
                </c:pt>
                <c:pt idx="31">
                  <c:v>9281</c:v>
                </c:pt>
                <c:pt idx="32">
                  <c:v>745</c:v>
                </c:pt>
                <c:pt idx="33">
                  <c:v>1307</c:v>
                </c:pt>
                <c:pt idx="34">
                  <c:v>478</c:v>
                </c:pt>
                <c:pt idx="35">
                  <c:v>74</c:v>
                </c:pt>
                <c:pt idx="36">
                  <c:v>108428</c:v>
                </c:pt>
                <c:pt idx="37">
                  <c:v>8836</c:v>
                </c:pt>
                <c:pt idx="38">
                  <c:v>679</c:v>
                </c:pt>
                <c:pt idx="39">
                  <c:v>1356</c:v>
                </c:pt>
                <c:pt idx="40">
                  <c:v>4470</c:v>
                </c:pt>
                <c:pt idx="41">
                  <c:v>10006</c:v>
                </c:pt>
                <c:pt idx="42">
                  <c:v>3764</c:v>
                </c:pt>
                <c:pt idx="43">
                  <c:v>19847</c:v>
                </c:pt>
                <c:pt idx="44">
                  <c:v>34022</c:v>
                </c:pt>
                <c:pt idx="45">
                  <c:v>57</c:v>
                </c:pt>
                <c:pt idx="46">
                  <c:v>1766</c:v>
                </c:pt>
                <c:pt idx="47">
                  <c:v>13277</c:v>
                </c:pt>
                <c:pt idx="48">
                  <c:v>42375</c:v>
                </c:pt>
                <c:pt idx="49">
                  <c:v>18262</c:v>
                </c:pt>
                <c:pt idx="50">
                  <c:v>2078</c:v>
                </c:pt>
                <c:pt idx="51">
                  <c:v>103</c:v>
                </c:pt>
                <c:pt idx="52">
                  <c:v>50667</c:v>
                </c:pt>
                <c:pt idx="53">
                  <c:v>244</c:v>
                </c:pt>
                <c:pt idx="54">
                  <c:v>18931</c:v>
                </c:pt>
                <c:pt idx="55">
                  <c:v>5785</c:v>
                </c:pt>
                <c:pt idx="56">
                  <c:v>3988</c:v>
                </c:pt>
                <c:pt idx="57">
                  <c:v>6</c:v>
                </c:pt>
                <c:pt idx="58">
                  <c:v>7453</c:v>
                </c:pt>
                <c:pt idx="59">
                  <c:v>11</c:v>
                </c:pt>
                <c:pt idx="60">
                  <c:v>1978</c:v>
                </c:pt>
                <c:pt idx="61">
                  <c:v>76</c:v>
                </c:pt>
                <c:pt idx="62">
                  <c:v>9</c:v>
                </c:pt>
                <c:pt idx="63">
                  <c:v>12086</c:v>
                </c:pt>
                <c:pt idx="64">
                  <c:v>15988</c:v>
                </c:pt>
                <c:pt idx="65">
                  <c:v>150914</c:v>
                </c:pt>
                <c:pt idx="66">
                  <c:v>0</c:v>
                </c:pt>
                <c:pt idx="67">
                  <c:v>38</c:v>
                </c:pt>
                <c:pt idx="68">
                  <c:v>843</c:v>
                </c:pt>
                <c:pt idx="69">
                  <c:v>12052</c:v>
                </c:pt>
                <c:pt idx="70">
                  <c:v>97017</c:v>
                </c:pt>
                <c:pt idx="71">
                  <c:v>228972</c:v>
                </c:pt>
                <c:pt idx="72">
                  <c:v>51054</c:v>
                </c:pt>
                <c:pt idx="73">
                  <c:v>32</c:v>
                </c:pt>
                <c:pt idx="74">
                  <c:v>14001</c:v>
                </c:pt>
                <c:pt idx="75">
                  <c:v>30</c:v>
                </c:pt>
                <c:pt idx="76">
                  <c:v>1172</c:v>
                </c:pt>
                <c:pt idx="77">
                  <c:v>25808</c:v>
                </c:pt>
                <c:pt idx="78">
                  <c:v>34490</c:v>
                </c:pt>
                <c:pt idx="79">
                  <c:v>1279</c:v>
                </c:pt>
                <c:pt idx="80">
                  <c:v>188</c:v>
                </c:pt>
                <c:pt idx="81">
                  <c:v>3109</c:v>
                </c:pt>
                <c:pt idx="82">
                  <c:v>11121</c:v>
                </c:pt>
                <c:pt idx="83">
                  <c:v>18887</c:v>
                </c:pt>
                <c:pt idx="84">
                  <c:v>55513</c:v>
                </c:pt>
                <c:pt idx="85">
                  <c:v>1595</c:v>
                </c:pt>
                <c:pt idx="86">
                  <c:v>119</c:v>
                </c:pt>
                <c:pt idx="87">
                  <c:v>702</c:v>
                </c:pt>
                <c:pt idx="88">
                  <c:v>2753</c:v>
                </c:pt>
                <c:pt idx="89">
                  <c:v>18919</c:v>
                </c:pt>
                <c:pt idx="90">
                  <c:v>40683</c:v>
                </c:pt>
                <c:pt idx="91">
                  <c:v>12237</c:v>
                </c:pt>
                <c:pt idx="92">
                  <c:v>76427</c:v>
                </c:pt>
                <c:pt idx="93">
                  <c:v>26719</c:v>
                </c:pt>
                <c:pt idx="94">
                  <c:v>3321</c:v>
                </c:pt>
                <c:pt idx="95">
                  <c:v>65630</c:v>
                </c:pt>
                <c:pt idx="96">
                  <c:v>826</c:v>
                </c:pt>
                <c:pt idx="97">
                  <c:v>73026</c:v>
                </c:pt>
                <c:pt idx="98">
                  <c:v>0</c:v>
                </c:pt>
                <c:pt idx="99">
                  <c:v>0</c:v>
                </c:pt>
                <c:pt idx="100">
                  <c:v>2449</c:v>
                </c:pt>
                <c:pt idx="101">
                  <c:v>1466</c:v>
                </c:pt>
                <c:pt idx="102">
                  <c:v>10550</c:v>
                </c:pt>
                <c:pt idx="103">
                  <c:v>185</c:v>
                </c:pt>
                <c:pt idx="104">
                  <c:v>9024</c:v>
                </c:pt>
                <c:pt idx="105">
                  <c:v>20602</c:v>
                </c:pt>
                <c:pt idx="106">
                  <c:v>7</c:v>
                </c:pt>
                <c:pt idx="107">
                  <c:v>4537</c:v>
                </c:pt>
                <c:pt idx="108">
                  <c:v>230537</c:v>
                </c:pt>
                <c:pt idx="109">
                  <c:v>147</c:v>
                </c:pt>
                <c:pt idx="110">
                  <c:v>57668</c:v>
                </c:pt>
                <c:pt idx="111">
                  <c:v>19731</c:v>
                </c:pt>
                <c:pt idx="112">
                  <c:v>11583</c:v>
                </c:pt>
                <c:pt idx="113">
                  <c:v>4559</c:v>
                </c:pt>
                <c:pt idx="114">
                  <c:v>22408</c:v>
                </c:pt>
                <c:pt idx="115">
                  <c:v>523</c:v>
                </c:pt>
                <c:pt idx="116">
                  <c:v>4817</c:v>
                </c:pt>
                <c:pt idx="117">
                  <c:v>7166</c:v>
                </c:pt>
                <c:pt idx="118">
                  <c:v>262</c:v>
                </c:pt>
                <c:pt idx="119">
                  <c:v>21</c:v>
                </c:pt>
                <c:pt idx="120">
                  <c:v>2041</c:v>
                </c:pt>
                <c:pt idx="121">
                  <c:v>43</c:v>
                </c:pt>
                <c:pt idx="122">
                  <c:v>52567</c:v>
                </c:pt>
                <c:pt idx="123">
                  <c:v>5889</c:v>
                </c:pt>
                <c:pt idx="124">
                  <c:v>69007</c:v>
                </c:pt>
                <c:pt idx="125">
                  <c:v>11230</c:v>
                </c:pt>
                <c:pt idx="126">
                  <c:v>36</c:v>
                </c:pt>
                <c:pt idx="127">
                  <c:v>4987</c:v>
                </c:pt>
                <c:pt idx="128">
                  <c:v>10356</c:v>
                </c:pt>
                <c:pt idx="129">
                  <c:v>46424</c:v>
                </c:pt>
                <c:pt idx="130">
                  <c:v>5746</c:v>
                </c:pt>
                <c:pt idx="131">
                  <c:v>0</c:v>
                </c:pt>
                <c:pt idx="132">
                  <c:v>1</c:v>
                </c:pt>
                <c:pt idx="133">
                  <c:v>92792</c:v>
                </c:pt>
                <c:pt idx="134">
                  <c:v>113316</c:v>
                </c:pt>
                <c:pt idx="135">
                  <c:v>1678</c:v>
                </c:pt>
                <c:pt idx="136">
                  <c:v>4755</c:v>
                </c:pt>
                <c:pt idx="137">
                  <c:v>156063</c:v>
                </c:pt>
                <c:pt idx="138">
                  <c:v>15167</c:v>
                </c:pt>
                <c:pt idx="139">
                  <c:v>21562</c:v>
                </c:pt>
                <c:pt idx="140">
                  <c:v>47389</c:v>
                </c:pt>
                <c:pt idx="141">
                  <c:v>25</c:v>
                </c:pt>
                <c:pt idx="142">
                  <c:v>1195</c:v>
                </c:pt>
                <c:pt idx="143">
                  <c:v>2007</c:v>
                </c:pt>
                <c:pt idx="144">
                  <c:v>6550</c:v>
                </c:pt>
                <c:pt idx="145">
                  <c:v>1418</c:v>
                </c:pt>
                <c:pt idx="146">
                  <c:v>6360</c:v>
                </c:pt>
                <c:pt idx="147">
                  <c:v>1</c:v>
                </c:pt>
                <c:pt idx="148">
                  <c:v>112261</c:v>
                </c:pt>
                <c:pt idx="149">
                  <c:v>37108</c:v>
                </c:pt>
                <c:pt idx="150">
                  <c:v>12558</c:v>
                </c:pt>
                <c:pt idx="151">
                  <c:v>4</c:v>
                </c:pt>
                <c:pt idx="152">
                  <c:v>53322</c:v>
                </c:pt>
                <c:pt idx="153">
                  <c:v>92318</c:v>
                </c:pt>
                <c:pt idx="154">
                  <c:v>529</c:v>
                </c:pt>
                <c:pt idx="155">
                  <c:v>3</c:v>
                </c:pt>
                <c:pt idx="156">
                  <c:v>693</c:v>
                </c:pt>
                <c:pt idx="157">
                  <c:v>427</c:v>
                </c:pt>
                <c:pt idx="158">
                  <c:v>3164</c:v>
                </c:pt>
                <c:pt idx="159">
                  <c:v>28933</c:v>
                </c:pt>
                <c:pt idx="160">
                  <c:v>115713</c:v>
                </c:pt>
                <c:pt idx="161">
                  <c:v>247</c:v>
                </c:pt>
                <c:pt idx="162">
                  <c:v>5579</c:v>
                </c:pt>
                <c:pt idx="163">
                  <c:v>13908</c:v>
                </c:pt>
                <c:pt idx="164">
                  <c:v>591</c:v>
                </c:pt>
                <c:pt idx="165">
                  <c:v>36699</c:v>
                </c:pt>
                <c:pt idx="166">
                  <c:v>36067</c:v>
                </c:pt>
                <c:pt idx="167">
                  <c:v>3</c:v>
                </c:pt>
                <c:pt idx="168">
                  <c:v>1372</c:v>
                </c:pt>
                <c:pt idx="169">
                  <c:v>83515</c:v>
                </c:pt>
                <c:pt idx="170">
                  <c:v>515</c:v>
                </c:pt>
                <c:pt idx="171">
                  <c:v>26570</c:v>
                </c:pt>
                <c:pt idx="172">
                  <c:v>70756</c:v>
                </c:pt>
                <c:pt idx="173">
                  <c:v>715</c:v>
                </c:pt>
                <c:pt idx="174">
                  <c:v>1422</c:v>
                </c:pt>
                <c:pt idx="175">
                  <c:v>720</c:v>
                </c:pt>
                <c:pt idx="176">
                  <c:v>3376</c:v>
                </c:pt>
                <c:pt idx="177">
                  <c:v>10279</c:v>
                </c:pt>
                <c:pt idx="178">
                  <c:v>2850</c:v>
                </c:pt>
                <c:pt idx="179">
                  <c:v>13616</c:v>
                </c:pt>
                <c:pt idx="180">
                  <c:v>3457</c:v>
                </c:pt>
                <c:pt idx="181">
                  <c:v>12492</c:v>
                </c:pt>
                <c:pt idx="182">
                  <c:v>7649</c:v>
                </c:pt>
                <c:pt idx="183">
                  <c:v>87466</c:v>
                </c:pt>
                <c:pt idx="184">
                  <c:v>9147</c:v>
                </c:pt>
                <c:pt idx="185">
                  <c:v>420</c:v>
                </c:pt>
                <c:pt idx="186">
                  <c:v>24507</c:v>
                </c:pt>
                <c:pt idx="187">
                  <c:v>3</c:v>
                </c:pt>
                <c:pt idx="188">
                  <c:v>7413</c:v>
                </c:pt>
                <c:pt idx="189">
                  <c:v>4284</c:v>
                </c:pt>
                <c:pt idx="190">
                  <c:v>8959</c:v>
                </c:pt>
                <c:pt idx="191">
                  <c:v>23</c:v>
                </c:pt>
                <c:pt idx="192">
                  <c:v>4071</c:v>
                </c:pt>
                <c:pt idx="193">
                  <c:v>0</c:v>
                </c:pt>
                <c:pt idx="194">
                  <c:v>22107</c:v>
                </c:pt>
                <c:pt idx="195">
                  <c:v>90018</c:v>
                </c:pt>
                <c:pt idx="196">
                  <c:v>236833</c:v>
                </c:pt>
                <c:pt idx="197">
                  <c:v>18775</c:v>
                </c:pt>
                <c:pt idx="198">
                  <c:v>14576</c:v>
                </c:pt>
                <c:pt idx="199">
                  <c:v>198</c:v>
                </c:pt>
                <c:pt idx="200">
                  <c:v>2027</c:v>
                </c:pt>
                <c:pt idx="201">
                  <c:v>170</c:v>
                </c:pt>
                <c:pt idx="202">
                  <c:v>703</c:v>
                </c:pt>
                <c:pt idx="203">
                  <c:v>789</c:v>
                </c:pt>
                <c:pt idx="204">
                  <c:v>7</c:v>
                </c:pt>
                <c:pt idx="205">
                  <c:v>11432</c:v>
                </c:pt>
                <c:pt idx="206">
                  <c:v>13846</c:v>
                </c:pt>
                <c:pt idx="207">
                  <c:v>14865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28D-7B4A-A6E4-229FD82ADA92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strRef>
              <c:f>'Countries by exporter'!$C$3:$C$210</c:f>
              <c:strCache>
                <c:ptCount val="208"/>
                <c:pt idx="0">
                  <c:v>AFGHANISTAN</c:v>
                </c:pt>
                <c:pt idx="1">
                  <c:v>ALBANIA</c:v>
                </c:pt>
                <c:pt idx="2">
                  <c:v>ALGERIA</c:v>
                </c:pt>
                <c:pt idx="3">
                  <c:v>ANGOLA</c:v>
                </c:pt>
                <c:pt idx="4">
                  <c:v>ANTIGUA AND BARBUDA</c:v>
                </c:pt>
                <c:pt idx="5">
                  <c:v>ARGENTINA</c:v>
                </c:pt>
                <c:pt idx="6">
                  <c:v>ARMENIA</c:v>
                </c:pt>
                <c:pt idx="7">
                  <c:v>ARUBA</c:v>
                </c:pt>
                <c:pt idx="8">
                  <c:v>AUSTRALIA</c:v>
                </c:pt>
                <c:pt idx="9">
                  <c:v>AUSTRIA</c:v>
                </c:pt>
                <c:pt idx="10">
                  <c:v>AZERBAIJAN</c:v>
                </c:pt>
                <c:pt idx="11">
                  <c:v>BAHAMAS</c:v>
                </c:pt>
                <c:pt idx="12">
                  <c:v>BAHRAIN</c:v>
                </c:pt>
                <c:pt idx="13">
                  <c:v>BANGLADESH</c:v>
                </c:pt>
                <c:pt idx="14">
                  <c:v>BARBADOS</c:v>
                </c:pt>
                <c:pt idx="15">
                  <c:v>BELARUS </c:v>
                </c:pt>
                <c:pt idx="16">
                  <c:v>BELGIUM </c:v>
                </c:pt>
                <c:pt idx="17">
                  <c:v>BELIZE</c:v>
                </c:pt>
                <c:pt idx="18">
                  <c:v>BENIN </c:v>
                </c:pt>
                <c:pt idx="19">
                  <c:v>BERMUDA</c:v>
                </c:pt>
                <c:pt idx="20">
                  <c:v>BHUTAN</c:v>
                </c:pt>
                <c:pt idx="21">
                  <c:v>BOLIVIA</c:v>
                </c:pt>
                <c:pt idx="22">
                  <c:v>BOSNIA AND HERZEGOVINA</c:v>
                </c:pt>
                <c:pt idx="23">
                  <c:v>BOTSWANA</c:v>
                </c:pt>
                <c:pt idx="24">
                  <c:v>BRAZIL</c:v>
                </c:pt>
                <c:pt idx="25">
                  <c:v>BRUNEI DARUSSALAM </c:v>
                </c:pt>
                <c:pt idx="26">
                  <c:v>BULGARIA</c:v>
                </c:pt>
                <c:pt idx="27">
                  <c:v>BURKINA FASO </c:v>
                </c:pt>
                <c:pt idx="28">
                  <c:v>BURUNDI</c:v>
                </c:pt>
                <c:pt idx="29">
                  <c:v>CAMBODIA </c:v>
                </c:pt>
                <c:pt idx="30">
                  <c:v>CAMEROON</c:v>
                </c:pt>
                <c:pt idx="31">
                  <c:v>CANADA</c:v>
                </c:pt>
                <c:pt idx="32">
                  <c:v>CAPE VERDE</c:v>
                </c:pt>
                <c:pt idx="33">
                  <c:v>CAYMAN ISLANDS</c:v>
                </c:pt>
                <c:pt idx="34">
                  <c:v>CENTRAL AFRICAN REPUBLIC</c:v>
                </c:pt>
                <c:pt idx="35">
                  <c:v>CHAD</c:v>
                </c:pt>
                <c:pt idx="36">
                  <c:v>CHILE</c:v>
                </c:pt>
                <c:pt idx="37">
                  <c:v>CHINA</c:v>
                </c:pt>
                <c:pt idx="38">
                  <c:v>COLOMBIA</c:v>
                </c:pt>
                <c:pt idx="39">
                  <c:v>COMOROS </c:v>
                </c:pt>
                <c:pt idx="40">
                  <c:v>CONGO</c:v>
                </c:pt>
                <c:pt idx="41">
                  <c:v>CONGO, DEMOCRATIC REPUBLIC OF </c:v>
                </c:pt>
                <c:pt idx="42">
                  <c:v>COSTA RICA</c:v>
                </c:pt>
                <c:pt idx="43">
                  <c:v>COTE D'IVOIRE</c:v>
                </c:pt>
                <c:pt idx="44">
                  <c:v>CROATIA</c:v>
                </c:pt>
                <c:pt idx="45">
                  <c:v>CUBA</c:v>
                </c:pt>
                <c:pt idx="46">
                  <c:v>CURACAO</c:v>
                </c:pt>
                <c:pt idx="47">
                  <c:v>CYPRUS</c:v>
                </c:pt>
                <c:pt idx="48">
                  <c:v>CZECH REPUBLIC </c:v>
                </c:pt>
                <c:pt idx="49">
                  <c:v>DENMARK</c:v>
                </c:pt>
                <c:pt idx="50">
                  <c:v>DJIBOUTI </c:v>
                </c:pt>
                <c:pt idx="51">
                  <c:v>DOMINICA</c:v>
                </c:pt>
                <c:pt idx="52">
                  <c:v>DOMINICAN REPUBLIC</c:v>
                </c:pt>
                <c:pt idx="53">
                  <c:v>ECUADOR</c:v>
                </c:pt>
                <c:pt idx="54">
                  <c:v>EGYPT</c:v>
                </c:pt>
                <c:pt idx="55">
                  <c:v>EL SALVADOR</c:v>
                </c:pt>
                <c:pt idx="56">
                  <c:v>EQUATORIAL GUINEA</c:v>
                </c:pt>
                <c:pt idx="57">
                  <c:v>ERITREA</c:v>
                </c:pt>
                <c:pt idx="58">
                  <c:v>ESTONIA</c:v>
                </c:pt>
                <c:pt idx="59">
                  <c:v>ESWATINI</c:v>
                </c:pt>
                <c:pt idx="60">
                  <c:v>ETHIOPIA </c:v>
                </c:pt>
                <c:pt idx="61">
                  <c:v>FAROE ISLANDS</c:v>
                </c:pt>
                <c:pt idx="62">
                  <c:v>FIJI</c:v>
                </c:pt>
                <c:pt idx="63">
                  <c:v>FINLAND</c:v>
                </c:pt>
                <c:pt idx="64">
                  <c:v>FORMER YUGOSLAV REPUBLIC OF MACEDONIA</c:v>
                </c:pt>
                <c:pt idx="65">
                  <c:v>FRANCE</c:v>
                </c:pt>
                <c:pt idx="66">
                  <c:v>FRENCH GUIANA</c:v>
                </c:pt>
                <c:pt idx="67">
                  <c:v>FRENCH POLYNESIA</c:v>
                </c:pt>
                <c:pt idx="68">
                  <c:v>GABON</c:v>
                </c:pt>
                <c:pt idx="69">
                  <c:v>GAMBIA</c:v>
                </c:pt>
                <c:pt idx="70">
                  <c:v>GEORGIA</c:v>
                </c:pt>
                <c:pt idx="71">
                  <c:v>GERMANY</c:v>
                </c:pt>
                <c:pt idx="72">
                  <c:v>GHANA</c:v>
                </c:pt>
                <c:pt idx="73">
                  <c:v>GIBRALTAR</c:v>
                </c:pt>
                <c:pt idx="74">
                  <c:v>GREECE</c:v>
                </c:pt>
                <c:pt idx="75">
                  <c:v>GREENLAND</c:v>
                </c:pt>
                <c:pt idx="76">
                  <c:v>GRENADA</c:v>
                </c:pt>
                <c:pt idx="77">
                  <c:v>GUATEMALA</c:v>
                </c:pt>
                <c:pt idx="78">
                  <c:v>GUINEA</c:v>
                </c:pt>
                <c:pt idx="79">
                  <c:v>GUINEA-BISSAU</c:v>
                </c:pt>
                <c:pt idx="80">
                  <c:v>GUYANA</c:v>
                </c:pt>
                <c:pt idx="81">
                  <c:v>HAITI</c:v>
                </c:pt>
                <c:pt idx="82">
                  <c:v>HONDURAS</c:v>
                </c:pt>
                <c:pt idx="83">
                  <c:v>HONG KONG</c:v>
                </c:pt>
                <c:pt idx="84">
                  <c:v>HUNGARY</c:v>
                </c:pt>
                <c:pt idx="85">
                  <c:v>ICELAND</c:v>
                </c:pt>
                <c:pt idx="86">
                  <c:v>INDIA</c:v>
                </c:pt>
                <c:pt idx="87">
                  <c:v>INDONESIA </c:v>
                </c:pt>
                <c:pt idx="88">
                  <c:v>IRAN, ISLAMIC REPUBLIC OF</c:v>
                </c:pt>
                <c:pt idx="89">
                  <c:v>IRAQ</c:v>
                </c:pt>
                <c:pt idx="90">
                  <c:v>IRELAND</c:v>
                </c:pt>
                <c:pt idx="91">
                  <c:v>ISRAEL </c:v>
                </c:pt>
                <c:pt idx="92">
                  <c:v>ITALY</c:v>
                </c:pt>
                <c:pt idx="93">
                  <c:v>JAMAICA</c:v>
                </c:pt>
                <c:pt idx="94">
                  <c:v>JAPAN</c:v>
                </c:pt>
                <c:pt idx="95">
                  <c:v>JORDAN</c:v>
                </c:pt>
                <c:pt idx="96">
                  <c:v>KAZAKHSTAN</c:v>
                </c:pt>
                <c:pt idx="97">
                  <c:v>KENYA</c:v>
                </c:pt>
                <c:pt idx="98">
                  <c:v>KIRIBATI </c:v>
                </c:pt>
                <c:pt idx="99">
                  <c:v>KOREA, DEMOCRATIC PEOPLE'S REPUBLIC OF ( NORTH KOREA)</c:v>
                </c:pt>
                <c:pt idx="100">
                  <c:v>KOREA, REPUBLIC OF (SOUTH KOREA)</c:v>
                </c:pt>
                <c:pt idx="101">
                  <c:v>KUWAIT</c:v>
                </c:pt>
                <c:pt idx="102">
                  <c:v>KYRGYZ, REPUBLIC </c:v>
                </c:pt>
                <c:pt idx="103">
                  <c:v>LAO PEOPLE'S DEMOCRATIC REPUBLIC</c:v>
                </c:pt>
                <c:pt idx="104">
                  <c:v>LATVIA</c:v>
                </c:pt>
                <c:pt idx="105">
                  <c:v>LEBANON</c:v>
                </c:pt>
                <c:pt idx="106">
                  <c:v>LESOTHO</c:v>
                </c:pt>
                <c:pt idx="107">
                  <c:v>LIBERIA</c:v>
                </c:pt>
                <c:pt idx="108">
                  <c:v>LIBYAN ARAB JAMAHIRIYA </c:v>
                </c:pt>
                <c:pt idx="109">
                  <c:v>LIECHTENSTEIN</c:v>
                </c:pt>
                <c:pt idx="110">
                  <c:v>LITHUANIA</c:v>
                </c:pt>
                <c:pt idx="111">
                  <c:v>LUXEMBOURG</c:v>
                </c:pt>
                <c:pt idx="112">
                  <c:v>MADAGASCAR</c:v>
                </c:pt>
                <c:pt idx="113">
                  <c:v>MALAWI</c:v>
                </c:pt>
                <c:pt idx="114">
                  <c:v>MALAYSIA</c:v>
                </c:pt>
                <c:pt idx="115">
                  <c:v>MALDIVES</c:v>
                </c:pt>
                <c:pt idx="116">
                  <c:v>MALI</c:v>
                </c:pt>
                <c:pt idx="117">
                  <c:v>MALTA</c:v>
                </c:pt>
                <c:pt idx="118">
                  <c:v>MARSHALL ISLANDS</c:v>
                </c:pt>
                <c:pt idx="119">
                  <c:v>MARTINIQUE</c:v>
                </c:pt>
                <c:pt idx="120">
                  <c:v>MAURITANIA</c:v>
                </c:pt>
                <c:pt idx="121">
                  <c:v>MAURITIUS</c:v>
                </c:pt>
                <c:pt idx="122">
                  <c:v>MEXICO</c:v>
                </c:pt>
                <c:pt idx="123">
                  <c:v>MOLDOVA, REPUBLIC OF</c:v>
                </c:pt>
                <c:pt idx="124">
                  <c:v>MONGOLIA</c:v>
                </c:pt>
                <c:pt idx="125">
                  <c:v>MONTENEGRO</c:v>
                </c:pt>
                <c:pt idx="126">
                  <c:v>MONTSERRAT</c:v>
                </c:pt>
                <c:pt idx="127">
                  <c:v>MOROCCO</c:v>
                </c:pt>
                <c:pt idx="128">
                  <c:v>MOZAMBIQUE</c:v>
                </c:pt>
                <c:pt idx="129">
                  <c:v>MYANMAR </c:v>
                </c:pt>
                <c:pt idx="130">
                  <c:v>NAMIBIA</c:v>
                </c:pt>
                <c:pt idx="131">
                  <c:v>NAURU</c:v>
                </c:pt>
                <c:pt idx="132">
                  <c:v>NEPAL</c:v>
                </c:pt>
                <c:pt idx="133">
                  <c:v>NETHERLANDS</c:v>
                </c:pt>
                <c:pt idx="134">
                  <c:v>NEW ZEALAND</c:v>
                </c:pt>
                <c:pt idx="135">
                  <c:v>NICARAGUA</c:v>
                </c:pt>
                <c:pt idx="136">
                  <c:v>NIGER</c:v>
                </c:pt>
                <c:pt idx="137">
                  <c:v>NIGERIA</c:v>
                </c:pt>
                <c:pt idx="138">
                  <c:v>NORWAY </c:v>
                </c:pt>
                <c:pt idx="139">
                  <c:v>OMAN</c:v>
                </c:pt>
                <c:pt idx="140">
                  <c:v>PAKISTAN</c:v>
                </c:pt>
                <c:pt idx="141">
                  <c:v>PALAU</c:v>
                </c:pt>
                <c:pt idx="142">
                  <c:v>PANAMA </c:v>
                </c:pt>
                <c:pt idx="143">
                  <c:v>PAPUA NEW GUINEA</c:v>
                </c:pt>
                <c:pt idx="144">
                  <c:v>PARAGUAY</c:v>
                </c:pt>
                <c:pt idx="145">
                  <c:v>PERU</c:v>
                </c:pt>
                <c:pt idx="146">
                  <c:v>PHILIPPINES</c:v>
                </c:pt>
                <c:pt idx="147">
                  <c:v>PITCAIRN</c:v>
                </c:pt>
                <c:pt idx="148">
                  <c:v>POLAND</c:v>
                </c:pt>
                <c:pt idx="149">
                  <c:v>PORTUGAL</c:v>
                </c:pt>
                <c:pt idx="150">
                  <c:v>QATAR</c:v>
                </c:pt>
                <c:pt idx="151">
                  <c:v>REUNION</c:v>
                </c:pt>
                <c:pt idx="152">
                  <c:v>ROMANIA</c:v>
                </c:pt>
                <c:pt idx="153">
                  <c:v>RUSSIAN FEDERATION </c:v>
                </c:pt>
                <c:pt idx="154">
                  <c:v>RWANDA</c:v>
                </c:pt>
                <c:pt idx="155">
                  <c:v>SAMOA </c:v>
                </c:pt>
                <c:pt idx="156">
                  <c:v>SAN MARINO</c:v>
                </c:pt>
                <c:pt idx="157">
                  <c:v>SAO TOME AND PRINCIPE</c:v>
                </c:pt>
                <c:pt idx="158">
                  <c:v>SAUDI ARABIA</c:v>
                </c:pt>
                <c:pt idx="159">
                  <c:v>SENEGAL</c:v>
                </c:pt>
                <c:pt idx="160">
                  <c:v>SERBIA </c:v>
                </c:pt>
                <c:pt idx="161">
                  <c:v>SEYCHELLES</c:v>
                </c:pt>
                <c:pt idx="162">
                  <c:v>SIERRA LEONE</c:v>
                </c:pt>
                <c:pt idx="163">
                  <c:v>SINGAPORE</c:v>
                </c:pt>
                <c:pt idx="164">
                  <c:v>SINT MAARTEN (DUTCH PART)</c:v>
                </c:pt>
                <c:pt idx="165">
                  <c:v>SLOVAKIA</c:v>
                </c:pt>
                <c:pt idx="166">
                  <c:v>SLOVENIA</c:v>
                </c:pt>
                <c:pt idx="167">
                  <c:v>SOLOMON ISLANDS</c:v>
                </c:pt>
                <c:pt idx="168">
                  <c:v>SOMALIA</c:v>
                </c:pt>
                <c:pt idx="169">
                  <c:v>SOUTH AFRICA </c:v>
                </c:pt>
                <c:pt idx="170">
                  <c:v>SOUTH SUDAN</c:v>
                </c:pt>
                <c:pt idx="171">
                  <c:v>SPAIN</c:v>
                </c:pt>
                <c:pt idx="172">
                  <c:v>SRI LANKA </c:v>
                </c:pt>
                <c:pt idx="173">
                  <c:v>ST KITTS AND NEVIS</c:v>
                </c:pt>
                <c:pt idx="174">
                  <c:v>ST LUCIA</c:v>
                </c:pt>
                <c:pt idx="175">
                  <c:v>ST VINCENT AND THE GRENADINES</c:v>
                </c:pt>
                <c:pt idx="176">
                  <c:v>SUDAN</c:v>
                </c:pt>
                <c:pt idx="177">
                  <c:v>SURINAME </c:v>
                </c:pt>
                <c:pt idx="178">
                  <c:v>SWEDEN</c:v>
                </c:pt>
                <c:pt idx="179">
                  <c:v>SWITZERLAND </c:v>
                </c:pt>
                <c:pt idx="180">
                  <c:v>SYRIAN ARAB REPUBLIC </c:v>
                </c:pt>
                <c:pt idx="181">
                  <c:v>TAIWAN</c:v>
                </c:pt>
                <c:pt idx="182">
                  <c:v>TAJIKISTAN</c:v>
                </c:pt>
                <c:pt idx="183">
                  <c:v>TANZANIA, UNITED REPUBLIC OF</c:v>
                </c:pt>
                <c:pt idx="184">
                  <c:v>THAILAND</c:v>
                </c:pt>
                <c:pt idx="185">
                  <c:v>TIMOR-LESTE</c:v>
                </c:pt>
                <c:pt idx="186">
                  <c:v>TOGO</c:v>
                </c:pt>
                <c:pt idx="187">
                  <c:v>TONGA</c:v>
                </c:pt>
                <c:pt idx="188">
                  <c:v>TRINIDAD AND TOBAGO</c:v>
                </c:pt>
                <c:pt idx="189">
                  <c:v>TUNISIA</c:v>
                </c:pt>
                <c:pt idx="190">
                  <c:v>TURKEY</c:v>
                </c:pt>
                <c:pt idx="191">
                  <c:v>TURKMENISTAN</c:v>
                </c:pt>
                <c:pt idx="192">
                  <c:v>TURKS AND CAICOS ISLANDS</c:v>
                </c:pt>
                <c:pt idx="193">
                  <c:v>TUVALU</c:v>
                </c:pt>
                <c:pt idx="194">
                  <c:v>UGANDA</c:v>
                </c:pt>
                <c:pt idx="195">
                  <c:v>UKRAINE</c:v>
                </c:pt>
                <c:pt idx="196">
                  <c:v>UNITED ARAB EMIRATES</c:v>
                </c:pt>
                <c:pt idx="197">
                  <c:v>UNITED KINGDOM</c:v>
                </c:pt>
                <c:pt idx="198">
                  <c:v>UNITED STATES</c:v>
                </c:pt>
                <c:pt idx="199">
                  <c:v>URUGUAY</c:v>
                </c:pt>
                <c:pt idx="200">
                  <c:v>UZBEKISTAN</c:v>
                </c:pt>
                <c:pt idx="201">
                  <c:v>VANUATU </c:v>
                </c:pt>
                <c:pt idx="202">
                  <c:v>VENEZUELA</c:v>
                </c:pt>
                <c:pt idx="203">
                  <c:v>VIETNAM</c:v>
                </c:pt>
                <c:pt idx="204">
                  <c:v>VIRGIN ISLANDS (US)</c:v>
                </c:pt>
                <c:pt idx="205">
                  <c:v>YEMEN  </c:v>
                </c:pt>
                <c:pt idx="206">
                  <c:v>ZAMBIA</c:v>
                </c:pt>
                <c:pt idx="207">
                  <c:v>ZIMBABWE </c:v>
                </c:pt>
              </c:strCache>
            </c:strRef>
          </c:xVal>
          <c:yVal>
            <c:numRef>
              <c:f>'Countries by exporter'!$AM$3:$AM$210</c:f>
              <c:numCache>
                <c:formatCode>General</c:formatCode>
                <c:ptCount val="208"/>
                <c:pt idx="0">
                  <c:v>1217</c:v>
                </c:pt>
                <c:pt idx="1">
                  <c:v>18979</c:v>
                </c:pt>
                <c:pt idx="2">
                  <c:v>2937</c:v>
                </c:pt>
                <c:pt idx="3">
                  <c:v>835</c:v>
                </c:pt>
                <c:pt idx="4">
                  <c:v>3381</c:v>
                </c:pt>
                <c:pt idx="5">
                  <c:v>383</c:v>
                </c:pt>
                <c:pt idx="6">
                  <c:v>6005</c:v>
                </c:pt>
                <c:pt idx="7">
                  <c:v>496</c:v>
                </c:pt>
                <c:pt idx="8">
                  <c:v>7075</c:v>
                </c:pt>
                <c:pt idx="9">
                  <c:v>54684</c:v>
                </c:pt>
                <c:pt idx="10">
                  <c:v>9061</c:v>
                </c:pt>
                <c:pt idx="11">
                  <c:v>10663</c:v>
                </c:pt>
                <c:pt idx="12">
                  <c:v>274</c:v>
                </c:pt>
                <c:pt idx="13">
                  <c:v>19723</c:v>
                </c:pt>
                <c:pt idx="14">
                  <c:v>415</c:v>
                </c:pt>
                <c:pt idx="15">
                  <c:v>11477</c:v>
                </c:pt>
                <c:pt idx="16">
                  <c:v>89193</c:v>
                </c:pt>
                <c:pt idx="17">
                  <c:v>1832</c:v>
                </c:pt>
                <c:pt idx="18">
                  <c:v>60940</c:v>
                </c:pt>
                <c:pt idx="19">
                  <c:v>180</c:v>
                </c:pt>
                <c:pt idx="20">
                  <c:v>1</c:v>
                </c:pt>
                <c:pt idx="21">
                  <c:v>613</c:v>
                </c:pt>
                <c:pt idx="22">
                  <c:v>51660</c:v>
                </c:pt>
                <c:pt idx="23">
                  <c:v>19332</c:v>
                </c:pt>
                <c:pt idx="24">
                  <c:v>177</c:v>
                </c:pt>
                <c:pt idx="25">
                  <c:v>279</c:v>
                </c:pt>
                <c:pt idx="26">
                  <c:v>49673</c:v>
                </c:pt>
                <c:pt idx="27">
                  <c:v>1905</c:v>
                </c:pt>
                <c:pt idx="28">
                  <c:v>1783</c:v>
                </c:pt>
                <c:pt idx="29">
                  <c:v>57007</c:v>
                </c:pt>
                <c:pt idx="30">
                  <c:v>23728</c:v>
                </c:pt>
                <c:pt idx="31">
                  <c:v>9049</c:v>
                </c:pt>
                <c:pt idx="32">
                  <c:v>783</c:v>
                </c:pt>
                <c:pt idx="33">
                  <c:v>1508</c:v>
                </c:pt>
                <c:pt idx="34">
                  <c:v>413</c:v>
                </c:pt>
                <c:pt idx="35">
                  <c:v>279</c:v>
                </c:pt>
                <c:pt idx="36">
                  <c:v>91795</c:v>
                </c:pt>
                <c:pt idx="37">
                  <c:v>7049</c:v>
                </c:pt>
                <c:pt idx="38">
                  <c:v>333</c:v>
                </c:pt>
                <c:pt idx="39">
                  <c:v>1833</c:v>
                </c:pt>
                <c:pt idx="40">
                  <c:v>6190</c:v>
                </c:pt>
                <c:pt idx="41">
                  <c:v>16638</c:v>
                </c:pt>
                <c:pt idx="42">
                  <c:v>3433</c:v>
                </c:pt>
                <c:pt idx="43">
                  <c:v>1321</c:v>
                </c:pt>
                <c:pt idx="44">
                  <c:v>29184</c:v>
                </c:pt>
                <c:pt idx="45">
                  <c:v>37</c:v>
                </c:pt>
                <c:pt idx="46">
                  <c:v>1870</c:v>
                </c:pt>
                <c:pt idx="47">
                  <c:v>13104</c:v>
                </c:pt>
                <c:pt idx="48">
                  <c:v>43857</c:v>
                </c:pt>
                <c:pt idx="49">
                  <c:v>16552</c:v>
                </c:pt>
                <c:pt idx="50">
                  <c:v>2105</c:v>
                </c:pt>
                <c:pt idx="51">
                  <c:v>165</c:v>
                </c:pt>
                <c:pt idx="52">
                  <c:v>53244</c:v>
                </c:pt>
                <c:pt idx="53">
                  <c:v>329</c:v>
                </c:pt>
                <c:pt idx="54">
                  <c:v>15251</c:v>
                </c:pt>
                <c:pt idx="55">
                  <c:v>6253</c:v>
                </c:pt>
                <c:pt idx="56">
                  <c:v>4649</c:v>
                </c:pt>
                <c:pt idx="57">
                  <c:v>9</c:v>
                </c:pt>
                <c:pt idx="58">
                  <c:v>7636</c:v>
                </c:pt>
                <c:pt idx="59">
                  <c:v>28</c:v>
                </c:pt>
                <c:pt idx="60">
                  <c:v>2342</c:v>
                </c:pt>
                <c:pt idx="61">
                  <c:v>110</c:v>
                </c:pt>
                <c:pt idx="62">
                  <c:v>5</c:v>
                </c:pt>
                <c:pt idx="63">
                  <c:v>19130</c:v>
                </c:pt>
                <c:pt idx="64">
                  <c:v>20449</c:v>
                </c:pt>
                <c:pt idx="65">
                  <c:v>193861</c:v>
                </c:pt>
                <c:pt idx="66">
                  <c:v>0</c:v>
                </c:pt>
                <c:pt idx="67">
                  <c:v>75</c:v>
                </c:pt>
                <c:pt idx="68">
                  <c:v>1169</c:v>
                </c:pt>
                <c:pt idx="69">
                  <c:v>10440</c:v>
                </c:pt>
                <c:pt idx="70">
                  <c:v>183159</c:v>
                </c:pt>
                <c:pt idx="71">
                  <c:v>227149</c:v>
                </c:pt>
                <c:pt idx="72">
                  <c:v>53190</c:v>
                </c:pt>
                <c:pt idx="73">
                  <c:v>38</c:v>
                </c:pt>
                <c:pt idx="74">
                  <c:v>14301</c:v>
                </c:pt>
                <c:pt idx="75">
                  <c:v>48</c:v>
                </c:pt>
                <c:pt idx="76">
                  <c:v>2432</c:v>
                </c:pt>
                <c:pt idx="77">
                  <c:v>27015</c:v>
                </c:pt>
                <c:pt idx="78">
                  <c:v>44429</c:v>
                </c:pt>
                <c:pt idx="79">
                  <c:v>1205</c:v>
                </c:pt>
                <c:pt idx="80">
                  <c:v>154</c:v>
                </c:pt>
                <c:pt idx="81">
                  <c:v>4604</c:v>
                </c:pt>
                <c:pt idx="82">
                  <c:v>10015</c:v>
                </c:pt>
                <c:pt idx="83">
                  <c:v>10938</c:v>
                </c:pt>
                <c:pt idx="84">
                  <c:v>56134</c:v>
                </c:pt>
                <c:pt idx="85">
                  <c:v>931</c:v>
                </c:pt>
                <c:pt idx="86">
                  <c:v>130</c:v>
                </c:pt>
                <c:pt idx="87">
                  <c:v>1307</c:v>
                </c:pt>
                <c:pt idx="88">
                  <c:v>281</c:v>
                </c:pt>
                <c:pt idx="89">
                  <c:v>3822</c:v>
                </c:pt>
                <c:pt idx="90">
                  <c:v>29829</c:v>
                </c:pt>
                <c:pt idx="91">
                  <c:v>12107</c:v>
                </c:pt>
                <c:pt idx="92">
                  <c:v>66525</c:v>
                </c:pt>
                <c:pt idx="93">
                  <c:v>29501</c:v>
                </c:pt>
                <c:pt idx="94">
                  <c:v>4970</c:v>
                </c:pt>
                <c:pt idx="95">
                  <c:v>63326</c:v>
                </c:pt>
                <c:pt idx="96">
                  <c:v>1457</c:v>
                </c:pt>
                <c:pt idx="97">
                  <c:v>71694</c:v>
                </c:pt>
                <c:pt idx="98">
                  <c:v>2</c:v>
                </c:pt>
                <c:pt idx="99">
                  <c:v>0</c:v>
                </c:pt>
                <c:pt idx="100">
                  <c:v>2415</c:v>
                </c:pt>
                <c:pt idx="101">
                  <c:v>1561</c:v>
                </c:pt>
                <c:pt idx="102">
                  <c:v>22017</c:v>
                </c:pt>
                <c:pt idx="103">
                  <c:v>172</c:v>
                </c:pt>
                <c:pt idx="104">
                  <c:v>8644</c:v>
                </c:pt>
                <c:pt idx="105">
                  <c:v>12767</c:v>
                </c:pt>
                <c:pt idx="106">
                  <c:v>7</c:v>
                </c:pt>
                <c:pt idx="107">
                  <c:v>4678</c:v>
                </c:pt>
                <c:pt idx="108">
                  <c:v>388104</c:v>
                </c:pt>
                <c:pt idx="109">
                  <c:v>147</c:v>
                </c:pt>
                <c:pt idx="110">
                  <c:v>72453</c:v>
                </c:pt>
                <c:pt idx="111">
                  <c:v>18588</c:v>
                </c:pt>
                <c:pt idx="112">
                  <c:v>12659</c:v>
                </c:pt>
                <c:pt idx="113">
                  <c:v>5465</c:v>
                </c:pt>
                <c:pt idx="114">
                  <c:v>20983</c:v>
                </c:pt>
                <c:pt idx="115">
                  <c:v>947</c:v>
                </c:pt>
                <c:pt idx="116">
                  <c:v>4143</c:v>
                </c:pt>
                <c:pt idx="117">
                  <c:v>7076</c:v>
                </c:pt>
                <c:pt idx="118">
                  <c:v>288</c:v>
                </c:pt>
                <c:pt idx="119">
                  <c:v>22</c:v>
                </c:pt>
                <c:pt idx="120">
                  <c:v>2733</c:v>
                </c:pt>
                <c:pt idx="121">
                  <c:v>54</c:v>
                </c:pt>
                <c:pt idx="122">
                  <c:v>55410</c:v>
                </c:pt>
                <c:pt idx="123">
                  <c:v>9124</c:v>
                </c:pt>
                <c:pt idx="124">
                  <c:v>69848</c:v>
                </c:pt>
                <c:pt idx="125">
                  <c:v>13196</c:v>
                </c:pt>
                <c:pt idx="126">
                  <c:v>23</c:v>
                </c:pt>
                <c:pt idx="127">
                  <c:v>6032</c:v>
                </c:pt>
                <c:pt idx="128">
                  <c:v>13279</c:v>
                </c:pt>
                <c:pt idx="129">
                  <c:v>50051</c:v>
                </c:pt>
                <c:pt idx="130">
                  <c:v>4408</c:v>
                </c:pt>
                <c:pt idx="131">
                  <c:v>1</c:v>
                </c:pt>
                <c:pt idx="132">
                  <c:v>2</c:v>
                </c:pt>
                <c:pt idx="133">
                  <c:v>110005</c:v>
                </c:pt>
                <c:pt idx="134">
                  <c:v>106518</c:v>
                </c:pt>
                <c:pt idx="135">
                  <c:v>1410</c:v>
                </c:pt>
                <c:pt idx="136">
                  <c:v>6073</c:v>
                </c:pt>
                <c:pt idx="137">
                  <c:v>159207</c:v>
                </c:pt>
                <c:pt idx="138">
                  <c:v>12711</c:v>
                </c:pt>
                <c:pt idx="139">
                  <c:v>45209</c:v>
                </c:pt>
                <c:pt idx="140">
                  <c:v>9548</c:v>
                </c:pt>
                <c:pt idx="141">
                  <c:v>8</c:v>
                </c:pt>
                <c:pt idx="142">
                  <c:v>1160</c:v>
                </c:pt>
                <c:pt idx="143">
                  <c:v>1493</c:v>
                </c:pt>
                <c:pt idx="144">
                  <c:v>3429</c:v>
                </c:pt>
                <c:pt idx="145">
                  <c:v>1003</c:v>
                </c:pt>
                <c:pt idx="146">
                  <c:v>5802</c:v>
                </c:pt>
                <c:pt idx="147">
                  <c:v>0</c:v>
                </c:pt>
                <c:pt idx="148">
                  <c:v>114033</c:v>
                </c:pt>
                <c:pt idx="149">
                  <c:v>36867</c:v>
                </c:pt>
                <c:pt idx="150">
                  <c:v>529</c:v>
                </c:pt>
                <c:pt idx="151">
                  <c:v>3</c:v>
                </c:pt>
                <c:pt idx="152">
                  <c:v>57431</c:v>
                </c:pt>
                <c:pt idx="153">
                  <c:v>118304</c:v>
                </c:pt>
                <c:pt idx="154">
                  <c:v>975</c:v>
                </c:pt>
                <c:pt idx="155">
                  <c:v>1</c:v>
                </c:pt>
                <c:pt idx="156">
                  <c:v>649</c:v>
                </c:pt>
                <c:pt idx="157">
                  <c:v>598</c:v>
                </c:pt>
                <c:pt idx="158">
                  <c:v>6586</c:v>
                </c:pt>
                <c:pt idx="159">
                  <c:v>30314</c:v>
                </c:pt>
                <c:pt idx="160">
                  <c:v>106961</c:v>
                </c:pt>
                <c:pt idx="161">
                  <c:v>174</c:v>
                </c:pt>
                <c:pt idx="162">
                  <c:v>4963</c:v>
                </c:pt>
                <c:pt idx="163">
                  <c:v>13555</c:v>
                </c:pt>
                <c:pt idx="164">
                  <c:v>589</c:v>
                </c:pt>
                <c:pt idx="165">
                  <c:v>36877</c:v>
                </c:pt>
                <c:pt idx="166">
                  <c:v>38232</c:v>
                </c:pt>
                <c:pt idx="167">
                  <c:v>7</c:v>
                </c:pt>
                <c:pt idx="168">
                  <c:v>990</c:v>
                </c:pt>
                <c:pt idx="169">
                  <c:v>48746</c:v>
                </c:pt>
                <c:pt idx="170">
                  <c:v>762</c:v>
                </c:pt>
                <c:pt idx="171">
                  <c:v>34220</c:v>
                </c:pt>
                <c:pt idx="172">
                  <c:v>26194</c:v>
                </c:pt>
                <c:pt idx="173">
                  <c:v>744</c:v>
                </c:pt>
                <c:pt idx="174">
                  <c:v>1572</c:v>
                </c:pt>
                <c:pt idx="175">
                  <c:v>767</c:v>
                </c:pt>
                <c:pt idx="176">
                  <c:v>6499</c:v>
                </c:pt>
                <c:pt idx="177">
                  <c:v>11777</c:v>
                </c:pt>
                <c:pt idx="178">
                  <c:v>3465</c:v>
                </c:pt>
                <c:pt idx="179">
                  <c:v>14209</c:v>
                </c:pt>
                <c:pt idx="180">
                  <c:v>6328</c:v>
                </c:pt>
                <c:pt idx="181">
                  <c:v>10542</c:v>
                </c:pt>
                <c:pt idx="182">
                  <c:v>12633</c:v>
                </c:pt>
                <c:pt idx="183">
                  <c:v>52208</c:v>
                </c:pt>
                <c:pt idx="184">
                  <c:v>19001</c:v>
                </c:pt>
                <c:pt idx="185">
                  <c:v>942</c:v>
                </c:pt>
                <c:pt idx="186">
                  <c:v>27866</c:v>
                </c:pt>
                <c:pt idx="187">
                  <c:v>11</c:v>
                </c:pt>
                <c:pt idx="188">
                  <c:v>8667</c:v>
                </c:pt>
                <c:pt idx="189">
                  <c:v>4833</c:v>
                </c:pt>
                <c:pt idx="190">
                  <c:v>41614</c:v>
                </c:pt>
                <c:pt idx="191">
                  <c:v>42</c:v>
                </c:pt>
                <c:pt idx="192">
                  <c:v>4197</c:v>
                </c:pt>
                <c:pt idx="193">
                  <c:v>0</c:v>
                </c:pt>
                <c:pt idx="194">
                  <c:v>25583</c:v>
                </c:pt>
                <c:pt idx="195">
                  <c:v>178173</c:v>
                </c:pt>
                <c:pt idx="196">
                  <c:v>315011</c:v>
                </c:pt>
                <c:pt idx="197">
                  <c:v>23981</c:v>
                </c:pt>
                <c:pt idx="198">
                  <c:v>29509</c:v>
                </c:pt>
                <c:pt idx="199">
                  <c:v>118</c:v>
                </c:pt>
                <c:pt idx="200">
                  <c:v>9834</c:v>
                </c:pt>
                <c:pt idx="201">
                  <c:v>219</c:v>
                </c:pt>
                <c:pt idx="202">
                  <c:v>831</c:v>
                </c:pt>
                <c:pt idx="203">
                  <c:v>1754</c:v>
                </c:pt>
                <c:pt idx="204">
                  <c:v>9</c:v>
                </c:pt>
                <c:pt idx="205">
                  <c:v>18261</c:v>
                </c:pt>
                <c:pt idx="206">
                  <c:v>6207</c:v>
                </c:pt>
                <c:pt idx="207">
                  <c:v>51759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28D-7B4A-A6E4-229FD82ADA92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strRef>
              <c:f>'Countries by exporter'!$C$3:$C$210</c:f>
              <c:strCache>
                <c:ptCount val="208"/>
                <c:pt idx="0">
                  <c:v>AFGHANISTAN</c:v>
                </c:pt>
                <c:pt idx="1">
                  <c:v>ALBANIA</c:v>
                </c:pt>
                <c:pt idx="2">
                  <c:v>ALGERIA</c:v>
                </c:pt>
                <c:pt idx="3">
                  <c:v>ANGOLA</c:v>
                </c:pt>
                <c:pt idx="4">
                  <c:v>ANTIGUA AND BARBUDA</c:v>
                </c:pt>
                <c:pt idx="5">
                  <c:v>ARGENTINA</c:v>
                </c:pt>
                <c:pt idx="6">
                  <c:v>ARMENIA</c:v>
                </c:pt>
                <c:pt idx="7">
                  <c:v>ARUBA</c:v>
                </c:pt>
                <c:pt idx="8">
                  <c:v>AUSTRALIA</c:v>
                </c:pt>
                <c:pt idx="9">
                  <c:v>AUSTRIA</c:v>
                </c:pt>
                <c:pt idx="10">
                  <c:v>AZERBAIJAN</c:v>
                </c:pt>
                <c:pt idx="11">
                  <c:v>BAHAMAS</c:v>
                </c:pt>
                <c:pt idx="12">
                  <c:v>BAHRAIN</c:v>
                </c:pt>
                <c:pt idx="13">
                  <c:v>BANGLADESH</c:v>
                </c:pt>
                <c:pt idx="14">
                  <c:v>BARBADOS</c:v>
                </c:pt>
                <c:pt idx="15">
                  <c:v>BELARUS </c:v>
                </c:pt>
                <c:pt idx="16">
                  <c:v>BELGIUM </c:v>
                </c:pt>
                <c:pt idx="17">
                  <c:v>BELIZE</c:v>
                </c:pt>
                <c:pt idx="18">
                  <c:v>BENIN </c:v>
                </c:pt>
                <c:pt idx="19">
                  <c:v>BERMUDA</c:v>
                </c:pt>
                <c:pt idx="20">
                  <c:v>BHUTAN</c:v>
                </c:pt>
                <c:pt idx="21">
                  <c:v>BOLIVIA</c:v>
                </c:pt>
                <c:pt idx="22">
                  <c:v>BOSNIA AND HERZEGOVINA</c:v>
                </c:pt>
                <c:pt idx="23">
                  <c:v>BOTSWANA</c:v>
                </c:pt>
                <c:pt idx="24">
                  <c:v>BRAZIL</c:v>
                </c:pt>
                <c:pt idx="25">
                  <c:v>BRUNEI DARUSSALAM </c:v>
                </c:pt>
                <c:pt idx="26">
                  <c:v>BULGARIA</c:v>
                </c:pt>
                <c:pt idx="27">
                  <c:v>BURKINA FASO </c:v>
                </c:pt>
                <c:pt idx="28">
                  <c:v>BURUNDI</c:v>
                </c:pt>
                <c:pt idx="29">
                  <c:v>CAMBODIA </c:v>
                </c:pt>
                <c:pt idx="30">
                  <c:v>CAMEROON</c:v>
                </c:pt>
                <c:pt idx="31">
                  <c:v>CANADA</c:v>
                </c:pt>
                <c:pt idx="32">
                  <c:v>CAPE VERDE</c:v>
                </c:pt>
                <c:pt idx="33">
                  <c:v>CAYMAN ISLANDS</c:v>
                </c:pt>
                <c:pt idx="34">
                  <c:v>CENTRAL AFRICAN REPUBLIC</c:v>
                </c:pt>
                <c:pt idx="35">
                  <c:v>CHAD</c:v>
                </c:pt>
                <c:pt idx="36">
                  <c:v>CHILE</c:v>
                </c:pt>
                <c:pt idx="37">
                  <c:v>CHINA</c:v>
                </c:pt>
                <c:pt idx="38">
                  <c:v>COLOMBIA</c:v>
                </c:pt>
                <c:pt idx="39">
                  <c:v>COMOROS </c:v>
                </c:pt>
                <c:pt idx="40">
                  <c:v>CONGO</c:v>
                </c:pt>
                <c:pt idx="41">
                  <c:v>CONGO, DEMOCRATIC REPUBLIC OF </c:v>
                </c:pt>
                <c:pt idx="42">
                  <c:v>COSTA RICA</c:v>
                </c:pt>
                <c:pt idx="43">
                  <c:v>COTE D'IVOIRE</c:v>
                </c:pt>
                <c:pt idx="44">
                  <c:v>CROATIA</c:v>
                </c:pt>
                <c:pt idx="45">
                  <c:v>CUBA</c:v>
                </c:pt>
                <c:pt idx="46">
                  <c:v>CURACAO</c:v>
                </c:pt>
                <c:pt idx="47">
                  <c:v>CYPRUS</c:v>
                </c:pt>
                <c:pt idx="48">
                  <c:v>CZECH REPUBLIC </c:v>
                </c:pt>
                <c:pt idx="49">
                  <c:v>DENMARK</c:v>
                </c:pt>
                <c:pt idx="50">
                  <c:v>DJIBOUTI </c:v>
                </c:pt>
                <c:pt idx="51">
                  <c:v>DOMINICA</c:v>
                </c:pt>
                <c:pt idx="52">
                  <c:v>DOMINICAN REPUBLIC</c:v>
                </c:pt>
                <c:pt idx="53">
                  <c:v>ECUADOR</c:v>
                </c:pt>
                <c:pt idx="54">
                  <c:v>EGYPT</c:v>
                </c:pt>
                <c:pt idx="55">
                  <c:v>EL SALVADOR</c:v>
                </c:pt>
                <c:pt idx="56">
                  <c:v>EQUATORIAL GUINEA</c:v>
                </c:pt>
                <c:pt idx="57">
                  <c:v>ERITREA</c:v>
                </c:pt>
                <c:pt idx="58">
                  <c:v>ESTONIA</c:v>
                </c:pt>
                <c:pt idx="59">
                  <c:v>ESWATINI</c:v>
                </c:pt>
                <c:pt idx="60">
                  <c:v>ETHIOPIA </c:v>
                </c:pt>
                <c:pt idx="61">
                  <c:v>FAROE ISLANDS</c:v>
                </c:pt>
                <c:pt idx="62">
                  <c:v>FIJI</c:v>
                </c:pt>
                <c:pt idx="63">
                  <c:v>FINLAND</c:v>
                </c:pt>
                <c:pt idx="64">
                  <c:v>FORMER YUGOSLAV REPUBLIC OF MACEDONIA</c:v>
                </c:pt>
                <c:pt idx="65">
                  <c:v>FRANCE</c:v>
                </c:pt>
                <c:pt idx="66">
                  <c:v>FRENCH GUIANA</c:v>
                </c:pt>
                <c:pt idx="67">
                  <c:v>FRENCH POLYNESIA</c:v>
                </c:pt>
                <c:pt idx="68">
                  <c:v>GABON</c:v>
                </c:pt>
                <c:pt idx="69">
                  <c:v>GAMBIA</c:v>
                </c:pt>
                <c:pt idx="70">
                  <c:v>GEORGIA</c:v>
                </c:pt>
                <c:pt idx="71">
                  <c:v>GERMANY</c:v>
                </c:pt>
                <c:pt idx="72">
                  <c:v>GHANA</c:v>
                </c:pt>
                <c:pt idx="73">
                  <c:v>GIBRALTAR</c:v>
                </c:pt>
                <c:pt idx="74">
                  <c:v>GREECE</c:v>
                </c:pt>
                <c:pt idx="75">
                  <c:v>GREENLAND</c:v>
                </c:pt>
                <c:pt idx="76">
                  <c:v>GRENADA</c:v>
                </c:pt>
                <c:pt idx="77">
                  <c:v>GUATEMALA</c:v>
                </c:pt>
                <c:pt idx="78">
                  <c:v>GUINEA</c:v>
                </c:pt>
                <c:pt idx="79">
                  <c:v>GUINEA-BISSAU</c:v>
                </c:pt>
                <c:pt idx="80">
                  <c:v>GUYANA</c:v>
                </c:pt>
                <c:pt idx="81">
                  <c:v>HAITI</c:v>
                </c:pt>
                <c:pt idx="82">
                  <c:v>HONDURAS</c:v>
                </c:pt>
                <c:pt idx="83">
                  <c:v>HONG KONG</c:v>
                </c:pt>
                <c:pt idx="84">
                  <c:v>HUNGARY</c:v>
                </c:pt>
                <c:pt idx="85">
                  <c:v>ICELAND</c:v>
                </c:pt>
                <c:pt idx="86">
                  <c:v>INDIA</c:v>
                </c:pt>
                <c:pt idx="87">
                  <c:v>INDONESIA </c:v>
                </c:pt>
                <c:pt idx="88">
                  <c:v>IRAN, ISLAMIC REPUBLIC OF</c:v>
                </c:pt>
                <c:pt idx="89">
                  <c:v>IRAQ</c:v>
                </c:pt>
                <c:pt idx="90">
                  <c:v>IRELAND</c:v>
                </c:pt>
                <c:pt idx="91">
                  <c:v>ISRAEL </c:v>
                </c:pt>
                <c:pt idx="92">
                  <c:v>ITALY</c:v>
                </c:pt>
                <c:pt idx="93">
                  <c:v>JAMAICA</c:v>
                </c:pt>
                <c:pt idx="94">
                  <c:v>JAPAN</c:v>
                </c:pt>
                <c:pt idx="95">
                  <c:v>JORDAN</c:v>
                </c:pt>
                <c:pt idx="96">
                  <c:v>KAZAKHSTAN</c:v>
                </c:pt>
                <c:pt idx="97">
                  <c:v>KENYA</c:v>
                </c:pt>
                <c:pt idx="98">
                  <c:v>KIRIBATI </c:v>
                </c:pt>
                <c:pt idx="99">
                  <c:v>KOREA, DEMOCRATIC PEOPLE'S REPUBLIC OF ( NORTH KOREA)</c:v>
                </c:pt>
                <c:pt idx="100">
                  <c:v>KOREA, REPUBLIC OF (SOUTH KOREA)</c:v>
                </c:pt>
                <c:pt idx="101">
                  <c:v>KUWAIT</c:v>
                </c:pt>
                <c:pt idx="102">
                  <c:v>KYRGYZ, REPUBLIC </c:v>
                </c:pt>
                <c:pt idx="103">
                  <c:v>LAO PEOPLE'S DEMOCRATIC REPUBLIC</c:v>
                </c:pt>
                <c:pt idx="104">
                  <c:v>LATVIA</c:v>
                </c:pt>
                <c:pt idx="105">
                  <c:v>LEBANON</c:v>
                </c:pt>
                <c:pt idx="106">
                  <c:v>LESOTHO</c:v>
                </c:pt>
                <c:pt idx="107">
                  <c:v>LIBERIA</c:v>
                </c:pt>
                <c:pt idx="108">
                  <c:v>LIBYAN ARAB JAMAHIRIYA </c:v>
                </c:pt>
                <c:pt idx="109">
                  <c:v>LIECHTENSTEIN</c:v>
                </c:pt>
                <c:pt idx="110">
                  <c:v>LITHUANIA</c:v>
                </c:pt>
                <c:pt idx="111">
                  <c:v>LUXEMBOURG</c:v>
                </c:pt>
                <c:pt idx="112">
                  <c:v>MADAGASCAR</c:v>
                </c:pt>
                <c:pt idx="113">
                  <c:v>MALAWI</c:v>
                </c:pt>
                <c:pt idx="114">
                  <c:v>MALAYSIA</c:v>
                </c:pt>
                <c:pt idx="115">
                  <c:v>MALDIVES</c:v>
                </c:pt>
                <c:pt idx="116">
                  <c:v>MALI</c:v>
                </c:pt>
                <c:pt idx="117">
                  <c:v>MALTA</c:v>
                </c:pt>
                <c:pt idx="118">
                  <c:v>MARSHALL ISLANDS</c:v>
                </c:pt>
                <c:pt idx="119">
                  <c:v>MARTINIQUE</c:v>
                </c:pt>
                <c:pt idx="120">
                  <c:v>MAURITANIA</c:v>
                </c:pt>
                <c:pt idx="121">
                  <c:v>MAURITIUS</c:v>
                </c:pt>
                <c:pt idx="122">
                  <c:v>MEXICO</c:v>
                </c:pt>
                <c:pt idx="123">
                  <c:v>MOLDOVA, REPUBLIC OF</c:v>
                </c:pt>
                <c:pt idx="124">
                  <c:v>MONGOLIA</c:v>
                </c:pt>
                <c:pt idx="125">
                  <c:v>MONTENEGRO</c:v>
                </c:pt>
                <c:pt idx="126">
                  <c:v>MONTSERRAT</c:v>
                </c:pt>
                <c:pt idx="127">
                  <c:v>MOROCCO</c:v>
                </c:pt>
                <c:pt idx="128">
                  <c:v>MOZAMBIQUE</c:v>
                </c:pt>
                <c:pt idx="129">
                  <c:v>MYANMAR </c:v>
                </c:pt>
                <c:pt idx="130">
                  <c:v>NAMIBIA</c:v>
                </c:pt>
                <c:pt idx="131">
                  <c:v>NAURU</c:v>
                </c:pt>
                <c:pt idx="132">
                  <c:v>NEPAL</c:v>
                </c:pt>
                <c:pt idx="133">
                  <c:v>NETHERLANDS</c:v>
                </c:pt>
                <c:pt idx="134">
                  <c:v>NEW ZEALAND</c:v>
                </c:pt>
                <c:pt idx="135">
                  <c:v>NICARAGUA</c:v>
                </c:pt>
                <c:pt idx="136">
                  <c:v>NIGER</c:v>
                </c:pt>
                <c:pt idx="137">
                  <c:v>NIGERIA</c:v>
                </c:pt>
                <c:pt idx="138">
                  <c:v>NORWAY </c:v>
                </c:pt>
                <c:pt idx="139">
                  <c:v>OMAN</c:v>
                </c:pt>
                <c:pt idx="140">
                  <c:v>PAKISTAN</c:v>
                </c:pt>
                <c:pt idx="141">
                  <c:v>PALAU</c:v>
                </c:pt>
                <c:pt idx="142">
                  <c:v>PANAMA </c:v>
                </c:pt>
                <c:pt idx="143">
                  <c:v>PAPUA NEW GUINEA</c:v>
                </c:pt>
                <c:pt idx="144">
                  <c:v>PARAGUAY</c:v>
                </c:pt>
                <c:pt idx="145">
                  <c:v>PERU</c:v>
                </c:pt>
                <c:pt idx="146">
                  <c:v>PHILIPPINES</c:v>
                </c:pt>
                <c:pt idx="147">
                  <c:v>PITCAIRN</c:v>
                </c:pt>
                <c:pt idx="148">
                  <c:v>POLAND</c:v>
                </c:pt>
                <c:pt idx="149">
                  <c:v>PORTUGAL</c:v>
                </c:pt>
                <c:pt idx="150">
                  <c:v>QATAR</c:v>
                </c:pt>
                <c:pt idx="151">
                  <c:v>REUNION</c:v>
                </c:pt>
                <c:pt idx="152">
                  <c:v>ROMANIA</c:v>
                </c:pt>
                <c:pt idx="153">
                  <c:v>RUSSIAN FEDERATION </c:v>
                </c:pt>
                <c:pt idx="154">
                  <c:v>RWANDA</c:v>
                </c:pt>
                <c:pt idx="155">
                  <c:v>SAMOA </c:v>
                </c:pt>
                <c:pt idx="156">
                  <c:v>SAN MARINO</c:v>
                </c:pt>
                <c:pt idx="157">
                  <c:v>SAO TOME AND PRINCIPE</c:v>
                </c:pt>
                <c:pt idx="158">
                  <c:v>SAUDI ARABIA</c:v>
                </c:pt>
                <c:pt idx="159">
                  <c:v>SENEGAL</c:v>
                </c:pt>
                <c:pt idx="160">
                  <c:v>SERBIA </c:v>
                </c:pt>
                <c:pt idx="161">
                  <c:v>SEYCHELLES</c:v>
                </c:pt>
                <c:pt idx="162">
                  <c:v>SIERRA LEONE</c:v>
                </c:pt>
                <c:pt idx="163">
                  <c:v>SINGAPORE</c:v>
                </c:pt>
                <c:pt idx="164">
                  <c:v>SINT MAARTEN (DUTCH PART)</c:v>
                </c:pt>
                <c:pt idx="165">
                  <c:v>SLOVAKIA</c:v>
                </c:pt>
                <c:pt idx="166">
                  <c:v>SLOVENIA</c:v>
                </c:pt>
                <c:pt idx="167">
                  <c:v>SOLOMON ISLANDS</c:v>
                </c:pt>
                <c:pt idx="168">
                  <c:v>SOMALIA</c:v>
                </c:pt>
                <c:pt idx="169">
                  <c:v>SOUTH AFRICA </c:v>
                </c:pt>
                <c:pt idx="170">
                  <c:v>SOUTH SUDAN</c:v>
                </c:pt>
                <c:pt idx="171">
                  <c:v>SPAIN</c:v>
                </c:pt>
                <c:pt idx="172">
                  <c:v>SRI LANKA </c:v>
                </c:pt>
                <c:pt idx="173">
                  <c:v>ST KITTS AND NEVIS</c:v>
                </c:pt>
                <c:pt idx="174">
                  <c:v>ST LUCIA</c:v>
                </c:pt>
                <c:pt idx="175">
                  <c:v>ST VINCENT AND THE GRENADINES</c:v>
                </c:pt>
                <c:pt idx="176">
                  <c:v>SUDAN</c:v>
                </c:pt>
                <c:pt idx="177">
                  <c:v>SURINAME </c:v>
                </c:pt>
                <c:pt idx="178">
                  <c:v>SWEDEN</c:v>
                </c:pt>
                <c:pt idx="179">
                  <c:v>SWITZERLAND </c:v>
                </c:pt>
                <c:pt idx="180">
                  <c:v>SYRIAN ARAB REPUBLIC </c:v>
                </c:pt>
                <c:pt idx="181">
                  <c:v>TAIWAN</c:v>
                </c:pt>
                <c:pt idx="182">
                  <c:v>TAJIKISTAN</c:v>
                </c:pt>
                <c:pt idx="183">
                  <c:v>TANZANIA, UNITED REPUBLIC OF</c:v>
                </c:pt>
                <c:pt idx="184">
                  <c:v>THAILAND</c:v>
                </c:pt>
                <c:pt idx="185">
                  <c:v>TIMOR-LESTE</c:v>
                </c:pt>
                <c:pt idx="186">
                  <c:v>TOGO</c:v>
                </c:pt>
                <c:pt idx="187">
                  <c:v>TONGA</c:v>
                </c:pt>
                <c:pt idx="188">
                  <c:v>TRINIDAD AND TOBAGO</c:v>
                </c:pt>
                <c:pt idx="189">
                  <c:v>TUNISIA</c:v>
                </c:pt>
                <c:pt idx="190">
                  <c:v>TURKEY</c:v>
                </c:pt>
                <c:pt idx="191">
                  <c:v>TURKMENISTAN</c:v>
                </c:pt>
                <c:pt idx="192">
                  <c:v>TURKS AND CAICOS ISLANDS</c:v>
                </c:pt>
                <c:pt idx="193">
                  <c:v>TUVALU</c:v>
                </c:pt>
                <c:pt idx="194">
                  <c:v>UGANDA</c:v>
                </c:pt>
                <c:pt idx="195">
                  <c:v>UKRAINE</c:v>
                </c:pt>
                <c:pt idx="196">
                  <c:v>UNITED ARAB EMIRATES</c:v>
                </c:pt>
                <c:pt idx="197">
                  <c:v>UNITED KINGDOM</c:v>
                </c:pt>
                <c:pt idx="198">
                  <c:v>UNITED STATES</c:v>
                </c:pt>
                <c:pt idx="199">
                  <c:v>URUGUAY</c:v>
                </c:pt>
                <c:pt idx="200">
                  <c:v>UZBEKISTAN</c:v>
                </c:pt>
                <c:pt idx="201">
                  <c:v>VANUATU </c:v>
                </c:pt>
                <c:pt idx="202">
                  <c:v>VENEZUELA</c:v>
                </c:pt>
                <c:pt idx="203">
                  <c:v>VIETNAM</c:v>
                </c:pt>
                <c:pt idx="204">
                  <c:v>VIRGIN ISLANDS (US)</c:v>
                </c:pt>
                <c:pt idx="205">
                  <c:v>YEMEN  </c:v>
                </c:pt>
                <c:pt idx="206">
                  <c:v>ZAMBIA</c:v>
                </c:pt>
                <c:pt idx="207">
                  <c:v>ZIMBABWE </c:v>
                </c:pt>
              </c:strCache>
            </c:strRef>
          </c:xVal>
          <c:yVal>
            <c:numRef>
              <c:f>'Countries by exporter'!$AN$3:$AN$210</c:f>
              <c:numCache>
                <c:formatCode>General</c:formatCode>
                <c:ptCount val="208"/>
                <c:pt idx="0">
                  <c:v>1748</c:v>
                </c:pt>
                <c:pt idx="1">
                  <c:v>24933</c:v>
                </c:pt>
                <c:pt idx="2">
                  <c:v>2462</c:v>
                </c:pt>
                <c:pt idx="3">
                  <c:v>1248</c:v>
                </c:pt>
                <c:pt idx="4">
                  <c:v>1350</c:v>
                </c:pt>
                <c:pt idx="5">
                  <c:v>286</c:v>
                </c:pt>
                <c:pt idx="6">
                  <c:v>260</c:v>
                </c:pt>
                <c:pt idx="7">
                  <c:v>305</c:v>
                </c:pt>
                <c:pt idx="8">
                  <c:v>8564</c:v>
                </c:pt>
                <c:pt idx="9">
                  <c:v>51634</c:v>
                </c:pt>
                <c:pt idx="10">
                  <c:v>5236</c:v>
                </c:pt>
                <c:pt idx="11">
                  <c:v>9442</c:v>
                </c:pt>
                <c:pt idx="12">
                  <c:v>233</c:v>
                </c:pt>
                <c:pt idx="13">
                  <c:v>15444</c:v>
                </c:pt>
                <c:pt idx="14">
                  <c:v>5</c:v>
                </c:pt>
                <c:pt idx="15">
                  <c:v>13962</c:v>
                </c:pt>
                <c:pt idx="16">
                  <c:v>81755</c:v>
                </c:pt>
                <c:pt idx="17">
                  <c:v>904</c:v>
                </c:pt>
                <c:pt idx="18">
                  <c:v>47395</c:v>
                </c:pt>
                <c:pt idx="19">
                  <c:v>155</c:v>
                </c:pt>
                <c:pt idx="20">
                  <c:v>0</c:v>
                </c:pt>
                <c:pt idx="21">
                  <c:v>386</c:v>
                </c:pt>
                <c:pt idx="22">
                  <c:v>46051</c:v>
                </c:pt>
                <c:pt idx="23">
                  <c:v>12660</c:v>
                </c:pt>
                <c:pt idx="24">
                  <c:v>462</c:v>
                </c:pt>
                <c:pt idx="25">
                  <c:v>214</c:v>
                </c:pt>
                <c:pt idx="26">
                  <c:v>37658</c:v>
                </c:pt>
                <c:pt idx="27">
                  <c:v>1742</c:v>
                </c:pt>
                <c:pt idx="28">
                  <c:v>2506</c:v>
                </c:pt>
                <c:pt idx="29">
                  <c:v>31352</c:v>
                </c:pt>
                <c:pt idx="30">
                  <c:v>31633</c:v>
                </c:pt>
                <c:pt idx="31">
                  <c:v>8690</c:v>
                </c:pt>
                <c:pt idx="32">
                  <c:v>641</c:v>
                </c:pt>
                <c:pt idx="33">
                  <c:v>1395</c:v>
                </c:pt>
                <c:pt idx="34">
                  <c:v>381</c:v>
                </c:pt>
                <c:pt idx="35">
                  <c:v>170</c:v>
                </c:pt>
                <c:pt idx="36">
                  <c:v>80498</c:v>
                </c:pt>
                <c:pt idx="37">
                  <c:v>31221</c:v>
                </c:pt>
                <c:pt idx="38">
                  <c:v>213</c:v>
                </c:pt>
                <c:pt idx="39">
                  <c:v>2113</c:v>
                </c:pt>
                <c:pt idx="40">
                  <c:v>8089</c:v>
                </c:pt>
                <c:pt idx="41">
                  <c:v>11469</c:v>
                </c:pt>
                <c:pt idx="42">
                  <c:v>3940</c:v>
                </c:pt>
                <c:pt idx="43">
                  <c:v>2035</c:v>
                </c:pt>
                <c:pt idx="44">
                  <c:v>20538</c:v>
                </c:pt>
                <c:pt idx="45">
                  <c:v>57</c:v>
                </c:pt>
                <c:pt idx="46">
                  <c:v>1334</c:v>
                </c:pt>
                <c:pt idx="47">
                  <c:v>9047</c:v>
                </c:pt>
                <c:pt idx="48">
                  <c:v>37028</c:v>
                </c:pt>
                <c:pt idx="49">
                  <c:v>21914</c:v>
                </c:pt>
                <c:pt idx="50">
                  <c:v>1094</c:v>
                </c:pt>
                <c:pt idx="51">
                  <c:v>113</c:v>
                </c:pt>
                <c:pt idx="52">
                  <c:v>43864</c:v>
                </c:pt>
                <c:pt idx="53">
                  <c:v>201</c:v>
                </c:pt>
                <c:pt idx="54">
                  <c:v>18478</c:v>
                </c:pt>
                <c:pt idx="55">
                  <c:v>9179</c:v>
                </c:pt>
                <c:pt idx="56">
                  <c:v>4038</c:v>
                </c:pt>
                <c:pt idx="57">
                  <c:v>2</c:v>
                </c:pt>
                <c:pt idx="58">
                  <c:v>6116</c:v>
                </c:pt>
                <c:pt idx="59">
                  <c:v>3</c:v>
                </c:pt>
                <c:pt idx="60">
                  <c:v>1903</c:v>
                </c:pt>
                <c:pt idx="61">
                  <c:v>69</c:v>
                </c:pt>
                <c:pt idx="62">
                  <c:v>3</c:v>
                </c:pt>
                <c:pt idx="63">
                  <c:v>21206</c:v>
                </c:pt>
                <c:pt idx="64">
                  <c:v>22218</c:v>
                </c:pt>
                <c:pt idx="65">
                  <c:v>200302</c:v>
                </c:pt>
                <c:pt idx="66">
                  <c:v>0</c:v>
                </c:pt>
                <c:pt idx="67">
                  <c:v>35</c:v>
                </c:pt>
                <c:pt idx="68">
                  <c:v>724</c:v>
                </c:pt>
                <c:pt idx="69">
                  <c:v>9713</c:v>
                </c:pt>
                <c:pt idx="70">
                  <c:v>64884</c:v>
                </c:pt>
                <c:pt idx="71">
                  <c:v>192271</c:v>
                </c:pt>
                <c:pt idx="72">
                  <c:v>62596</c:v>
                </c:pt>
                <c:pt idx="73">
                  <c:v>23</c:v>
                </c:pt>
                <c:pt idx="74">
                  <c:v>7884</c:v>
                </c:pt>
                <c:pt idx="75">
                  <c:v>70</c:v>
                </c:pt>
                <c:pt idx="76">
                  <c:v>897</c:v>
                </c:pt>
                <c:pt idx="77">
                  <c:v>27168</c:v>
                </c:pt>
                <c:pt idx="78">
                  <c:v>44824</c:v>
                </c:pt>
                <c:pt idx="79">
                  <c:v>1545</c:v>
                </c:pt>
                <c:pt idx="80">
                  <c:v>89</c:v>
                </c:pt>
                <c:pt idx="81">
                  <c:v>7535</c:v>
                </c:pt>
                <c:pt idx="82">
                  <c:v>10178</c:v>
                </c:pt>
                <c:pt idx="83">
                  <c:v>11409</c:v>
                </c:pt>
                <c:pt idx="84">
                  <c:v>43120</c:v>
                </c:pt>
                <c:pt idx="85">
                  <c:v>748</c:v>
                </c:pt>
                <c:pt idx="86">
                  <c:v>52</c:v>
                </c:pt>
                <c:pt idx="87">
                  <c:v>699</c:v>
                </c:pt>
                <c:pt idx="88">
                  <c:v>119</c:v>
                </c:pt>
                <c:pt idx="89">
                  <c:v>5627</c:v>
                </c:pt>
                <c:pt idx="90">
                  <c:v>4131</c:v>
                </c:pt>
                <c:pt idx="91">
                  <c:v>11755</c:v>
                </c:pt>
                <c:pt idx="92">
                  <c:v>93887</c:v>
                </c:pt>
                <c:pt idx="93">
                  <c:v>20537</c:v>
                </c:pt>
                <c:pt idx="94">
                  <c:v>2564</c:v>
                </c:pt>
                <c:pt idx="95">
                  <c:v>68363</c:v>
                </c:pt>
                <c:pt idx="96">
                  <c:v>3315</c:v>
                </c:pt>
                <c:pt idx="97">
                  <c:v>54528</c:v>
                </c:pt>
                <c:pt idx="98">
                  <c:v>1</c:v>
                </c:pt>
                <c:pt idx="99">
                  <c:v>0</c:v>
                </c:pt>
                <c:pt idx="100">
                  <c:v>1297</c:v>
                </c:pt>
                <c:pt idx="101">
                  <c:v>1625</c:v>
                </c:pt>
                <c:pt idx="102">
                  <c:v>5154</c:v>
                </c:pt>
                <c:pt idx="103">
                  <c:v>253</c:v>
                </c:pt>
                <c:pt idx="104">
                  <c:v>5892</c:v>
                </c:pt>
                <c:pt idx="105">
                  <c:v>4715</c:v>
                </c:pt>
                <c:pt idx="106">
                  <c:v>2</c:v>
                </c:pt>
                <c:pt idx="107">
                  <c:v>6360</c:v>
                </c:pt>
                <c:pt idx="108">
                  <c:v>173277</c:v>
                </c:pt>
                <c:pt idx="109">
                  <c:v>164</c:v>
                </c:pt>
                <c:pt idx="110">
                  <c:v>63775</c:v>
                </c:pt>
                <c:pt idx="111">
                  <c:v>14484</c:v>
                </c:pt>
                <c:pt idx="112">
                  <c:v>9152</c:v>
                </c:pt>
                <c:pt idx="113">
                  <c:v>3750</c:v>
                </c:pt>
                <c:pt idx="114">
                  <c:v>18265</c:v>
                </c:pt>
                <c:pt idx="115">
                  <c:v>550</c:v>
                </c:pt>
                <c:pt idx="116">
                  <c:v>5161</c:v>
                </c:pt>
                <c:pt idx="117">
                  <c:v>4307</c:v>
                </c:pt>
                <c:pt idx="118">
                  <c:v>348</c:v>
                </c:pt>
                <c:pt idx="119">
                  <c:v>16</c:v>
                </c:pt>
                <c:pt idx="120">
                  <c:v>3478</c:v>
                </c:pt>
                <c:pt idx="121">
                  <c:v>6</c:v>
                </c:pt>
                <c:pt idx="122">
                  <c:v>42246</c:v>
                </c:pt>
                <c:pt idx="123">
                  <c:v>8731</c:v>
                </c:pt>
                <c:pt idx="124">
                  <c:v>58592</c:v>
                </c:pt>
                <c:pt idx="125">
                  <c:v>7591</c:v>
                </c:pt>
                <c:pt idx="126">
                  <c:v>9</c:v>
                </c:pt>
                <c:pt idx="127">
                  <c:v>2822</c:v>
                </c:pt>
                <c:pt idx="128">
                  <c:v>12511</c:v>
                </c:pt>
                <c:pt idx="129">
                  <c:v>23115</c:v>
                </c:pt>
                <c:pt idx="130">
                  <c:v>3100</c:v>
                </c:pt>
                <c:pt idx="131">
                  <c:v>0</c:v>
                </c:pt>
                <c:pt idx="132">
                  <c:v>0</c:v>
                </c:pt>
                <c:pt idx="133">
                  <c:v>99698</c:v>
                </c:pt>
                <c:pt idx="134">
                  <c:v>84632</c:v>
                </c:pt>
                <c:pt idx="135">
                  <c:v>1229</c:v>
                </c:pt>
                <c:pt idx="136">
                  <c:v>6904</c:v>
                </c:pt>
                <c:pt idx="137">
                  <c:v>152343</c:v>
                </c:pt>
                <c:pt idx="138">
                  <c:v>9095</c:v>
                </c:pt>
                <c:pt idx="139">
                  <c:v>54317</c:v>
                </c:pt>
                <c:pt idx="140">
                  <c:v>21613</c:v>
                </c:pt>
                <c:pt idx="141">
                  <c:v>12</c:v>
                </c:pt>
                <c:pt idx="142">
                  <c:v>385</c:v>
                </c:pt>
                <c:pt idx="143">
                  <c:v>2911</c:v>
                </c:pt>
                <c:pt idx="144">
                  <c:v>1533</c:v>
                </c:pt>
                <c:pt idx="145">
                  <c:v>76</c:v>
                </c:pt>
                <c:pt idx="146">
                  <c:v>6328</c:v>
                </c:pt>
                <c:pt idx="147">
                  <c:v>0</c:v>
                </c:pt>
                <c:pt idx="148">
                  <c:v>81634</c:v>
                </c:pt>
                <c:pt idx="149">
                  <c:v>36228</c:v>
                </c:pt>
                <c:pt idx="150">
                  <c:v>473</c:v>
                </c:pt>
                <c:pt idx="151">
                  <c:v>4</c:v>
                </c:pt>
                <c:pt idx="152">
                  <c:v>39173</c:v>
                </c:pt>
                <c:pt idx="153">
                  <c:v>121762</c:v>
                </c:pt>
                <c:pt idx="154">
                  <c:v>897</c:v>
                </c:pt>
                <c:pt idx="155">
                  <c:v>2</c:v>
                </c:pt>
                <c:pt idx="156">
                  <c:v>545</c:v>
                </c:pt>
                <c:pt idx="157">
                  <c:v>308</c:v>
                </c:pt>
                <c:pt idx="158">
                  <c:v>6647</c:v>
                </c:pt>
                <c:pt idx="159">
                  <c:v>30702</c:v>
                </c:pt>
                <c:pt idx="160">
                  <c:v>129093</c:v>
                </c:pt>
                <c:pt idx="161">
                  <c:v>40</c:v>
                </c:pt>
                <c:pt idx="162">
                  <c:v>6528</c:v>
                </c:pt>
                <c:pt idx="163">
                  <c:v>2991</c:v>
                </c:pt>
                <c:pt idx="164">
                  <c:v>339</c:v>
                </c:pt>
                <c:pt idx="165">
                  <c:v>31006</c:v>
                </c:pt>
                <c:pt idx="166">
                  <c:v>27802</c:v>
                </c:pt>
                <c:pt idx="167">
                  <c:v>4</c:v>
                </c:pt>
                <c:pt idx="168">
                  <c:v>1050</c:v>
                </c:pt>
                <c:pt idx="169">
                  <c:v>39070</c:v>
                </c:pt>
                <c:pt idx="170">
                  <c:v>954</c:v>
                </c:pt>
                <c:pt idx="171">
                  <c:v>20658</c:v>
                </c:pt>
                <c:pt idx="172">
                  <c:v>9219</c:v>
                </c:pt>
                <c:pt idx="173">
                  <c:v>675</c:v>
                </c:pt>
                <c:pt idx="174">
                  <c:v>934</c:v>
                </c:pt>
                <c:pt idx="175">
                  <c:v>704</c:v>
                </c:pt>
                <c:pt idx="176">
                  <c:v>4594</c:v>
                </c:pt>
                <c:pt idx="177">
                  <c:v>6134</c:v>
                </c:pt>
                <c:pt idx="178">
                  <c:v>2992</c:v>
                </c:pt>
                <c:pt idx="179">
                  <c:v>19573</c:v>
                </c:pt>
                <c:pt idx="180">
                  <c:v>3203</c:v>
                </c:pt>
                <c:pt idx="181">
                  <c:v>9669</c:v>
                </c:pt>
                <c:pt idx="182">
                  <c:v>18905</c:v>
                </c:pt>
                <c:pt idx="183">
                  <c:v>41854</c:v>
                </c:pt>
                <c:pt idx="184">
                  <c:v>19332</c:v>
                </c:pt>
                <c:pt idx="185">
                  <c:v>1282</c:v>
                </c:pt>
                <c:pt idx="186">
                  <c:v>29217</c:v>
                </c:pt>
                <c:pt idx="187">
                  <c:v>3</c:v>
                </c:pt>
                <c:pt idx="188">
                  <c:v>7346</c:v>
                </c:pt>
                <c:pt idx="189">
                  <c:v>13636</c:v>
                </c:pt>
                <c:pt idx="190">
                  <c:v>8772</c:v>
                </c:pt>
                <c:pt idx="191">
                  <c:v>3</c:v>
                </c:pt>
                <c:pt idx="192">
                  <c:v>2547</c:v>
                </c:pt>
                <c:pt idx="193">
                  <c:v>0</c:v>
                </c:pt>
                <c:pt idx="194">
                  <c:v>20775</c:v>
                </c:pt>
                <c:pt idx="195">
                  <c:v>260575</c:v>
                </c:pt>
                <c:pt idx="196">
                  <c:v>217086</c:v>
                </c:pt>
                <c:pt idx="197">
                  <c:v>16567</c:v>
                </c:pt>
                <c:pt idx="198">
                  <c:v>15733</c:v>
                </c:pt>
                <c:pt idx="199">
                  <c:v>103</c:v>
                </c:pt>
                <c:pt idx="200">
                  <c:v>2779</c:v>
                </c:pt>
                <c:pt idx="201">
                  <c:v>298</c:v>
                </c:pt>
                <c:pt idx="202">
                  <c:v>739</c:v>
                </c:pt>
                <c:pt idx="203">
                  <c:v>653</c:v>
                </c:pt>
                <c:pt idx="204">
                  <c:v>4</c:v>
                </c:pt>
                <c:pt idx="205">
                  <c:v>41625</c:v>
                </c:pt>
                <c:pt idx="206">
                  <c:v>5463</c:v>
                </c:pt>
                <c:pt idx="207">
                  <c:v>2241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28D-7B4A-A6E4-229FD82ADA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8261712"/>
        <c:axId val="584289488"/>
      </c:scatterChart>
      <c:valAx>
        <c:axId val="688261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289488"/>
        <c:crosses val="autoZero"/>
        <c:crossBetween val="midCat"/>
      </c:valAx>
      <c:valAx>
        <c:axId val="584289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2617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Exports of Used Light HEV, PHEV,</a:t>
            </a:r>
            <a:r>
              <a:rPr lang="es-MX" baseline="0"/>
              <a:t> and EV from EU between 2017 to 2020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'EVs - EU'!$J$1</c:f>
              <c:strCache>
                <c:ptCount val="1"/>
                <c:pt idx="0">
                  <c:v>2017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'EVs - EU'!$J$1:$M$1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'EVs - EU'!$J$211</c:f>
              <c:numCache>
                <c:formatCode>#,##0</c:formatCode>
                <c:ptCount val="1"/>
                <c:pt idx="0">
                  <c:v>28762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8A-E442-90A9-504B3F0EFF4C}"/>
            </c:ext>
          </c:extLst>
        </c:ser>
        <c:ser>
          <c:idx val="1"/>
          <c:order val="1"/>
          <c:tx>
            <c:v>2018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'EVs - EU'!$J$1:$M$1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'EVs - EU'!$K$211</c:f>
              <c:numCache>
                <c:formatCode>#,##0</c:formatCode>
                <c:ptCount val="1"/>
                <c:pt idx="0">
                  <c:v>36499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8A-E442-90A9-504B3F0EFF4C}"/>
            </c:ext>
          </c:extLst>
        </c:ser>
        <c:ser>
          <c:idx val="2"/>
          <c:order val="2"/>
          <c:tx>
            <c:v>2019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'EVs - EU'!$J$1:$M$1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'EVs - EU'!$L$211</c:f>
              <c:numCache>
                <c:formatCode>#,##0</c:formatCode>
                <c:ptCount val="1"/>
                <c:pt idx="0">
                  <c:v>43918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78A-E442-90A9-504B3F0EFF4C}"/>
            </c:ext>
          </c:extLst>
        </c:ser>
        <c:ser>
          <c:idx val="3"/>
          <c:order val="3"/>
          <c:tx>
            <c:v>2020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'EVs - EU'!$J$1:$M$1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'EVs - EU'!$M$211</c:f>
              <c:numCache>
                <c:formatCode>#,##0</c:formatCode>
                <c:ptCount val="1"/>
                <c:pt idx="0">
                  <c:v>52627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78A-E442-90A9-504B3F0EFF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51390159"/>
        <c:axId val="1950947327"/>
      </c:barChart>
      <c:catAx>
        <c:axId val="195139015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950947327"/>
        <c:crosses val="autoZero"/>
        <c:auto val="1"/>
        <c:lblAlgn val="ctr"/>
        <c:lblOffset val="100"/>
        <c:noMultiLvlLbl val="0"/>
      </c:catAx>
      <c:valAx>
        <c:axId val="1950947327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1390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Exports of used hibrid,</a:t>
            </a:r>
            <a:r>
              <a:rPr lang="es-MX" baseline="0"/>
              <a:t> plug-in, electric cars and buses from Japan between 2017 to 2020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'EVs - Japan'!$J$1</c:f>
              <c:strCache>
                <c:ptCount val="1"/>
                <c:pt idx="0">
                  <c:v>2017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'EVs - Japan'!$J$1:$M$1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'EVs - Japan'!$J$211</c:f>
              <c:numCache>
                <c:formatCode>#,##0</c:formatCode>
                <c:ptCount val="1"/>
                <c:pt idx="0">
                  <c:v>126837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60-6A4D-A509-080BF4FDD97B}"/>
            </c:ext>
          </c:extLst>
        </c:ser>
        <c:ser>
          <c:idx val="1"/>
          <c:order val="1"/>
          <c:tx>
            <c:v>2018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'EVs - Japan'!$J$1:$M$1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'EVs - Japan'!$K$211</c:f>
              <c:numCache>
                <c:formatCode>#,##0</c:formatCode>
                <c:ptCount val="1"/>
                <c:pt idx="0">
                  <c:v>168413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60-6A4D-A509-080BF4FDD97B}"/>
            </c:ext>
          </c:extLst>
        </c:ser>
        <c:ser>
          <c:idx val="2"/>
          <c:order val="2"/>
          <c:tx>
            <c:v>2019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'EVs - Japan'!$J$1:$M$1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'EVs - Japan'!$L$211</c:f>
              <c:numCache>
                <c:formatCode>#,##0</c:formatCode>
                <c:ptCount val="1"/>
                <c:pt idx="0">
                  <c:v>154911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60-6A4D-A509-080BF4FDD97B}"/>
            </c:ext>
          </c:extLst>
        </c:ser>
        <c:ser>
          <c:idx val="3"/>
          <c:order val="3"/>
          <c:tx>
            <c:v>2020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'EVs - Japan'!$J$1:$M$1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'EVs - Japan'!$M$211</c:f>
              <c:numCache>
                <c:formatCode>#,##0</c:formatCode>
                <c:ptCount val="1"/>
                <c:pt idx="0">
                  <c:v>146578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160-6A4D-A509-080BF4FDD9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51390159"/>
        <c:axId val="1950947327"/>
      </c:barChart>
      <c:catAx>
        <c:axId val="195139015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950947327"/>
        <c:crosses val="autoZero"/>
        <c:auto val="1"/>
        <c:lblAlgn val="ctr"/>
        <c:lblOffset val="100"/>
        <c:noMultiLvlLbl val="0"/>
      </c:catAx>
      <c:valAx>
        <c:axId val="1950947327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1390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Exports of used hibrid,</a:t>
            </a:r>
            <a:r>
              <a:rPr lang="es-MX" baseline="0"/>
              <a:t> plug-in, electric cars from  South Korea between 2017 to 2020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'EVs - South Korea'!$J$1</c:f>
              <c:strCache>
                <c:ptCount val="1"/>
                <c:pt idx="0">
                  <c:v>2017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'EVs - South Korea'!$J$1:$M$1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'EVs - South Korea'!$J$211</c:f>
              <c:numCache>
                <c:formatCode>#,##0</c:formatCode>
                <c:ptCount val="1"/>
                <c:pt idx="0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F5-9D4D-8FDD-D4FD0DAFD199}"/>
            </c:ext>
          </c:extLst>
        </c:ser>
        <c:ser>
          <c:idx val="1"/>
          <c:order val="1"/>
          <c:tx>
            <c:v>2018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'EVs - South Korea'!$J$1:$M$1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'EVs - South Korea'!$K$211</c:f>
              <c:numCache>
                <c:formatCode>#,##0</c:formatCode>
                <c:ptCount val="1"/>
                <c:pt idx="0">
                  <c:v>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F5-9D4D-8FDD-D4FD0DAFD199}"/>
            </c:ext>
          </c:extLst>
        </c:ser>
        <c:ser>
          <c:idx val="2"/>
          <c:order val="2"/>
          <c:tx>
            <c:v>2019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'EVs - South Korea'!$J$1:$M$1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'EVs - South Korea'!$L$211</c:f>
              <c:numCache>
                <c:formatCode>#,##0</c:formatCode>
                <c:ptCount val="1"/>
                <c:pt idx="0">
                  <c:v>376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FF5-9D4D-8FDD-D4FD0DAFD199}"/>
            </c:ext>
          </c:extLst>
        </c:ser>
        <c:ser>
          <c:idx val="3"/>
          <c:order val="3"/>
          <c:tx>
            <c:v>2020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'EVs - South Korea'!$J$1:$M$1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'EVs - South Korea'!$M$211</c:f>
              <c:numCache>
                <c:formatCode>#,##0</c:formatCode>
                <c:ptCount val="1"/>
                <c:pt idx="0">
                  <c:v>984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FF5-9D4D-8FDD-D4FD0DAFD1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51390159"/>
        <c:axId val="1950947327"/>
      </c:barChart>
      <c:catAx>
        <c:axId val="195139015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950947327"/>
        <c:crosses val="autoZero"/>
        <c:auto val="1"/>
        <c:lblAlgn val="ctr"/>
        <c:lblOffset val="100"/>
        <c:noMultiLvlLbl val="0"/>
      </c:catAx>
      <c:valAx>
        <c:axId val="1950947327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1390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'EVs '!$AH$10</c:f>
              <c:strCache>
                <c:ptCount val="1"/>
                <c:pt idx="0">
                  <c:v>Japan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'EVs '!$AI$9:$AL$9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'EVs '!$AI$10:$AL$10</c:f>
              <c:numCache>
                <c:formatCode>#,##0</c:formatCode>
                <c:ptCount val="4"/>
                <c:pt idx="0">
                  <c:v>126.837</c:v>
                </c:pt>
                <c:pt idx="1">
                  <c:v>168.41300000000001</c:v>
                </c:pt>
                <c:pt idx="2">
                  <c:v>154.911</c:v>
                </c:pt>
                <c:pt idx="3">
                  <c:v>146.578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C6-994C-AA95-E3BC3A8FFA4B}"/>
            </c:ext>
          </c:extLst>
        </c:ser>
        <c:ser>
          <c:idx val="2"/>
          <c:order val="1"/>
          <c:tx>
            <c:strRef>
              <c:f>'EVs '!$AH$11</c:f>
              <c:strCache>
                <c:ptCount val="1"/>
                <c:pt idx="0">
                  <c:v>EU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'EVs '!$AI$9:$AL$9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'EVs '!$AI$11:$AL$11</c:f>
              <c:numCache>
                <c:formatCode>#,##0</c:formatCode>
                <c:ptCount val="4"/>
                <c:pt idx="0">
                  <c:v>28.762</c:v>
                </c:pt>
                <c:pt idx="1">
                  <c:v>36.499000000000002</c:v>
                </c:pt>
                <c:pt idx="2">
                  <c:v>43.917999999999999</c:v>
                </c:pt>
                <c:pt idx="3">
                  <c:v>52.627000000000002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C6-994C-AA95-E3BC3A8FFA4B}"/>
            </c:ext>
          </c:extLst>
        </c:ser>
        <c:ser>
          <c:idx val="3"/>
          <c:order val="2"/>
          <c:tx>
            <c:strRef>
              <c:f>'EVs '!$AH$12</c:f>
              <c:strCache>
                <c:ptCount val="1"/>
                <c:pt idx="0">
                  <c:v>ROK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'EVs '!$AI$9:$AL$9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'EVs '!$AI$12:$AL$12</c:f>
              <c:numCache>
                <c:formatCode>#,##0</c:formatCode>
                <c:ptCount val="4"/>
                <c:pt idx="0">
                  <c:v>3.5999999999999997E-2</c:v>
                </c:pt>
                <c:pt idx="1">
                  <c:v>0.19800000000000001</c:v>
                </c:pt>
                <c:pt idx="2">
                  <c:v>0.376</c:v>
                </c:pt>
                <c:pt idx="3">
                  <c:v>0.98399999999999999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AC6-994C-AA95-E3BC3A8FFA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6822256"/>
        <c:axId val="697742096"/>
      </c:barChart>
      <c:catAx>
        <c:axId val="626822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742096"/>
        <c:crosses val="autoZero"/>
        <c:auto val="1"/>
        <c:lblAlgn val="ctr"/>
        <c:lblOffset val="100"/>
        <c:noMultiLvlLbl val="0"/>
      </c:catAx>
      <c:valAx>
        <c:axId val="697742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822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'EVs '!$AH$3</c:f>
              <c:strCache>
                <c:ptCount val="1"/>
                <c:pt idx="0">
                  <c:v>Japan</c:v>
                </c:pt>
              </c:strCache>
            </c:strRef>
          </c:tx>
          <c:spPr>
            <a:solidFill>
              <a:srgbClr val="417084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41708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25A-1147-A604-3C6FF4164933}"/>
              </c:ext>
            </c:extLst>
          </c:dPt>
          <c:cat>
            <c:numRef>
              <c:f>'EVs '!$AI$9:$AL$9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'EVs '!$AI$3:$AL$3</c:f>
              <c:numCache>
                <c:formatCode>#,##0</c:formatCode>
                <c:ptCount val="4"/>
                <c:pt idx="0">
                  <c:v>126837</c:v>
                </c:pt>
                <c:pt idx="1">
                  <c:v>168413</c:v>
                </c:pt>
                <c:pt idx="2">
                  <c:v>154911</c:v>
                </c:pt>
                <c:pt idx="3">
                  <c:v>146578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0B-C043-8464-40D55E410681}"/>
            </c:ext>
          </c:extLst>
        </c:ser>
        <c:ser>
          <c:idx val="2"/>
          <c:order val="1"/>
          <c:tx>
            <c:strRef>
              <c:f>'EVs '!$AH$4</c:f>
              <c:strCache>
                <c:ptCount val="1"/>
                <c:pt idx="0">
                  <c:v>EU</c:v>
                </c:pt>
              </c:strCache>
            </c:strRef>
          </c:tx>
          <c:spPr>
            <a:solidFill>
              <a:srgbClr val="FAB73D"/>
            </a:solidFill>
            <a:ln>
              <a:noFill/>
            </a:ln>
            <a:effectLst/>
          </c:spPr>
          <c:invertIfNegative val="0"/>
          <c:cat>
            <c:numRef>
              <c:f>'EVs '!$AI$9:$AL$9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'EVs '!$AI$4:$AL$4</c:f>
              <c:numCache>
                <c:formatCode>#,##0</c:formatCode>
                <c:ptCount val="4"/>
                <c:pt idx="0">
                  <c:v>28762</c:v>
                </c:pt>
                <c:pt idx="1">
                  <c:v>36499</c:v>
                </c:pt>
                <c:pt idx="2">
                  <c:v>43918</c:v>
                </c:pt>
                <c:pt idx="3">
                  <c:v>52627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0B-C043-8464-40D55E410681}"/>
            </c:ext>
          </c:extLst>
        </c:ser>
        <c:ser>
          <c:idx val="3"/>
          <c:order val="2"/>
          <c:tx>
            <c:strRef>
              <c:f>'EVs '!$AH$12</c:f>
              <c:strCache>
                <c:ptCount val="1"/>
                <c:pt idx="0">
                  <c:v>ROK</c:v>
                </c:pt>
              </c:strCache>
            </c:strRef>
          </c:tx>
          <c:spPr>
            <a:solidFill>
              <a:srgbClr val="8F5382"/>
            </a:solidFill>
            <a:ln>
              <a:noFill/>
            </a:ln>
            <a:effectLst/>
          </c:spPr>
          <c:invertIfNegative val="0"/>
          <c:cat>
            <c:numRef>
              <c:f>'EVs '!$AI$9:$AL$9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'EVs '!$AI$5:$AL$5</c:f>
              <c:numCache>
                <c:formatCode>#,##0</c:formatCode>
                <c:ptCount val="4"/>
                <c:pt idx="0">
                  <c:v>36</c:v>
                </c:pt>
                <c:pt idx="1">
                  <c:v>198</c:v>
                </c:pt>
                <c:pt idx="2">
                  <c:v>376</c:v>
                </c:pt>
                <c:pt idx="3">
                  <c:v>984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0B-C043-8464-40D55E4106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6822256"/>
        <c:axId val="697742096"/>
      </c:barChart>
      <c:catAx>
        <c:axId val="626822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742096"/>
        <c:crosses val="autoZero"/>
        <c:auto val="1"/>
        <c:lblAlgn val="ctr"/>
        <c:lblOffset val="100"/>
        <c:noMultiLvlLbl val="0"/>
      </c:catAx>
      <c:valAx>
        <c:axId val="697742096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822256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5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6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7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8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9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10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image" Target="../media/image1.jpeg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55</xdr:col>
      <xdr:colOff>11904</xdr:colOff>
      <xdr:row>53</xdr:row>
      <xdr:rowOff>176213</xdr:rowOff>
    </xdr:from>
    <xdr:to>
      <xdr:col>61</xdr:col>
      <xdr:colOff>536221</xdr:colOff>
      <xdr:row>70</xdr:row>
      <xdr:rowOff>162278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16C23264-8D3D-5444-9496-C8B5CDB9DF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65</xdr:col>
      <xdr:colOff>657931</xdr:colOff>
      <xdr:row>53</xdr:row>
      <xdr:rowOff>176389</xdr:rowOff>
    </xdr:from>
    <xdr:to>
      <xdr:col>69</xdr:col>
      <xdr:colOff>119944</xdr:colOff>
      <xdr:row>67</xdr:row>
      <xdr:rowOff>30339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1623B1E2-D02E-9041-B355-9981A5290D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55</xdr:col>
      <xdr:colOff>0</xdr:colOff>
      <xdr:row>73</xdr:row>
      <xdr:rowOff>0</xdr:rowOff>
    </xdr:from>
    <xdr:to>
      <xdr:col>61</xdr:col>
      <xdr:colOff>524317</xdr:colOff>
      <xdr:row>89</xdr:row>
      <xdr:rowOff>191684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8E8BC288-321F-CA43-A672-692B7501A0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146</xdr:col>
      <xdr:colOff>661207</xdr:colOff>
      <xdr:row>27</xdr:row>
      <xdr:rowOff>3227</xdr:rowOff>
    </xdr:from>
    <xdr:to>
      <xdr:col>151</xdr:col>
      <xdr:colOff>549326</xdr:colOff>
      <xdr:row>36</xdr:row>
      <xdr:rowOff>557189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E198207-64F4-624A-9664-E2783D947F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148</xdr:col>
      <xdr:colOff>691444</xdr:colOff>
      <xdr:row>27</xdr:row>
      <xdr:rowOff>1</xdr:rowOff>
    </xdr:from>
    <xdr:to>
      <xdr:col>155</xdr:col>
      <xdr:colOff>163286</xdr:colOff>
      <xdr:row>36</xdr:row>
      <xdr:rowOff>553963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F97C3C7A-5B0E-0C41-BC0B-E4B8E8EC28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150</xdr:col>
      <xdr:colOff>204573</xdr:colOff>
      <xdr:row>27</xdr:row>
      <xdr:rowOff>0</xdr:rowOff>
    </xdr:from>
    <xdr:to>
      <xdr:col>158</xdr:col>
      <xdr:colOff>78582</xdr:colOff>
      <xdr:row>36</xdr:row>
      <xdr:rowOff>553962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A22636D7-BB71-DD41-BD8E-F18544A4E8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154</xdr:col>
      <xdr:colOff>105809</xdr:colOff>
      <xdr:row>27</xdr:row>
      <xdr:rowOff>0</xdr:rowOff>
    </xdr:from>
    <xdr:to>
      <xdr:col>160</xdr:col>
      <xdr:colOff>650095</xdr:colOff>
      <xdr:row>36</xdr:row>
      <xdr:rowOff>553962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DF352916-99D4-0C4D-B6B1-80A06DEA16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156</xdr:col>
      <xdr:colOff>606745</xdr:colOff>
      <xdr:row>27</xdr:row>
      <xdr:rowOff>0</xdr:rowOff>
    </xdr:from>
    <xdr:to>
      <xdr:col>163</xdr:col>
      <xdr:colOff>480754</xdr:colOff>
      <xdr:row>36</xdr:row>
      <xdr:rowOff>553962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2F881447-DCB1-FA4B-B5F6-D9CEF9ACDE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159</xdr:col>
      <xdr:colOff>268107</xdr:colOff>
      <xdr:row>27</xdr:row>
      <xdr:rowOff>0</xdr:rowOff>
    </xdr:from>
    <xdr:to>
      <xdr:col>166</xdr:col>
      <xdr:colOff>142115</xdr:colOff>
      <xdr:row>36</xdr:row>
      <xdr:rowOff>553962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8894A502-E8E7-2B44-94B7-9F58EF1E3B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162</xdr:col>
      <xdr:colOff>42321</xdr:colOff>
      <xdr:row>27</xdr:row>
      <xdr:rowOff>0</xdr:rowOff>
    </xdr:from>
    <xdr:to>
      <xdr:col>168</xdr:col>
      <xdr:colOff>586607</xdr:colOff>
      <xdr:row>36</xdr:row>
      <xdr:rowOff>553962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9E7366E3-5D6E-2149-AA70-641C8B51BC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173</xdr:col>
      <xdr:colOff>590856</xdr:colOff>
      <xdr:row>14</xdr:row>
      <xdr:rowOff>183935</xdr:rowOff>
    </xdr:from>
    <xdr:to>
      <xdr:col>182</xdr:col>
      <xdr:colOff>485467</xdr:colOff>
      <xdr:row>36</xdr:row>
      <xdr:rowOff>499924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B52C1C9A-6515-3847-AF3E-3CEAD9C9D0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34</xdr:col>
      <xdr:colOff>52627</xdr:colOff>
      <xdr:row>175</xdr:row>
      <xdr:rowOff>58751</xdr:rowOff>
    </xdr:from>
    <xdr:to>
      <xdr:col>39</xdr:col>
      <xdr:colOff>1057621</xdr:colOff>
      <xdr:row>191</xdr:row>
      <xdr:rowOff>112592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9CBEAB79-C800-304A-89D2-B94E9F5BFD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oneCell">
    <xdr:from>
      <xdr:col>183</xdr:col>
      <xdr:colOff>441444</xdr:colOff>
      <xdr:row>14</xdr:row>
      <xdr:rowOff>169786</xdr:rowOff>
    </xdr:from>
    <xdr:to>
      <xdr:col>198</xdr:col>
      <xdr:colOff>505691</xdr:colOff>
      <xdr:row>47</xdr:row>
      <xdr:rowOff>83438</xdr:rowOff>
    </xdr:to>
    <xdr:pic>
      <xdr:nvPicPr>
        <xdr:cNvPr id="15" name="Imagen 14" descr="Chart, bar chart&#10;&#10;Description automatically generated">
          <a:extLst>
            <a:ext uri="{FF2B5EF4-FFF2-40B4-BE49-F238E27FC236}">
              <a16:creationId xmlns:a16="http://schemas.microsoft.com/office/drawing/2014/main" id="{82F0AB36-7D49-1D48-8AA2-50C50BFE14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251551" y="4543476"/>
          <a:ext cx="10149541" cy="62812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63</xdr:col>
      <xdr:colOff>0</xdr:colOff>
      <xdr:row>73</xdr:row>
      <xdr:rowOff>0</xdr:rowOff>
    </xdr:from>
    <xdr:to>
      <xdr:col>70</xdr:col>
      <xdr:colOff>850900</xdr:colOff>
      <xdr:row>94</xdr:row>
      <xdr:rowOff>12700</xdr:rowOff>
    </xdr:to>
    <xdr:pic>
      <xdr:nvPicPr>
        <xdr:cNvPr id="16" name="Imagen 15" descr="Chart&#10;&#10;Description automatically generated">
          <a:extLst>
            <a:ext uri="{FF2B5EF4-FFF2-40B4-BE49-F238E27FC236}">
              <a16:creationId xmlns:a16="http://schemas.microsoft.com/office/drawing/2014/main" id="{14F19D10-9CF4-2C41-A98B-19D9502225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954900" y="17487900"/>
          <a:ext cx="7924800" cy="4279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21166</xdr:colOff>
      <xdr:row>13</xdr:row>
      <xdr:rowOff>64206</xdr:rowOff>
    </xdr:from>
    <xdr:to>
      <xdr:col>24</xdr:col>
      <xdr:colOff>261055</xdr:colOff>
      <xdr:row>27</xdr:row>
      <xdr:rowOff>140406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09074E6-F6BB-224E-8746-CAFEFBF633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21166</xdr:colOff>
      <xdr:row>13</xdr:row>
      <xdr:rowOff>64206</xdr:rowOff>
    </xdr:from>
    <xdr:to>
      <xdr:col>24</xdr:col>
      <xdr:colOff>261055</xdr:colOff>
      <xdr:row>27</xdr:row>
      <xdr:rowOff>140406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43132D6-6416-4F40-807A-BA7A9A906D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21166</xdr:colOff>
      <xdr:row>13</xdr:row>
      <xdr:rowOff>64206</xdr:rowOff>
    </xdr:from>
    <xdr:to>
      <xdr:col>24</xdr:col>
      <xdr:colOff>261055</xdr:colOff>
      <xdr:row>27</xdr:row>
      <xdr:rowOff>140406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52EA95B-549A-D94B-92F5-384A62965F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24423</xdr:colOff>
      <xdr:row>13</xdr:row>
      <xdr:rowOff>162169</xdr:rowOff>
    </xdr:from>
    <xdr:to>
      <xdr:col>38</xdr:col>
      <xdr:colOff>444500</xdr:colOff>
      <xdr:row>27</xdr:row>
      <xdr:rowOff>169985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95434CC-928F-5E4D-908A-0AB511E84D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39</xdr:col>
      <xdr:colOff>0</xdr:colOff>
      <xdr:row>14</xdr:row>
      <xdr:rowOff>0</xdr:rowOff>
    </xdr:from>
    <xdr:to>
      <xdr:col>44</xdr:col>
      <xdr:colOff>420078</xdr:colOff>
      <xdr:row>28</xdr:row>
      <xdr:rowOff>7817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3F60124E-6035-DF46-B9A6-169BF96C22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45</xdr:col>
      <xdr:colOff>0</xdr:colOff>
      <xdr:row>13</xdr:row>
      <xdr:rowOff>0</xdr:rowOff>
    </xdr:from>
    <xdr:to>
      <xdr:col>54</xdr:col>
      <xdr:colOff>495300</xdr:colOff>
      <xdr:row>35</xdr:row>
      <xdr:rowOff>88900</xdr:rowOff>
    </xdr:to>
    <xdr:pic>
      <xdr:nvPicPr>
        <xdr:cNvPr id="5" name="Imagen 4" descr="Chart&#10;&#10;Description automatically generated">
          <a:extLst>
            <a:ext uri="{FF2B5EF4-FFF2-40B4-BE49-F238E27FC236}">
              <a16:creationId xmlns:a16="http://schemas.microsoft.com/office/drawing/2014/main" id="{92AD2500-23E4-B948-86BC-B25E957836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82900" y="3263900"/>
          <a:ext cx="7924800" cy="4279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A0026-9D34-4D4F-A31D-C1395497D515}">
  <dimension ref="A1:IJ215"/>
  <sheetViews>
    <sheetView tabSelected="1" zoomScaleNormal="100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F184" sqref="F184"/>
    </sheetView>
  </sheetViews>
  <sheetFormatPr defaultColWidth="8.85546875" defaultRowHeight="15.75"/>
  <cols>
    <col min="1" max="1" width="8.85546875" style="1"/>
    <col min="2" max="2" width="12" style="142" customWidth="1"/>
    <col min="3" max="3" width="50.85546875" customWidth="1"/>
    <col min="4" max="4" width="22" customWidth="1"/>
    <col min="5" max="5" width="35" customWidth="1"/>
    <col min="6" max="7" width="22" customWidth="1"/>
    <col min="8" max="8" width="21.85546875" customWidth="1"/>
    <col min="9" max="9" width="36.140625" customWidth="1"/>
    <col min="10" max="10" width="28.7109375" customWidth="1"/>
    <col min="11" max="48" width="14.140625" customWidth="1"/>
    <col min="49" max="49" width="10.7109375" customWidth="1"/>
    <col min="50" max="50" width="15.140625" customWidth="1"/>
    <col min="51" max="51" width="15.5703125" customWidth="1"/>
    <col min="52" max="52" width="13.5703125" customWidth="1"/>
    <col min="53" max="53" width="18.42578125" customWidth="1"/>
    <col min="54" max="55" width="8.85546875" customWidth="1"/>
    <col min="56" max="56" width="24.85546875" customWidth="1"/>
    <col min="57" max="57" width="10.140625" customWidth="1"/>
    <col min="58" max="62" width="9.140625" customWidth="1"/>
    <col min="63" max="63" width="14" customWidth="1"/>
    <col min="64" max="64" width="15.7109375" customWidth="1"/>
    <col min="65" max="65" width="8.85546875" customWidth="1"/>
    <col min="66" max="97" width="13.7109375" style="54" customWidth="1"/>
    <col min="98" max="99" width="14.42578125" customWidth="1"/>
    <col min="100" max="100" width="8.85546875" customWidth="1"/>
    <col min="101" max="101" width="12.85546875" customWidth="1"/>
    <col min="102" max="102" width="10.42578125" customWidth="1"/>
    <col min="103" max="103" width="26.85546875" customWidth="1"/>
    <col min="104" max="104" width="9.140625" customWidth="1"/>
    <col min="105" max="105" width="10" customWidth="1"/>
    <col min="106" max="106" width="9.85546875" customWidth="1"/>
    <col min="107" max="107" width="11.85546875" customWidth="1"/>
    <col min="108" max="109" width="8.85546875" customWidth="1"/>
    <col min="110" max="110" width="26.85546875" customWidth="1"/>
    <col min="111" max="111" width="13.140625" customWidth="1"/>
    <col min="112" max="112" width="15.140625" customWidth="1"/>
    <col min="113" max="113" width="13.140625" customWidth="1"/>
    <col min="114" max="114" width="15.140625" customWidth="1"/>
    <col min="115" max="115" width="13.140625" customWidth="1"/>
    <col min="116" max="116" width="15.140625" customWidth="1"/>
    <col min="117" max="117" width="3.85546875" customWidth="1"/>
    <col min="118" max="118" width="26.85546875" customWidth="1"/>
    <col min="119" max="119" width="13.140625" customWidth="1"/>
    <col min="120" max="120" width="15.140625" customWidth="1"/>
    <col min="121" max="121" width="13.140625" customWidth="1"/>
    <col min="122" max="122" width="15.140625" customWidth="1"/>
    <col min="123" max="123" width="13.140625" customWidth="1"/>
    <col min="124" max="124" width="15.140625" customWidth="1"/>
    <col min="125" max="125" width="3.28515625" customWidth="1"/>
    <col min="126" max="126" width="26.85546875" customWidth="1"/>
    <col min="127" max="127" width="14.28515625" customWidth="1"/>
    <col min="128" max="128" width="16.42578125" customWidth="1"/>
    <col min="129" max="129" width="14.28515625" customWidth="1"/>
    <col min="130" max="130" width="16.42578125" customWidth="1"/>
    <col min="131" max="131" width="14.28515625" customWidth="1"/>
    <col min="132" max="132" width="16.42578125" customWidth="1"/>
    <col min="133" max="133" width="3.28515625" customWidth="1"/>
    <col min="134" max="134" width="26.85546875" customWidth="1"/>
    <col min="135" max="135" width="14.28515625" customWidth="1"/>
    <col min="136" max="136" width="16.42578125" customWidth="1"/>
    <col min="137" max="137" width="14.28515625" customWidth="1"/>
    <col min="138" max="138" width="16.42578125" customWidth="1"/>
    <col min="139" max="139" width="14.28515625" customWidth="1"/>
    <col min="140" max="140" width="16.42578125" customWidth="1"/>
    <col min="141" max="142" width="8.85546875" customWidth="1"/>
    <col min="143" max="143" width="18.7109375" customWidth="1"/>
    <col min="144" max="144" width="15.42578125" customWidth="1"/>
    <col min="145" max="147" width="8.85546875" customWidth="1"/>
    <col min="148" max="148" width="12.140625" customWidth="1"/>
    <col min="149" max="149" width="21.42578125" customWidth="1"/>
    <col min="150" max="150" width="19.7109375" customWidth="1"/>
    <col min="151" max="151" width="8.85546875" customWidth="1"/>
    <col min="152" max="152" width="9.140625" bestFit="1" customWidth="1"/>
    <col min="153" max="153" width="18.140625" bestFit="1" customWidth="1"/>
    <col min="154" max="154" width="21.42578125" bestFit="1" customWidth="1"/>
    <col min="155" max="155" width="18" bestFit="1" customWidth="1"/>
    <col min="156" max="189" width="8.85546875" customWidth="1"/>
    <col min="200" max="200" width="48.85546875" bestFit="1" customWidth="1"/>
    <col min="201" max="201" width="8.85546875" style="1"/>
    <col min="202" max="202" width="12.28515625" style="1" customWidth="1"/>
    <col min="205" max="205" width="21.7109375" bestFit="1" customWidth="1"/>
    <col min="206" max="206" width="36.85546875" bestFit="1" customWidth="1"/>
    <col min="208" max="208" width="17.85546875" bestFit="1" customWidth="1"/>
    <col min="209" max="209" width="15.42578125" customWidth="1"/>
    <col min="210" max="211" width="13.28515625" customWidth="1"/>
    <col min="212" max="212" width="21.7109375" bestFit="1" customWidth="1"/>
    <col min="213" max="213" width="29.42578125" bestFit="1" customWidth="1"/>
    <col min="215" max="215" width="17.140625" bestFit="1" customWidth="1"/>
    <col min="216" max="216" width="14.85546875" bestFit="1" customWidth="1"/>
    <col min="219" max="219" width="21.7109375" bestFit="1" customWidth="1"/>
    <col min="220" max="220" width="48.42578125" bestFit="1" customWidth="1"/>
    <col min="222" max="222" width="17.140625" bestFit="1" customWidth="1"/>
    <col min="223" max="223" width="16.140625" bestFit="1" customWidth="1"/>
    <col min="226" max="226" width="21.7109375" bestFit="1" customWidth="1"/>
    <col min="227" max="227" width="21.28515625" bestFit="1" customWidth="1"/>
    <col min="228" max="228" width="11.140625" bestFit="1" customWidth="1"/>
    <col min="229" max="229" width="17.140625" bestFit="1" customWidth="1"/>
    <col min="230" max="230" width="21.42578125" bestFit="1" customWidth="1"/>
    <col min="234" max="234" width="22.140625" bestFit="1" customWidth="1"/>
    <col min="235" max="235" width="17.85546875" customWidth="1"/>
    <col min="236" max="236" width="16" customWidth="1"/>
    <col min="239" max="239" width="36.140625" bestFit="1" customWidth="1"/>
    <col min="240" max="240" width="15.42578125" bestFit="1" customWidth="1"/>
    <col min="243" max="243" width="18.42578125" bestFit="1" customWidth="1"/>
  </cols>
  <sheetData>
    <row r="1" spans="1:244" ht="30.95" customHeight="1" thickBot="1">
      <c r="E1" s="254"/>
      <c r="K1" s="2">
        <v>2015</v>
      </c>
      <c r="L1" s="2">
        <v>2015</v>
      </c>
      <c r="M1" s="2">
        <v>2015</v>
      </c>
      <c r="N1" s="2">
        <v>2015</v>
      </c>
      <c r="O1" s="3">
        <v>2016</v>
      </c>
      <c r="P1" s="3">
        <v>2016</v>
      </c>
      <c r="Q1" s="3">
        <v>2016</v>
      </c>
      <c r="R1" s="3">
        <v>2016</v>
      </c>
      <c r="S1" s="4">
        <v>2017</v>
      </c>
      <c r="T1" s="4">
        <v>2017</v>
      </c>
      <c r="U1" s="4">
        <v>2017</v>
      </c>
      <c r="V1" s="4">
        <v>2017</v>
      </c>
      <c r="W1" s="5">
        <v>2018</v>
      </c>
      <c r="X1" s="5">
        <v>2018</v>
      </c>
      <c r="Y1" s="5">
        <v>2018</v>
      </c>
      <c r="Z1" s="5">
        <v>2018</v>
      </c>
      <c r="AA1" s="6">
        <v>2019</v>
      </c>
      <c r="AB1" s="6">
        <v>2019</v>
      </c>
      <c r="AC1" s="6">
        <v>2019</v>
      </c>
      <c r="AD1" s="6">
        <v>2019</v>
      </c>
      <c r="AE1" s="7">
        <v>2020</v>
      </c>
      <c r="AF1" s="7">
        <v>2020</v>
      </c>
      <c r="AG1" s="7">
        <v>2020</v>
      </c>
      <c r="AH1" s="7">
        <v>2020</v>
      </c>
      <c r="AI1" s="8" t="s">
        <v>0</v>
      </c>
      <c r="AJ1" s="8" t="s">
        <v>0</v>
      </c>
      <c r="AK1" s="8" t="s">
        <v>0</v>
      </c>
      <c r="AL1" s="8" t="s">
        <v>0</v>
      </c>
      <c r="AM1" s="8" t="s">
        <v>0</v>
      </c>
      <c r="AN1" s="8" t="s">
        <v>0</v>
      </c>
      <c r="AO1" s="8" t="s">
        <v>0</v>
      </c>
      <c r="AP1" s="277" t="s">
        <v>447</v>
      </c>
      <c r="AQ1" s="278"/>
      <c r="AR1" s="278"/>
      <c r="AS1" s="279"/>
      <c r="AT1" s="283" t="s">
        <v>449</v>
      </c>
      <c r="AU1" s="284"/>
      <c r="AV1" s="284"/>
      <c r="AW1" s="285"/>
      <c r="AX1" s="280" t="s">
        <v>448</v>
      </c>
      <c r="AY1" s="281"/>
      <c r="AZ1" s="281"/>
      <c r="BA1" s="282"/>
      <c r="BB1" s="57"/>
      <c r="BC1" s="57"/>
      <c r="BD1" s="9"/>
      <c r="BE1" s="9"/>
      <c r="BF1" s="9"/>
      <c r="BG1" s="9"/>
      <c r="BH1" s="9"/>
      <c r="BI1" s="9"/>
      <c r="BJ1" s="9"/>
      <c r="BK1" s="9"/>
      <c r="BL1" s="9"/>
      <c r="BN1" s="53"/>
      <c r="BO1" s="37" t="s">
        <v>9</v>
      </c>
      <c r="BP1" s="37" t="s">
        <v>9</v>
      </c>
      <c r="BQ1" s="37" t="s">
        <v>9</v>
      </c>
      <c r="BR1" s="37" t="s">
        <v>9</v>
      </c>
      <c r="BS1" s="37" t="s">
        <v>9</v>
      </c>
      <c r="BT1" s="37" t="s">
        <v>9</v>
      </c>
      <c r="BU1" s="38" t="s">
        <v>10</v>
      </c>
      <c r="BV1" s="38" t="s">
        <v>10</v>
      </c>
      <c r="BW1" s="38" t="s">
        <v>10</v>
      </c>
      <c r="BX1" s="38" t="s">
        <v>10</v>
      </c>
      <c r="BY1" s="38" t="s">
        <v>10</v>
      </c>
      <c r="BZ1" s="38" t="s">
        <v>10</v>
      </c>
      <c r="CA1" s="90" t="s">
        <v>443</v>
      </c>
      <c r="CB1" s="90" t="s">
        <v>443</v>
      </c>
      <c r="CC1" s="90" t="s">
        <v>443</v>
      </c>
      <c r="CD1" s="39" t="s">
        <v>443</v>
      </c>
      <c r="CE1" s="39" t="s">
        <v>443</v>
      </c>
      <c r="CF1" s="39" t="s">
        <v>443</v>
      </c>
      <c r="CG1" s="40" t="s">
        <v>445</v>
      </c>
      <c r="CH1" s="40" t="s">
        <v>445</v>
      </c>
      <c r="CI1" s="40" t="s">
        <v>445</v>
      </c>
      <c r="CJ1" s="40" t="s">
        <v>445</v>
      </c>
      <c r="CK1" s="40" t="s">
        <v>445</v>
      </c>
      <c r="CL1" s="40" t="s">
        <v>445</v>
      </c>
      <c r="CM1" s="55" t="s">
        <v>444</v>
      </c>
      <c r="CN1" s="55" t="s">
        <v>444</v>
      </c>
      <c r="CO1" s="55" t="s">
        <v>444</v>
      </c>
      <c r="CP1" s="41" t="s">
        <v>444</v>
      </c>
      <c r="CQ1" s="41" t="s">
        <v>444</v>
      </c>
      <c r="CR1" s="41" t="s">
        <v>444</v>
      </c>
      <c r="CS1" s="276" t="s">
        <v>456</v>
      </c>
      <c r="CT1" s="276" t="s">
        <v>446</v>
      </c>
      <c r="CU1" s="276" t="s">
        <v>457</v>
      </c>
      <c r="CW1" s="110"/>
      <c r="CX1" s="110"/>
      <c r="EL1" s="9"/>
      <c r="EM1" s="9"/>
      <c r="EN1" s="9"/>
      <c r="EO1" s="9"/>
      <c r="EP1" s="9"/>
    </row>
    <row r="2" spans="1:244" s="15" customFormat="1" ht="30.95" customHeight="1" thickBot="1">
      <c r="A2" s="10"/>
      <c r="B2" s="271" t="s">
        <v>1</v>
      </c>
      <c r="C2" s="12" t="s">
        <v>2</v>
      </c>
      <c r="D2" s="12" t="s">
        <v>3</v>
      </c>
      <c r="E2" s="255" t="s">
        <v>565</v>
      </c>
      <c r="F2" s="13" t="s">
        <v>4</v>
      </c>
      <c r="G2" s="12" t="s">
        <v>5</v>
      </c>
      <c r="H2" s="12" t="s">
        <v>6</v>
      </c>
      <c r="I2" s="12" t="s">
        <v>7</v>
      </c>
      <c r="J2" s="12" t="s">
        <v>8</v>
      </c>
      <c r="K2" s="2" t="s">
        <v>9</v>
      </c>
      <c r="L2" s="2" t="s">
        <v>10</v>
      </c>
      <c r="M2" s="2" t="s">
        <v>11</v>
      </c>
      <c r="N2" s="2" t="s">
        <v>441</v>
      </c>
      <c r="O2" s="3" t="s">
        <v>9</v>
      </c>
      <c r="P2" s="3" t="s">
        <v>10</v>
      </c>
      <c r="Q2" s="3" t="s">
        <v>11</v>
      </c>
      <c r="R2" s="3" t="s">
        <v>441</v>
      </c>
      <c r="S2" s="4" t="s">
        <v>9</v>
      </c>
      <c r="T2" s="4" t="s">
        <v>10</v>
      </c>
      <c r="U2" s="4" t="s">
        <v>11</v>
      </c>
      <c r="V2" s="4" t="s">
        <v>441</v>
      </c>
      <c r="W2" s="5" t="s">
        <v>9</v>
      </c>
      <c r="X2" s="5" t="s">
        <v>10</v>
      </c>
      <c r="Y2" s="5" t="s">
        <v>11</v>
      </c>
      <c r="Z2" s="5" t="s">
        <v>441</v>
      </c>
      <c r="AA2" s="6" t="s">
        <v>9</v>
      </c>
      <c r="AB2" s="6" t="s">
        <v>10</v>
      </c>
      <c r="AC2" s="6" t="s">
        <v>11</v>
      </c>
      <c r="AD2" s="6" t="s">
        <v>441</v>
      </c>
      <c r="AE2" s="7" t="s">
        <v>9</v>
      </c>
      <c r="AF2" s="7" t="s">
        <v>10</v>
      </c>
      <c r="AG2" s="7" t="s">
        <v>11</v>
      </c>
      <c r="AH2" s="7" t="s">
        <v>441</v>
      </c>
      <c r="AI2" s="8">
        <v>2015</v>
      </c>
      <c r="AJ2" s="14">
        <v>2016</v>
      </c>
      <c r="AK2" s="8">
        <v>2017</v>
      </c>
      <c r="AL2" s="14">
        <v>2018</v>
      </c>
      <c r="AM2" s="14">
        <v>2019</v>
      </c>
      <c r="AN2" s="14">
        <v>2020</v>
      </c>
      <c r="AO2" s="14" t="s">
        <v>12</v>
      </c>
      <c r="AP2" s="58" t="s">
        <v>9</v>
      </c>
      <c r="AQ2" s="59" t="s">
        <v>10</v>
      </c>
      <c r="AR2" s="59" t="s">
        <v>11</v>
      </c>
      <c r="AS2" s="60" t="s">
        <v>441</v>
      </c>
      <c r="AT2" s="64" t="s">
        <v>9</v>
      </c>
      <c r="AU2" s="61" t="s">
        <v>10</v>
      </c>
      <c r="AV2" s="61" t="s">
        <v>11</v>
      </c>
      <c r="AW2" s="65" t="s">
        <v>441</v>
      </c>
      <c r="AX2" s="83" t="s">
        <v>9</v>
      </c>
      <c r="AY2" s="62" t="s">
        <v>10</v>
      </c>
      <c r="AZ2" s="62" t="s">
        <v>11</v>
      </c>
      <c r="BA2" s="63" t="s">
        <v>441</v>
      </c>
      <c r="BB2" s="57"/>
      <c r="BC2" s="57"/>
      <c r="BD2" s="17" t="s">
        <v>13</v>
      </c>
      <c r="BE2" s="18">
        <v>2015</v>
      </c>
      <c r="BF2" s="19">
        <v>2016</v>
      </c>
      <c r="BG2" s="18">
        <v>2017</v>
      </c>
      <c r="BH2" s="19">
        <v>2018</v>
      </c>
      <c r="BI2" s="19">
        <v>2019</v>
      </c>
      <c r="BJ2" s="19">
        <v>2020</v>
      </c>
      <c r="BK2" s="19" t="s">
        <v>12</v>
      </c>
      <c r="BL2" s="16"/>
      <c r="BN2" s="42"/>
      <c r="BO2" s="37">
        <v>2015</v>
      </c>
      <c r="BP2" s="37">
        <v>2016</v>
      </c>
      <c r="BQ2" s="37">
        <v>2017</v>
      </c>
      <c r="BR2" s="37">
        <v>2018</v>
      </c>
      <c r="BS2" s="37">
        <v>2019</v>
      </c>
      <c r="BT2" s="37">
        <v>2020</v>
      </c>
      <c r="BU2" s="38">
        <v>2015</v>
      </c>
      <c r="BV2" s="38">
        <v>2016</v>
      </c>
      <c r="BW2" s="38">
        <v>2017</v>
      </c>
      <c r="BX2" s="38">
        <v>2018</v>
      </c>
      <c r="BY2" s="38">
        <v>2019</v>
      </c>
      <c r="BZ2" s="38">
        <v>2020</v>
      </c>
      <c r="CA2" s="91">
        <v>2015</v>
      </c>
      <c r="CB2" s="91">
        <v>2016</v>
      </c>
      <c r="CC2" s="91">
        <v>2017</v>
      </c>
      <c r="CD2" s="39">
        <v>2018</v>
      </c>
      <c r="CE2" s="39">
        <v>2019</v>
      </c>
      <c r="CF2" s="39">
        <v>2020</v>
      </c>
      <c r="CG2" s="40">
        <v>2015</v>
      </c>
      <c r="CH2" s="40">
        <v>2016</v>
      </c>
      <c r="CI2" s="40">
        <v>2017</v>
      </c>
      <c r="CJ2" s="40">
        <v>2018</v>
      </c>
      <c r="CK2" s="40">
        <v>2019</v>
      </c>
      <c r="CL2" s="40">
        <v>2020</v>
      </c>
      <c r="CM2" s="55">
        <v>2015</v>
      </c>
      <c r="CN2" s="55">
        <v>2016</v>
      </c>
      <c r="CO2" s="55">
        <v>2017</v>
      </c>
      <c r="CP2" s="41">
        <v>2018</v>
      </c>
      <c r="CQ2" s="41">
        <v>2019</v>
      </c>
      <c r="CR2" s="41">
        <v>2020</v>
      </c>
      <c r="CS2" s="276"/>
      <c r="CT2" s="276"/>
      <c r="CU2" s="276"/>
      <c r="CW2" s="134"/>
      <c r="CX2" s="134"/>
      <c r="CY2" s="13" t="s">
        <v>4</v>
      </c>
      <c r="CZ2" s="93" t="s">
        <v>458</v>
      </c>
      <c r="DA2" s="93" t="s">
        <v>461</v>
      </c>
      <c r="DB2" s="93" t="s">
        <v>460</v>
      </c>
      <c r="DC2" s="93" t="s">
        <v>462</v>
      </c>
      <c r="DF2" s="97" t="s">
        <v>4</v>
      </c>
      <c r="DG2" s="12" t="s">
        <v>463</v>
      </c>
      <c r="DH2" s="12" t="s">
        <v>466</v>
      </c>
      <c r="DI2" s="12" t="s">
        <v>464</v>
      </c>
      <c r="DJ2" s="12" t="s">
        <v>467</v>
      </c>
      <c r="DK2" s="125" t="s">
        <v>465</v>
      </c>
      <c r="DL2" s="98" t="s">
        <v>468</v>
      </c>
      <c r="DN2" s="97" t="s">
        <v>4</v>
      </c>
      <c r="DO2" s="12" t="s">
        <v>469</v>
      </c>
      <c r="DP2" s="12" t="s">
        <v>470</v>
      </c>
      <c r="DQ2" s="12" t="s">
        <v>471</v>
      </c>
      <c r="DR2" s="12" t="s">
        <v>472</v>
      </c>
      <c r="DS2" s="125" t="s">
        <v>473</v>
      </c>
      <c r="DT2" s="98" t="s">
        <v>474</v>
      </c>
      <c r="DV2" s="97" t="s">
        <v>4</v>
      </c>
      <c r="DW2" s="12" t="s">
        <v>475</v>
      </c>
      <c r="DX2" s="12" t="s">
        <v>476</v>
      </c>
      <c r="DY2" s="12" t="s">
        <v>477</v>
      </c>
      <c r="DZ2" s="12" t="s">
        <v>478</v>
      </c>
      <c r="EA2" s="12" t="s">
        <v>479</v>
      </c>
      <c r="EB2" s="98" t="s">
        <v>480</v>
      </c>
      <c r="ED2" s="97" t="s">
        <v>4</v>
      </c>
      <c r="EE2" s="12" t="s">
        <v>481</v>
      </c>
      <c r="EF2" s="12" t="s">
        <v>482</v>
      </c>
      <c r="EG2" s="12" t="s">
        <v>483</v>
      </c>
      <c r="EH2" s="12" t="s">
        <v>484</v>
      </c>
      <c r="EI2" s="12" t="s">
        <v>485</v>
      </c>
      <c r="EJ2" s="98" t="s">
        <v>486</v>
      </c>
      <c r="EL2" s="16"/>
      <c r="EM2" s="172" t="s">
        <v>516</v>
      </c>
      <c r="EN2" s="165" t="s">
        <v>455</v>
      </c>
      <c r="EO2" s="166" t="s">
        <v>488</v>
      </c>
      <c r="EP2" s="16"/>
      <c r="ER2" s="138"/>
      <c r="ES2" s="139" t="s">
        <v>487</v>
      </c>
      <c r="ET2" s="139">
        <v>2020</v>
      </c>
      <c r="EU2" s="140" t="s">
        <v>488</v>
      </c>
      <c r="EW2" s="15" t="s">
        <v>521</v>
      </c>
      <c r="EX2" s="15" t="s">
        <v>524</v>
      </c>
      <c r="EY2"/>
      <c r="EZ2" s="99" t="s">
        <v>31</v>
      </c>
      <c r="FA2" s="117"/>
      <c r="FB2" s="117"/>
      <c r="FC2" s="117"/>
      <c r="FD2" s="117"/>
      <c r="FE2" s="118"/>
      <c r="FF2" s="99" t="s">
        <v>17</v>
      </c>
      <c r="FG2" s="117"/>
      <c r="FH2" s="117"/>
      <c r="FI2" s="117"/>
      <c r="FJ2" s="117"/>
      <c r="FK2" s="118"/>
      <c r="FL2" s="99" t="s">
        <v>24</v>
      </c>
      <c r="FM2" s="117"/>
      <c r="FN2" s="117"/>
      <c r="FO2" s="117"/>
      <c r="FP2" s="117"/>
      <c r="FQ2" s="118"/>
      <c r="FR2" s="117" t="s">
        <v>10</v>
      </c>
      <c r="FS2" s="117"/>
      <c r="FT2" s="117"/>
      <c r="FU2" s="117"/>
      <c r="FV2" s="117"/>
      <c r="FW2" s="117"/>
      <c r="FX2" s="99" t="s">
        <v>39</v>
      </c>
      <c r="FY2" s="117"/>
      <c r="FZ2" s="117"/>
      <c r="GA2" s="117"/>
      <c r="GB2" s="117"/>
      <c r="GC2" s="118"/>
      <c r="GD2" s="99" t="s">
        <v>64</v>
      </c>
      <c r="GE2" s="117"/>
      <c r="GF2" s="117"/>
      <c r="GG2" s="117"/>
      <c r="GH2" s="117"/>
      <c r="GI2" s="118"/>
      <c r="GJ2" s="99" t="s">
        <v>110</v>
      </c>
      <c r="GK2" s="117"/>
      <c r="GL2" s="117"/>
      <c r="GM2" s="117"/>
      <c r="GN2" s="117"/>
      <c r="GO2" s="118"/>
      <c r="GR2" s="141" t="s">
        <v>491</v>
      </c>
      <c r="GS2" s="10" t="s">
        <v>492</v>
      </c>
      <c r="GT2" s="135" t="s">
        <v>494</v>
      </c>
      <c r="GW2" s="286" t="s">
        <v>10</v>
      </c>
      <c r="GX2" s="286"/>
      <c r="GY2" s="286"/>
      <c r="GZ2" s="15" t="s">
        <v>502</v>
      </c>
      <c r="HA2" s="15" t="s">
        <v>496</v>
      </c>
      <c r="HB2" s="15" t="s">
        <v>497</v>
      </c>
      <c r="HD2" s="286" t="s">
        <v>11</v>
      </c>
      <c r="HE2" s="286"/>
      <c r="HF2" s="286"/>
      <c r="HG2" s="15" t="s">
        <v>502</v>
      </c>
      <c r="HH2" s="15" t="s">
        <v>501</v>
      </c>
      <c r="HI2" s="15" t="s">
        <v>497</v>
      </c>
      <c r="HK2" s="286" t="s">
        <v>9</v>
      </c>
      <c r="HL2" s="286"/>
      <c r="HM2" s="286"/>
      <c r="HN2" s="15" t="s">
        <v>502</v>
      </c>
      <c r="HO2" s="15" t="s">
        <v>503</v>
      </c>
      <c r="HP2" s="15" t="s">
        <v>497</v>
      </c>
      <c r="HR2" s="286" t="s">
        <v>445</v>
      </c>
      <c r="HS2" s="286"/>
      <c r="HT2" s="286"/>
      <c r="HU2" s="15" t="s">
        <v>502</v>
      </c>
      <c r="HV2" s="15" t="s">
        <v>504</v>
      </c>
      <c r="HW2" s="15" t="s">
        <v>497</v>
      </c>
      <c r="HZ2" s="150" t="s">
        <v>506</v>
      </c>
      <c r="IA2" s="151" t="s">
        <v>507</v>
      </c>
      <c r="IB2" s="151" t="s">
        <v>508</v>
      </c>
      <c r="IE2" s="141" t="s">
        <v>7</v>
      </c>
      <c r="IF2" s="12" t="s">
        <v>455</v>
      </c>
      <c r="IG2" s="98"/>
      <c r="II2" s="12" t="s">
        <v>525</v>
      </c>
    </row>
    <row r="3" spans="1:244" ht="15.75" customHeight="1" thickBot="1">
      <c r="A3" s="1">
        <v>1</v>
      </c>
      <c r="B3" s="142" t="s">
        <v>14</v>
      </c>
      <c r="C3" t="s">
        <v>15</v>
      </c>
      <c r="D3" t="s">
        <v>16</v>
      </c>
      <c r="E3" s="254" t="s">
        <v>68</v>
      </c>
      <c r="F3" s="20" t="s">
        <v>24</v>
      </c>
      <c r="G3" s="20" t="s">
        <v>18</v>
      </c>
      <c r="H3" t="s">
        <v>19</v>
      </c>
      <c r="I3" t="s">
        <v>20</v>
      </c>
      <c r="J3" t="s">
        <v>21</v>
      </c>
      <c r="K3" s="21">
        <v>1459</v>
      </c>
      <c r="L3" s="21">
        <v>271</v>
      </c>
      <c r="M3" s="21">
        <v>110</v>
      </c>
      <c r="N3" s="21">
        <v>148</v>
      </c>
      <c r="O3" s="22">
        <v>9428</v>
      </c>
      <c r="P3" s="22">
        <v>175</v>
      </c>
      <c r="Q3" s="22">
        <v>16</v>
      </c>
      <c r="R3" s="22">
        <v>283</v>
      </c>
      <c r="S3" s="23">
        <v>9267</v>
      </c>
      <c r="T3" s="23">
        <v>235</v>
      </c>
      <c r="U3" s="23">
        <v>20</v>
      </c>
      <c r="V3" s="23">
        <v>812</v>
      </c>
      <c r="W3" s="24">
        <v>6607</v>
      </c>
      <c r="X3" s="24">
        <v>491</v>
      </c>
      <c r="Y3" s="24">
        <v>72</v>
      </c>
      <c r="Z3" s="24">
        <v>811</v>
      </c>
      <c r="AA3" s="25">
        <v>632</v>
      </c>
      <c r="AB3" s="25">
        <v>208</v>
      </c>
      <c r="AC3" s="25">
        <v>5</v>
      </c>
      <c r="AD3" s="25">
        <v>372</v>
      </c>
      <c r="AE3" s="26">
        <v>130</v>
      </c>
      <c r="AF3" s="26">
        <v>1413</v>
      </c>
      <c r="AG3" s="26">
        <v>13</v>
      </c>
      <c r="AH3" s="26">
        <v>192</v>
      </c>
      <c r="AI3">
        <f>SUM(K3:N3)</f>
        <v>1988</v>
      </c>
      <c r="AJ3">
        <f>SUM(O3:R3)</f>
        <v>9902</v>
      </c>
      <c r="AK3">
        <f>SUM(S3:V3)</f>
        <v>10334</v>
      </c>
      <c r="AL3">
        <f>SUM(W3:Z3)</f>
        <v>7981</v>
      </c>
      <c r="AM3">
        <f>SUM(AA3:AD3)</f>
        <v>1217</v>
      </c>
      <c r="AN3">
        <f>SUM(AE3:AH3)</f>
        <v>1748</v>
      </c>
      <c r="AO3">
        <f>SUM(AI3:AN3)</f>
        <v>33170</v>
      </c>
      <c r="AP3" s="67">
        <f>SUM(K3,O3,S3,W3)</f>
        <v>26761</v>
      </c>
      <c r="AQ3" s="68">
        <f>SUM(L3,P3,T3,X3)</f>
        <v>1172</v>
      </c>
      <c r="AR3" s="68">
        <f>SUM(M3,Q3,U3,Y3)</f>
        <v>218</v>
      </c>
      <c r="AS3" s="69">
        <f>SUM(N3,R3,V3,Z3)</f>
        <v>2054</v>
      </c>
      <c r="AT3" s="77">
        <f>SUM(W3,AA3,AE3)</f>
        <v>7369</v>
      </c>
      <c r="AU3" s="73">
        <f>SUM(X3,AB3,AF3)</f>
        <v>2112</v>
      </c>
      <c r="AV3" s="73">
        <f>SUM(Y3,AC3,AG3)</f>
        <v>90</v>
      </c>
      <c r="AW3" s="78">
        <f>SUM(Z3,AD3,AH3)</f>
        <v>1375</v>
      </c>
      <c r="AX3" s="84">
        <f>SUM(K3,O3,S3,W3,AA3,AE3)</f>
        <v>27523</v>
      </c>
      <c r="AY3" s="79">
        <f>SUM(L3,P3,T3,X3,AB3,AF3)</f>
        <v>2793</v>
      </c>
      <c r="AZ3" s="79">
        <f>SUM(M3,Q3,U3,Y3,AC3,AG3)</f>
        <v>236</v>
      </c>
      <c r="BA3" s="85">
        <f>SUM(N3,R3,V3,Z3,AD3,AH3)</f>
        <v>2618</v>
      </c>
      <c r="BD3" s="18" t="s">
        <v>450</v>
      </c>
      <c r="BE3" s="86">
        <f>AI211</f>
        <v>3368357</v>
      </c>
      <c r="BF3" s="86">
        <f>AJ211</f>
        <v>3398537</v>
      </c>
      <c r="BG3" s="86">
        <f>AK211</f>
        <v>3783111</v>
      </c>
      <c r="BH3" s="86">
        <f>AL211</f>
        <v>4347143</v>
      </c>
      <c r="BI3" s="27"/>
      <c r="BJ3" s="27"/>
      <c r="BK3" s="28">
        <f>SUM(BE3:BJ3)</f>
        <v>14897148</v>
      </c>
      <c r="BL3" s="29"/>
      <c r="BN3" s="42" t="s">
        <v>19</v>
      </c>
      <c r="BO3" s="48">
        <f>SUMIF($H$3:$H$210,BN3,$K$3:$K$210)</f>
        <v>784619</v>
      </c>
      <c r="BP3" s="48">
        <f>SUMIF($H$3:$H$210,BN3,$O$3:$O$210)</f>
        <v>699711</v>
      </c>
      <c r="BQ3" s="48">
        <f>SUMIF($H$3:$H$210,BN3,$S$3:$S$210)</f>
        <v>789662</v>
      </c>
      <c r="BR3" s="48">
        <f>SUMIF($H$3:$H$210,BN3,$W$3:$W$210)</f>
        <v>828805</v>
      </c>
      <c r="BS3" s="48">
        <f>SUMIF($H$3:$H$210,BN3,$AA$3:$AA$210)</f>
        <v>771445</v>
      </c>
      <c r="BT3" s="48">
        <f>SUMIF($H$3:$H$210,BN3,$AE$3:$AE$210)</f>
        <v>616208</v>
      </c>
      <c r="BU3" s="49">
        <f>SUMIF($H$3:$H$210,BN3,$L$3:$L$210)</f>
        <v>533254</v>
      </c>
      <c r="BV3" s="49">
        <f>SUMIF($H$3:$H$210,BN3,$P$3:$P$210)</f>
        <v>494300</v>
      </c>
      <c r="BW3" s="49">
        <f>SUMIF($H$3:$H$210,BN3,$T$3:$T$210)</f>
        <v>498341</v>
      </c>
      <c r="BX3" s="49">
        <f>SUMIF($H$3:$H$210,BN3,$X$3:$X$210)</f>
        <v>557632</v>
      </c>
      <c r="BY3" s="49">
        <f>SUMIF($H$3:$H$210,BN3,$AB$3:$AB$210)</f>
        <v>632187</v>
      </c>
      <c r="BZ3" s="49">
        <f>SUMIF($H$3:$H$210,BN3,$AF$3:$AF$210)</f>
        <v>429631</v>
      </c>
      <c r="CA3" s="50">
        <f>SUMIF($H$3:$H$210,BN3,$M$3:$M$210)</f>
        <v>482153</v>
      </c>
      <c r="CB3" s="50">
        <f>SUMIF($H$3:$H$210,BN3,$Q$3:$Q$210)</f>
        <v>450063</v>
      </c>
      <c r="CC3" s="50">
        <f>SUMIF($H$3:$H$210,BN3,$U$3:$U$210)</f>
        <v>498068</v>
      </c>
      <c r="CD3" s="50">
        <f>SUMIF($H$3:$H$210,BN3,$Y$3:$Y$210)</f>
        <v>582876</v>
      </c>
      <c r="CE3" s="50">
        <f>SUMIF($H$3:$H$210,BN3,$AC$3:$AC$210)</f>
        <v>664912</v>
      </c>
      <c r="CF3" s="50">
        <f>SUMIF($H$3:$H$210,BN3,$AG$3:$AG$210)</f>
        <v>534873</v>
      </c>
      <c r="CG3" s="51">
        <f>SUMIF($H$3:$H$210,BN3,$N$3:$N$210)</f>
        <v>179977</v>
      </c>
      <c r="CH3" s="51">
        <f>SUMIF($H$3:$H$210,BN3,$R$3:$R$210)</f>
        <v>200495</v>
      </c>
      <c r="CI3" s="51">
        <f>SUMIF($H$3:$H$210,BN3,$V$3:$V$210)</f>
        <v>254438</v>
      </c>
      <c r="CJ3" s="51">
        <f>SUMIF($H$3:$H$210,BN3,$Z$3:$Z$210)</f>
        <v>324690</v>
      </c>
      <c r="CK3" s="51">
        <f>SUMIF($H$3:$H$210,BN3,$AD$3:$AD$210)</f>
        <v>416266</v>
      </c>
      <c r="CL3" s="51">
        <f>SUMIF($H$3:$H$210,BN3,$AH$3:$AH$210)</f>
        <v>334016</v>
      </c>
      <c r="CM3" s="92">
        <f t="shared" ref="CM3:CR3" si="0">BO3+BU3+CA3+CG3</f>
        <v>1980003</v>
      </c>
      <c r="CN3" s="92">
        <f t="shared" si="0"/>
        <v>1844569</v>
      </c>
      <c r="CO3" s="92">
        <f t="shared" si="0"/>
        <v>2040509</v>
      </c>
      <c r="CP3" s="92">
        <f t="shared" si="0"/>
        <v>2294003</v>
      </c>
      <c r="CQ3" s="92">
        <f t="shared" si="0"/>
        <v>2484810</v>
      </c>
      <c r="CR3" s="92">
        <f t="shared" si="0"/>
        <v>1914728</v>
      </c>
      <c r="CS3" s="92">
        <f>SUM(CM3:CP3)</f>
        <v>8159084</v>
      </c>
      <c r="CT3" s="52">
        <f>CP3+CQ3+CR3</f>
        <v>6693541</v>
      </c>
      <c r="CU3" s="52">
        <f>SUM(CM3:CR3)</f>
        <v>12558622</v>
      </c>
      <c r="CV3" s="124">
        <f>CU3/$CU$6</f>
        <v>0.52805852068608217</v>
      </c>
      <c r="CW3" s="42" t="s">
        <v>19</v>
      </c>
      <c r="CX3" s="236">
        <f>CU3/1000000</f>
        <v>12.558622</v>
      </c>
      <c r="CY3" t="s">
        <v>17</v>
      </c>
      <c r="CZ3" s="87">
        <f t="shared" ref="CZ3:CZ9" si="1">SUMIF($F$3:$F$210,CY3,$AF$3:$AF$210)</f>
        <v>31928</v>
      </c>
      <c r="DA3" s="95">
        <f>CZ3/$CZ$10</f>
        <v>1.5966091557994097E-2</v>
      </c>
      <c r="DB3" s="87">
        <f>SUMIF($F$3:$F$210,CY3,$AN$3:$AN$210)</f>
        <v>362927</v>
      </c>
      <c r="DC3" s="95">
        <f>DB3/$DB$10</f>
        <v>8.9882205860755598E-2</v>
      </c>
      <c r="DF3" s="99" t="s">
        <v>17</v>
      </c>
      <c r="DG3" s="100">
        <f>SUMIF($F$3:$F$210,DF3,$AQ$3:$AQ$210)</f>
        <v>103528</v>
      </c>
      <c r="DH3" s="101">
        <f t="shared" ref="DH3:DH9" si="2">DG3/$DG$10</f>
        <v>1.4380852274692503E-2</v>
      </c>
      <c r="DI3" s="100">
        <f>SUMIF($F$3:$F$210,DF3,$AU$3:$AU$210)</f>
        <v>72005</v>
      </c>
      <c r="DJ3" s="101">
        <f>DI3/$DI$10</f>
        <v>1.1165797319805462E-2</v>
      </c>
      <c r="DK3" s="195">
        <f>SUMIF($F$3:$F$210,DF3,$AY$3:$AY$210)</f>
        <v>148799</v>
      </c>
      <c r="DL3" s="196">
        <f>DK3/$DK$10</f>
        <v>1.2898842832525171E-2</v>
      </c>
      <c r="DN3" s="99" t="s">
        <v>17</v>
      </c>
      <c r="DO3" s="100">
        <f>SUMIF($F$3:$F$210,DN3,$AP$3:$AP$210)</f>
        <v>1629825</v>
      </c>
      <c r="DP3" s="101">
        <f>DO3/$DO$10</f>
        <v>0.39526767709226368</v>
      </c>
      <c r="DQ3" s="100">
        <f>SUMIF($F$3:$F$210,DN3,$AT$3:$AT$210)</f>
        <v>995604</v>
      </c>
      <c r="DR3" s="101">
        <f>DQ3/$DQ$10</f>
        <v>0.32500317461146511</v>
      </c>
      <c r="DS3" s="126">
        <f>SUMIF($F$3:$F$210,DN3,$AX$3:$AX$210)</f>
        <v>2221234</v>
      </c>
      <c r="DT3" s="131">
        <f>DS3/$DS$10</f>
        <v>0.3650434653421088</v>
      </c>
      <c r="DV3" s="99" t="s">
        <v>17</v>
      </c>
      <c r="DW3" s="100">
        <f t="shared" ref="DW3:DW9" si="3">SUMIF($F$3:$F$210,DV3,$AR$3:$AR$210)</f>
        <v>244714</v>
      </c>
      <c r="DX3" s="101">
        <f>DW3/$DW$10</f>
        <v>9.4477312071556199E-2</v>
      </c>
      <c r="DY3" s="100">
        <f>SUMIF($F$3:$F$210,DV3,$AV$3:$AV$210)</f>
        <v>163055</v>
      </c>
      <c r="DZ3" s="101">
        <f>DY3/$DY$10</f>
        <v>6.3244202016848314E-2</v>
      </c>
      <c r="EA3" s="100">
        <f>SUMIF($F$3:$F$210,DV3,$AZ$3:$AZ$210)</f>
        <v>347282</v>
      </c>
      <c r="EB3" s="102">
        <f>EA3/$EA$10</f>
        <v>7.947065634768441E-2</v>
      </c>
      <c r="ED3" s="99" t="s">
        <v>17</v>
      </c>
      <c r="EE3" s="100">
        <f>SUMIF($F$3:$F$210,ED3,$AS$3:$AS$210)</f>
        <v>138052</v>
      </c>
      <c r="EF3" s="101">
        <f>EE3/$EE$10</f>
        <v>0.14021153810996975</v>
      </c>
      <c r="EG3" s="100">
        <f>SUMIF($F$3:$F$210,ED3,$AW$3:$AW$210)</f>
        <v>111899</v>
      </c>
      <c r="EH3" s="101">
        <f>EG3/$EG$10</f>
        <v>9.7953463373043212E-2</v>
      </c>
      <c r="EI3" s="100">
        <f>SUMIF($F$3:$F$210,ED3,$BA$3:$BA$210)</f>
        <v>210594</v>
      </c>
      <c r="EJ3" s="102">
        <f>EI3/$EI$10</f>
        <v>0.11751871089573461</v>
      </c>
      <c r="EL3" s="9"/>
      <c r="EM3" s="167" t="s">
        <v>17</v>
      </c>
      <c r="EN3" s="168">
        <f>SUMIF($F$3:$F$210,EM3,$AO$3:$AO$210)</f>
        <v>2927909</v>
      </c>
      <c r="EO3" s="175">
        <f>EN3/$EN$10</f>
        <v>0.12311122153716117</v>
      </c>
      <c r="EP3" s="9"/>
      <c r="ER3" s="99" t="s">
        <v>31</v>
      </c>
      <c r="ES3" s="158" t="s">
        <v>32</v>
      </c>
      <c r="ET3" s="100">
        <f>SUMIFS($AN$3:$AN$210,$F$3:$F$210,$ER$3,$G$3:$G$210,ES3)</f>
        <v>214153</v>
      </c>
      <c r="EU3" s="159">
        <f>ET3/$EV$6</f>
        <v>0.23789729068608773</v>
      </c>
      <c r="EV3" s="110"/>
      <c r="EW3" s="110">
        <f>SUMIFS($AZ$3:$AZ$210,$F$3:$F$210,$ER$3,$G$3:$G$210,ES3)</f>
        <v>118771</v>
      </c>
      <c r="EX3" s="110">
        <f>SUMIFS($AY$3:$AY$210,$F$3:$F$210,$ER$3,$G$3:$G$210,ES3)</f>
        <v>432286</v>
      </c>
      <c r="EY3" s="15"/>
      <c r="EZ3" s="112">
        <v>2015</v>
      </c>
      <c r="FA3" s="120">
        <v>2016</v>
      </c>
      <c r="FB3" s="120">
        <v>2017</v>
      </c>
      <c r="FC3" s="120">
        <v>2018</v>
      </c>
      <c r="FD3" s="122">
        <v>2019</v>
      </c>
      <c r="FE3" s="123">
        <v>2020</v>
      </c>
      <c r="FF3" s="112">
        <v>2015</v>
      </c>
      <c r="FG3" s="120">
        <v>2016</v>
      </c>
      <c r="FH3" s="120">
        <v>2017</v>
      </c>
      <c r="FI3" s="120">
        <v>2018</v>
      </c>
      <c r="FJ3" s="122">
        <v>2019</v>
      </c>
      <c r="FK3" s="123">
        <v>2020</v>
      </c>
      <c r="FL3" s="112">
        <v>2015</v>
      </c>
      <c r="FM3" s="120">
        <v>2016</v>
      </c>
      <c r="FN3" s="120">
        <v>2017</v>
      </c>
      <c r="FO3" s="120">
        <v>2018</v>
      </c>
      <c r="FP3" s="122">
        <v>2019</v>
      </c>
      <c r="FQ3" s="123">
        <v>2020</v>
      </c>
      <c r="FR3" s="112">
        <v>2015</v>
      </c>
      <c r="FS3" s="120">
        <v>2016</v>
      </c>
      <c r="FT3" s="120">
        <v>2017</v>
      </c>
      <c r="FU3" s="120">
        <v>2018</v>
      </c>
      <c r="FV3" s="122">
        <v>2019</v>
      </c>
      <c r="FW3" s="123">
        <v>2020</v>
      </c>
      <c r="FX3" s="112">
        <v>2015</v>
      </c>
      <c r="FY3" s="120">
        <v>2016</v>
      </c>
      <c r="FZ3" s="120">
        <v>2017</v>
      </c>
      <c r="GA3" s="120">
        <v>2018</v>
      </c>
      <c r="GB3" s="122">
        <v>2019</v>
      </c>
      <c r="GC3" s="123">
        <v>2020</v>
      </c>
      <c r="GD3" s="112">
        <v>2015</v>
      </c>
      <c r="GE3" s="120">
        <v>2016</v>
      </c>
      <c r="GF3" s="120">
        <v>2017</v>
      </c>
      <c r="GG3" s="120">
        <v>2018</v>
      </c>
      <c r="GH3" s="122">
        <v>2019</v>
      </c>
      <c r="GI3" s="123">
        <v>2020</v>
      </c>
      <c r="GJ3" s="112">
        <v>2015</v>
      </c>
      <c r="GK3" s="120">
        <v>2016</v>
      </c>
      <c r="GL3" s="120">
        <v>2017</v>
      </c>
      <c r="GM3" s="120">
        <v>2018</v>
      </c>
      <c r="GN3" s="122">
        <v>2019</v>
      </c>
      <c r="GO3" s="123">
        <v>2020</v>
      </c>
      <c r="GR3" t="s">
        <v>15</v>
      </c>
      <c r="GS3" s="1">
        <f>MAX(AE3:AH3)</f>
        <v>1413</v>
      </c>
      <c r="GT3" s="1" t="str">
        <f>IF(AE3=GS3,"Japan",IF(AF3=GS3,"EU",IF(AG3=GS3,"USA",IF(AH3=GS3,"South Korea",""))))</f>
        <v>EU</v>
      </c>
      <c r="GW3" s="142" t="str" cm="1">
        <f t="array" ref="GW3">INDEX($G$3:$G$210,MATCH(GX3,$C$3:$C$210,0),0)</f>
        <v>Caribbean</v>
      </c>
      <c r="GX3" s="142" t="s">
        <v>138</v>
      </c>
      <c r="GY3" s="143">
        <v>54</v>
      </c>
      <c r="GZ3" s="142">
        <f>GY3</f>
        <v>54</v>
      </c>
      <c r="HD3" t="str" cm="1">
        <f t="array" ref="HD3">INDEX($G$3:$G$210,MATCH(HE3,$C$3:$C$210,0),0)</f>
        <v>Caribbean</v>
      </c>
      <c r="HE3" t="s">
        <v>49</v>
      </c>
      <c r="HF3" s="1">
        <v>179</v>
      </c>
      <c r="HG3" s="1"/>
      <c r="HH3" s="1"/>
      <c r="HK3" t="str" cm="1">
        <f t="array" ref="HK3">INDEX($G$3:$G$210,MATCH(HL3,$C$3:$C$210,0),0)</f>
        <v>Caribbean</v>
      </c>
      <c r="HL3" t="s">
        <v>38</v>
      </c>
      <c r="HM3" s="1">
        <v>1316</v>
      </c>
      <c r="HN3" s="1"/>
      <c r="HO3" s="1"/>
      <c r="HP3" s="1"/>
      <c r="HQ3" s="1"/>
      <c r="HR3" t="str" cm="1">
        <f t="array" ref="HR3">INDEX($G$3:$G$210,MATCH(HS3,$C$3:$C$210,0),0)</f>
        <v>Caribbean</v>
      </c>
      <c r="HS3" t="s">
        <v>148</v>
      </c>
      <c r="HT3" s="1">
        <v>83</v>
      </c>
      <c r="HZ3" s="287" t="s">
        <v>31</v>
      </c>
      <c r="IA3" s="287"/>
      <c r="IB3" s="287"/>
      <c r="IE3" t="s">
        <v>20</v>
      </c>
      <c r="IF3">
        <f>SUMIF($I$3:$I$210,IE3,$AO$3:$AO$210)</f>
        <v>2507479</v>
      </c>
      <c r="IG3" s="94">
        <f>IF3/$IF$7</f>
        <v>0.10543319572731917</v>
      </c>
      <c r="II3">
        <f>SUMIF($I$3:$I$210,IE3,$AF$3:$AF$210)</f>
        <v>173551</v>
      </c>
      <c r="IJ3" s="94">
        <f>II3/$II$7</f>
        <v>8.6786869079849463E-2</v>
      </c>
    </row>
    <row r="4" spans="1:244" ht="15.75" customHeight="1">
      <c r="A4" s="1">
        <v>1</v>
      </c>
      <c r="B4" s="142" t="s">
        <v>22</v>
      </c>
      <c r="C4" t="s">
        <v>23</v>
      </c>
      <c r="D4" t="s">
        <v>16</v>
      </c>
      <c r="E4" s="254" t="s">
        <v>538</v>
      </c>
      <c r="F4" s="20" t="s">
        <v>24</v>
      </c>
      <c r="G4" s="20" t="s">
        <v>25</v>
      </c>
      <c r="H4" t="s">
        <v>26</v>
      </c>
      <c r="I4" t="s">
        <v>27</v>
      </c>
      <c r="J4" t="s">
        <v>28</v>
      </c>
      <c r="K4" s="21">
        <v>2</v>
      </c>
      <c r="L4" s="21">
        <v>7755</v>
      </c>
      <c r="M4" s="21">
        <v>105</v>
      </c>
      <c r="N4" s="21">
        <v>0</v>
      </c>
      <c r="O4" s="22">
        <v>0</v>
      </c>
      <c r="P4" s="22">
        <v>11878</v>
      </c>
      <c r="Q4" s="22">
        <v>219</v>
      </c>
      <c r="R4" s="22">
        <v>0</v>
      </c>
      <c r="S4" s="23">
        <v>0</v>
      </c>
      <c r="T4" s="23">
        <v>13031</v>
      </c>
      <c r="U4" s="23">
        <v>322</v>
      </c>
      <c r="V4" s="23">
        <v>23</v>
      </c>
      <c r="W4" s="24">
        <v>0</v>
      </c>
      <c r="X4" s="24">
        <v>16162</v>
      </c>
      <c r="Y4" s="24">
        <v>650</v>
      </c>
      <c r="Z4" s="24">
        <v>164</v>
      </c>
      <c r="AA4" s="25">
        <v>0</v>
      </c>
      <c r="AB4" s="25">
        <v>17948</v>
      </c>
      <c r="AC4" s="25">
        <v>782</v>
      </c>
      <c r="AD4" s="25">
        <v>249</v>
      </c>
      <c r="AE4" s="26">
        <v>0</v>
      </c>
      <c r="AF4" s="26">
        <v>23131</v>
      </c>
      <c r="AG4" s="26">
        <v>911</v>
      </c>
      <c r="AH4" s="26">
        <v>891</v>
      </c>
      <c r="AI4">
        <f>SUM(K4:N4)</f>
        <v>7862</v>
      </c>
      <c r="AJ4">
        <f>SUM(O4:R4)</f>
        <v>12097</v>
      </c>
      <c r="AK4">
        <f>SUM(S4:V4)</f>
        <v>13376</v>
      </c>
      <c r="AL4">
        <f>SUM(W4:Z4)</f>
        <v>16976</v>
      </c>
      <c r="AM4">
        <f>SUM(AA4:AD4)</f>
        <v>18979</v>
      </c>
      <c r="AN4">
        <f>SUM(AE4:AH4)</f>
        <v>24933</v>
      </c>
      <c r="AO4">
        <f>SUM(AI4:AN4)</f>
        <v>94223</v>
      </c>
      <c r="AP4" s="67">
        <f>SUM(K4,O4,S4,W4)</f>
        <v>2</v>
      </c>
      <c r="AQ4" s="68">
        <f>SUM(L4,P4,T4,X4)</f>
        <v>48826</v>
      </c>
      <c r="AR4" s="68">
        <f>SUM(M4,Q4,U4,Y4)</f>
        <v>1296</v>
      </c>
      <c r="AS4" s="69">
        <f>SUM(N4,R4,V4,Z4)</f>
        <v>187</v>
      </c>
      <c r="AT4" s="77">
        <f>SUM(W4,AA4,AE4)</f>
        <v>0</v>
      </c>
      <c r="AU4" s="73">
        <f>SUM(X4,AB4,AF4)</f>
        <v>57241</v>
      </c>
      <c r="AV4" s="73">
        <f>SUM(Y4,AC4,AG4)</f>
        <v>2343</v>
      </c>
      <c r="AW4" s="78">
        <f>SUM(Z4,AD4,AH4)</f>
        <v>1304</v>
      </c>
      <c r="AX4" s="84">
        <f>SUM(K4,O4,S4,W4,AA4,AE4)</f>
        <v>2</v>
      </c>
      <c r="AY4" s="79">
        <f>SUM(L4,P4,T4,X4,AB4,AF4)</f>
        <v>89905</v>
      </c>
      <c r="AZ4" s="79">
        <f>SUM(M4,Q4,U4,Y4,AC4,AG4)</f>
        <v>2989</v>
      </c>
      <c r="BA4" s="85">
        <f>SUM(N4,R4,V4,Z4,AD4,AH4)</f>
        <v>1327</v>
      </c>
      <c r="BD4" s="18" t="s">
        <v>449</v>
      </c>
      <c r="BE4" s="27"/>
      <c r="BF4" s="27"/>
      <c r="BG4" s="27"/>
      <c r="BH4" s="27">
        <f>AL211</f>
        <v>4347143</v>
      </c>
      <c r="BI4" s="27">
        <f>AM211</f>
        <v>4847678</v>
      </c>
      <c r="BJ4" s="27">
        <f>AN211</f>
        <v>4037807</v>
      </c>
      <c r="BK4" s="28">
        <f>SUM(BE4:BJ4)</f>
        <v>13232628</v>
      </c>
      <c r="BL4" s="9"/>
      <c r="BN4" s="42" t="s">
        <v>26</v>
      </c>
      <c r="BO4" s="48">
        <f>SUMIF($H$3:$H$210,BN4,$K$3:$K$210)</f>
        <v>73507</v>
      </c>
      <c r="BP4" s="48">
        <f>SUMIF($H$3:$H$210,BN4,$O$3:$O$210)</f>
        <v>80950</v>
      </c>
      <c r="BQ4" s="48">
        <f>SUMIF($H$3:$H$210,BN4,$S$3:$S$210)</f>
        <v>80692</v>
      </c>
      <c r="BR4" s="48">
        <f>SUMIF($H$3:$H$210,BN4,$W$3:$W$210)</f>
        <v>102587</v>
      </c>
      <c r="BS4" s="48">
        <f>SUMIF($H$3:$H$210,BN4,$AA$3:$AA$210)</f>
        <v>142633</v>
      </c>
      <c r="BT4" s="48">
        <f>SUMIF($H$3:$H$210,BN4,$AE$3:$AE$210)</f>
        <v>123241</v>
      </c>
      <c r="BU4" s="49">
        <f>SUMIF($H$3:$H$210,BN4,$L$3:$L$210)</f>
        <v>210850</v>
      </c>
      <c r="BV4" s="49">
        <f>SUMIF($H$3:$H$210,BN4,$P$3:$P$210)</f>
        <v>230315</v>
      </c>
      <c r="BW4" s="49">
        <f>SUMIF($H$3:$H$210,BN4,$T$3:$T$210)</f>
        <v>267856</v>
      </c>
      <c r="BX4" s="49">
        <f>SUMIF($H$3:$H$210,BN4,$X$3:$X$210)</f>
        <v>320385</v>
      </c>
      <c r="BY4" s="49">
        <f>SUMIF($H$3:$H$210,BN4,$AB$3:$AB$210)</f>
        <v>390175</v>
      </c>
      <c r="BZ4" s="49">
        <f>SUMIF($H$3:$H$210,BN4,$AF$3:$AF$210)</f>
        <v>427482</v>
      </c>
      <c r="CA4" s="50">
        <f>SUMIF($H$3:$H$210,BN4,$M$3:$M$210)</f>
        <v>15444</v>
      </c>
      <c r="CB4" s="50">
        <f>SUMIF($H$3:$H$210,BN4,$Q$3:$Q$210)</f>
        <v>26036</v>
      </c>
      <c r="CC4" s="50">
        <f>SUMIF($H$3:$H$210,BN4,$U$3:$U$210)</f>
        <v>52290</v>
      </c>
      <c r="CD4" s="50">
        <f>SUMIF($H$3:$H$210,BN4,$Y$3:$Y$210)</f>
        <v>96841</v>
      </c>
      <c r="CE4" s="50">
        <f>SUMIF($H$3:$H$210,BN4,$AC$3:$AC$210)</f>
        <v>194635</v>
      </c>
      <c r="CF4" s="50">
        <f>SUMIF($H$3:$H$210,BN4,$AG$3:$AG$210)</f>
        <v>146873</v>
      </c>
      <c r="CG4" s="51">
        <f>SUMIF($H$3:$H$210,BN4,$N$3:$N$210)</f>
        <v>2641</v>
      </c>
      <c r="CH4" s="51">
        <f>SUMIF($H$3:$H$210,BN4,$R$3:$R$210)</f>
        <v>2387</v>
      </c>
      <c r="CI4" s="51">
        <f>SUMIF($H$3:$H$210,BN4,$V$3:$V$210)</f>
        <v>2512</v>
      </c>
      <c r="CJ4" s="51">
        <f>SUMIF($H$3:$H$210,BN4,$Z$3:$Z$210)</f>
        <v>7540</v>
      </c>
      <c r="CK4" s="51">
        <f>SUMIF($H$3:$H$210,BN4,$AD$3:$AD$210)</f>
        <v>21614</v>
      </c>
      <c r="CL4" s="51">
        <f>SUMIF($H$3:$H$210,BN4,$AH$3:$AH$210)</f>
        <v>29387</v>
      </c>
      <c r="CM4" s="52">
        <f t="shared" ref="CM4:CR5" si="4">BO4+BU4+CA4+CG4</f>
        <v>302442</v>
      </c>
      <c r="CN4" s="52">
        <f t="shared" si="4"/>
        <v>339688</v>
      </c>
      <c r="CO4" s="52">
        <f t="shared" si="4"/>
        <v>403350</v>
      </c>
      <c r="CP4" s="52">
        <f t="shared" si="4"/>
        <v>527353</v>
      </c>
      <c r="CQ4" s="52">
        <f t="shared" si="4"/>
        <v>749057</v>
      </c>
      <c r="CR4" s="52">
        <f t="shared" si="4"/>
        <v>726983</v>
      </c>
      <c r="CS4" s="92">
        <f>SUM(CM4:CP4)</f>
        <v>1572833</v>
      </c>
      <c r="CT4" s="52">
        <f>CP4+CQ4+CR4</f>
        <v>2003393</v>
      </c>
      <c r="CU4" s="52">
        <f>SUM(CM4:CR4)</f>
        <v>3048873</v>
      </c>
      <c r="CV4" s="124">
        <f>CU4/$CU$6</f>
        <v>0.12819745399931118</v>
      </c>
      <c r="CW4" s="42" t="s">
        <v>26</v>
      </c>
      <c r="CX4" s="236">
        <f t="shared" ref="CX4:CX5" si="5">CU4/1000000</f>
        <v>3.0488729999999999</v>
      </c>
      <c r="CY4" s="20" t="s">
        <v>24</v>
      </c>
      <c r="CZ4" s="87">
        <f t="shared" si="1"/>
        <v>429719</v>
      </c>
      <c r="DA4" s="95">
        <f t="shared" ref="DA4:DA9" si="6">CZ4/$CZ$10</f>
        <v>0.21488765028218695</v>
      </c>
      <c r="DB4" s="87">
        <f t="shared" ref="DB4:DB9" si="7">SUMIF($F$3:$F$210,CY4,$AN$3:$AN$210)</f>
        <v>745972</v>
      </c>
      <c r="DC4" s="95">
        <f t="shared" ref="DC4:DC9" si="8">DB4/$DB$10</f>
        <v>0.184746819251143</v>
      </c>
      <c r="DF4" s="103" t="s">
        <v>24</v>
      </c>
      <c r="DG4" s="104">
        <f t="shared" ref="DG4:DG9" si="9">SUMIF($F$3:$F$210,DF4,$AQ$3:$AQ$210)</f>
        <v>1058852</v>
      </c>
      <c r="DH4" s="105">
        <f t="shared" si="2"/>
        <v>0.1470828586736217</v>
      </c>
      <c r="DI4" s="104">
        <f t="shared" ref="DI4:DI9" si="10">SUMIF($F$3:$F$210,DF4,$AU$3:$AU$210)</f>
        <v>1188517</v>
      </c>
      <c r="DJ4" s="105">
        <f t="shared" ref="DJ4:DJ9" si="11">DI4/$DI$10</f>
        <v>0.18430303358299047</v>
      </c>
      <c r="DK4" s="197">
        <f t="shared" ref="DK4:DK9" si="12">SUMIF($F$3:$F$210,DF4,$AY$3:$AY$210)</f>
        <v>1919937</v>
      </c>
      <c r="DL4" s="198">
        <f t="shared" ref="DL4:DL9" si="13">DK4/$DK$10</f>
        <v>0.1664323390032855</v>
      </c>
      <c r="DN4" s="103" t="s">
        <v>24</v>
      </c>
      <c r="DO4" s="104">
        <f t="shared" ref="DO4:DO9" si="14">SUMIF($F$3:$F$210,DN4,$AP$3:$AP$210)</f>
        <v>375220</v>
      </c>
      <c r="DP4" s="105">
        <f t="shared" ref="DP4:DP9" si="15">DO4/$DO$10</f>
        <v>9.0998934117809696E-2</v>
      </c>
      <c r="DQ4" s="104">
        <f t="shared" ref="DQ4:DQ9" si="16">SUMIF($F$3:$F$210,DN4,$AT$3:$AT$210)</f>
        <v>383156</v>
      </c>
      <c r="DR4" s="105">
        <f t="shared" ref="DR4:DR9" si="17">DQ4/$DQ$10</f>
        <v>0.12507675378105201</v>
      </c>
      <c r="DS4" s="127">
        <f t="shared" ref="DS4:DS9" si="18">SUMIF($F$3:$F$210,DN4,$AX$3:$AX$210)</f>
        <v>647243</v>
      </c>
      <c r="DT4" s="106">
        <f t="shared" ref="DT4:DT9" si="19">DS4/$DS$10</f>
        <v>0.10636962500953187</v>
      </c>
      <c r="DV4" s="103" t="s">
        <v>24</v>
      </c>
      <c r="DW4" s="104">
        <f t="shared" si="3"/>
        <v>199167</v>
      </c>
      <c r="DX4" s="105">
        <f t="shared" ref="DX4:DX9" si="20">DW4/$DW$10</f>
        <v>7.6892874185194277E-2</v>
      </c>
      <c r="DY4" s="104">
        <f t="shared" ref="DY4:DY9" si="21">SUMIF($F$3:$F$210,DV4,$AV$3:$AV$210)</f>
        <v>447998</v>
      </c>
      <c r="DZ4" s="105">
        <f t="shared" ref="DZ4:DZ9" si="22">DY4/$DY$10</f>
        <v>0.17376514682250779</v>
      </c>
      <c r="EA4" s="104">
        <f t="shared" ref="EA4:EA9" si="23">SUMIF($F$3:$F$210,DV4,$AZ$3:$AZ$210)</f>
        <v>547415</v>
      </c>
      <c r="EB4" s="106">
        <f t="shared" ref="EB4:EB9" si="24">EA4/$EA$10</f>
        <v>0.12526831032005017</v>
      </c>
      <c r="ED4" s="103" t="s">
        <v>24</v>
      </c>
      <c r="EE4" s="104">
        <f t="shared" ref="EE4:EE9" si="25">SUMIF($F$3:$F$210,ED4,$AS$3:$AS$210)</f>
        <v>37481</v>
      </c>
      <c r="EF4" s="105">
        <f t="shared" ref="EF4:EF9" si="26">EE4/$EE$10</f>
        <v>3.8067312750990762E-2</v>
      </c>
      <c r="EG4" s="104">
        <f t="shared" ref="EG4:EG9" si="27">SUMIF($F$3:$F$210,ED4,$AW$3:$AW$210)</f>
        <v>97332</v>
      </c>
      <c r="EH4" s="105">
        <f t="shared" ref="EH4:EH9" si="28">EG4/$EG$10</f>
        <v>8.5201891858059875E-2</v>
      </c>
      <c r="EI4" s="104">
        <f t="shared" ref="EI4:EI9" si="29">SUMIF($F$3:$F$210,ED4,$BA$3:$BA$210)</f>
        <v>117459</v>
      </c>
      <c r="EJ4" s="106">
        <f t="shared" ref="EJ4:EJ9" si="30">EI4/$EI$10</f>
        <v>6.5546170655869068E-2</v>
      </c>
      <c r="EL4" s="9"/>
      <c r="EM4" s="169" t="s">
        <v>24</v>
      </c>
      <c r="EN4" s="168">
        <f t="shared" ref="EN4:EN9" si="31">SUMIF($F$3:$F$210,EM4,$AO$3:$AO$210)</f>
        <v>3232054</v>
      </c>
      <c r="EO4" s="175">
        <f t="shared" ref="EO4:EO9" si="32">EN4/$EN$10</f>
        <v>0.1358997550859907</v>
      </c>
      <c r="EP4" s="9"/>
      <c r="ER4" s="107"/>
      <c r="ES4" s="137" t="s">
        <v>35</v>
      </c>
      <c r="ET4" s="104">
        <f>SUMIFS($AN$3:$AN$210,$F$3:$F$210,$ER$3,$G$3:$G$210,ES4)</f>
        <v>72939</v>
      </c>
      <c r="EU4" s="160">
        <f t="shared" ref="EU4:EU6" si="33">ET4/$EV$6</f>
        <v>8.1026137786314234E-2</v>
      </c>
      <c r="EV4" s="110"/>
      <c r="EW4" s="110">
        <f>SUMIFS($AZ$3:$AZ$210,$F$3:$F$210,$ER$3,$G$3:$G$210,ES4)</f>
        <v>1250</v>
      </c>
      <c r="EX4" s="110">
        <f>SUMIFS($AY$3:$AY$210,$F$3:$F$210,$ER$3,$G$3:$G$210,ES4)</f>
        <v>135496</v>
      </c>
      <c r="EY4" s="217" t="s">
        <v>9</v>
      </c>
      <c r="EZ4" s="107">
        <f>SUMIF($F$3:$F$210,EZ2,$K$3:$K$210)</f>
        <v>229123</v>
      </c>
      <c r="FA4" s="110">
        <f>SUMIF($F$3:$F$210,EZ2,$O$3:$O$210)</f>
        <v>187014</v>
      </c>
      <c r="FB4" s="110">
        <f>SUMIF($F$3:$F$210,EZ2,$S$3:$S$210)</f>
        <v>239195</v>
      </c>
      <c r="FC4" s="110">
        <f>SUMIF($F$3:$F$210,EZ2,$W$3:$W$210)</f>
        <v>282744</v>
      </c>
      <c r="FD4" s="110">
        <f>SUMIF($F$3:$F$210,EZ2,$AA$3:$AA$210)</f>
        <v>261037</v>
      </c>
      <c r="FE4" s="111">
        <f>SUMIF($F$3:$F$210,EZ2,$AE$3:$AE$210)</f>
        <v>229444</v>
      </c>
      <c r="FF4" s="107">
        <f>SUMIF($F$3:$F$210,FF2,$K$3:$K$210)</f>
        <v>438180</v>
      </c>
      <c r="FG4" s="110">
        <f>SUMIF($F$3:$F$210,FF2,$O$3:$O$210)</f>
        <v>378401</v>
      </c>
      <c r="FH4" s="110">
        <f>SUMIF($F$3:$F$210,FF2,$S$3:$S$210)</f>
        <v>409049</v>
      </c>
      <c r="FI4" s="110">
        <f>SUMIF($F$3:$F$210,FF2,$W$3:$W$210)</f>
        <v>404195</v>
      </c>
      <c r="FJ4" s="110">
        <f>SUMIF($F$3:$F$210,FF2,$AA$3:$AA$210)</f>
        <v>332161</v>
      </c>
      <c r="FK4" s="111">
        <f>SUMIF($F$3:$F$210,FF2,$AE$3:$AE$210)</f>
        <v>259248</v>
      </c>
      <c r="FL4" s="107">
        <f>SUMIF($F$3:$F$210,FL2,$K$3:$K$210)</f>
        <v>78008</v>
      </c>
      <c r="FM4" s="110">
        <f>SUMIF($F$3:$F$210,FL2,$O$3:$O$210)</f>
        <v>93207</v>
      </c>
      <c r="FN4" s="110">
        <f>SUMIF($F$3:$F$210,FL2,$S$3:$S$210)</f>
        <v>92872</v>
      </c>
      <c r="FO4" s="110">
        <f>SUMIF($F$3:$F$210,FL2,$W$3:$W$210)</f>
        <v>111133</v>
      </c>
      <c r="FP4" s="110">
        <f>SUMIF($F$3:$F$210,FL2,$AA$3:$AA$210)</f>
        <v>146074</v>
      </c>
      <c r="FQ4" s="111">
        <f>SUMIF($F$3:$F$210,FL2,$AE$3:$AE$210)</f>
        <v>125949</v>
      </c>
      <c r="FR4" s="107">
        <f>SUMIF($F$3:$F$210,FR2,$K$3:$K$210)</f>
        <v>25287</v>
      </c>
      <c r="FS4" s="110">
        <f>SUMIF($F$3:$F$210,FR2,$O$3:$O$210)</f>
        <v>38580</v>
      </c>
      <c r="FT4" s="110">
        <f>SUMIF($F$3:$F$210,FR2,$S$3:$S$210)</f>
        <v>32869</v>
      </c>
      <c r="FU4" s="110">
        <f>SUMIF($F$3:$F$210,FR2,$W$3:$W$210)</f>
        <v>40891</v>
      </c>
      <c r="FV4" s="110">
        <f>SUMIF($F$3:$F$210,FR2,$AA$3:$AA$210)</f>
        <v>41888</v>
      </c>
      <c r="FW4" s="111">
        <f>SUMIF($F$3:$F$210,FR2,$AE$3:$AE$210)</f>
        <v>33842</v>
      </c>
      <c r="FX4" s="107">
        <f>SUMIF($F$3:$F$210,FX2,$K$3:$K$210)</f>
        <v>138620</v>
      </c>
      <c r="FY4" s="110">
        <f>SUMIF($F$3:$F$210,FX2,$O$3:$O$210)</f>
        <v>129520</v>
      </c>
      <c r="FZ4" s="110">
        <f>SUMIF($F$3:$F$210,FX2,$S$3:$S$210)</f>
        <v>155451</v>
      </c>
      <c r="GA4" s="110">
        <f>SUMIF($F$3:$F$210,FX2,$W$3:$W$210)</f>
        <v>155209</v>
      </c>
      <c r="GB4" s="110">
        <f>SUMIF($F$3:$F$210,FX2,$AA$3:$AA$210)</f>
        <v>148750</v>
      </c>
      <c r="GC4" s="111">
        <f>SUMIF($F$3:$F$210,FX2,$AE$3:$AE$210)</f>
        <v>112458</v>
      </c>
      <c r="GD4" s="107">
        <f>SUMIF($F$3:$F$210,GD2,$K$3:$K$210)</f>
        <v>104866</v>
      </c>
      <c r="GE4" s="110">
        <f>SUMIF($F$3:$F$210,GD2,$O$3:$O$210)</f>
        <v>121832</v>
      </c>
      <c r="GF4" s="110">
        <f>SUMIF($F$3:$F$210,GD2,$S$3:$S$210)</f>
        <v>116907</v>
      </c>
      <c r="GG4" s="110">
        <f>SUMIF($F$3:$F$210,GD2,$W$3:$W$210)</f>
        <v>102545</v>
      </c>
      <c r="GH4" s="110">
        <f>SUMIF($F$3:$F$210,GD2,$AA$3:$AA$210)</f>
        <v>144218</v>
      </c>
      <c r="GI4" s="111">
        <f>SUMIF($F$3:$F$210,GD2,$AE$3:$AE$210)</f>
        <v>114033</v>
      </c>
      <c r="GJ4" s="107">
        <f>SUMIF($F$3:$F$210,GJ2,$K$3:$K$210)</f>
        <v>3278</v>
      </c>
      <c r="GK4" s="110">
        <f>SUMIF($F$3:$F$210,GJ2,$O$3:$O$210)</f>
        <v>4199</v>
      </c>
      <c r="GL4" s="110">
        <f>SUMIF($F$3:$F$210,GJ2,$S$3:$S$210)</f>
        <v>5023</v>
      </c>
      <c r="GM4" s="110">
        <f>SUMIF($F$3:$F$210,GJ2,$W$3:$W$210)</f>
        <v>5147</v>
      </c>
      <c r="GN4" s="110">
        <f>SUMIF($F$3:$F$210,GJ2,$AA$3:$AA$210)</f>
        <v>5734</v>
      </c>
      <c r="GO4" s="111">
        <f>SUMIF($F$3:$F$210,GJ2,$AE$3:$AE$210)</f>
        <v>6667</v>
      </c>
      <c r="GP4" s="99" t="s">
        <v>9</v>
      </c>
      <c r="GR4" t="s">
        <v>23</v>
      </c>
      <c r="GS4" s="1">
        <f t="shared" ref="GS4:GS67" si="34">MAX(AE4:AH4)</f>
        <v>23131</v>
      </c>
      <c r="GT4" s="1" t="str">
        <f t="shared" ref="GT4:GT67" si="35">IF(AE4=GS4,"Japan",IF(AF4=GS4,"EU",IF(AG4=GS4,"USA",IF(AH4=GS4,"South Korea",""))))</f>
        <v>EU</v>
      </c>
      <c r="GW4" s="142" t="str" cm="1">
        <f t="array" ref="GW4">INDEX($G$3:$G$210,MATCH(GX4,$C$3:$C$210,0),0)</f>
        <v>Caucasus</v>
      </c>
      <c r="GX4" s="142" t="s">
        <v>59</v>
      </c>
      <c r="GY4" s="143">
        <v>3213</v>
      </c>
      <c r="GZ4" s="142">
        <f>GY4</f>
        <v>3213</v>
      </c>
      <c r="HD4" t="str" cm="1">
        <f t="array" ref="HD4">INDEX($G$3:$G$210,MATCH(HE4,$C$3:$C$210,0),0)</f>
        <v>Caribbean</v>
      </c>
      <c r="HE4" t="s">
        <v>61</v>
      </c>
      <c r="HF4" s="1">
        <v>4821</v>
      </c>
      <c r="HG4" s="1"/>
      <c r="HH4" s="1"/>
      <c r="HK4" t="str" cm="1">
        <f t="array" ref="HK4">INDEX($G$3:$G$210,MATCH(HL4,$C$3:$C$210,0),0)</f>
        <v>Caribbean</v>
      </c>
      <c r="HL4" t="s">
        <v>83</v>
      </c>
      <c r="HM4" s="1">
        <v>150</v>
      </c>
      <c r="HN4" s="1"/>
      <c r="HO4" s="1"/>
      <c r="HP4" s="1"/>
      <c r="HQ4" s="1"/>
      <c r="HR4" t="str" cm="1">
        <f t="array" ref="HR4">INDEX($G$3:$G$210,MATCH(HS4,$C$3:$C$210,0),0)</f>
        <v>Caribbean</v>
      </c>
      <c r="HS4" t="s">
        <v>434</v>
      </c>
      <c r="HT4" s="1">
        <v>4</v>
      </c>
      <c r="HU4">
        <f>SUM(HT3:HT4)</f>
        <v>87</v>
      </c>
      <c r="HZ4" s="152" t="s">
        <v>255</v>
      </c>
      <c r="IA4" s="152">
        <v>388204</v>
      </c>
      <c r="IB4" s="152">
        <v>174411</v>
      </c>
      <c r="IC4" s="94">
        <f>(IA4-IB4)/IA4</f>
        <v>0.55072333103213778</v>
      </c>
      <c r="IE4" t="s">
        <v>27</v>
      </c>
      <c r="IF4">
        <f>SUMIF($I$3:$I$210,IE4,$AO$3:$AO$210)</f>
        <v>5954866</v>
      </c>
      <c r="IG4" s="94">
        <f t="shared" ref="IG4:IG6" si="36">IF4/$IF$7</f>
        <v>0.25038716276704936</v>
      </c>
      <c r="II4">
        <f>SUMIF($I$3:$I$210,IE4,$AF$3:$AF$210)</f>
        <v>412830</v>
      </c>
      <c r="IJ4" s="94">
        <f t="shared" ref="IJ4:IJ6" si="37">II4/$II$7</f>
        <v>0.20644204390775192</v>
      </c>
    </row>
    <row r="5" spans="1:244" ht="15.75" customHeight="1">
      <c r="A5" s="256">
        <v>1</v>
      </c>
      <c r="B5" s="272" t="s">
        <v>29</v>
      </c>
      <c r="C5" t="s">
        <v>30</v>
      </c>
      <c r="D5" t="s">
        <v>16</v>
      </c>
      <c r="E5" s="254" t="s">
        <v>539</v>
      </c>
      <c r="F5" t="s">
        <v>31</v>
      </c>
      <c r="G5" s="20" t="s">
        <v>32</v>
      </c>
      <c r="H5" t="s">
        <v>19</v>
      </c>
      <c r="I5" t="s">
        <v>27</v>
      </c>
      <c r="J5" t="s">
        <v>28</v>
      </c>
      <c r="K5" s="21">
        <v>0</v>
      </c>
      <c r="L5" s="21">
        <v>408</v>
      </c>
      <c r="M5" s="21">
        <v>6</v>
      </c>
      <c r="N5" s="21">
        <v>1</v>
      </c>
      <c r="O5" s="22">
        <v>0</v>
      </c>
      <c r="P5" s="22">
        <v>1054</v>
      </c>
      <c r="Q5" s="22">
        <v>7</v>
      </c>
      <c r="R5" s="22">
        <v>0</v>
      </c>
      <c r="S5" s="23">
        <v>0</v>
      </c>
      <c r="T5" s="23">
        <v>11244</v>
      </c>
      <c r="U5" s="23">
        <v>38</v>
      </c>
      <c r="V5" s="23">
        <v>3</v>
      </c>
      <c r="W5" s="24">
        <v>0</v>
      </c>
      <c r="X5" s="24">
        <v>15467</v>
      </c>
      <c r="Y5" s="24">
        <v>61</v>
      </c>
      <c r="Z5" s="24">
        <v>1</v>
      </c>
      <c r="AA5" s="25">
        <v>0</v>
      </c>
      <c r="AB5" s="25">
        <v>2904</v>
      </c>
      <c r="AC5" s="25">
        <v>30</v>
      </c>
      <c r="AD5" s="25">
        <v>3</v>
      </c>
      <c r="AE5" s="26">
        <v>0</v>
      </c>
      <c r="AF5" s="26">
        <v>2446</v>
      </c>
      <c r="AG5" s="26">
        <v>14</v>
      </c>
      <c r="AH5" s="26">
        <v>2</v>
      </c>
      <c r="AI5">
        <f>SUM(K5:N5)</f>
        <v>415</v>
      </c>
      <c r="AJ5">
        <f>SUM(O5:R5)</f>
        <v>1061</v>
      </c>
      <c r="AK5">
        <f>SUM(S5:V5)</f>
        <v>11285</v>
      </c>
      <c r="AL5">
        <f>SUM(W5:Z5)</f>
        <v>15529</v>
      </c>
      <c r="AM5">
        <f>SUM(AA5:AD5)</f>
        <v>2937</v>
      </c>
      <c r="AN5">
        <f>SUM(AE5:AH5)</f>
        <v>2462</v>
      </c>
      <c r="AO5">
        <f>SUM(AI5:AN5)</f>
        <v>33689</v>
      </c>
      <c r="AP5" s="67">
        <f>SUM(K5,O5,S5,W5)</f>
        <v>0</v>
      </c>
      <c r="AQ5" s="68">
        <f>SUM(L5,P5,T5,X5)</f>
        <v>28173</v>
      </c>
      <c r="AR5" s="68">
        <f>SUM(M5,Q5,U5,Y5)</f>
        <v>112</v>
      </c>
      <c r="AS5" s="69">
        <f>SUM(N5,R5,V5,Z5)</f>
        <v>5</v>
      </c>
      <c r="AT5" s="77">
        <f>SUM(W5,AA5,AE5)</f>
        <v>0</v>
      </c>
      <c r="AU5" s="73">
        <f>SUM(X5,AB5,AF5)</f>
        <v>20817</v>
      </c>
      <c r="AV5" s="73">
        <f>SUM(Y5,AC5,AG5)</f>
        <v>105</v>
      </c>
      <c r="AW5" s="78">
        <f>SUM(Z5,AD5,AH5)</f>
        <v>6</v>
      </c>
      <c r="AX5" s="84">
        <f>SUM(K5,O5,S5,W5,AA5,AE5)</f>
        <v>0</v>
      </c>
      <c r="AY5" s="79">
        <f>SUM(L5,P5,T5,X5,AB5,AF5)</f>
        <v>33523</v>
      </c>
      <c r="AZ5" s="79">
        <f>SUM(M5,Q5,U5,Y5,AC5,AG5)</f>
        <v>156</v>
      </c>
      <c r="BA5" s="85">
        <f>SUM(N5,R5,V5,Z5,AD5,AH5)</f>
        <v>10</v>
      </c>
      <c r="BD5" s="18" t="s">
        <v>448</v>
      </c>
      <c r="BE5" s="27">
        <f>AI211</f>
        <v>3368357</v>
      </c>
      <c r="BF5" s="27">
        <f>AJ211</f>
        <v>3398537</v>
      </c>
      <c r="BG5" s="27">
        <f>AK211</f>
        <v>3783111</v>
      </c>
      <c r="BH5" s="27">
        <f>AL211</f>
        <v>4347143</v>
      </c>
      <c r="BI5" s="27">
        <f>AM211</f>
        <v>4847678</v>
      </c>
      <c r="BJ5" s="27">
        <f>AN211</f>
        <v>4037807</v>
      </c>
      <c r="BK5" s="28">
        <f>SUM(BE5:BJ5)</f>
        <v>23782633</v>
      </c>
      <c r="BL5" s="29"/>
      <c r="BN5" s="42" t="s">
        <v>53</v>
      </c>
      <c r="BO5" s="48">
        <f>SUMIF($H$3:$H$210,BN5,$K$3:$K$210)</f>
        <v>159236</v>
      </c>
      <c r="BP5" s="48">
        <f>SUMIF($H$3:$H$210,BN5,$O$3:$O$210)</f>
        <v>172092</v>
      </c>
      <c r="BQ5" s="48">
        <f>SUMIF($H$3:$H$210,BN5,$S$3:$S$210)</f>
        <v>181012</v>
      </c>
      <c r="BR5" s="48">
        <f>SUMIF($H$3:$H$210,BN5,$W$3:$W$210)</f>
        <v>170472</v>
      </c>
      <c r="BS5" s="48">
        <f>SUMIF($H$3:$H$210,BN5,$AA$3:$AA$210)</f>
        <v>165784</v>
      </c>
      <c r="BT5" s="48">
        <f>SUMIF($H$3:$H$210,BN5,$AE$3:$AE$210)</f>
        <v>142192</v>
      </c>
      <c r="BU5" s="49">
        <f>SUMIF($H$3:$H$210,BN5,$L$3:$L$210)</f>
        <v>845763</v>
      </c>
      <c r="BV5" s="49">
        <f>SUMIF($H$3:$H$210,BN5,$P$3:$P$210)</f>
        <v>949879</v>
      </c>
      <c r="BW5" s="49">
        <f>SUMIF($H$3:$H$210,BN5,$T$3:$T$210)</f>
        <v>1056572</v>
      </c>
      <c r="BX5" s="49">
        <f>SUMIF($H$3:$H$210,BN5,$X$3:$X$210)</f>
        <v>1233870</v>
      </c>
      <c r="BY5" s="49">
        <f>SUMIF($H$3:$H$210,BN5,$AB$3:$AB$210)</f>
        <v>1314724</v>
      </c>
      <c r="BZ5" s="49">
        <f>SUMIF($H$3:$H$210,BN5,$AF$3:$AF$210)</f>
        <v>1142625</v>
      </c>
      <c r="CA5" s="50">
        <f>SUMIF($H$3:$H$210,BN5,$M$3:$M$210)</f>
        <v>78427</v>
      </c>
      <c r="CB5" s="50">
        <f>SUMIF($H$3:$H$210,BN5,$Q$3:$Q$210)</f>
        <v>89985</v>
      </c>
      <c r="CC5" s="50">
        <f>SUMIF($H$3:$H$210,BN5,$U$3:$U$210)</f>
        <v>99293</v>
      </c>
      <c r="CD5" s="50">
        <f>SUMIF($H$3:$H$210,BN5,$Y$3:$Y$210)</f>
        <v>118712</v>
      </c>
      <c r="CE5" s="50">
        <f>SUMIF($H$3:$H$210,BN5,$AC$3:$AC$210)</f>
        <v>130029</v>
      </c>
      <c r="CF5" s="50">
        <f>SUMIF($H$3:$H$210,BN5,$AG$3:$AG$210)</f>
        <v>108430</v>
      </c>
      <c r="CG5" s="51">
        <f>SUMIF($H$3:$H$210,BN5,$N$3:$N$210)</f>
        <v>2486</v>
      </c>
      <c r="CH5" s="51">
        <f>SUMIF($H$3:$H$210,BN5,$R$3:$R$210)</f>
        <v>2324</v>
      </c>
      <c r="CI5" s="51">
        <f>SUMIF($H$3:$H$210,BN5,$V$3:$V$210)</f>
        <v>2375</v>
      </c>
      <c r="CJ5" s="51">
        <f>SUMIF($H$3:$H$210,BN5,$Z$3:$Z$210)</f>
        <v>2733</v>
      </c>
      <c r="CK5" s="51">
        <f>SUMIF($H$3:$H$210,BN5,$AD$3:$AD$210)</f>
        <v>3274</v>
      </c>
      <c r="CL5" s="51">
        <f>SUMIF($H$3:$H$210,BN5,$AH$3:$AH$210)</f>
        <v>2849</v>
      </c>
      <c r="CM5" s="52">
        <f t="shared" si="4"/>
        <v>1085912</v>
      </c>
      <c r="CN5" s="52">
        <f t="shared" si="4"/>
        <v>1214280</v>
      </c>
      <c r="CO5" s="52">
        <f t="shared" si="4"/>
        <v>1339252</v>
      </c>
      <c r="CP5" s="52">
        <f t="shared" si="4"/>
        <v>1525787</v>
      </c>
      <c r="CQ5" s="52">
        <f t="shared" si="4"/>
        <v>1613811</v>
      </c>
      <c r="CR5" s="52">
        <f t="shared" si="4"/>
        <v>1396096</v>
      </c>
      <c r="CS5" s="92">
        <f>SUM(CM5:CP5)</f>
        <v>5165231</v>
      </c>
      <c r="CT5" s="52">
        <f>CP5+CQ5+CR5</f>
        <v>4535694</v>
      </c>
      <c r="CU5" s="52">
        <f>SUM(CM5:CR5)</f>
        <v>8175138</v>
      </c>
      <c r="CV5" s="124">
        <f>CU5/$CU$6</f>
        <v>0.34374402531460668</v>
      </c>
      <c r="CW5" s="42" t="s">
        <v>53</v>
      </c>
      <c r="CX5" s="236">
        <f t="shared" si="5"/>
        <v>8.1751380000000005</v>
      </c>
      <c r="CY5" t="s">
        <v>31</v>
      </c>
      <c r="CZ5" s="87">
        <f t="shared" si="1"/>
        <v>335571</v>
      </c>
      <c r="DA5" s="95">
        <f t="shared" si="6"/>
        <v>0.16780748278024421</v>
      </c>
      <c r="DB5" s="87">
        <f t="shared" si="7"/>
        <v>900191</v>
      </c>
      <c r="DC5" s="95">
        <f t="shared" si="8"/>
        <v>0.22294057145376189</v>
      </c>
      <c r="DF5" s="107" t="s">
        <v>31</v>
      </c>
      <c r="DG5" s="104">
        <f t="shared" si="9"/>
        <v>1661882</v>
      </c>
      <c r="DH5" s="105">
        <f t="shared" si="2"/>
        <v>0.23084846167191994</v>
      </c>
      <c r="DI5" s="104">
        <f t="shared" si="10"/>
        <v>1260729</v>
      </c>
      <c r="DJ5" s="105">
        <f t="shared" si="11"/>
        <v>0.19550093034096272</v>
      </c>
      <c r="DK5" s="205">
        <f t="shared" si="12"/>
        <v>2479230</v>
      </c>
      <c r="DL5" s="206">
        <f t="shared" si="13"/>
        <v>0.21491541015518503</v>
      </c>
      <c r="DN5" s="107" t="s">
        <v>31</v>
      </c>
      <c r="DO5" s="104">
        <f t="shared" si="14"/>
        <v>938076</v>
      </c>
      <c r="DP5" s="105">
        <f t="shared" si="15"/>
        <v>0.22750364085469443</v>
      </c>
      <c r="DQ5" s="104">
        <f t="shared" si="16"/>
        <v>773225</v>
      </c>
      <c r="DR5" s="105">
        <f t="shared" si="17"/>
        <v>0.2524101748174476</v>
      </c>
      <c r="DS5" s="205">
        <f t="shared" si="18"/>
        <v>1428557</v>
      </c>
      <c r="DT5" s="207">
        <f t="shared" si="19"/>
        <v>0.23477283245201852</v>
      </c>
      <c r="DV5" s="107" t="s">
        <v>31</v>
      </c>
      <c r="DW5" s="104">
        <f t="shared" si="3"/>
        <v>429954</v>
      </c>
      <c r="DX5" s="105">
        <f t="shared" si="20"/>
        <v>0.16599335646678928</v>
      </c>
      <c r="DY5" s="104">
        <f t="shared" si="21"/>
        <v>542252</v>
      </c>
      <c r="DZ5" s="105">
        <f t="shared" si="22"/>
        <v>0.21032348000392526</v>
      </c>
      <c r="EA5" s="208">
        <f t="shared" si="23"/>
        <v>821175</v>
      </c>
      <c r="EB5" s="209">
        <f t="shared" si="24"/>
        <v>0.18791447937500286</v>
      </c>
      <c r="ED5" s="107" t="s">
        <v>31</v>
      </c>
      <c r="EE5" s="104">
        <f t="shared" si="25"/>
        <v>473903</v>
      </c>
      <c r="EF5" s="105">
        <f t="shared" si="26"/>
        <v>0.48131623261473211</v>
      </c>
      <c r="EG5" s="104">
        <f t="shared" si="27"/>
        <v>608081</v>
      </c>
      <c r="EH5" s="105">
        <f t="shared" si="28"/>
        <v>0.53229823288272005</v>
      </c>
      <c r="EI5" s="208">
        <f t="shared" si="29"/>
        <v>889794</v>
      </c>
      <c r="EJ5" s="210">
        <f t="shared" si="30"/>
        <v>0.49653572201847762</v>
      </c>
      <c r="EL5" s="9"/>
      <c r="EM5" s="167" t="s">
        <v>31</v>
      </c>
      <c r="EN5" s="168">
        <f t="shared" si="31"/>
        <v>5618756</v>
      </c>
      <c r="EO5" s="175">
        <f t="shared" si="32"/>
        <v>0.23625458123160711</v>
      </c>
      <c r="EP5" s="9"/>
      <c r="ER5" s="107"/>
      <c r="ES5" s="137" t="s">
        <v>81</v>
      </c>
      <c r="ET5" s="104">
        <f>SUMIFS($AN$3:$AN$210,$F$3:$F$210,$ER$3,$G$3:$G$210,ES5)</f>
        <v>464518</v>
      </c>
      <c r="EU5" s="160">
        <f t="shared" si="33"/>
        <v>0.51602159986047402</v>
      </c>
      <c r="EV5" s="110"/>
      <c r="EW5" s="110">
        <f>SUMIFS($AZ$3:$AZ$210,$F$3:$F$210,$ER$3,$G$3:$G$210,ES5)</f>
        <v>699724</v>
      </c>
      <c r="EX5" s="110">
        <f>SUMIFS($AY$3:$AY$210,$F$3:$F$210,$ER$3,$G$3:$G$210,ES5)</f>
        <v>1742333</v>
      </c>
      <c r="EY5" s="218" t="s">
        <v>10</v>
      </c>
      <c r="EZ5" s="107">
        <f>SUMIF($F$3:$F$210,EZ2,$L$3:$L$210)</f>
        <v>446050</v>
      </c>
      <c r="FA5" s="110">
        <f>SUMIF($F$3:$F$210,EZ2,$P$3:$P$210)</f>
        <v>386981</v>
      </c>
      <c r="FB5" s="110">
        <f>SUMIF($F$3:$F$210,EZ2,$T$3:$T$210)</f>
        <v>385470</v>
      </c>
      <c r="FC5" s="110">
        <f>SUMIF($F$3:$F$210,EZ2,$X$3:$X$210)</f>
        <v>443381</v>
      </c>
      <c r="FD5" s="110">
        <f>SUMIF($F$3:$F$210,EZ2,$AB$3:$AB$210)</f>
        <v>481777</v>
      </c>
      <c r="FE5" s="163">
        <f>SUMIF($F$3:$F$210,EZ2,$AF$3:$AF$210)</f>
        <v>335571</v>
      </c>
      <c r="FF5" s="107">
        <f>SUMIF($F$3:$F$210,FF2,$L$3:$L$210)</f>
        <v>15634</v>
      </c>
      <c r="FG5" s="110">
        <f>SUMIF($F$3:$F$210,FF2,$P$3:$P$210)</f>
        <v>24288</v>
      </c>
      <c r="FH5" s="110">
        <f>SUMIF($F$3:$F$210,FF2,$T$3:$T$210)</f>
        <v>36872</v>
      </c>
      <c r="FI5" s="110">
        <f>SUMIF($F$3:$F$210,FF2,$X$3:$X$210)</f>
        <v>26734</v>
      </c>
      <c r="FJ5" s="110">
        <f>SUMIF($F$3:$F$210,FF2,$AB$3:$AB$210)</f>
        <v>13343</v>
      </c>
      <c r="FK5" s="111">
        <f>SUMIF($F$3:$F$210,FF2,$AF$3:$AF$210)</f>
        <v>31928</v>
      </c>
      <c r="FL5" s="107">
        <f>SUMIF($F$3:$F$210,FL2,$L$3:$L$210)</f>
        <v>227373</v>
      </c>
      <c r="FM5" s="110">
        <f>SUMIF($F$3:$F$210,FL2,$P$3:$P$210)</f>
        <v>233153</v>
      </c>
      <c r="FN5" s="110">
        <f>SUMIF($F$3:$F$210,FL2,$T$3:$T$210)</f>
        <v>270894</v>
      </c>
      <c r="FO5" s="110">
        <f>SUMIF($F$3:$F$210,FL2,$X$3:$X$210)</f>
        <v>327432</v>
      </c>
      <c r="FP5" s="110">
        <f>SUMIF($F$3:$F$210,FL2,$AB$3:$AB$210)</f>
        <v>431366</v>
      </c>
      <c r="FQ5" s="111">
        <f>SUMIF($F$3:$F$210,FL2,$AF$3:$AF$210)</f>
        <v>429719</v>
      </c>
      <c r="FR5" s="218">
        <f>SUMIF($F$3:$F$210,FR2,$L$3:$L$210)</f>
        <v>847050</v>
      </c>
      <c r="FS5" s="220">
        <f>SUMIF($F$3:$F$210,FR2,$P$3:$P$210)</f>
        <v>961141</v>
      </c>
      <c r="FT5" s="220">
        <f>SUMIF($F$3:$F$210,FR2,$T$3:$T$210)</f>
        <v>1069348</v>
      </c>
      <c r="FU5" s="220">
        <f>SUMIF($F$3:$F$210,FR2,$X$3:$X$210)</f>
        <v>1264471</v>
      </c>
      <c r="FV5" s="220">
        <f>SUMIF($F$3:$F$210,FR2,$AB$3:$AB$210)</f>
        <v>1341800</v>
      </c>
      <c r="FW5" s="221">
        <f>SUMIF($F$3:$F$210,FR2,$AF$3:$AF$210)</f>
        <v>1171832</v>
      </c>
      <c r="FX5" s="222">
        <f>SUMIF($F$3:$F$210,FX2,$L$3:$L$210)</f>
        <v>6647</v>
      </c>
      <c r="FY5" s="223">
        <f>SUMIF($F$3:$F$210,FX2,$P$3:$P$210)</f>
        <v>5033</v>
      </c>
      <c r="FZ5" s="223">
        <f>SUMIF($F$3:$F$210,FX2,$T$3:$T$210)</f>
        <v>12463</v>
      </c>
      <c r="GA5" s="223">
        <f>SUMIF($F$3:$F$210,FX2,$X$3:$X$210)</f>
        <v>5257</v>
      </c>
      <c r="GB5" s="223">
        <f>SUMIF($F$3:$F$210,FX2,$AB$3:$AB$210)</f>
        <v>6747</v>
      </c>
      <c r="GC5" s="224">
        <f>SUMIF($F$3:$F$210,FX2,$AF$3:$AF$210)</f>
        <v>2786</v>
      </c>
      <c r="GD5" s="107">
        <f>SUMIF($F$3:$F$210,GD2,$L$3:$L$210)</f>
        <v>27543</v>
      </c>
      <c r="GE5" s="110">
        <f>SUMIF($F$3:$F$210,GD2,$P$3:$P$210)</f>
        <v>49453</v>
      </c>
      <c r="GF5" s="110">
        <f>SUMIF($F$3:$F$210,GD2,$T$3:$T$210)</f>
        <v>32913</v>
      </c>
      <c r="GG5" s="110">
        <f>SUMIF($F$3:$F$210,GD2,$X$3:$X$210)</f>
        <v>34753</v>
      </c>
      <c r="GH5" s="110">
        <f>SUMIF($F$3:$F$210,GD2,$AB$3:$AB$210)</f>
        <v>38155</v>
      </c>
      <c r="GI5" s="111">
        <f>SUMIF($F$3:$F$210,GD2,$AF$3:$AF$210)</f>
        <v>18780</v>
      </c>
      <c r="GJ5" s="107">
        <f>SUMIF($F$3:$F$210,GJ2,$L$3:$L$210)</f>
        <v>19570</v>
      </c>
      <c r="GK5" s="110">
        <f>SUMIF($F$3:$F$210,GJ2,$P$3:$P$210)</f>
        <v>14445</v>
      </c>
      <c r="GL5" s="110">
        <f>SUMIF($F$3:$F$210,GJ2,$T$3:$T$210)</f>
        <v>14809</v>
      </c>
      <c r="GM5" s="110">
        <f>SUMIF($F$3:$F$210,GJ2,$X$3:$X$210)</f>
        <v>9859</v>
      </c>
      <c r="GN5" s="110">
        <f>SUMIF($F$3:$F$210,GJ2,$AB$3:$AB$210)</f>
        <v>23898</v>
      </c>
      <c r="GO5" s="111">
        <f>SUMIF($F$3:$F$210,GJ2,$AF$3:$AF$210)</f>
        <v>9122</v>
      </c>
      <c r="GP5" s="107" t="s">
        <v>10</v>
      </c>
      <c r="GR5" t="s">
        <v>30</v>
      </c>
      <c r="GS5" s="1">
        <f t="shared" si="34"/>
        <v>2446</v>
      </c>
      <c r="GT5" s="1" t="str">
        <f t="shared" si="35"/>
        <v>EU</v>
      </c>
      <c r="GW5" s="142" t="str" cm="1">
        <f t="array" ref="GW5">INDEX($G$3:$G$210,MATCH(GX5,$C$3:$C$210,0),0)</f>
        <v>Central Asia</v>
      </c>
      <c r="GX5" s="142" t="s">
        <v>15</v>
      </c>
      <c r="GY5" s="143">
        <v>1413</v>
      </c>
      <c r="GZ5" s="142"/>
      <c r="HD5" t="str" cm="1">
        <f t="array" ref="HD5">INDEX($G$3:$G$210,MATCH(HE5,$C$3:$C$210,0),0)</f>
        <v>Caribbean</v>
      </c>
      <c r="HE5" t="s">
        <v>70</v>
      </c>
      <c r="HF5" s="1">
        <v>5</v>
      </c>
      <c r="HG5" s="1"/>
      <c r="HH5" s="1"/>
      <c r="HK5" t="str" cm="1">
        <f t="array" ref="HK5">INDEX($G$3:$G$210,MATCH(HL5,$C$3:$C$210,0),0)</f>
        <v>Caribbean</v>
      </c>
      <c r="HL5" t="s">
        <v>114</v>
      </c>
      <c r="HM5" s="1">
        <v>1305</v>
      </c>
      <c r="HN5" s="1"/>
      <c r="HO5" s="1"/>
      <c r="HP5" s="1"/>
      <c r="HQ5" s="1"/>
      <c r="HR5" t="str" cm="1">
        <f t="array" ref="HR5">INDEX($G$3:$G$210,MATCH(HS5,$C$3:$C$210,0),0)</f>
        <v>Central America</v>
      </c>
      <c r="HS5" t="s">
        <v>132</v>
      </c>
      <c r="HT5" s="1">
        <v>2424</v>
      </c>
      <c r="HZ5" s="152" t="s">
        <v>310</v>
      </c>
      <c r="IA5" s="152">
        <v>159213</v>
      </c>
      <c r="IB5" s="152">
        <v>152391</v>
      </c>
      <c r="IC5" s="94">
        <f t="shared" ref="IC5:IC8" si="38">(IA5-IB5)/IA5</f>
        <v>4.2848259878276271E-2</v>
      </c>
      <c r="IE5" t="s">
        <v>36</v>
      </c>
      <c r="IF5">
        <f>SUMIF($I$3:$I$210,IE5,$AO$3:$AO$210)</f>
        <v>4823885</v>
      </c>
      <c r="IG5" s="94">
        <f t="shared" si="36"/>
        <v>0.20283225158459117</v>
      </c>
      <c r="II5">
        <f>SUMIF($I$3:$I$210,IE5,$AF$3:$AF$210)</f>
        <v>289723</v>
      </c>
      <c r="IJ5" s="94">
        <f t="shared" si="37"/>
        <v>0.14488047934279391</v>
      </c>
    </row>
    <row r="6" spans="1:244" ht="15.75" customHeight="1" thickBot="1">
      <c r="A6" s="1">
        <v>1</v>
      </c>
      <c r="B6" s="142" t="s">
        <v>33</v>
      </c>
      <c r="C6" t="s">
        <v>34</v>
      </c>
      <c r="D6" t="s">
        <v>16</v>
      </c>
      <c r="E6" s="254" t="s">
        <v>541</v>
      </c>
      <c r="F6" s="20" t="s">
        <v>31</v>
      </c>
      <c r="G6" s="20" t="s">
        <v>35</v>
      </c>
      <c r="H6" t="s">
        <v>19</v>
      </c>
      <c r="I6" t="s">
        <v>36</v>
      </c>
      <c r="J6" t="s">
        <v>21</v>
      </c>
      <c r="K6" s="21">
        <v>1</v>
      </c>
      <c r="L6" s="21">
        <v>361</v>
      </c>
      <c r="M6" s="21">
        <v>97</v>
      </c>
      <c r="N6" s="21">
        <v>63</v>
      </c>
      <c r="O6" s="22">
        <v>0</v>
      </c>
      <c r="P6" s="22">
        <v>68</v>
      </c>
      <c r="Q6" s="22">
        <v>51</v>
      </c>
      <c r="R6" s="22">
        <v>18</v>
      </c>
      <c r="S6" s="23">
        <v>0</v>
      </c>
      <c r="T6" s="23">
        <v>131</v>
      </c>
      <c r="U6" s="23">
        <v>84</v>
      </c>
      <c r="V6" s="23">
        <v>18</v>
      </c>
      <c r="W6" s="24">
        <v>0</v>
      </c>
      <c r="X6" s="24">
        <v>145</v>
      </c>
      <c r="Y6" s="24">
        <v>81</v>
      </c>
      <c r="Z6" s="24">
        <v>126</v>
      </c>
      <c r="AA6" s="25">
        <v>0</v>
      </c>
      <c r="AB6" s="25">
        <v>181</v>
      </c>
      <c r="AC6" s="25">
        <v>78</v>
      </c>
      <c r="AD6" s="25">
        <v>576</v>
      </c>
      <c r="AE6" s="26">
        <v>0</v>
      </c>
      <c r="AF6" s="26">
        <v>126</v>
      </c>
      <c r="AG6" s="26">
        <v>58</v>
      </c>
      <c r="AH6" s="26">
        <v>1064</v>
      </c>
      <c r="AI6">
        <f>SUM(K6:N6)</f>
        <v>522</v>
      </c>
      <c r="AJ6">
        <f>SUM(O6:R6)</f>
        <v>137</v>
      </c>
      <c r="AK6">
        <f>SUM(S6:V6)</f>
        <v>233</v>
      </c>
      <c r="AL6">
        <f>SUM(W6:Z6)</f>
        <v>352</v>
      </c>
      <c r="AM6">
        <f>SUM(AA6:AD6)</f>
        <v>835</v>
      </c>
      <c r="AN6">
        <f>SUM(AE6:AH6)</f>
        <v>1248</v>
      </c>
      <c r="AO6">
        <f>SUM(AI6:AN6)</f>
        <v>3327</v>
      </c>
      <c r="AP6" s="67">
        <f>SUM(K6,O6,S6,W6)</f>
        <v>1</v>
      </c>
      <c r="AQ6" s="68">
        <f>SUM(L6,P6,T6,X6)</f>
        <v>705</v>
      </c>
      <c r="AR6" s="68">
        <f>SUM(M6,Q6,U6,Y6)</f>
        <v>313</v>
      </c>
      <c r="AS6" s="69">
        <f>SUM(N6,R6,V6,Z6)</f>
        <v>225</v>
      </c>
      <c r="AT6" s="77">
        <f>SUM(W6,AA6,AE6)</f>
        <v>0</v>
      </c>
      <c r="AU6" s="73">
        <f>SUM(X6,AB6,AF6)</f>
        <v>452</v>
      </c>
      <c r="AV6" s="73">
        <f>SUM(Y6,AC6,AG6)</f>
        <v>217</v>
      </c>
      <c r="AW6" s="78">
        <f>SUM(Z6,AD6,AH6)</f>
        <v>1766</v>
      </c>
      <c r="AX6" s="84">
        <f>SUM(K6,O6,S6,W6,AA6,AE6)</f>
        <v>1</v>
      </c>
      <c r="AY6" s="79">
        <f>SUM(L6,P6,T6,X6,AB6,AF6)</f>
        <v>1012</v>
      </c>
      <c r="AZ6" s="79">
        <f>SUM(M6,Q6,U6,Y6,AC6,AG6)</f>
        <v>449</v>
      </c>
      <c r="BA6" s="85">
        <f>SUM(N6,R6,V6,Z6,AD6,AH6)</f>
        <v>1865</v>
      </c>
      <c r="BD6" s="9"/>
      <c r="BE6" s="156">
        <f>BE5/1000000</f>
        <v>3.368357</v>
      </c>
      <c r="BF6" s="156">
        <f>BF5/1000000</f>
        <v>3.3985370000000001</v>
      </c>
      <c r="BG6" s="156">
        <f>BG5/1000000</f>
        <v>3.7831109999999999</v>
      </c>
      <c r="BH6" s="156">
        <f>BH5/1000000</f>
        <v>4.347143</v>
      </c>
      <c r="BI6" s="156">
        <f>BI5/1000000</f>
        <v>4.8476780000000002</v>
      </c>
      <c r="BJ6" s="156">
        <f>BJ5/1000000</f>
        <v>4.0378069999999999</v>
      </c>
      <c r="BK6" s="132">
        <f>BK5/1000000</f>
        <v>23.782633000000001</v>
      </c>
      <c r="BL6" s="9"/>
      <c r="BN6" s="42" t="s">
        <v>12</v>
      </c>
      <c r="BO6" s="43">
        <f t="shared" ref="BO6:BW6" si="39">SUM(BO3:BO5)</f>
        <v>1017362</v>
      </c>
      <c r="BP6" s="43">
        <f t="shared" si="39"/>
        <v>952753</v>
      </c>
      <c r="BQ6" s="43">
        <f t="shared" si="39"/>
        <v>1051366</v>
      </c>
      <c r="BR6" s="43">
        <f t="shared" si="39"/>
        <v>1101864</v>
      </c>
      <c r="BS6" s="43">
        <f t="shared" si="39"/>
        <v>1079862</v>
      </c>
      <c r="BT6" s="43">
        <f t="shared" si="39"/>
        <v>881641</v>
      </c>
      <c r="BU6" s="44">
        <f t="shared" si="39"/>
        <v>1589867</v>
      </c>
      <c r="BV6" s="44">
        <f t="shared" si="39"/>
        <v>1674494</v>
      </c>
      <c r="BW6" s="44">
        <f t="shared" si="39"/>
        <v>1822769</v>
      </c>
      <c r="BX6" s="44">
        <f t="shared" ref="BX6:CC6" si="40">SUM(BX3:BX5)</f>
        <v>2111887</v>
      </c>
      <c r="BY6" s="44">
        <f t="shared" si="40"/>
        <v>2337086</v>
      </c>
      <c r="BZ6" s="44">
        <f t="shared" si="40"/>
        <v>1999738</v>
      </c>
      <c r="CA6" s="45">
        <f t="shared" si="40"/>
        <v>576024</v>
      </c>
      <c r="CB6" s="45">
        <f t="shared" si="40"/>
        <v>566084</v>
      </c>
      <c r="CC6" s="45">
        <f t="shared" si="40"/>
        <v>649651</v>
      </c>
      <c r="CD6" s="45">
        <f t="shared" ref="CD6:CR6" si="41">SUM(CD3:CD5)</f>
        <v>798429</v>
      </c>
      <c r="CE6" s="45">
        <f t="shared" si="41"/>
        <v>989576</v>
      </c>
      <c r="CF6" s="45">
        <f t="shared" si="41"/>
        <v>790176</v>
      </c>
      <c r="CG6" s="46">
        <f t="shared" si="41"/>
        <v>185104</v>
      </c>
      <c r="CH6" s="46">
        <f t="shared" si="41"/>
        <v>205206</v>
      </c>
      <c r="CI6" s="46">
        <f t="shared" si="41"/>
        <v>259325</v>
      </c>
      <c r="CJ6" s="46">
        <f t="shared" si="41"/>
        <v>334963</v>
      </c>
      <c r="CK6" s="46">
        <f t="shared" si="41"/>
        <v>441154</v>
      </c>
      <c r="CL6" s="46">
        <f t="shared" si="41"/>
        <v>366252</v>
      </c>
      <c r="CM6" s="47">
        <f t="shared" si="41"/>
        <v>3368357</v>
      </c>
      <c r="CN6" s="47">
        <f t="shared" si="41"/>
        <v>3398537</v>
      </c>
      <c r="CO6" s="47">
        <f t="shared" si="41"/>
        <v>3783111</v>
      </c>
      <c r="CP6" s="47">
        <f t="shared" si="41"/>
        <v>4347143</v>
      </c>
      <c r="CQ6" s="47">
        <f t="shared" si="41"/>
        <v>4847678</v>
      </c>
      <c r="CR6" s="47">
        <f t="shared" si="41"/>
        <v>4037807</v>
      </c>
      <c r="CS6" s="56">
        <f>SUM(CM6:CP6)</f>
        <v>14897148</v>
      </c>
      <c r="CT6" s="56">
        <f>SUM(CP6:CR6)</f>
        <v>13232628</v>
      </c>
      <c r="CU6" s="56">
        <f>SUM(CQ6:CS6)</f>
        <v>23782633</v>
      </c>
      <c r="CW6" s="42" t="s">
        <v>12</v>
      </c>
      <c r="CX6" s="134"/>
      <c r="CY6" s="20" t="s">
        <v>39</v>
      </c>
      <c r="CZ6" s="87">
        <f t="shared" si="1"/>
        <v>2786</v>
      </c>
      <c r="DA6" s="95">
        <f t="shared" si="6"/>
        <v>1.393182506908405E-3</v>
      </c>
      <c r="DB6" s="87">
        <f t="shared" si="7"/>
        <v>285512</v>
      </c>
      <c r="DC6" s="95">
        <f t="shared" si="8"/>
        <v>7.0709669877733139E-2</v>
      </c>
      <c r="DF6" s="103" t="s">
        <v>39</v>
      </c>
      <c r="DG6" s="104">
        <f t="shared" si="9"/>
        <v>29400</v>
      </c>
      <c r="DH6" s="105">
        <f t="shared" si="2"/>
        <v>4.0838908978823082E-3</v>
      </c>
      <c r="DI6" s="104">
        <f t="shared" si="10"/>
        <v>14790</v>
      </c>
      <c r="DJ6" s="105">
        <f t="shared" si="11"/>
        <v>2.2934815965547223E-3</v>
      </c>
      <c r="DK6" s="197">
        <f t="shared" si="12"/>
        <v>38933</v>
      </c>
      <c r="DL6" s="198">
        <f t="shared" si="13"/>
        <v>3.3749598317105792E-3</v>
      </c>
      <c r="DN6" s="103" t="s">
        <v>39</v>
      </c>
      <c r="DO6" s="104">
        <f t="shared" si="14"/>
        <v>578800</v>
      </c>
      <c r="DP6" s="105">
        <f t="shared" si="15"/>
        <v>0.14037147025048838</v>
      </c>
      <c r="DQ6" s="104">
        <f t="shared" si="16"/>
        <v>416417</v>
      </c>
      <c r="DR6" s="105">
        <f t="shared" si="17"/>
        <v>0.13593441464897937</v>
      </c>
      <c r="DS6" s="127">
        <f t="shared" si="18"/>
        <v>840008</v>
      </c>
      <c r="DT6" s="106">
        <f t="shared" si="19"/>
        <v>0.13804913450590714</v>
      </c>
      <c r="DV6" s="103" t="s">
        <v>39</v>
      </c>
      <c r="DW6" s="104">
        <f t="shared" si="3"/>
        <v>621094</v>
      </c>
      <c r="DX6" s="105">
        <f t="shared" si="20"/>
        <v>0.23978722779968095</v>
      </c>
      <c r="DY6" s="104">
        <f t="shared" si="21"/>
        <v>412233</v>
      </c>
      <c r="DZ6" s="105">
        <f t="shared" si="22"/>
        <v>0.15989296329466396</v>
      </c>
      <c r="EA6" s="104">
        <f t="shared" si="23"/>
        <v>891964</v>
      </c>
      <c r="EB6" s="106">
        <f t="shared" si="24"/>
        <v>0.20411355762321678</v>
      </c>
      <c r="ED6" s="103" t="s">
        <v>39</v>
      </c>
      <c r="EE6" s="104">
        <f t="shared" si="25"/>
        <v>154735</v>
      </c>
      <c r="EF6" s="105">
        <f t="shared" si="26"/>
        <v>0.15715550915195847</v>
      </c>
      <c r="EG6" s="104">
        <f t="shared" si="27"/>
        <v>131747</v>
      </c>
      <c r="EH6" s="105">
        <f t="shared" si="28"/>
        <v>0.11532788442263402</v>
      </c>
      <c r="EI6" s="104">
        <f t="shared" si="29"/>
        <v>241192</v>
      </c>
      <c r="EJ6" s="106">
        <f t="shared" si="30"/>
        <v>0.13459344956819294</v>
      </c>
      <c r="EL6" s="9"/>
      <c r="EM6" s="169" t="s">
        <v>39</v>
      </c>
      <c r="EN6" s="168">
        <f t="shared" si="31"/>
        <v>2012097</v>
      </c>
      <c r="EO6" s="175">
        <f t="shared" si="32"/>
        <v>8.4603626520242739E-2</v>
      </c>
      <c r="EP6" s="9"/>
      <c r="ER6" s="112"/>
      <c r="ES6" s="161" t="s">
        <v>103</v>
      </c>
      <c r="ET6" s="113">
        <f>SUMIFS($AN$3:$AN$210,$F$3:$F$210,$ER$3,$G$3:$G$210,ES6)</f>
        <v>148581</v>
      </c>
      <c r="EU6" s="162">
        <f t="shared" si="33"/>
        <v>0.16505497166712399</v>
      </c>
      <c r="EV6" s="104">
        <f>SUM(ET3:ET6)</f>
        <v>900191</v>
      </c>
      <c r="EW6" s="110">
        <f>SUMIFS($AZ$3:$AZ$210,$F$3:$F$210,$ER$3,$G$3:$G$210,ES6)</f>
        <v>1430</v>
      </c>
      <c r="EX6" s="110">
        <f>SUMIFS($AY$3:$AY$210,$F$3:$F$210,$ER$3,$G$3:$G$210,ES6)</f>
        <v>169115</v>
      </c>
      <c r="EY6" s="218" t="s">
        <v>11</v>
      </c>
      <c r="EZ6" s="107">
        <f>SUMIF($F$3:$F$210,EZ2,$M$3:$M$210)</f>
        <v>111816</v>
      </c>
      <c r="FA6" s="110">
        <f>SUMIF($F$3:$F$210,EZ2,$Q$3:$Q$210)</f>
        <v>76441</v>
      </c>
      <c r="FB6" s="110">
        <f>SUMIF($F$3:$F$210,EZ2,$U$3:$U$210)</f>
        <v>90666</v>
      </c>
      <c r="FC6" s="110">
        <f>SUMIF($F$3:$F$210,EZ2,$Y$3:$Y$210)</f>
        <v>151031</v>
      </c>
      <c r="FD6" s="110">
        <f>SUMIF($F$3:$F$210,EZ2,$AC$3:$AC$210)</f>
        <v>209807</v>
      </c>
      <c r="FE6" s="111">
        <f>SUMIF($F$3:$F$210,EZ2,$AG$3:$AG$210)</f>
        <v>181414</v>
      </c>
      <c r="FF6" s="107">
        <f>SUMIF($F$3:$F$210,FF2,$M$3:$M$210)</f>
        <v>63968</v>
      </c>
      <c r="FG6" s="110">
        <f>SUMIF($F$3:$F$210,FF2,$Q$3:$Q$210)</f>
        <v>59413</v>
      </c>
      <c r="FH6" s="110">
        <f>SUMIF($F$3:$F$210,FF2,$U$3:$U$210)</f>
        <v>60846</v>
      </c>
      <c r="FI6" s="110">
        <f>SUMIF($F$3:$F$210,FF2,$Y$3:$Y$210)</f>
        <v>60487</v>
      </c>
      <c r="FJ6" s="110">
        <f>SUMIF($F$3:$F$210,FF2,$AC$3:$AC$210)</f>
        <v>64159</v>
      </c>
      <c r="FK6" s="111">
        <f>SUMIF($F$3:$F$210,FF2,$AG$3:$AG$210)</f>
        <v>38409</v>
      </c>
      <c r="FL6" s="107">
        <f>SUMIF($F$3:$F$210,FL2,$M$3:$M$210)</f>
        <v>17247</v>
      </c>
      <c r="FM6" s="110">
        <f>SUMIF($F$3:$F$210,FL2,$Q$3:$Q$210)</f>
        <v>27076</v>
      </c>
      <c r="FN6" s="110">
        <f>SUMIF($F$3:$F$210,FL2,$U$3:$U$210)</f>
        <v>55094</v>
      </c>
      <c r="FO6" s="110">
        <f>SUMIF($F$3:$F$210,FL2,$Y$3:$Y$210)</f>
        <v>99750</v>
      </c>
      <c r="FP6" s="110">
        <f>SUMIF($F$3:$F$210,FL2,$AC$3:$AC$210)</f>
        <v>198889</v>
      </c>
      <c r="FQ6" s="111">
        <f>SUMIF($F$3:$F$210,FL2,$AG$3:$AG$210)</f>
        <v>149359</v>
      </c>
      <c r="FR6" s="107">
        <f>SUMIF($F$3:$F$210,FR2,$M$3:$M$210)</f>
        <v>59787</v>
      </c>
      <c r="FS6" s="110">
        <f>SUMIF($F$3:$F$210,FR2,$Q$3:$Q$210)</f>
        <v>71948</v>
      </c>
      <c r="FT6" s="110">
        <f>SUMIF($F$3:$F$210,FR2,$U$3:$U$210)</f>
        <v>81185</v>
      </c>
      <c r="FU6" s="110">
        <f>SUMIF($F$3:$F$210,FR2,$Y$3:$Y$210)</f>
        <v>102963</v>
      </c>
      <c r="FV6" s="110">
        <f>SUMIF($F$3:$F$210,FR2,$AC$3:$AC$210)</f>
        <v>116691</v>
      </c>
      <c r="FW6" s="111">
        <f>SUMIF($F$3:$F$210,FR2,$AG$3:$AG$210)</f>
        <v>96355</v>
      </c>
      <c r="FX6" s="107">
        <f>SUMIF($F$3:$F$210,FX2,$M$3:$M$210)</f>
        <v>152959</v>
      </c>
      <c r="FY6" s="110">
        <f>SUMIF($F$3:$F$210,FX2,$Q$3:$Q$210)</f>
        <v>175558</v>
      </c>
      <c r="FZ6" s="110">
        <f>SUMIF($F$3:$F$210,FX2,$U$3:$U$210)</f>
        <v>151214</v>
      </c>
      <c r="GA6" s="110">
        <f>SUMIF($F$3:$F$210,FX2,$Y$3:$Y$210)</f>
        <v>141363</v>
      </c>
      <c r="GB6" s="110">
        <f>SUMIF($F$3:$F$210,FX2,$AC$3:$AC$210)</f>
        <v>145660</v>
      </c>
      <c r="GC6" s="111">
        <f>SUMIF($F$3:$F$210,FX2,$AG$3:$AG$210)</f>
        <v>125210</v>
      </c>
      <c r="GD6" s="107">
        <f>SUMIF($F$3:$F$210,GD2,$M$3:$M$210)</f>
        <v>162382</v>
      </c>
      <c r="GE6" s="110">
        <f>SUMIF($F$3:$F$210,GD2,$Q$3:$Q$210)</f>
        <v>148786</v>
      </c>
      <c r="GF6" s="110">
        <f>SUMIF($F$3:$F$210,GD2,$U$3:$U$210)</f>
        <v>201374</v>
      </c>
      <c r="GG6" s="110">
        <f>SUMIF($F$3:$F$210,GD2,$Y$3:$Y$210)</f>
        <v>235994</v>
      </c>
      <c r="GH6" s="110">
        <f>SUMIF($F$3:$F$210,GD2,$AC$3:$AC$210)</f>
        <v>247461</v>
      </c>
      <c r="GI6" s="111">
        <f>SUMIF($F$3:$F$210,GD2,$AG$3:$AG$210)</f>
        <v>192624</v>
      </c>
      <c r="GJ6" s="107">
        <f>SUMIF($F$3:$F$210,GJ2,$M$3:$M$210)</f>
        <v>7865</v>
      </c>
      <c r="GK6" s="110">
        <f>SUMIF($F$3:$F$210,GJ2,$Q$3:$Q$210)</f>
        <v>6862</v>
      </c>
      <c r="GL6" s="110">
        <f>SUMIF($F$3:$F$210,GJ2,$U$3:$U$210)</f>
        <v>9272</v>
      </c>
      <c r="GM6" s="110">
        <f>SUMIF($F$3:$F$210,GJ2,$Y$3:$Y$210)</f>
        <v>6841</v>
      </c>
      <c r="GN6" s="110">
        <f>SUMIF($F$3:$F$210,GJ2,$AC$3:$AC$210)</f>
        <v>6909</v>
      </c>
      <c r="GO6" s="111">
        <f>SUMIF($F$3:$F$210,GJ2,$AG$3:$AG$210)</f>
        <v>6805</v>
      </c>
      <c r="GP6" s="107" t="s">
        <v>11</v>
      </c>
      <c r="GR6" t="s">
        <v>34</v>
      </c>
      <c r="GS6" s="1">
        <f t="shared" si="34"/>
        <v>1064</v>
      </c>
      <c r="GT6" s="1" t="str">
        <f t="shared" si="35"/>
        <v>South Korea</v>
      </c>
      <c r="GW6" s="142" t="str" cm="1">
        <f t="array" ref="GW6">INDEX($G$3:$G$210,MATCH(GX6,$C$3:$C$210,0),0)</f>
        <v>Central Asia</v>
      </c>
      <c r="GX6" s="142" t="s">
        <v>410</v>
      </c>
      <c r="GY6" s="143">
        <v>3</v>
      </c>
      <c r="GZ6" s="142">
        <f>SUM(GY5:GY6)</f>
        <v>1416</v>
      </c>
      <c r="HD6" t="str" cm="1">
        <f t="array" ref="HD6">INDEX($G$3:$G$210,MATCH(HE6,$C$3:$C$210,0),0)</f>
        <v>Caribbean</v>
      </c>
      <c r="HE6" t="s">
        <v>139</v>
      </c>
      <c r="HF6" s="1">
        <v>1063</v>
      </c>
      <c r="HG6" s="1"/>
      <c r="HH6" s="1"/>
      <c r="HK6" t="str" cm="1">
        <f t="array" ref="HK6">INDEX($G$3:$G$210,MATCH(HL6,$C$3:$C$210,0),0)</f>
        <v>Caribbean</v>
      </c>
      <c r="HL6" t="s">
        <v>193</v>
      </c>
      <c r="HM6" s="1">
        <v>815</v>
      </c>
      <c r="HN6" s="1"/>
      <c r="HO6" s="1"/>
      <c r="HP6" s="1"/>
      <c r="HQ6" s="1"/>
      <c r="HR6" t="str" cm="1">
        <f t="array" ref="HR6">INDEX($G$3:$G$210,MATCH(HS6,$C$3:$C$210,0),0)</f>
        <v>Central America</v>
      </c>
      <c r="HS6" t="s">
        <v>306</v>
      </c>
      <c r="HT6" s="1">
        <v>1006</v>
      </c>
      <c r="HU6">
        <f>SUM(HT5:HT6)</f>
        <v>3430</v>
      </c>
      <c r="HZ6" s="152" t="s">
        <v>234</v>
      </c>
      <c r="IA6" s="152">
        <v>71704</v>
      </c>
      <c r="IB6" s="152">
        <v>54542</v>
      </c>
      <c r="IC6" s="94">
        <f t="shared" si="38"/>
        <v>0.23934508535088697</v>
      </c>
      <c r="IE6" t="s">
        <v>41</v>
      </c>
      <c r="IF6">
        <f>SUMIF($I$3:$I$210,IE6,$AO$3:$AO$210)</f>
        <v>10496403</v>
      </c>
      <c r="IG6" s="94">
        <f t="shared" si="36"/>
        <v>0.44134738992104028</v>
      </c>
      <c r="II6">
        <f>SUMIF($I$3:$I$210,IE6,$AF$3:$AF$210)</f>
        <v>1123634</v>
      </c>
      <c r="IJ6" s="94">
        <f t="shared" si="37"/>
        <v>0.56189060766960475</v>
      </c>
    </row>
    <row r="7" spans="1:244" ht="15.75" customHeight="1">
      <c r="A7" s="1">
        <v>1</v>
      </c>
      <c r="B7" s="142" t="s">
        <v>37</v>
      </c>
      <c r="C7" t="s">
        <v>38</v>
      </c>
      <c r="D7" t="s">
        <v>16</v>
      </c>
      <c r="E7" s="254" t="s">
        <v>542</v>
      </c>
      <c r="F7" s="20" t="s">
        <v>39</v>
      </c>
      <c r="G7" s="20" t="s">
        <v>40</v>
      </c>
      <c r="H7" t="s">
        <v>19</v>
      </c>
      <c r="I7" t="s">
        <v>41</v>
      </c>
      <c r="J7" t="s">
        <v>28</v>
      </c>
      <c r="K7" s="21">
        <v>1698</v>
      </c>
      <c r="L7" s="21">
        <v>6</v>
      </c>
      <c r="M7" s="21">
        <v>20</v>
      </c>
      <c r="N7" s="21">
        <v>0</v>
      </c>
      <c r="O7" s="22">
        <v>2637</v>
      </c>
      <c r="P7" s="22">
        <v>16</v>
      </c>
      <c r="Q7" s="22">
        <v>40</v>
      </c>
      <c r="R7" s="22">
        <v>1</v>
      </c>
      <c r="S7" s="23">
        <v>2712</v>
      </c>
      <c r="T7" s="23">
        <v>36</v>
      </c>
      <c r="U7" s="23">
        <v>58</v>
      </c>
      <c r="V7" s="23">
        <v>2</v>
      </c>
      <c r="W7" s="24">
        <v>3896</v>
      </c>
      <c r="X7" s="24">
        <v>32</v>
      </c>
      <c r="Y7" s="24">
        <v>70</v>
      </c>
      <c r="Z7" s="24">
        <v>8</v>
      </c>
      <c r="AA7" s="25">
        <v>3289</v>
      </c>
      <c r="AB7" s="25">
        <v>20</v>
      </c>
      <c r="AC7" s="25">
        <v>62</v>
      </c>
      <c r="AD7" s="25">
        <v>10</v>
      </c>
      <c r="AE7" s="26">
        <v>1316</v>
      </c>
      <c r="AF7" s="26">
        <v>2</v>
      </c>
      <c r="AG7" s="26">
        <v>26</v>
      </c>
      <c r="AH7" s="26">
        <v>6</v>
      </c>
      <c r="AI7">
        <f>SUM(K7:N7)</f>
        <v>1724</v>
      </c>
      <c r="AJ7">
        <f>SUM(O7:R7)</f>
        <v>2694</v>
      </c>
      <c r="AK7">
        <f>SUM(S7:V7)</f>
        <v>2808</v>
      </c>
      <c r="AL7">
        <f>SUM(W7:Z7)</f>
        <v>4006</v>
      </c>
      <c r="AM7">
        <f>SUM(AA7:AD7)</f>
        <v>3381</v>
      </c>
      <c r="AN7">
        <f>SUM(AE7:AH7)</f>
        <v>1350</v>
      </c>
      <c r="AO7">
        <f>SUM(AI7:AN7)</f>
        <v>15963</v>
      </c>
      <c r="AP7" s="67">
        <f>SUM(K7,O7,S7,W7)</f>
        <v>10943</v>
      </c>
      <c r="AQ7" s="68">
        <f>SUM(L7,P7,T7,X7)</f>
        <v>90</v>
      </c>
      <c r="AR7" s="68">
        <f>SUM(M7,Q7,U7,Y7)</f>
        <v>188</v>
      </c>
      <c r="AS7" s="69">
        <f>SUM(N7,R7,V7,Z7)</f>
        <v>11</v>
      </c>
      <c r="AT7" s="77">
        <f>SUM(W7,AA7,AE7)</f>
        <v>8501</v>
      </c>
      <c r="AU7" s="73">
        <f>SUM(X7,AB7,AF7)</f>
        <v>54</v>
      </c>
      <c r="AV7" s="73">
        <f>SUM(Y7,AC7,AG7)</f>
        <v>158</v>
      </c>
      <c r="AW7" s="78">
        <f>SUM(Z7,AD7,AH7)</f>
        <v>24</v>
      </c>
      <c r="AX7" s="84">
        <f>SUM(K7,O7,S7,W7,AA7,AE7)</f>
        <v>15548</v>
      </c>
      <c r="AY7" s="79">
        <f>SUM(L7,P7,T7,X7,AB7,AF7)</f>
        <v>112</v>
      </c>
      <c r="AZ7" s="79">
        <f>SUM(M7,Q7,U7,Y7,AC7,AG7)</f>
        <v>276</v>
      </c>
      <c r="BA7" s="85">
        <f>SUM(N7,R7,V7,Z7,AD7,AH7)</f>
        <v>27</v>
      </c>
      <c r="BD7" s="18" t="s">
        <v>447</v>
      </c>
      <c r="BE7" s="9"/>
      <c r="BF7" s="155">
        <f>(BF6-BE6)/BE6</f>
        <v>8.9598578772974759E-3</v>
      </c>
      <c r="BG7" s="155">
        <f>(BG6-BF6)/BF6</f>
        <v>0.11315869151932133</v>
      </c>
      <c r="BH7" s="155">
        <f>(BH6-BG6)/BG6</f>
        <v>0.14909210964203803</v>
      </c>
      <c r="BI7" s="155">
        <f>(BI6-BH6)/BH6</f>
        <v>0.11514113982447786</v>
      </c>
      <c r="BJ7" s="156">
        <f>BI6-BJ6</f>
        <v>0.80987100000000023</v>
      </c>
      <c r="BK7" s="9"/>
      <c r="BL7" s="9"/>
      <c r="BN7" s="15"/>
      <c r="BO7" s="15"/>
      <c r="BP7" s="15"/>
      <c r="BQ7" s="15"/>
      <c r="CW7" s="110"/>
      <c r="CX7" s="110"/>
      <c r="CY7" t="s">
        <v>10</v>
      </c>
      <c r="CZ7" s="87">
        <f t="shared" si="1"/>
        <v>1171832</v>
      </c>
      <c r="DA7" s="95">
        <f t="shared" si="6"/>
        <v>0.58599276505222186</v>
      </c>
      <c r="DB7" s="87">
        <f t="shared" si="7"/>
        <v>1302924</v>
      </c>
      <c r="DC7" s="95">
        <f t="shared" si="8"/>
        <v>0.32268109892325214</v>
      </c>
      <c r="DF7" s="107" t="s">
        <v>10</v>
      </c>
      <c r="DG7" s="104">
        <f t="shared" si="9"/>
        <v>4142010</v>
      </c>
      <c r="DH7" s="105">
        <f t="shared" si="2"/>
        <v>0.5753577189774659</v>
      </c>
      <c r="DI7" s="104">
        <f t="shared" si="10"/>
        <v>3778103</v>
      </c>
      <c r="DJ7" s="105">
        <f t="shared" si="11"/>
        <v>0.58586948616552981</v>
      </c>
      <c r="DK7" s="203">
        <f t="shared" si="12"/>
        <v>6655642</v>
      </c>
      <c r="DL7" s="204">
        <f t="shared" si="13"/>
        <v>0.57695334046299707</v>
      </c>
      <c r="DN7" s="107" t="s">
        <v>10</v>
      </c>
      <c r="DO7" s="104">
        <f t="shared" si="14"/>
        <v>137627</v>
      </c>
      <c r="DP7" s="105">
        <f t="shared" si="15"/>
        <v>3.3377512674782249E-2</v>
      </c>
      <c r="DQ7" s="104">
        <f t="shared" si="16"/>
        <v>116621</v>
      </c>
      <c r="DR7" s="105">
        <f t="shared" si="17"/>
        <v>3.8069548963607688E-2</v>
      </c>
      <c r="DS7" s="127">
        <f t="shared" si="18"/>
        <v>213357</v>
      </c>
      <c r="DT7" s="106">
        <f t="shared" si="19"/>
        <v>3.5063653192322963E-2</v>
      </c>
      <c r="DV7" s="107" t="s">
        <v>10</v>
      </c>
      <c r="DW7" s="104">
        <f t="shared" si="3"/>
        <v>315883</v>
      </c>
      <c r="DX7" s="105">
        <f t="shared" si="20"/>
        <v>0.12195369602515338</v>
      </c>
      <c r="DY7" s="104">
        <f t="shared" si="21"/>
        <v>316009</v>
      </c>
      <c r="DZ7" s="105">
        <f t="shared" si="22"/>
        <v>0.12257052549840372</v>
      </c>
      <c r="EA7" s="104">
        <f t="shared" si="23"/>
        <v>528929</v>
      </c>
      <c r="EB7" s="106">
        <f t="shared" si="24"/>
        <v>0.12103804628896507</v>
      </c>
      <c r="ED7" s="107" t="s">
        <v>10</v>
      </c>
      <c r="EE7" s="104">
        <f t="shared" si="25"/>
        <v>1419</v>
      </c>
      <c r="EF7" s="105">
        <f t="shared" si="26"/>
        <v>1.4411973211402014E-3</v>
      </c>
      <c r="EG7" s="104">
        <f t="shared" si="27"/>
        <v>2631</v>
      </c>
      <c r="EH7" s="105">
        <f t="shared" si="28"/>
        <v>2.3031087153100268E-3</v>
      </c>
      <c r="EI7" s="104">
        <f t="shared" si="29"/>
        <v>3414</v>
      </c>
      <c r="EJ7" s="106">
        <f t="shared" si="30"/>
        <v>1.9051296760498302E-3</v>
      </c>
      <c r="EL7" s="9"/>
      <c r="EM7" s="167" t="s">
        <v>10</v>
      </c>
      <c r="EN7" s="168">
        <f t="shared" si="31"/>
        <v>7401342</v>
      </c>
      <c r="EO7" s="175">
        <f t="shared" si="32"/>
        <v>0.31120784649874556</v>
      </c>
      <c r="EP7" s="9"/>
      <c r="ER7" s="99" t="s">
        <v>17</v>
      </c>
      <c r="ES7" s="158" t="s">
        <v>490</v>
      </c>
      <c r="ET7" s="100">
        <f>SUMIFS($AN$3:$AN$210,$F$3:$F$210,$ER$7,$G$3:$G$210,ES7)</f>
        <v>96813</v>
      </c>
      <c r="EU7" s="159">
        <f>ET7/$EV$10</f>
        <v>0.26675612450988767</v>
      </c>
      <c r="EV7" s="110"/>
      <c r="EW7" s="178">
        <f>SUMIFS($AZ$3:$AZ$210,$F$3:$F$210,$ER$7,$G$3:$G$210,ES7)</f>
        <v>20647</v>
      </c>
      <c r="EX7" s="178">
        <f>SUMIFS($AY$3:$AY$210,$F$3:$F$210,$ER$7,$G$3:$G$210,ES7)</f>
        <v>14504</v>
      </c>
      <c r="EY7" s="219" t="s">
        <v>536</v>
      </c>
      <c r="EZ7" s="107">
        <f>SUMIF($F$3:$F$210,EZ2,$N$3:$N$210)</f>
        <v>73937</v>
      </c>
      <c r="FA7" s="110">
        <f>SUMIF($F$3:$F$210,EZ2,$R$3:$R$210)</f>
        <v>80380</v>
      </c>
      <c r="FB7" s="110">
        <f>SUMIF($F$3:$F$210,EZ2,$V$3:$V$210)</f>
        <v>127396</v>
      </c>
      <c r="FC7" s="110">
        <f>SUMIF($F$3:$F$210,EZ2,$Z$3:$Z$210)</f>
        <v>192190</v>
      </c>
      <c r="FD7" s="110">
        <f>SUMIF($F$3:$F$210,EZ2,$AD$3:$AD$210)</f>
        <v>262129</v>
      </c>
      <c r="FE7" s="111">
        <f>SUMIF($F$3:$F$210,EZ2,$AH$3:$AH$210)</f>
        <v>153762</v>
      </c>
      <c r="FF7" s="107">
        <f>SUMIF($F$3:$F$210,FF2,$N$3:$N$210)</f>
        <v>30781</v>
      </c>
      <c r="FG7" s="110">
        <f>SUMIF($F$3:$F$210,FF2,$R$3:$R$210)</f>
        <v>33666</v>
      </c>
      <c r="FH7" s="110">
        <f>SUMIF($F$3:$F$210,FF2,$V$3:$V$210)</f>
        <v>34248</v>
      </c>
      <c r="FI7" s="110">
        <f>SUMIF($F$3:$F$210,FF2,$Z$3:$Z$210)</f>
        <v>39357</v>
      </c>
      <c r="FJ7" s="110">
        <f>SUMIF($F$3:$F$210,FF2,$AD$3:$AD$210)</f>
        <v>39200</v>
      </c>
      <c r="FK7" s="111">
        <f>SUMIF($F$3:$F$210,FF2,$AH$3:$AH$210)</f>
        <v>33342</v>
      </c>
      <c r="FL7" s="107">
        <f>SUMIF($F$3:$F$210,FL2,$N$3:$N$210)</f>
        <v>6302</v>
      </c>
      <c r="FM7" s="110">
        <f>SUMIF($F$3:$F$210,FL2,$R$3:$R$210)</f>
        <v>5909</v>
      </c>
      <c r="FN7" s="110">
        <f>SUMIF($F$3:$F$210,FL2,$V$3:$V$210)</f>
        <v>7916</v>
      </c>
      <c r="FO7" s="110">
        <f>SUMIF($F$3:$F$210,FL2,$Z$3:$Z$210)</f>
        <v>17354</v>
      </c>
      <c r="FP7" s="110">
        <f>SUMIF($F$3:$F$210,FL2,$AD$3:$AD$210)</f>
        <v>39033</v>
      </c>
      <c r="FQ7" s="111">
        <f>SUMIF($F$3:$F$210,FL2,$AH$3:$AH$210)</f>
        <v>40945</v>
      </c>
      <c r="FR7" s="107">
        <f>SUMIF($F$3:$F$210,FR2,$N$3:$N$210)</f>
        <v>204</v>
      </c>
      <c r="FS7" s="110">
        <f>SUMIF($F$3:$F$210,FR2,$R$3:$R$210)</f>
        <v>233</v>
      </c>
      <c r="FT7" s="110">
        <f>SUMIF($F$3:$F$210,FR2,$V$3:$V$210)</f>
        <v>346</v>
      </c>
      <c r="FU7" s="110">
        <f>SUMIF($F$3:$F$210,FR2,$Z$3:$Z$210)</f>
        <v>636</v>
      </c>
      <c r="FV7" s="110">
        <f>SUMIF($F$3:$F$210,FR2,$AD$3:$AD$210)</f>
        <v>1100</v>
      </c>
      <c r="FW7" s="111">
        <f>SUMIF($F$3:$F$210,FR2,$AH$3:$AH$210)</f>
        <v>895</v>
      </c>
      <c r="FX7" s="107">
        <f>SUMIF($F$3:$F$210,FX2,$N$3:$N$210)</f>
        <v>25890</v>
      </c>
      <c r="FY7" s="110">
        <f>SUMIF($F$3:$F$210,FX2,$R$3:$R$210)</f>
        <v>38869</v>
      </c>
      <c r="FZ7" s="110">
        <f>SUMIF($F$3:$F$210,FX2,$V$3:$V$210)</f>
        <v>44686</v>
      </c>
      <c r="GA7" s="110">
        <f>SUMIF($F$3:$F$210,FX2,$Z$3:$Z$210)</f>
        <v>45290</v>
      </c>
      <c r="GB7" s="110">
        <f>SUMIF($F$3:$F$210,FX2,$AD$3:$AD$210)</f>
        <v>41399</v>
      </c>
      <c r="GC7" s="111">
        <f>SUMIF($F$3:$F$210,FX2,$AH$3:$AH$210)</f>
        <v>45058</v>
      </c>
      <c r="GD7" s="107">
        <f>SUMIF($F$3:$F$210,GD2,$N$3:$N$210)</f>
        <v>45773</v>
      </c>
      <c r="GE7" s="110">
        <f>SUMIF($F$3:$F$210,GD2,$R$3:$R$210)</f>
        <v>44102</v>
      </c>
      <c r="GF7" s="110">
        <f>SUMIF($F$3:$F$210,GD2,$V$3:$V$210)</f>
        <v>42775</v>
      </c>
      <c r="GG7" s="110">
        <f>SUMIF($F$3:$F$210,GD2,$Z$3:$Z$210)</f>
        <v>38096</v>
      </c>
      <c r="GH7" s="110">
        <f>SUMIF($F$3:$F$210,GD2,$AD$3:$AD$210)</f>
        <v>56228</v>
      </c>
      <c r="GI7" s="111">
        <f>SUMIF($F$3:$F$210,GD2,$AH$3:$AH$210)</f>
        <v>90351</v>
      </c>
      <c r="GJ7" s="107">
        <f>SUMIF($F$3:$F$210,GJ2,$N$3:$N$210)</f>
        <v>2217</v>
      </c>
      <c r="GK7" s="110">
        <f>SUMIF($F$3:$F$210,GJ2,$R$3:$R$210)</f>
        <v>2047</v>
      </c>
      <c r="GL7" s="110">
        <f>SUMIF($F$3:$F$210,GJ2,$V$3:$V$210)</f>
        <v>1958</v>
      </c>
      <c r="GM7" s="110">
        <f>SUMIF($F$3:$F$210,GJ2,$Z$3:$Z$210)</f>
        <v>2040</v>
      </c>
      <c r="GN7" s="110">
        <f>SUMIF($F$3:$F$210,GJ2,$AD$3:$AD$210)</f>
        <v>2065</v>
      </c>
      <c r="GO7" s="111">
        <f>SUMIF($F$3:$F$210,GJ2,$AH$3:$AH$210)</f>
        <v>1899</v>
      </c>
      <c r="GP7" s="119" t="s">
        <v>441</v>
      </c>
      <c r="GR7" t="s">
        <v>38</v>
      </c>
      <c r="GS7" s="1">
        <f t="shared" si="34"/>
        <v>1316</v>
      </c>
      <c r="GT7" s="1" t="str">
        <f t="shared" si="35"/>
        <v>Japan</v>
      </c>
      <c r="GW7" s="142" t="str" cm="1">
        <f t="array" ref="GW7">INDEX($G$3:$G$210,MATCH(GX7,$C$3:$C$210,0),0)</f>
        <v>Central Europe</v>
      </c>
      <c r="GX7" s="142" t="s">
        <v>331</v>
      </c>
      <c r="GY7" s="143">
        <v>75025</v>
      </c>
      <c r="GZ7" s="142"/>
      <c r="HD7" t="str" cm="1">
        <f t="array" ref="HD7">INDEX($G$3:$G$210,MATCH(HE7,$C$3:$C$210,0),0)</f>
        <v>Caribbean</v>
      </c>
      <c r="HE7" t="s">
        <v>150</v>
      </c>
      <c r="HF7" s="1">
        <v>27932</v>
      </c>
      <c r="HG7" s="1"/>
      <c r="HH7" s="1"/>
      <c r="HK7" t="str" cm="1">
        <f t="array" ref="HK7">INDEX($G$3:$G$210,MATCH(HL7,$C$3:$C$210,0),0)</f>
        <v>Caribbean</v>
      </c>
      <c r="HL7" t="s">
        <v>226</v>
      </c>
      <c r="HM7" s="1">
        <v>19630</v>
      </c>
      <c r="HN7" s="1"/>
      <c r="HO7" s="1"/>
      <c r="HP7" s="1"/>
      <c r="HQ7" s="1"/>
      <c r="HR7" t="str" cm="1">
        <f t="array" ref="HR7">INDEX($G$3:$G$210,MATCH(HS7,$C$3:$C$210,0),0)</f>
        <v>Central Asia</v>
      </c>
      <c r="HS7" t="s">
        <v>232</v>
      </c>
      <c r="HT7" s="1">
        <v>3244</v>
      </c>
      <c r="HZ7" s="152" t="s">
        <v>80</v>
      </c>
      <c r="IA7" s="152">
        <v>60940</v>
      </c>
      <c r="IB7" s="152">
        <v>47398</v>
      </c>
      <c r="IC7" s="94">
        <f t="shared" si="38"/>
        <v>0.22221857564817854</v>
      </c>
      <c r="IF7">
        <f>SUM(IF3:IF6)</f>
        <v>23782633</v>
      </c>
      <c r="II7">
        <f>SUM(II3:II6)</f>
        <v>1999738</v>
      </c>
    </row>
    <row r="8" spans="1:244" ht="15.75" customHeight="1" thickBot="1">
      <c r="A8" s="1">
        <v>1</v>
      </c>
      <c r="B8" s="142" t="s">
        <v>42</v>
      </c>
      <c r="C8" t="s">
        <v>43</v>
      </c>
      <c r="D8" t="s">
        <v>16</v>
      </c>
      <c r="E8" s="254" t="s">
        <v>542</v>
      </c>
      <c r="F8" s="20" t="s">
        <v>39</v>
      </c>
      <c r="G8" s="20" t="s">
        <v>44</v>
      </c>
      <c r="H8" t="s">
        <v>19</v>
      </c>
      <c r="I8" t="s">
        <v>41</v>
      </c>
      <c r="J8" t="s">
        <v>28</v>
      </c>
      <c r="K8" s="21">
        <v>11</v>
      </c>
      <c r="L8" s="21">
        <v>285</v>
      </c>
      <c r="M8" s="21">
        <v>167</v>
      </c>
      <c r="N8" s="21">
        <v>1</v>
      </c>
      <c r="O8" s="22">
        <v>0</v>
      </c>
      <c r="P8" s="22">
        <v>250</v>
      </c>
      <c r="Q8" s="22">
        <v>82</v>
      </c>
      <c r="R8" s="22">
        <v>0</v>
      </c>
      <c r="S8" s="23">
        <v>0</v>
      </c>
      <c r="T8" s="23">
        <v>217</v>
      </c>
      <c r="U8" s="23">
        <v>100</v>
      </c>
      <c r="V8" s="23">
        <v>0</v>
      </c>
      <c r="W8" s="24">
        <v>0</v>
      </c>
      <c r="X8" s="24">
        <v>180</v>
      </c>
      <c r="Y8" s="24">
        <v>194</v>
      </c>
      <c r="Z8" s="24">
        <v>1</v>
      </c>
      <c r="AA8" s="25">
        <v>0</v>
      </c>
      <c r="AB8" s="25">
        <v>135</v>
      </c>
      <c r="AC8" s="25">
        <v>247</v>
      </c>
      <c r="AD8" s="25">
        <v>1</v>
      </c>
      <c r="AE8" s="26">
        <v>0</v>
      </c>
      <c r="AF8" s="26">
        <v>48</v>
      </c>
      <c r="AG8" s="26">
        <v>237</v>
      </c>
      <c r="AH8" s="26">
        <v>1</v>
      </c>
      <c r="AI8">
        <f>SUM(K8:N8)</f>
        <v>464</v>
      </c>
      <c r="AJ8">
        <f>SUM(O8:R8)</f>
        <v>332</v>
      </c>
      <c r="AK8">
        <f>SUM(S8:V8)</f>
        <v>317</v>
      </c>
      <c r="AL8">
        <f>SUM(W8:Z8)</f>
        <v>375</v>
      </c>
      <c r="AM8">
        <f>SUM(AA8:AD8)</f>
        <v>383</v>
      </c>
      <c r="AN8">
        <f>SUM(AE8:AH8)</f>
        <v>286</v>
      </c>
      <c r="AO8">
        <f>SUM(AI8:AN8)</f>
        <v>2157</v>
      </c>
      <c r="AP8" s="67">
        <f>SUM(K8,O8,S8,W8)</f>
        <v>11</v>
      </c>
      <c r="AQ8" s="68">
        <f>SUM(L8,P8,T8,X8)</f>
        <v>932</v>
      </c>
      <c r="AR8" s="68">
        <f>SUM(M8,Q8,U8,Y8)</f>
        <v>543</v>
      </c>
      <c r="AS8" s="69">
        <f>SUM(N8,R8,V8,Z8)</f>
        <v>2</v>
      </c>
      <c r="AT8" s="77">
        <f>SUM(W8,AA8,AE8)</f>
        <v>0</v>
      </c>
      <c r="AU8" s="73">
        <f>SUM(X8,AB8,AF8)</f>
        <v>363</v>
      </c>
      <c r="AV8" s="73">
        <f>SUM(Y8,AC8,AG8)</f>
        <v>678</v>
      </c>
      <c r="AW8" s="78">
        <f>SUM(Z8,AD8,AH8)</f>
        <v>3</v>
      </c>
      <c r="AX8" s="84">
        <f>SUM(K8,O8,S8,W8,AA8,AE8)</f>
        <v>11</v>
      </c>
      <c r="AY8" s="79">
        <f>SUM(L8,P8,T8,X8,AB8,AF8)</f>
        <v>1115</v>
      </c>
      <c r="AZ8" s="79">
        <f>SUM(M8,Q8,U8,Y8,AC8,AG8)</f>
        <v>1027</v>
      </c>
      <c r="BA8" s="85">
        <f>SUM(N8,R8,V8,Z8,AD8,AH8)</f>
        <v>4</v>
      </c>
      <c r="BD8" s="30" t="s">
        <v>228</v>
      </c>
      <c r="BE8" s="27">
        <f>SUM(K211,O211,S211,W211)</f>
        <v>4123345</v>
      </c>
      <c r="BF8" s="133">
        <f>BE8/$BK$3</f>
        <v>0.27678754349490253</v>
      </c>
      <c r="BG8" s="9"/>
      <c r="BH8" s="9"/>
      <c r="BI8" s="157">
        <f>AVERAGE(BF7:BI7)</f>
        <v>9.6587949715783675E-2</v>
      </c>
      <c r="BJ8" s="9"/>
      <c r="BK8" s="9"/>
      <c r="BL8" s="9"/>
      <c r="BY8" s="179" t="s">
        <v>19</v>
      </c>
      <c r="BZ8" s="54">
        <f>BZ3/$BZ$6</f>
        <v>0.21484364451743179</v>
      </c>
      <c r="CE8" s="179" t="s">
        <v>19</v>
      </c>
      <c r="CF8" s="54">
        <f>CF3/$CF$6</f>
        <v>0.67690362653383551</v>
      </c>
      <c r="CW8" s="110"/>
      <c r="CX8" s="110"/>
      <c r="CY8" t="s">
        <v>64</v>
      </c>
      <c r="CZ8" s="87">
        <f t="shared" si="1"/>
        <v>18780</v>
      </c>
      <c r="DA8" s="95">
        <f t="shared" si="6"/>
        <v>9.3912302511629017E-3</v>
      </c>
      <c r="DB8" s="87">
        <f t="shared" si="7"/>
        <v>415788</v>
      </c>
      <c r="DC8" s="95">
        <f t="shared" si="8"/>
        <v>0.10297371815938701</v>
      </c>
      <c r="DF8" s="107" t="s">
        <v>64</v>
      </c>
      <c r="DG8" s="104">
        <f t="shared" si="9"/>
        <v>144662</v>
      </c>
      <c r="DH8" s="105">
        <f t="shared" si="2"/>
        <v>2.0094687927532329E-2</v>
      </c>
      <c r="DI8" s="104">
        <f t="shared" si="10"/>
        <v>91688</v>
      </c>
      <c r="DJ8" s="105">
        <f t="shared" si="11"/>
        <v>1.4218035201143299E-2</v>
      </c>
      <c r="DK8" s="197">
        <f t="shared" si="12"/>
        <v>201597</v>
      </c>
      <c r="DL8" s="198">
        <f t="shared" si="13"/>
        <v>1.7475708966515749E-2</v>
      </c>
      <c r="DN8" s="107" t="s">
        <v>64</v>
      </c>
      <c r="DO8" s="104">
        <f t="shared" si="14"/>
        <v>446150</v>
      </c>
      <c r="DP8" s="105">
        <f t="shared" si="15"/>
        <v>0.10820098730520973</v>
      </c>
      <c r="DQ8" s="104">
        <f t="shared" si="16"/>
        <v>360796</v>
      </c>
      <c r="DR8" s="105">
        <f t="shared" si="17"/>
        <v>0.11777759569780571</v>
      </c>
      <c r="DS8" s="127">
        <f t="shared" si="18"/>
        <v>704401</v>
      </c>
      <c r="DT8" s="106">
        <f t="shared" si="19"/>
        <v>0.11576312177395393</v>
      </c>
      <c r="DV8" s="107" t="s">
        <v>64</v>
      </c>
      <c r="DW8" s="104">
        <f t="shared" si="3"/>
        <v>748536</v>
      </c>
      <c r="DX8" s="105">
        <f t="shared" si="20"/>
        <v>0.2889890617978309</v>
      </c>
      <c r="DY8" s="104">
        <f t="shared" si="21"/>
        <v>676079</v>
      </c>
      <c r="DZ8" s="105">
        <f t="shared" si="22"/>
        <v>0.26223100705497404</v>
      </c>
      <c r="EA8" s="104">
        <f t="shared" si="23"/>
        <v>1188621</v>
      </c>
      <c r="EB8" s="130">
        <f t="shared" si="24"/>
        <v>0.27199938671926843</v>
      </c>
      <c r="ED8" s="107" t="s">
        <v>64</v>
      </c>
      <c r="EE8" s="104">
        <f t="shared" si="25"/>
        <v>170746</v>
      </c>
      <c r="EF8" s="105">
        <f t="shared" si="26"/>
        <v>0.17341696814334379</v>
      </c>
      <c r="EG8" s="104">
        <f t="shared" si="27"/>
        <v>184675</v>
      </c>
      <c r="EH8" s="105">
        <f t="shared" si="28"/>
        <v>0.16165967388820951</v>
      </c>
      <c r="EI8" s="104">
        <f t="shared" si="29"/>
        <v>317325</v>
      </c>
      <c r="EJ8" s="106">
        <f t="shared" si="30"/>
        <v>0.17707828777167908</v>
      </c>
      <c r="EL8" s="9"/>
      <c r="EM8" s="167" t="s">
        <v>64</v>
      </c>
      <c r="EN8" s="168">
        <f t="shared" si="31"/>
        <v>2411944</v>
      </c>
      <c r="EO8" s="175">
        <f t="shared" si="32"/>
        <v>0.10141618886352911</v>
      </c>
      <c r="EP8" s="9"/>
      <c r="ER8" s="107"/>
      <c r="ES8" s="137" t="s">
        <v>68</v>
      </c>
      <c r="ET8" s="104">
        <f>SUMIFS($AN$3:$AN$210,$F$3:$F$210,$ER$7,$G$3:$G$210,ES8)</f>
        <v>46878</v>
      </c>
      <c r="EU8" s="160">
        <f t="shared" ref="EU8:EU9" si="42">ET8/$EV$10</f>
        <v>0.12916647149426744</v>
      </c>
      <c r="EV8" s="110"/>
      <c r="EW8" s="178">
        <f>SUMIFS($AZ$3:$AZ$210,$F$3:$F$210,$ER$7,$G$3:$G$210,ES8)</f>
        <v>629</v>
      </c>
      <c r="EX8" s="178">
        <f>SUMIFS($AY$3:$AY$210,$F$3:$F$210,$ER$7,$G$3:$G$210,ES8)</f>
        <v>19712</v>
      </c>
      <c r="EY8" s="116" t="s">
        <v>12</v>
      </c>
      <c r="EZ8" s="112">
        <f t="shared" ref="EZ8:GI8" si="43">SUM(EZ4:EZ7)</f>
        <v>860926</v>
      </c>
      <c r="FA8" s="120">
        <f t="shared" si="43"/>
        <v>730816</v>
      </c>
      <c r="FB8" s="120">
        <f t="shared" si="43"/>
        <v>842727</v>
      </c>
      <c r="FC8" s="120">
        <f t="shared" si="43"/>
        <v>1069346</v>
      </c>
      <c r="FD8" s="120">
        <f t="shared" si="43"/>
        <v>1214750</v>
      </c>
      <c r="FE8" s="121">
        <f t="shared" si="43"/>
        <v>900191</v>
      </c>
      <c r="FF8" s="112">
        <f t="shared" si="43"/>
        <v>548563</v>
      </c>
      <c r="FG8" s="120">
        <f t="shared" si="43"/>
        <v>495768</v>
      </c>
      <c r="FH8" s="120">
        <f t="shared" si="43"/>
        <v>541015</v>
      </c>
      <c r="FI8" s="120">
        <f t="shared" si="43"/>
        <v>530773</v>
      </c>
      <c r="FJ8" s="120">
        <f t="shared" si="43"/>
        <v>448863</v>
      </c>
      <c r="FK8" s="121">
        <f t="shared" si="43"/>
        <v>362927</v>
      </c>
      <c r="FL8" s="112">
        <f t="shared" si="43"/>
        <v>328930</v>
      </c>
      <c r="FM8" s="120">
        <f t="shared" si="43"/>
        <v>359345</v>
      </c>
      <c r="FN8" s="120">
        <f t="shared" si="43"/>
        <v>426776</v>
      </c>
      <c r="FO8" s="120">
        <f t="shared" si="43"/>
        <v>555669</v>
      </c>
      <c r="FP8" s="120">
        <f t="shared" si="43"/>
        <v>815362</v>
      </c>
      <c r="FQ8" s="121">
        <f t="shared" si="43"/>
        <v>745972</v>
      </c>
      <c r="FR8" s="120">
        <f>SUM(FR4:FR7)</f>
        <v>932328</v>
      </c>
      <c r="FS8" s="120">
        <f>SUM(FS4:FS7)</f>
        <v>1071902</v>
      </c>
      <c r="FT8" s="120">
        <f t="shared" ref="FT8:FW8" si="44">SUM(FT4:FT7)</f>
        <v>1183748</v>
      </c>
      <c r="FU8" s="120">
        <f t="shared" si="44"/>
        <v>1408961</v>
      </c>
      <c r="FV8" s="120">
        <f t="shared" si="44"/>
        <v>1501479</v>
      </c>
      <c r="FW8" s="120">
        <f t="shared" si="44"/>
        <v>1302924</v>
      </c>
      <c r="FX8" s="112">
        <f t="shared" si="43"/>
        <v>324116</v>
      </c>
      <c r="FY8" s="120">
        <f t="shared" si="43"/>
        <v>348980</v>
      </c>
      <c r="FZ8" s="120">
        <f t="shared" si="43"/>
        <v>363814</v>
      </c>
      <c r="GA8" s="120">
        <f t="shared" si="43"/>
        <v>347119</v>
      </c>
      <c r="GB8" s="120">
        <f t="shared" si="43"/>
        <v>342556</v>
      </c>
      <c r="GC8" s="121">
        <f t="shared" si="43"/>
        <v>285512</v>
      </c>
      <c r="GD8" s="112">
        <f t="shared" si="43"/>
        <v>340564</v>
      </c>
      <c r="GE8" s="120">
        <f t="shared" si="43"/>
        <v>364173</v>
      </c>
      <c r="GF8" s="120">
        <f t="shared" si="43"/>
        <v>393969</v>
      </c>
      <c r="GG8" s="120">
        <f t="shared" si="43"/>
        <v>411388</v>
      </c>
      <c r="GH8" s="120">
        <f t="shared" si="43"/>
        <v>486062</v>
      </c>
      <c r="GI8" s="121">
        <f t="shared" si="43"/>
        <v>415788</v>
      </c>
      <c r="GJ8" s="120">
        <f>SUM(GJ4:GJ7)</f>
        <v>32930</v>
      </c>
      <c r="GK8" s="120">
        <f>SUM(GK4:GK7)</f>
        <v>27553</v>
      </c>
      <c r="GL8" s="120">
        <f t="shared" ref="GL8" si="45">SUM(GL4:GL7)</f>
        <v>31062</v>
      </c>
      <c r="GM8" s="120">
        <f t="shared" ref="GM8" si="46">SUM(GM4:GM7)</f>
        <v>23887</v>
      </c>
      <c r="GN8" s="120">
        <f t="shared" ref="GN8" si="47">SUM(GN4:GN7)</f>
        <v>38606</v>
      </c>
      <c r="GO8" s="120">
        <f t="shared" ref="GO8" si="48">SUM(GO4:GO7)</f>
        <v>24493</v>
      </c>
      <c r="GR8" t="s">
        <v>43</v>
      </c>
      <c r="GS8" s="1" t="s">
        <v>493</v>
      </c>
      <c r="GT8" s="1" t="str">
        <f t="shared" si="35"/>
        <v/>
      </c>
      <c r="GW8" s="142" t="str" cm="1">
        <f t="array" ref="GW8">INDEX($G$3:$G$210,MATCH(GX8,$C$3:$C$210,0),0)</f>
        <v>Central Europe</v>
      </c>
      <c r="GX8" s="142" t="s">
        <v>208</v>
      </c>
      <c r="GY8" s="143">
        <v>43021</v>
      </c>
      <c r="GZ8" s="142"/>
      <c r="HD8" t="str" cm="1">
        <f t="array" ref="HD8">INDEX($G$3:$G$210,MATCH(HE8,$C$3:$C$210,0),0)</f>
        <v>Caribbean</v>
      </c>
      <c r="HE8" t="s">
        <v>203</v>
      </c>
      <c r="HF8" s="1">
        <v>6612</v>
      </c>
      <c r="HG8" s="1"/>
      <c r="HH8" s="1"/>
      <c r="HK8" t="str" cm="1">
        <f t="array" ref="HK8">INDEX($G$3:$G$210,MATCH(HL8,$C$3:$C$210,0),0)</f>
        <v>Caribbean</v>
      </c>
      <c r="HL8" t="s">
        <v>377</v>
      </c>
      <c r="HM8" s="1">
        <v>581</v>
      </c>
      <c r="HN8" s="1"/>
      <c r="HO8" s="1"/>
      <c r="HP8" s="1"/>
      <c r="HQ8" s="1"/>
      <c r="HR8" t="str" cm="1">
        <f t="array" ref="HR8">INDEX($G$3:$G$210,MATCH(HS8,$C$3:$C$210,0),0)</f>
        <v>Central Asia</v>
      </c>
      <c r="HS8" t="s">
        <v>243</v>
      </c>
      <c r="HT8" s="1">
        <v>4976</v>
      </c>
      <c r="HZ8" s="152" t="s">
        <v>187</v>
      </c>
      <c r="IA8" s="152">
        <v>53535</v>
      </c>
      <c r="IB8" s="152">
        <v>63840</v>
      </c>
      <c r="IC8" s="94">
        <f t="shared" si="38"/>
        <v>-0.1924908938077893</v>
      </c>
    </row>
    <row r="9" spans="1:244" ht="15.75" customHeight="1" thickBot="1">
      <c r="A9" s="1">
        <v>1</v>
      </c>
      <c r="B9" s="142" t="s">
        <v>45</v>
      </c>
      <c r="C9" t="s">
        <v>46</v>
      </c>
      <c r="D9" t="s">
        <v>16</v>
      </c>
      <c r="E9" s="254" t="s">
        <v>538</v>
      </c>
      <c r="F9" s="20" t="s">
        <v>24</v>
      </c>
      <c r="G9" s="20" t="s">
        <v>47</v>
      </c>
      <c r="H9" t="s">
        <v>26</v>
      </c>
      <c r="I9" t="s">
        <v>27</v>
      </c>
      <c r="J9" t="s">
        <v>28</v>
      </c>
      <c r="K9" s="21">
        <v>108</v>
      </c>
      <c r="L9" s="21">
        <v>783</v>
      </c>
      <c r="M9" s="21">
        <v>109</v>
      </c>
      <c r="N9" s="21">
        <v>23</v>
      </c>
      <c r="O9" s="22">
        <v>88</v>
      </c>
      <c r="P9" s="22">
        <v>345</v>
      </c>
      <c r="Q9" s="22">
        <v>196</v>
      </c>
      <c r="R9" s="22">
        <v>4</v>
      </c>
      <c r="S9" s="23">
        <v>129</v>
      </c>
      <c r="T9" s="23">
        <v>521</v>
      </c>
      <c r="U9" s="23">
        <v>504</v>
      </c>
      <c r="V9" s="23">
        <v>22</v>
      </c>
      <c r="W9" s="24">
        <v>11</v>
      </c>
      <c r="X9" s="24">
        <v>1350</v>
      </c>
      <c r="Y9" s="24">
        <v>766</v>
      </c>
      <c r="Z9" s="24">
        <v>153</v>
      </c>
      <c r="AA9" s="25">
        <v>34</v>
      </c>
      <c r="AB9" s="25">
        <v>3888</v>
      </c>
      <c r="AC9" s="25">
        <v>1886</v>
      </c>
      <c r="AD9" s="25">
        <v>197</v>
      </c>
      <c r="AE9" s="26">
        <v>0</v>
      </c>
      <c r="AF9" s="26">
        <v>86</v>
      </c>
      <c r="AG9" s="26">
        <v>161</v>
      </c>
      <c r="AH9" s="26">
        <v>13</v>
      </c>
      <c r="AI9">
        <f>SUM(K9:N9)</f>
        <v>1023</v>
      </c>
      <c r="AJ9">
        <f>SUM(O9:R9)</f>
        <v>633</v>
      </c>
      <c r="AK9">
        <f>SUM(S9:V9)</f>
        <v>1176</v>
      </c>
      <c r="AL9">
        <f>SUM(W9:Z9)</f>
        <v>2280</v>
      </c>
      <c r="AM9">
        <f>SUM(AA9:AD9)</f>
        <v>6005</v>
      </c>
      <c r="AN9">
        <f>SUM(AE9:AH9)</f>
        <v>260</v>
      </c>
      <c r="AO9">
        <f>SUM(AI9:AN9)</f>
        <v>11377</v>
      </c>
      <c r="AP9" s="67">
        <f>SUM(K9,O9,S9,W9)</f>
        <v>336</v>
      </c>
      <c r="AQ9" s="68">
        <f>SUM(L9,P9,T9,X9)</f>
        <v>2999</v>
      </c>
      <c r="AR9" s="68">
        <f>SUM(M9,Q9,U9,Y9)</f>
        <v>1575</v>
      </c>
      <c r="AS9" s="69">
        <f>SUM(N9,R9,V9,Z9)</f>
        <v>202</v>
      </c>
      <c r="AT9" s="77">
        <f>SUM(W9,AA9,AE9)</f>
        <v>45</v>
      </c>
      <c r="AU9" s="73">
        <f>SUM(X9,AB9,AF9)</f>
        <v>5324</v>
      </c>
      <c r="AV9" s="73">
        <f>SUM(Y9,AC9,AG9)</f>
        <v>2813</v>
      </c>
      <c r="AW9" s="78">
        <f>SUM(Z9,AD9,AH9)</f>
        <v>363</v>
      </c>
      <c r="AX9" s="84">
        <f>SUM(K9,O9,S9,W9,AA9,AE9)</f>
        <v>370</v>
      </c>
      <c r="AY9" s="79">
        <f>SUM(L9,P9,T9,X9,AB9,AF9)</f>
        <v>6973</v>
      </c>
      <c r="AZ9" s="79">
        <f>SUM(M9,Q9,U9,Y9,AC9,AG9)</f>
        <v>3622</v>
      </c>
      <c r="BA9" s="85">
        <f>SUM(N9,R9,V9,Z9,AD9,AH9)</f>
        <v>412</v>
      </c>
      <c r="BD9" s="30" t="s">
        <v>10</v>
      </c>
      <c r="BE9" s="31">
        <f>SUM(L211,P211,T211,X211)</f>
        <v>7199017</v>
      </c>
      <c r="BF9" s="133">
        <f>BE9/$BK$3</f>
        <v>0.48324800156378928</v>
      </c>
      <c r="BY9" s="179" t="s">
        <v>522</v>
      </c>
      <c r="BZ9" s="54">
        <f t="shared" ref="BZ9:BZ10" si="49">BZ4/$BZ$6</f>
        <v>0.21376900373948987</v>
      </c>
      <c r="CE9" s="179" t="s">
        <v>522</v>
      </c>
      <c r="CF9" s="54">
        <f t="shared" ref="CF9:CF10" si="50">CF4/$CF$6</f>
        <v>0.18587378001862875</v>
      </c>
      <c r="CW9" s="110"/>
      <c r="CX9" s="110"/>
      <c r="CY9" t="s">
        <v>110</v>
      </c>
      <c r="CZ9" s="87">
        <f t="shared" si="1"/>
        <v>9122</v>
      </c>
      <c r="DA9" s="95">
        <f t="shared" si="6"/>
        <v>4.5615975692815756E-3</v>
      </c>
      <c r="DB9" s="87">
        <f t="shared" si="7"/>
        <v>24493</v>
      </c>
      <c r="DC9" s="95">
        <f t="shared" si="8"/>
        <v>6.0659164739671808E-3</v>
      </c>
      <c r="DF9" s="107" t="s">
        <v>110</v>
      </c>
      <c r="DG9" s="104">
        <f t="shared" si="9"/>
        <v>58683</v>
      </c>
      <c r="DH9" s="105">
        <f t="shared" si="2"/>
        <v>8.1515295768852889E-3</v>
      </c>
      <c r="DI9" s="104">
        <f t="shared" si="10"/>
        <v>42879</v>
      </c>
      <c r="DJ9" s="105">
        <f t="shared" si="11"/>
        <v>6.6492357930135184E-3</v>
      </c>
      <c r="DK9" s="197">
        <f t="shared" si="12"/>
        <v>91703</v>
      </c>
      <c r="DL9" s="198">
        <f t="shared" si="13"/>
        <v>7.9493987477809377E-3</v>
      </c>
      <c r="DN9" s="107" t="s">
        <v>110</v>
      </c>
      <c r="DO9" s="104">
        <f t="shared" si="14"/>
        <v>17647</v>
      </c>
      <c r="DP9" s="105">
        <f t="shared" si="15"/>
        <v>4.2797777047518457E-3</v>
      </c>
      <c r="DQ9" s="104">
        <f t="shared" si="16"/>
        <v>17548</v>
      </c>
      <c r="DR9" s="105">
        <f t="shared" si="17"/>
        <v>5.7283374796424976E-3</v>
      </c>
      <c r="DS9" s="127">
        <f t="shared" si="18"/>
        <v>30048</v>
      </c>
      <c r="DT9" s="106">
        <f t="shared" si="19"/>
        <v>4.9381677241567903E-3</v>
      </c>
      <c r="DV9" s="107" t="s">
        <v>110</v>
      </c>
      <c r="DW9" s="104">
        <f t="shared" si="3"/>
        <v>30840</v>
      </c>
      <c r="DX9" s="105">
        <f t="shared" si="20"/>
        <v>1.1906471653795015E-2</v>
      </c>
      <c r="DY9" s="104">
        <f t="shared" si="21"/>
        <v>20555</v>
      </c>
      <c r="DZ9" s="105">
        <f t="shared" si="22"/>
        <v>7.9726753086769315E-3</v>
      </c>
      <c r="EA9" s="104">
        <f t="shared" si="23"/>
        <v>44554</v>
      </c>
      <c r="EB9" s="106">
        <f t="shared" si="24"/>
        <v>1.0195563325812253E-2</v>
      </c>
      <c r="ED9" s="107" t="s">
        <v>110</v>
      </c>
      <c r="EE9" s="104">
        <f t="shared" si="25"/>
        <v>8262</v>
      </c>
      <c r="EF9" s="105">
        <f t="shared" si="26"/>
        <v>8.3912419078649349E-3</v>
      </c>
      <c r="EG9" s="104">
        <f t="shared" si="27"/>
        <v>6004</v>
      </c>
      <c r="EH9" s="105">
        <f t="shared" si="28"/>
        <v>5.2557448600233378E-3</v>
      </c>
      <c r="EI9" s="104">
        <f t="shared" si="29"/>
        <v>12226</v>
      </c>
      <c r="EJ9" s="106">
        <f t="shared" si="30"/>
        <v>6.8225294139968437E-3</v>
      </c>
      <c r="EL9" s="9"/>
      <c r="EM9" s="167" t="s">
        <v>110</v>
      </c>
      <c r="EN9" s="168">
        <f t="shared" si="31"/>
        <v>178531</v>
      </c>
      <c r="EO9" s="175">
        <f t="shared" si="32"/>
        <v>7.5067802627236434E-3</v>
      </c>
      <c r="EP9" s="9"/>
      <c r="ER9" s="107"/>
      <c r="ES9" s="137" t="s">
        <v>96</v>
      </c>
      <c r="ET9" s="104">
        <f>SUMIFS($AN$3:$AN$210,$F$3:$F$210,$ER$7,$G$3:$G$210,ES9)</f>
        <v>114153</v>
      </c>
      <c r="EU9" s="160">
        <f t="shared" si="42"/>
        <v>0.31453432784003393</v>
      </c>
      <c r="EV9" s="110"/>
      <c r="EW9" s="178">
        <f>SUMIFS($AZ$3:$AZ$210,$F$3:$F$210,$ER$7,$G$3:$G$210,ES9)</f>
        <v>244362</v>
      </c>
      <c r="EX9" s="178">
        <f>SUMIFS($AY$3:$AY$210,$F$3:$F$210,$ER$7,$G$3:$G$210,ES9)</f>
        <v>41810</v>
      </c>
      <c r="EY9" s="110"/>
      <c r="EZ9" s="110"/>
      <c r="GR9" t="s">
        <v>46</v>
      </c>
      <c r="GS9" s="1">
        <f t="shared" si="34"/>
        <v>161</v>
      </c>
      <c r="GT9" s="1" t="str">
        <f t="shared" si="35"/>
        <v>USA</v>
      </c>
      <c r="GW9" s="142" t="str" cm="1">
        <f t="array" ref="GW9">INDEX($G$3:$G$210,MATCH(GX9,$C$3:$C$210,0),0)</f>
        <v>Central Europe</v>
      </c>
      <c r="GX9" s="142" t="s">
        <v>143</v>
      </c>
      <c r="GY9" s="143">
        <v>36714</v>
      </c>
      <c r="GZ9" s="142"/>
      <c r="HD9" t="str" cm="1">
        <f t="array" ref="HD9">INDEX($G$3:$G$210,MATCH(HE9,$C$3:$C$210,0),0)</f>
        <v>Caribbean</v>
      </c>
      <c r="HE9" t="s">
        <v>274</v>
      </c>
      <c r="HF9" s="1">
        <v>16</v>
      </c>
      <c r="HG9" s="1"/>
      <c r="HH9" s="1"/>
      <c r="HK9" t="str" cm="1">
        <f t="array" ref="HK9">INDEX($G$3:$G$210,MATCH(HL9,$C$3:$C$210,0),0)</f>
        <v>Caribbean</v>
      </c>
      <c r="HL9" t="s">
        <v>379</v>
      </c>
      <c r="HM9" s="1">
        <v>910</v>
      </c>
      <c r="HN9" s="1"/>
      <c r="HO9" s="1"/>
      <c r="HP9" s="1"/>
      <c r="HQ9" s="1"/>
      <c r="HR9" t="str" cm="1">
        <f t="array" ref="HR9">INDEX($G$3:$G$210,MATCH(HS9,$C$3:$C$210,0),0)</f>
        <v>Central Asia</v>
      </c>
      <c r="HS9" t="s">
        <v>393</v>
      </c>
      <c r="HT9" s="1">
        <v>9753</v>
      </c>
      <c r="HZ9" s="287" t="s">
        <v>509</v>
      </c>
      <c r="IA9" s="287"/>
      <c r="IB9" s="287"/>
    </row>
    <row r="10" spans="1:244" ht="15.75" customHeight="1" thickBot="1">
      <c r="A10" s="1">
        <v>1</v>
      </c>
      <c r="B10" s="142" t="s">
        <v>48</v>
      </c>
      <c r="C10" t="s">
        <v>49</v>
      </c>
      <c r="D10" t="s">
        <v>16</v>
      </c>
      <c r="E10" s="254" t="s">
        <v>542</v>
      </c>
      <c r="F10" t="s">
        <v>39</v>
      </c>
      <c r="G10" s="20" t="s">
        <v>40</v>
      </c>
      <c r="H10" t="s">
        <v>19</v>
      </c>
      <c r="I10" t="s">
        <v>41</v>
      </c>
      <c r="J10" t="s">
        <v>28</v>
      </c>
      <c r="K10" s="21">
        <v>0</v>
      </c>
      <c r="L10" s="21">
        <v>152</v>
      </c>
      <c r="M10" s="21">
        <v>112</v>
      </c>
      <c r="N10" s="21">
        <v>3</v>
      </c>
      <c r="O10" s="22">
        <v>0</v>
      </c>
      <c r="P10" s="22">
        <v>121</v>
      </c>
      <c r="Q10" s="22">
        <v>214</v>
      </c>
      <c r="R10" s="22">
        <v>7</v>
      </c>
      <c r="S10" s="23">
        <v>0</v>
      </c>
      <c r="T10" s="23">
        <v>108</v>
      </c>
      <c r="U10" s="23">
        <v>269</v>
      </c>
      <c r="V10" s="23">
        <v>28</v>
      </c>
      <c r="W10" s="24">
        <v>0</v>
      </c>
      <c r="X10" s="24">
        <v>93</v>
      </c>
      <c r="Y10" s="24">
        <v>287</v>
      </c>
      <c r="Z10" s="24">
        <v>48</v>
      </c>
      <c r="AA10" s="25">
        <v>0</v>
      </c>
      <c r="AB10" s="25">
        <v>89</v>
      </c>
      <c r="AC10" s="25">
        <v>330</v>
      </c>
      <c r="AD10" s="25">
        <v>77</v>
      </c>
      <c r="AE10" s="26">
        <v>0</v>
      </c>
      <c r="AF10" s="26">
        <v>75</v>
      </c>
      <c r="AG10" s="26">
        <v>179</v>
      </c>
      <c r="AH10" s="26">
        <v>51</v>
      </c>
      <c r="AI10">
        <f>SUM(K10:N10)</f>
        <v>267</v>
      </c>
      <c r="AJ10">
        <f>SUM(O10:R10)</f>
        <v>342</v>
      </c>
      <c r="AK10">
        <f>SUM(S10:V10)</f>
        <v>405</v>
      </c>
      <c r="AL10">
        <f>SUM(W10:Z10)</f>
        <v>428</v>
      </c>
      <c r="AM10">
        <f>SUM(AA10:AD10)</f>
        <v>496</v>
      </c>
      <c r="AN10">
        <f>SUM(AE10:AH10)</f>
        <v>305</v>
      </c>
      <c r="AO10">
        <f>SUM(AI10:AN10)</f>
        <v>2243</v>
      </c>
      <c r="AP10" s="67">
        <f>SUM(K10,O10,S10,W10)</f>
        <v>0</v>
      </c>
      <c r="AQ10" s="68">
        <f>SUM(L10,P10,T10,X10)</f>
        <v>474</v>
      </c>
      <c r="AR10" s="68">
        <f>SUM(M10,Q10,U10,Y10)</f>
        <v>882</v>
      </c>
      <c r="AS10" s="69">
        <f>SUM(N10,R10,V10,Z10)</f>
        <v>86</v>
      </c>
      <c r="AT10" s="77">
        <f>SUM(W10,AA10,AE10)</f>
        <v>0</v>
      </c>
      <c r="AU10" s="73">
        <f>SUM(X10,AB10,AF10)</f>
        <v>257</v>
      </c>
      <c r="AV10" s="73">
        <f>SUM(Y10,AC10,AG10)</f>
        <v>796</v>
      </c>
      <c r="AW10" s="78">
        <f>SUM(Z10,AD10,AH10)</f>
        <v>176</v>
      </c>
      <c r="AX10" s="84">
        <f>SUM(K10,O10,S10,W10,AA10,AE10)</f>
        <v>0</v>
      </c>
      <c r="AY10" s="79">
        <f>SUM(L10,P10,T10,X10,AB10,AF10)</f>
        <v>638</v>
      </c>
      <c r="AZ10" s="79">
        <f>SUM(M10,Q10,U10,Y10,AC10,AG10)</f>
        <v>1391</v>
      </c>
      <c r="BA10" s="85">
        <f>SUM(N10,R10,V10,Z10,AD10,AH10)</f>
        <v>214</v>
      </c>
      <c r="BD10" s="30" t="s">
        <v>11</v>
      </c>
      <c r="BE10" s="31">
        <f>SUM(M211,Q211,U211,Y211)</f>
        <v>2590188</v>
      </c>
      <c r="BF10" s="133">
        <f>BE10/$BK$3</f>
        <v>0.17387140142529295</v>
      </c>
      <c r="BY10" s="179" t="s">
        <v>53</v>
      </c>
      <c r="BZ10" s="54">
        <f t="shared" si="49"/>
        <v>0.57138735174307831</v>
      </c>
      <c r="CE10" s="179" t="s">
        <v>53</v>
      </c>
      <c r="CF10" s="54">
        <f t="shared" si="50"/>
        <v>0.13722259344753573</v>
      </c>
      <c r="CY10" t="s">
        <v>12</v>
      </c>
      <c r="CZ10" s="87">
        <f>SUM(CZ3:CZ9)</f>
        <v>1999738</v>
      </c>
      <c r="DA10" s="94">
        <f>SUM(DA3:DA9)</f>
        <v>1</v>
      </c>
      <c r="DB10" s="87">
        <f>SUM(DB3:DB9)</f>
        <v>4037807</v>
      </c>
      <c r="DC10" s="94">
        <f>SUM(DC3:DC9)</f>
        <v>0.99999999999999989</v>
      </c>
      <c r="DF10" s="107" t="s">
        <v>12</v>
      </c>
      <c r="DG10" s="104">
        <f t="shared" ref="DG10:DL10" si="51">SUM(DG3:DG9)</f>
        <v>7199017</v>
      </c>
      <c r="DH10" s="108">
        <f t="shared" si="51"/>
        <v>0.99999999999999989</v>
      </c>
      <c r="DI10" s="104">
        <f t="shared" si="51"/>
        <v>6448711</v>
      </c>
      <c r="DJ10" s="108">
        <f t="shared" si="51"/>
        <v>0.99999999999999989</v>
      </c>
      <c r="DK10" s="197">
        <f t="shared" si="51"/>
        <v>11535841</v>
      </c>
      <c r="DL10" s="198">
        <f t="shared" si="51"/>
        <v>1</v>
      </c>
      <c r="DN10" s="107" t="s">
        <v>12</v>
      </c>
      <c r="DO10" s="104">
        <f t="shared" ref="DO10:DT10" si="52">SUM(DO3:DO9)</f>
        <v>4123345</v>
      </c>
      <c r="DP10" s="108">
        <f t="shared" si="52"/>
        <v>1</v>
      </c>
      <c r="DQ10" s="104">
        <f t="shared" si="52"/>
        <v>3063367</v>
      </c>
      <c r="DR10" s="108">
        <f t="shared" si="52"/>
        <v>0.99999999999999989</v>
      </c>
      <c r="DS10" s="127">
        <f t="shared" si="52"/>
        <v>6084848</v>
      </c>
      <c r="DT10" s="109">
        <f t="shared" si="52"/>
        <v>1.0000000000000002</v>
      </c>
      <c r="DV10" s="107" t="s">
        <v>12</v>
      </c>
      <c r="DW10" s="104">
        <f t="shared" ref="DW10:EB10" si="53">SUM(DW3:DW9)</f>
        <v>2590188</v>
      </c>
      <c r="DX10" s="108">
        <f t="shared" si="53"/>
        <v>1</v>
      </c>
      <c r="DY10" s="104">
        <f t="shared" si="53"/>
        <v>2578181</v>
      </c>
      <c r="DZ10" s="108">
        <f t="shared" si="53"/>
        <v>1</v>
      </c>
      <c r="EA10" s="104">
        <f t="shared" si="53"/>
        <v>4369940</v>
      </c>
      <c r="EB10" s="109">
        <f t="shared" si="53"/>
        <v>1</v>
      </c>
      <c r="ED10" s="107" t="s">
        <v>12</v>
      </c>
      <c r="EE10" s="104">
        <f t="shared" ref="EE10:EJ10" si="54">SUM(EE3:EE9)</f>
        <v>984598</v>
      </c>
      <c r="EF10" s="108">
        <f t="shared" si="54"/>
        <v>1</v>
      </c>
      <c r="EG10" s="104">
        <f t="shared" si="54"/>
        <v>1142369</v>
      </c>
      <c r="EH10" s="108">
        <f t="shared" si="54"/>
        <v>0.99999999999999989</v>
      </c>
      <c r="EI10" s="104">
        <f t="shared" si="54"/>
        <v>1792004</v>
      </c>
      <c r="EJ10" s="109">
        <f t="shared" si="54"/>
        <v>1</v>
      </c>
      <c r="EL10" s="9"/>
      <c r="EM10" s="164" t="s">
        <v>12</v>
      </c>
      <c r="EN10" s="170">
        <f>SUM(EN3:EN9)</f>
        <v>23782633</v>
      </c>
      <c r="EO10" s="171"/>
      <c r="EP10" s="9"/>
      <c r="ER10" s="112"/>
      <c r="ES10" s="161" t="s">
        <v>284</v>
      </c>
      <c r="ET10" s="113">
        <f>SUMIFS($AN$3:$AN$210,$F$3:$F$210,$ER$7,$G$3:$G$210,ES10)</f>
        <v>105083</v>
      </c>
      <c r="EU10" s="162">
        <f>ET10/$EV$10</f>
        <v>0.28954307615581093</v>
      </c>
      <c r="EV10" s="104">
        <f>SUM(ET7:ET10)</f>
        <v>362927</v>
      </c>
      <c r="EW10" s="178">
        <f t="shared" ref="EW10" si="55">SUMIFS($AZ$3:$AZ$210,$F$3:$F$210,$ER$7,$G$3:$G$210,ES10)</f>
        <v>81644</v>
      </c>
      <c r="EX10" s="178">
        <f>SUMIFS($AY$3:$AY$210,$F$3:$F$210,$ER$7,$G$3:$G$210,ES10)</f>
        <v>72773</v>
      </c>
      <c r="EY10" s="99" t="s">
        <v>9</v>
      </c>
      <c r="EZ10" s="110"/>
      <c r="FJ10">
        <f>SUM(FF4:FK4)</f>
        <v>2221234</v>
      </c>
      <c r="FK10" s="94">
        <f>FJ10/SUM($FJ$10:$FJ$13)</f>
        <v>0.75864174740403478</v>
      </c>
      <c r="FM10" s="95">
        <f>FK4/$FK$8</f>
        <v>0.71432547041140504</v>
      </c>
      <c r="FP10" s="99" t="s">
        <v>9</v>
      </c>
      <c r="FQ10" s="94">
        <f>FQ4/$FQ$8</f>
        <v>0.16883877679054979</v>
      </c>
      <c r="FV10" s="99" t="s">
        <v>9</v>
      </c>
      <c r="FW10" s="95">
        <f>FW4/$FW$8</f>
        <v>2.5973886427757872E-2</v>
      </c>
      <c r="GB10" s="99" t="s">
        <v>9</v>
      </c>
      <c r="GC10" s="94">
        <f>GC4/$GC$8</f>
        <v>0.39388186836280087</v>
      </c>
      <c r="GH10" s="99" t="s">
        <v>9</v>
      </c>
      <c r="GI10" s="94">
        <f>GI4/$GI$8</f>
        <v>0.27425755433057231</v>
      </c>
      <c r="GM10" s="99" t="s">
        <v>9</v>
      </c>
      <c r="GN10" s="94">
        <f>GN4/$GN$8</f>
        <v>0.14852613583380822</v>
      </c>
      <c r="GO10" s="94">
        <f>GO4/$GO$8</f>
        <v>0.272200220471155</v>
      </c>
      <c r="GR10" t="s">
        <v>49</v>
      </c>
      <c r="GS10" s="1">
        <f t="shared" si="34"/>
        <v>179</v>
      </c>
      <c r="GT10" s="1" t="str">
        <f t="shared" si="35"/>
        <v>USA</v>
      </c>
      <c r="GW10" s="142" t="str" cm="1">
        <f t="array" ref="GW10">INDEX($G$3:$G$210,MATCH(GX10,$C$3:$C$210,0),0)</f>
        <v>Central Europe</v>
      </c>
      <c r="GX10" s="142" t="s">
        <v>362</v>
      </c>
      <c r="GY10" s="143">
        <v>30892</v>
      </c>
      <c r="GZ10" s="142"/>
      <c r="HD10" t="str" cm="1">
        <f t="array" ref="HD10">INDEX($G$3:$G$210,MATCH(HE10,$C$3:$C$210,0),0)</f>
        <v>Caribbean</v>
      </c>
      <c r="HE10" t="s">
        <v>288</v>
      </c>
      <c r="HF10" s="1">
        <v>7</v>
      </c>
      <c r="HG10" s="1"/>
      <c r="HH10" s="1"/>
      <c r="HK10" t="str" cm="1">
        <f t="array" ref="HK10">INDEX($G$3:$G$210,MATCH(HL10,$C$3:$C$210,0),0)</f>
        <v>Caribbean</v>
      </c>
      <c r="HL10" t="s">
        <v>381</v>
      </c>
      <c r="HM10" s="1">
        <v>674</v>
      </c>
      <c r="HN10" s="1"/>
      <c r="HO10" s="1"/>
      <c r="HP10" s="1"/>
      <c r="HQ10" s="1"/>
      <c r="HR10" t="str" cm="1">
        <f t="array" ref="HR10">INDEX($G$3:$G$210,MATCH(HS10,$C$3:$C$210,0),0)</f>
        <v>Central Asia</v>
      </c>
      <c r="HS10" t="s">
        <v>427</v>
      </c>
      <c r="HT10" s="1">
        <v>2836</v>
      </c>
      <c r="HU10">
        <f>SUM(HT7:HT10)</f>
        <v>20809</v>
      </c>
      <c r="HV10" t="s">
        <v>495</v>
      </c>
      <c r="HW10" t="s">
        <v>500</v>
      </c>
      <c r="HZ10" s="152" t="s">
        <v>304</v>
      </c>
      <c r="IA10" s="152">
        <v>106518</v>
      </c>
      <c r="IB10" s="152">
        <v>84632</v>
      </c>
      <c r="IC10" s="94">
        <f>(IA10-IB10)/IA10</f>
        <v>0.2054676204960664</v>
      </c>
    </row>
    <row r="11" spans="1:244" ht="15.75" customHeight="1">
      <c r="A11" s="1">
        <v>1</v>
      </c>
      <c r="B11" s="142" t="s">
        <v>50</v>
      </c>
      <c r="C11" t="s">
        <v>51</v>
      </c>
      <c r="D11" t="s">
        <v>52</v>
      </c>
      <c r="E11" s="254" t="s">
        <v>540</v>
      </c>
      <c r="F11" t="s">
        <v>17</v>
      </c>
      <c r="G11" t="s">
        <v>490</v>
      </c>
      <c r="H11" t="s">
        <v>53</v>
      </c>
      <c r="I11" t="s">
        <v>41</v>
      </c>
      <c r="J11" t="s">
        <v>28</v>
      </c>
      <c r="K11" s="21">
        <v>6517</v>
      </c>
      <c r="L11" s="21">
        <v>1549</v>
      </c>
      <c r="M11" s="21">
        <v>2409</v>
      </c>
      <c r="N11" s="21">
        <v>0</v>
      </c>
      <c r="O11" s="22">
        <v>5506</v>
      </c>
      <c r="P11" s="22">
        <v>809</v>
      </c>
      <c r="Q11" s="22">
        <v>2145</v>
      </c>
      <c r="R11" s="22">
        <v>2</v>
      </c>
      <c r="S11" s="23">
        <v>5446</v>
      </c>
      <c r="T11" s="23">
        <v>450</v>
      </c>
      <c r="U11" s="23">
        <v>2172</v>
      </c>
      <c r="V11" s="23">
        <v>4</v>
      </c>
      <c r="W11" s="24">
        <v>4527</v>
      </c>
      <c r="X11" s="24">
        <v>2116</v>
      </c>
      <c r="Y11" s="24">
        <v>2414</v>
      </c>
      <c r="Z11" s="24">
        <v>0</v>
      </c>
      <c r="AA11" s="25">
        <v>4440</v>
      </c>
      <c r="AB11" s="25">
        <v>925</v>
      </c>
      <c r="AC11" s="25">
        <v>1709</v>
      </c>
      <c r="AD11" s="25">
        <v>1</v>
      </c>
      <c r="AE11" s="26">
        <v>6672</v>
      </c>
      <c r="AF11" s="26">
        <v>109</v>
      </c>
      <c r="AG11" s="26">
        <v>1782</v>
      </c>
      <c r="AH11" s="26">
        <v>1</v>
      </c>
      <c r="AI11">
        <f>SUM(K11:N11)</f>
        <v>10475</v>
      </c>
      <c r="AJ11">
        <f>SUM(O11:R11)</f>
        <v>8462</v>
      </c>
      <c r="AK11">
        <f>SUM(S11:V11)</f>
        <v>8072</v>
      </c>
      <c r="AL11">
        <f>SUM(W11:Z11)</f>
        <v>9057</v>
      </c>
      <c r="AM11">
        <f>SUM(AA11:AD11)</f>
        <v>7075</v>
      </c>
      <c r="AN11">
        <f>SUM(AE11:AH11)</f>
        <v>8564</v>
      </c>
      <c r="AO11">
        <f>SUM(AI11:AN11)</f>
        <v>51705</v>
      </c>
      <c r="AP11" s="67">
        <f>SUM(K11,O11,S11,W11)</f>
        <v>21996</v>
      </c>
      <c r="AQ11" s="68">
        <f>SUM(L11,P11,T11,X11)</f>
        <v>4924</v>
      </c>
      <c r="AR11" s="68">
        <f>SUM(M11,Q11,U11,Y11)</f>
        <v>9140</v>
      </c>
      <c r="AS11" s="69">
        <f>SUM(N11,R11,V11,Z11)</f>
        <v>6</v>
      </c>
      <c r="AT11" s="77">
        <f>SUM(W11,AA11,AE11)</f>
        <v>15639</v>
      </c>
      <c r="AU11" s="73">
        <f>SUM(X11,AB11,AF11)</f>
        <v>3150</v>
      </c>
      <c r="AV11" s="73">
        <f>SUM(Y11,AC11,AG11)</f>
        <v>5905</v>
      </c>
      <c r="AW11" s="78">
        <f>SUM(Z11,AD11,AH11)</f>
        <v>2</v>
      </c>
      <c r="AX11" s="84">
        <f>SUM(K11,O11,S11,W11,AA11,AE11)</f>
        <v>33108</v>
      </c>
      <c r="AY11" s="79">
        <f>SUM(L11,P11,T11,X11,AB11,AF11)</f>
        <v>5958</v>
      </c>
      <c r="AZ11" s="79">
        <f>SUM(M11,Q11,U11,Y11,AC11,AG11)</f>
        <v>12631</v>
      </c>
      <c r="BA11" s="85">
        <f>SUM(N11,R11,V11,Z11,AD11,AH11)</f>
        <v>8</v>
      </c>
      <c r="BD11" s="30" t="s">
        <v>442</v>
      </c>
      <c r="BE11" s="31">
        <f>SUM(N211,R211,V211,Z211)</f>
        <v>984598</v>
      </c>
      <c r="BF11" s="133">
        <f>BE11/$BK$3</f>
        <v>6.6093053516015285E-2</v>
      </c>
      <c r="BG11" s="110"/>
      <c r="BH11" s="110"/>
      <c r="BI11" s="110"/>
      <c r="BJ11" s="110"/>
      <c r="BK11" s="110"/>
      <c r="BL11" s="110"/>
      <c r="DF11" s="107"/>
      <c r="DG11" s="110"/>
      <c r="DH11" s="110"/>
      <c r="DI11" s="110"/>
      <c r="DJ11" s="110"/>
      <c r="DK11" s="199"/>
      <c r="DL11" s="200"/>
      <c r="DN11" s="107"/>
      <c r="DO11" s="110"/>
      <c r="DP11" s="110"/>
      <c r="DQ11" s="110"/>
      <c r="DR11" s="110"/>
      <c r="DS11" s="128"/>
      <c r="DT11" s="111"/>
      <c r="DV11" s="107"/>
      <c r="DW11" s="110"/>
      <c r="DX11" s="110"/>
      <c r="DY11" s="110"/>
      <c r="DZ11" s="110"/>
      <c r="EA11" s="110"/>
      <c r="EB11" s="111"/>
      <c r="ED11" s="107"/>
      <c r="EE11" s="110"/>
      <c r="EF11" s="110"/>
      <c r="EG11" s="110"/>
      <c r="EH11" s="110"/>
      <c r="EI11" s="110"/>
      <c r="EJ11" s="111"/>
      <c r="EL11" s="9"/>
      <c r="EM11" s="9"/>
      <c r="EN11" s="9"/>
      <c r="EO11" s="9"/>
      <c r="EP11" s="9"/>
      <c r="ER11" s="99" t="s">
        <v>24</v>
      </c>
      <c r="ES11" s="158" t="s">
        <v>18</v>
      </c>
      <c r="ET11" s="100">
        <f>SUMIFS($AN$3:$AN$210,$F$3:$F$210,$ER$11,$G$3:$G$210,ES11)</f>
        <v>31904</v>
      </c>
      <c r="EU11" s="159">
        <f>ET11/$EV$14</f>
        <v>4.2768361278975618E-2</v>
      </c>
      <c r="EV11" s="110"/>
      <c r="EW11" s="178">
        <f>SUMIFS($AZ$3:$AZ$210,$F$3:$F$210,$ER$11,$G$3:$G$210,ES11)</f>
        <v>776</v>
      </c>
      <c r="EX11" s="178">
        <f>SUMIFS($AY$3:$AY$210,$F$3:$F$210,$ER$11,$G$3:$G$210,ES11)</f>
        <v>57986</v>
      </c>
      <c r="EY11" s="107" t="s">
        <v>10</v>
      </c>
      <c r="EZ11" s="110"/>
      <c r="FJ11">
        <f t="shared" ref="FJ11:FJ13" si="56">SUM(FF5:FK5)</f>
        <v>148799</v>
      </c>
      <c r="FK11" s="94">
        <f t="shared" ref="FK11:FK13" si="57">FJ11/SUM($FJ$10:$FJ$13)</f>
        <v>5.082091007609868E-2</v>
      </c>
      <c r="FM11" s="95">
        <f t="shared" ref="FM11:FM13" si="58">FK5/$FK$8</f>
        <v>8.7973614528541549E-2</v>
      </c>
      <c r="FP11" s="107" t="s">
        <v>10</v>
      </c>
      <c r="FQ11" s="94">
        <f t="shared" ref="FQ11:FQ13" si="59">FQ5/$FQ$8</f>
        <v>0.57605245237086644</v>
      </c>
      <c r="FV11" s="107" t="s">
        <v>10</v>
      </c>
      <c r="FW11" s="95">
        <f t="shared" ref="FW11:FW13" si="60">FW5/$FW$8</f>
        <v>0.89938630342214898</v>
      </c>
      <c r="GB11" s="107" t="s">
        <v>10</v>
      </c>
      <c r="GC11" s="94">
        <f>GC5/$GC$8</f>
        <v>9.757908599288297E-3</v>
      </c>
      <c r="GH11" s="107" t="s">
        <v>10</v>
      </c>
      <c r="GI11" s="94">
        <f t="shared" ref="GI11:GI13" si="61">GI5/$GI$8</f>
        <v>4.5167248694046001E-2</v>
      </c>
      <c r="GM11" s="107" t="s">
        <v>10</v>
      </c>
      <c r="GN11" s="94">
        <f t="shared" ref="GN11:GN13" si="62">GN5/$GN$8</f>
        <v>0.61902294980054917</v>
      </c>
      <c r="GO11" s="94">
        <f t="shared" ref="GO11:GO12" si="63">GO5/$GO$8</f>
        <v>0.37243294002368021</v>
      </c>
      <c r="GR11" t="s">
        <v>51</v>
      </c>
      <c r="GS11" s="1">
        <f t="shared" si="34"/>
        <v>6672</v>
      </c>
      <c r="GT11" s="1" t="str">
        <f t="shared" si="35"/>
        <v>Japan</v>
      </c>
      <c r="GW11" s="142" t="str" cm="1">
        <f t="array" ref="GW11">INDEX($G$3:$G$210,MATCH(GX11,$C$3:$C$210,0),0)</f>
        <v>Central Europe</v>
      </c>
      <c r="GX11" s="142" t="s">
        <v>364</v>
      </c>
      <c r="GY11" s="143">
        <v>27776</v>
      </c>
      <c r="GZ11" s="142"/>
      <c r="HD11" t="str" cm="1">
        <f t="array" ref="HD11">INDEX($G$3:$G$210,MATCH(HE11,$C$3:$C$210,0),0)</f>
        <v>Caribbean</v>
      </c>
      <c r="HE11" t="s">
        <v>360</v>
      </c>
      <c r="HF11" s="1">
        <v>283</v>
      </c>
      <c r="HG11" s="1">
        <f>SUM(HF3:HF11)</f>
        <v>40918</v>
      </c>
      <c r="HH11" s="1" t="s">
        <v>495</v>
      </c>
      <c r="HI11" t="s">
        <v>500</v>
      </c>
      <c r="HK11" t="str" cm="1">
        <f t="array" ref="HK11">INDEX($G$3:$G$210,MATCH(HL11,$C$3:$C$210,0),0)</f>
        <v>Caribbean</v>
      </c>
      <c r="HL11" t="s">
        <v>404</v>
      </c>
      <c r="HM11" s="1">
        <v>7327</v>
      </c>
      <c r="HN11" s="1"/>
      <c r="HO11" s="1"/>
      <c r="HP11" s="1"/>
      <c r="HQ11" s="1"/>
      <c r="HR11" t="str" cm="1">
        <f t="array" ref="HR11">INDEX($G$3:$G$210,MATCH(HS11,$C$3:$C$210,0),0)</f>
        <v>Eastern Africa</v>
      </c>
      <c r="HS11" t="s">
        <v>146</v>
      </c>
      <c r="HT11" s="1">
        <v>686</v>
      </c>
      <c r="HZ11" s="152" t="s">
        <v>283</v>
      </c>
      <c r="IA11" s="152">
        <v>69961</v>
      </c>
      <c r="IB11" s="152">
        <v>59002</v>
      </c>
      <c r="IC11" s="94">
        <f t="shared" ref="IC11:IC14" si="64">(IA11-IB11)/IA11</f>
        <v>0.15664441617472591</v>
      </c>
    </row>
    <row r="12" spans="1:244" ht="15.75" customHeight="1">
      <c r="A12" s="1">
        <v>1</v>
      </c>
      <c r="B12" s="142" t="s">
        <v>55</v>
      </c>
      <c r="C12" t="s">
        <v>56</v>
      </c>
      <c r="D12" t="s">
        <v>52</v>
      </c>
      <c r="E12" s="254" t="s">
        <v>538</v>
      </c>
      <c r="F12" t="s">
        <v>10</v>
      </c>
      <c r="G12" t="s">
        <v>57</v>
      </c>
      <c r="H12" t="s">
        <v>53</v>
      </c>
      <c r="I12" t="s">
        <v>41</v>
      </c>
      <c r="J12" t="s">
        <v>28</v>
      </c>
      <c r="K12" s="21">
        <v>11</v>
      </c>
      <c r="L12" s="21">
        <v>27679</v>
      </c>
      <c r="M12" s="21">
        <v>176</v>
      </c>
      <c r="N12" s="21">
        <v>0</v>
      </c>
      <c r="O12" s="22">
        <v>0</v>
      </c>
      <c r="P12" s="22">
        <v>33535</v>
      </c>
      <c r="Q12" s="22">
        <v>154</v>
      </c>
      <c r="R12" s="22">
        <v>1</v>
      </c>
      <c r="S12" s="23">
        <v>0</v>
      </c>
      <c r="T12" s="23">
        <v>43191</v>
      </c>
      <c r="U12" s="23">
        <v>181</v>
      </c>
      <c r="V12" s="23">
        <v>2</v>
      </c>
      <c r="W12" s="24">
        <v>0</v>
      </c>
      <c r="X12" s="24">
        <v>50975</v>
      </c>
      <c r="Y12" s="24">
        <v>178</v>
      </c>
      <c r="Z12" s="24">
        <v>1</v>
      </c>
      <c r="AA12" s="25">
        <v>0</v>
      </c>
      <c r="AB12" s="25">
        <v>54546</v>
      </c>
      <c r="AC12" s="25">
        <v>131</v>
      </c>
      <c r="AD12" s="25">
        <v>7</v>
      </c>
      <c r="AE12" s="26">
        <v>0</v>
      </c>
      <c r="AF12" s="26">
        <v>51536</v>
      </c>
      <c r="AG12" s="26">
        <v>98</v>
      </c>
      <c r="AH12" s="26">
        <v>0</v>
      </c>
      <c r="AI12">
        <f>SUM(K12:N12)</f>
        <v>27866</v>
      </c>
      <c r="AJ12">
        <f>SUM(O12:R12)</f>
        <v>33690</v>
      </c>
      <c r="AK12">
        <f>SUM(S12:V12)</f>
        <v>43374</v>
      </c>
      <c r="AL12">
        <f>SUM(W12:Z12)</f>
        <v>51154</v>
      </c>
      <c r="AM12">
        <f>SUM(AA12:AD12)</f>
        <v>54684</v>
      </c>
      <c r="AN12">
        <f>SUM(AE12:AH12)</f>
        <v>51634</v>
      </c>
      <c r="AO12">
        <f>SUM(AI12:AN12)</f>
        <v>262402</v>
      </c>
      <c r="AP12" s="67">
        <f>SUM(K12,O12,S12,W12)</f>
        <v>11</v>
      </c>
      <c r="AQ12" s="68">
        <f>SUM(L12,P12,T12,X12)</f>
        <v>155380</v>
      </c>
      <c r="AR12" s="68">
        <f>SUM(M12,Q12,U12,Y12)</f>
        <v>689</v>
      </c>
      <c r="AS12" s="69">
        <f>SUM(N12,R12,V12,Z12)</f>
        <v>4</v>
      </c>
      <c r="AT12" s="77">
        <f>SUM(W12,AA12,AE12)</f>
        <v>0</v>
      </c>
      <c r="AU12" s="73">
        <f>SUM(X12,AB12,AF12)</f>
        <v>157057</v>
      </c>
      <c r="AV12" s="73">
        <f>SUM(Y12,AC12,AG12)</f>
        <v>407</v>
      </c>
      <c r="AW12" s="78">
        <f>SUM(Z12,AD12,AH12)</f>
        <v>8</v>
      </c>
      <c r="AX12" s="84">
        <f>SUM(K12,O12,S12,W12,AA12,AE12)</f>
        <v>11</v>
      </c>
      <c r="AY12" s="79">
        <f>SUM(L12,P12,T12,X12,AB12,AF12)</f>
        <v>261462</v>
      </c>
      <c r="AZ12" s="79">
        <f>SUM(M12,Q12,U12,Y12,AC12,AG12)</f>
        <v>918</v>
      </c>
      <c r="BA12" s="85">
        <f>SUM(N12,R12,V12,Z12,AD12,AH12)</f>
        <v>11</v>
      </c>
      <c r="BD12" s="30" t="s">
        <v>54</v>
      </c>
      <c r="BE12" s="31">
        <f>SUM(BE8:BE11)</f>
        <v>14897148</v>
      </c>
      <c r="BF12" s="36">
        <f>SUM(BF8:BF11)</f>
        <v>0.99999999999999989</v>
      </c>
      <c r="CY12" t="s">
        <v>10</v>
      </c>
      <c r="CZ12" s="87">
        <f>CZ7</f>
        <v>1171832</v>
      </c>
      <c r="DA12" s="96">
        <f>DA7</f>
        <v>0.58599276505222186</v>
      </c>
      <c r="DF12" s="211" t="s">
        <v>10</v>
      </c>
      <c r="DG12" s="212">
        <f t="shared" ref="DG12:DL12" si="65">DG7</f>
        <v>4142010</v>
      </c>
      <c r="DH12" s="213">
        <f t="shared" si="65"/>
        <v>0.5753577189774659</v>
      </c>
      <c r="DI12" s="212">
        <f t="shared" si="65"/>
        <v>3778103</v>
      </c>
      <c r="DJ12" s="213">
        <f t="shared" si="65"/>
        <v>0.58586948616552981</v>
      </c>
      <c r="DK12" s="214">
        <f t="shared" si="65"/>
        <v>6655642</v>
      </c>
      <c r="DL12" s="200">
        <f t="shared" si="65"/>
        <v>0.57695334046299707</v>
      </c>
      <c r="DN12" s="211" t="s">
        <v>10</v>
      </c>
      <c r="DO12" s="212">
        <f t="shared" ref="DO12:DT12" si="66">DO7</f>
        <v>137627</v>
      </c>
      <c r="DP12" s="213">
        <f t="shared" si="66"/>
        <v>3.3377512674782249E-2</v>
      </c>
      <c r="DQ12" s="212">
        <f t="shared" si="66"/>
        <v>116621</v>
      </c>
      <c r="DR12" s="213">
        <f t="shared" si="66"/>
        <v>3.8069548963607688E-2</v>
      </c>
      <c r="DS12" s="214">
        <f t="shared" si="66"/>
        <v>213357</v>
      </c>
      <c r="DT12" s="215">
        <f t="shared" si="66"/>
        <v>3.5063653192322963E-2</v>
      </c>
      <c r="DV12" s="211" t="s">
        <v>10</v>
      </c>
      <c r="DW12" s="212">
        <f t="shared" ref="DW12:EB12" si="67">DW7</f>
        <v>315883</v>
      </c>
      <c r="DX12" s="213">
        <f t="shared" si="67"/>
        <v>0.12195369602515338</v>
      </c>
      <c r="DY12" s="212">
        <f t="shared" si="67"/>
        <v>316009</v>
      </c>
      <c r="DZ12" s="213">
        <f t="shared" si="67"/>
        <v>0.12257052549840372</v>
      </c>
      <c r="EA12" s="214">
        <f t="shared" si="67"/>
        <v>528929</v>
      </c>
      <c r="EB12" s="215">
        <f t="shared" si="67"/>
        <v>0.12103804628896507</v>
      </c>
      <c r="ED12" s="211" t="s">
        <v>10</v>
      </c>
      <c r="EE12" s="212">
        <f t="shared" ref="EE12:EJ12" si="68">EE7</f>
        <v>1419</v>
      </c>
      <c r="EF12" s="213">
        <f t="shared" si="68"/>
        <v>1.4411973211402014E-3</v>
      </c>
      <c r="EG12" s="212">
        <f t="shared" si="68"/>
        <v>2631</v>
      </c>
      <c r="EH12" s="213">
        <f t="shared" si="68"/>
        <v>2.3031087153100268E-3</v>
      </c>
      <c r="EI12" s="214">
        <f t="shared" si="68"/>
        <v>3414</v>
      </c>
      <c r="EJ12" s="215">
        <f t="shared" si="68"/>
        <v>1.9051296760498302E-3</v>
      </c>
      <c r="ER12" s="107"/>
      <c r="ES12" s="137" t="s">
        <v>25</v>
      </c>
      <c r="ET12" s="104">
        <f>SUMIFS($AN$3:$AN$210,$F$3:$F$210,$ER$11,$G$3:$G$210,ES12)</f>
        <v>79756</v>
      </c>
      <c r="EU12" s="160">
        <f t="shared" ref="EU12:EU13" si="69">ET12/$EV$14</f>
        <v>0.10691554106588451</v>
      </c>
      <c r="EV12" s="110"/>
      <c r="EW12" s="178">
        <f>SUMIFS($AZ$3:$AZ$210,$F$3:$F$210,$ER$11,$G$3:$G$210,ES12)</f>
        <v>17817</v>
      </c>
      <c r="EX12" s="178">
        <f>SUMIFS($AY$3:$AY$210,$F$3:$F$210,$ER$11,$G$3:$G$210,ES12)</f>
        <v>465763</v>
      </c>
      <c r="EY12" s="107" t="s">
        <v>11</v>
      </c>
      <c r="EZ12" s="110"/>
      <c r="FJ12">
        <f t="shared" si="56"/>
        <v>347282</v>
      </c>
      <c r="FK12" s="94">
        <f t="shared" si="57"/>
        <v>0.118610926774022</v>
      </c>
      <c r="FM12" s="95">
        <f t="shared" si="58"/>
        <v>0.1058312002138171</v>
      </c>
      <c r="FP12" s="107" t="s">
        <v>11</v>
      </c>
      <c r="FQ12" s="94">
        <f t="shared" si="59"/>
        <v>0.20022065171346914</v>
      </c>
      <c r="FV12" s="107" t="s">
        <v>11</v>
      </c>
      <c r="FW12" s="95">
        <f t="shared" si="60"/>
        <v>7.3952893645369958E-2</v>
      </c>
      <c r="GB12" s="107" t="s">
        <v>11</v>
      </c>
      <c r="GC12" s="94">
        <f t="shared" ref="GC12:GC13" si="70">GC6/$GC$8</f>
        <v>0.43854549020706662</v>
      </c>
      <c r="GH12" s="107" t="s">
        <v>11</v>
      </c>
      <c r="GI12" s="94">
        <f t="shared" si="61"/>
        <v>0.46327455337816387</v>
      </c>
      <c r="GM12" s="107" t="s">
        <v>11</v>
      </c>
      <c r="GN12" s="94">
        <f t="shared" si="62"/>
        <v>0.1789618194063099</v>
      </c>
      <c r="GO12" s="94">
        <f t="shared" si="63"/>
        <v>0.27783448332176541</v>
      </c>
      <c r="GR12" t="s">
        <v>56</v>
      </c>
      <c r="GS12" s="1">
        <f t="shared" si="34"/>
        <v>51536</v>
      </c>
      <c r="GT12" s="1" t="str">
        <f t="shared" si="35"/>
        <v>EU</v>
      </c>
      <c r="GW12" s="142" t="str" cm="1">
        <f t="array" ref="GW12">INDEX($G$3:$G$210,MATCH(GX12,$C$3:$C$210,0),0)</f>
        <v>Central Europe</v>
      </c>
      <c r="GX12" s="142" t="s">
        <v>135</v>
      </c>
      <c r="GY12" s="143">
        <v>13846</v>
      </c>
      <c r="GZ12" s="142"/>
      <c r="HD12" t="str" cm="1">
        <f t="array" ref="HD12">INDEX($G$3:$G$210,MATCH(HE12,$C$3:$C$210,0),0)</f>
        <v>Caucasus</v>
      </c>
      <c r="HE12" t="s">
        <v>46</v>
      </c>
      <c r="HF12" s="1">
        <v>161</v>
      </c>
      <c r="HG12" s="1"/>
      <c r="HH12" s="1"/>
      <c r="HK12" t="str" cm="1">
        <f t="array" ref="HK12">INDEX($G$3:$G$210,MATCH(HL12,$C$3:$C$210,0),0)</f>
        <v>Caribbean</v>
      </c>
      <c r="HL12" t="s">
        <v>412</v>
      </c>
      <c r="HM12" s="1">
        <v>2402</v>
      </c>
      <c r="HN12" s="1">
        <f>SUM(HM3:HM12)</f>
        <v>35110</v>
      </c>
      <c r="HO12" s="1" t="s">
        <v>495</v>
      </c>
      <c r="HP12" s="1" t="s">
        <v>500</v>
      </c>
      <c r="HQ12" s="1"/>
      <c r="HR12" t="str" cm="1">
        <f t="array" ref="HR12">INDEX($G$3:$G$210,MATCH(HS12,$C$3:$C$210,0),0)</f>
        <v>Eastern Africa</v>
      </c>
      <c r="HS12" t="s">
        <v>383</v>
      </c>
      <c r="HT12" s="1">
        <v>4294</v>
      </c>
      <c r="HU12">
        <f>SUM(HT11:HT12)</f>
        <v>4980</v>
      </c>
      <c r="HZ12" s="152" t="s">
        <v>105</v>
      </c>
      <c r="IA12" s="152">
        <v>57369</v>
      </c>
      <c r="IB12" s="152">
        <v>32902</v>
      </c>
      <c r="IC12" s="94">
        <f t="shared" si="64"/>
        <v>0.42648468685178409</v>
      </c>
    </row>
    <row r="13" spans="1:244" ht="15.75" customHeight="1" thickBot="1">
      <c r="A13" s="1">
        <v>1</v>
      </c>
      <c r="B13" s="142" t="s">
        <v>58</v>
      </c>
      <c r="C13" t="s">
        <v>59</v>
      </c>
      <c r="D13" t="s">
        <v>16</v>
      </c>
      <c r="E13" s="254" t="s">
        <v>538</v>
      </c>
      <c r="F13" s="20" t="s">
        <v>24</v>
      </c>
      <c r="G13" s="20" t="s">
        <v>47</v>
      </c>
      <c r="H13" t="s">
        <v>26</v>
      </c>
      <c r="I13" t="s">
        <v>27</v>
      </c>
      <c r="J13" t="s">
        <v>28</v>
      </c>
      <c r="K13" s="21">
        <v>0</v>
      </c>
      <c r="L13" s="21">
        <v>1097</v>
      </c>
      <c r="M13" s="21">
        <v>6</v>
      </c>
      <c r="N13" s="21">
        <v>5</v>
      </c>
      <c r="O13" s="22">
        <v>0</v>
      </c>
      <c r="P13" s="22">
        <v>222</v>
      </c>
      <c r="Q13" s="22">
        <v>2</v>
      </c>
      <c r="R13" s="22">
        <v>0</v>
      </c>
      <c r="S13" s="23">
        <v>0</v>
      </c>
      <c r="T13" s="23">
        <v>805</v>
      </c>
      <c r="U13" s="23">
        <v>1</v>
      </c>
      <c r="V13" s="23">
        <v>48</v>
      </c>
      <c r="W13" s="24">
        <v>0</v>
      </c>
      <c r="X13" s="24">
        <v>5707</v>
      </c>
      <c r="Y13" s="24">
        <v>5</v>
      </c>
      <c r="Z13" s="24">
        <v>354</v>
      </c>
      <c r="AA13" s="25">
        <v>0</v>
      </c>
      <c r="AB13" s="25">
        <v>8450</v>
      </c>
      <c r="AC13" s="25">
        <v>0</v>
      </c>
      <c r="AD13" s="25">
        <v>611</v>
      </c>
      <c r="AE13" s="26">
        <v>0</v>
      </c>
      <c r="AF13" s="26">
        <v>3213</v>
      </c>
      <c r="AG13" s="26">
        <v>89</v>
      </c>
      <c r="AH13" s="26">
        <v>1934</v>
      </c>
      <c r="AI13">
        <f>SUM(K13:N13)</f>
        <v>1108</v>
      </c>
      <c r="AJ13">
        <f>SUM(O13:R13)</f>
        <v>224</v>
      </c>
      <c r="AK13">
        <f>SUM(S13:V13)</f>
        <v>854</v>
      </c>
      <c r="AL13">
        <f>SUM(W13:Z13)</f>
        <v>6066</v>
      </c>
      <c r="AM13">
        <f>SUM(AA13:AD13)</f>
        <v>9061</v>
      </c>
      <c r="AN13">
        <f>SUM(AE13:AH13)</f>
        <v>5236</v>
      </c>
      <c r="AO13">
        <f>SUM(AI13:AN13)</f>
        <v>22549</v>
      </c>
      <c r="AP13" s="67">
        <f>SUM(K13,O13,S13,W13)</f>
        <v>0</v>
      </c>
      <c r="AQ13" s="68">
        <f>SUM(L13,P13,T13,X13)</f>
        <v>7831</v>
      </c>
      <c r="AR13" s="68">
        <f>SUM(M13,Q13,U13,Y13)</f>
        <v>14</v>
      </c>
      <c r="AS13" s="69">
        <f>SUM(N13,R13,V13,Z13)</f>
        <v>407</v>
      </c>
      <c r="AT13" s="77">
        <f>SUM(W13,AA13,AE13)</f>
        <v>0</v>
      </c>
      <c r="AU13" s="73">
        <f>SUM(X13,AB13,AF13)</f>
        <v>17370</v>
      </c>
      <c r="AV13" s="73">
        <f>SUM(Y13,AC13,AG13)</f>
        <v>94</v>
      </c>
      <c r="AW13" s="78">
        <f>SUM(Z13,AD13,AH13)</f>
        <v>2899</v>
      </c>
      <c r="AX13" s="84">
        <f>SUM(K13,O13,S13,W13,AA13,AE13)</f>
        <v>0</v>
      </c>
      <c r="AY13" s="79">
        <f>SUM(L13,P13,T13,X13,AB13,AF13)</f>
        <v>19494</v>
      </c>
      <c r="AZ13" s="79">
        <f>SUM(M13,Q13,U13,Y13,AC13,AG13)</f>
        <v>103</v>
      </c>
      <c r="BA13" s="85">
        <f>SUM(N13,R13,V13,Z13,AD13,AH13)</f>
        <v>2952</v>
      </c>
      <c r="CY13" t="s">
        <v>459</v>
      </c>
      <c r="CZ13" s="87">
        <f>SUM(CZ3,CZ4,CZ5,CZ6,CZ8,CZ9)</f>
        <v>827906</v>
      </c>
      <c r="DA13" s="96">
        <f>SUM(DA3,DA4,DA5,DA6,DA8,DA9)</f>
        <v>0.41400723494777814</v>
      </c>
      <c r="DF13" s="112" t="s">
        <v>459</v>
      </c>
      <c r="DG13" s="113">
        <f t="shared" ref="DG13:DL13" si="71">SUM(DG3,DG4,DG5,DG6,DG8,DG9)</f>
        <v>3057007</v>
      </c>
      <c r="DH13" s="114">
        <f t="shared" si="71"/>
        <v>0.42464228102253404</v>
      </c>
      <c r="DI13" s="113">
        <f t="shared" si="71"/>
        <v>2670608</v>
      </c>
      <c r="DJ13" s="114">
        <f t="shared" si="71"/>
        <v>0.41413051383447019</v>
      </c>
      <c r="DK13" s="201">
        <f t="shared" si="71"/>
        <v>4880199</v>
      </c>
      <c r="DL13" s="202">
        <f t="shared" si="71"/>
        <v>0.42304665953700299</v>
      </c>
      <c r="DN13" s="112" t="s">
        <v>459</v>
      </c>
      <c r="DO13" s="113">
        <f t="shared" ref="DO13:DT13" si="72">SUM(DO3,DO4,DO5,DO6,DO8,DO9)</f>
        <v>3985718</v>
      </c>
      <c r="DP13" s="114">
        <f t="shared" si="72"/>
        <v>0.96662248732521772</v>
      </c>
      <c r="DQ13" s="113">
        <f t="shared" si="72"/>
        <v>2946746</v>
      </c>
      <c r="DR13" s="114">
        <f t="shared" si="72"/>
        <v>0.9619304510363923</v>
      </c>
      <c r="DS13" s="129">
        <f t="shared" si="72"/>
        <v>5871491</v>
      </c>
      <c r="DT13" s="115">
        <f t="shared" si="72"/>
        <v>0.96493634680767715</v>
      </c>
      <c r="DV13" s="112" t="s">
        <v>459</v>
      </c>
      <c r="DW13" s="113">
        <f t="shared" ref="DW13:EB13" si="73">SUM(DW3,DW4,DW5,DW6,DW8,DW9)</f>
        <v>2274305</v>
      </c>
      <c r="DX13" s="114">
        <f t="shared" si="73"/>
        <v>0.87804630397484662</v>
      </c>
      <c r="DY13" s="113">
        <f t="shared" si="73"/>
        <v>2262172</v>
      </c>
      <c r="DZ13" s="114">
        <f t="shared" si="73"/>
        <v>0.87742947450159636</v>
      </c>
      <c r="EA13" s="113">
        <f t="shared" si="73"/>
        <v>3841011</v>
      </c>
      <c r="EB13" s="115">
        <f t="shared" si="73"/>
        <v>0.87896195371103503</v>
      </c>
      <c r="ED13" s="112" t="s">
        <v>459</v>
      </c>
      <c r="EE13" s="113">
        <f t="shared" ref="EE13:EJ13" si="74">SUM(EE3,EE4,EE5,EE6,EE8,EE9)</f>
        <v>983179</v>
      </c>
      <c r="EF13" s="114">
        <f t="shared" si="74"/>
        <v>0.99855880267885966</v>
      </c>
      <c r="EG13" s="113">
        <f t="shared" si="74"/>
        <v>1139738</v>
      </c>
      <c r="EH13" s="114">
        <f t="shared" si="74"/>
        <v>0.99769689128468986</v>
      </c>
      <c r="EI13" s="113">
        <f t="shared" si="74"/>
        <v>1788590</v>
      </c>
      <c r="EJ13" s="115">
        <f t="shared" si="74"/>
        <v>0.99809487032395017</v>
      </c>
      <c r="ER13" s="107"/>
      <c r="ES13" s="137" t="s">
        <v>47</v>
      </c>
      <c r="ET13" s="104">
        <f>SUMIFS($AN$3:$AN$210,$F$3:$F$210,$ER$11,$G$3:$G$210,ES13)</f>
        <v>70380</v>
      </c>
      <c r="EU13" s="160">
        <f t="shared" si="69"/>
        <v>9.4346704702053155E-2</v>
      </c>
      <c r="EV13" s="110"/>
      <c r="EW13" s="178">
        <f>SUMIFS($AZ$3:$AZ$210,$F$3:$F$210,$ER$11,$G$3:$G$210,ES13)</f>
        <v>296490</v>
      </c>
      <c r="EX13" s="178">
        <f>SUMIFS($AY$3:$AY$210,$F$3:$F$210,$ER$11,$G$3:$G$210,ES13)</f>
        <v>154245</v>
      </c>
      <c r="EY13" s="119" t="s">
        <v>441</v>
      </c>
      <c r="EZ13" s="110"/>
      <c r="FJ13">
        <f t="shared" si="56"/>
        <v>210594</v>
      </c>
      <c r="FK13" s="94">
        <f t="shared" si="57"/>
        <v>7.192641574584456E-2</v>
      </c>
      <c r="FM13" s="95">
        <f t="shared" si="58"/>
        <v>9.1869714846236294E-2</v>
      </c>
      <c r="FP13" s="119" t="s">
        <v>441</v>
      </c>
      <c r="FQ13" s="94">
        <f t="shared" si="59"/>
        <v>5.4888119125114612E-2</v>
      </c>
      <c r="FV13" s="119" t="s">
        <v>441</v>
      </c>
      <c r="FW13" s="95">
        <f t="shared" si="60"/>
        <v>6.8691650472322251E-4</v>
      </c>
      <c r="GB13" s="119" t="s">
        <v>441</v>
      </c>
      <c r="GC13" s="94">
        <f t="shared" si="70"/>
        <v>0.15781473283084424</v>
      </c>
      <c r="GH13" s="119" t="s">
        <v>441</v>
      </c>
      <c r="GI13" s="94">
        <f t="shared" si="61"/>
        <v>0.21730064359721782</v>
      </c>
      <c r="GM13" s="119" t="s">
        <v>441</v>
      </c>
      <c r="GN13" s="94">
        <f t="shared" si="62"/>
        <v>5.3489094959332746E-2</v>
      </c>
      <c r="GO13" s="94">
        <f>GO7/$GO$8</f>
        <v>7.7532356183399334E-2</v>
      </c>
      <c r="GR13" t="s">
        <v>59</v>
      </c>
      <c r="GS13" s="1">
        <f t="shared" si="34"/>
        <v>3213</v>
      </c>
      <c r="GT13" s="1" t="str">
        <f t="shared" si="35"/>
        <v>EU</v>
      </c>
      <c r="GW13" s="142" t="str" cm="1">
        <f t="array" ref="GW13">INDEX($G$3:$G$210,MATCH(GX13,$C$3:$C$210,0),0)</f>
        <v>Central Europe</v>
      </c>
      <c r="GX13" s="142" t="s">
        <v>162</v>
      </c>
      <c r="GY13" s="143">
        <v>5972</v>
      </c>
      <c r="GZ13" s="142"/>
      <c r="HD13" t="str" cm="1">
        <f t="array" ref="HD13">INDEX($G$3:$G$210,MATCH(HE13,$C$3:$C$210,0),0)</f>
        <v>Caucasus</v>
      </c>
      <c r="HE13" t="s">
        <v>183</v>
      </c>
      <c r="HF13" s="1">
        <v>43868</v>
      </c>
      <c r="HG13" s="1">
        <f>SUM(HF12:HF13)</f>
        <v>44029</v>
      </c>
      <c r="HH13" s="1" t="s">
        <v>495</v>
      </c>
      <c r="HI13" t="s">
        <v>500</v>
      </c>
      <c r="HK13" t="str" cm="1">
        <f t="array" ref="HK13">INDEX($G$3:$G$210,MATCH(HL13,$C$3:$C$210,0),0)</f>
        <v>Eastern Africa</v>
      </c>
      <c r="HL13" t="s">
        <v>102</v>
      </c>
      <c r="HM13" s="1">
        <v>2459</v>
      </c>
      <c r="HN13" s="1"/>
      <c r="HO13" s="1"/>
      <c r="HP13" s="1"/>
      <c r="HQ13" s="1"/>
      <c r="HR13" t="str" cm="1">
        <f t="array" ref="HR13">INDEX($G$3:$G$210,MATCH(HS13,$C$3:$C$210,0),0)</f>
        <v>North Africa</v>
      </c>
      <c r="HS13" t="s">
        <v>255</v>
      </c>
      <c r="HT13" s="1">
        <v>101698</v>
      </c>
      <c r="HU13">
        <f>HT13</f>
        <v>101698</v>
      </c>
      <c r="HV13" t="s">
        <v>495</v>
      </c>
      <c r="HW13" t="s">
        <v>500</v>
      </c>
      <c r="HZ13" s="152" t="s">
        <v>294</v>
      </c>
      <c r="IA13" s="152">
        <v>50077</v>
      </c>
      <c r="IB13" s="152">
        <v>23494</v>
      </c>
      <c r="IC13" s="94">
        <f t="shared" si="64"/>
        <v>0.53084250254607901</v>
      </c>
    </row>
    <row r="14" spans="1:244" ht="15.75" customHeight="1" thickBot="1">
      <c r="A14" s="1">
        <v>1</v>
      </c>
      <c r="B14" s="272" t="s">
        <v>60</v>
      </c>
      <c r="C14" t="s">
        <v>61</v>
      </c>
      <c r="D14" t="s">
        <v>16</v>
      </c>
      <c r="E14" s="254" t="s">
        <v>542</v>
      </c>
      <c r="F14" t="s">
        <v>39</v>
      </c>
      <c r="G14" s="20" t="s">
        <v>40</v>
      </c>
      <c r="H14" t="s">
        <v>19</v>
      </c>
      <c r="I14" t="s">
        <v>41</v>
      </c>
      <c r="J14" t="s">
        <v>28</v>
      </c>
      <c r="K14" s="21">
        <v>6423</v>
      </c>
      <c r="L14" s="21">
        <v>12</v>
      </c>
      <c r="M14" s="21">
        <v>2385</v>
      </c>
      <c r="N14" s="21">
        <v>0</v>
      </c>
      <c r="O14" s="22">
        <v>5515</v>
      </c>
      <c r="P14" s="22">
        <v>14</v>
      </c>
      <c r="Q14" s="22">
        <v>2412</v>
      </c>
      <c r="R14" s="22">
        <v>14</v>
      </c>
      <c r="S14" s="23">
        <v>6463</v>
      </c>
      <c r="T14" s="23">
        <v>25</v>
      </c>
      <c r="U14" s="23">
        <v>3557</v>
      </c>
      <c r="V14" s="23">
        <v>43</v>
      </c>
      <c r="W14" s="24">
        <v>6313</v>
      </c>
      <c r="X14" s="24">
        <v>18</v>
      </c>
      <c r="Y14" s="24">
        <v>3252</v>
      </c>
      <c r="Z14" s="24">
        <v>99</v>
      </c>
      <c r="AA14" s="25">
        <v>6733</v>
      </c>
      <c r="AB14" s="25">
        <v>31</v>
      </c>
      <c r="AC14" s="25">
        <v>3754</v>
      </c>
      <c r="AD14" s="25">
        <v>145</v>
      </c>
      <c r="AE14" s="26">
        <v>4468</v>
      </c>
      <c r="AF14" s="26">
        <v>5</v>
      </c>
      <c r="AG14" s="26">
        <v>4821</v>
      </c>
      <c r="AH14" s="26">
        <v>148</v>
      </c>
      <c r="AI14">
        <f>SUM(K14:N14)</f>
        <v>8820</v>
      </c>
      <c r="AJ14">
        <f>SUM(O14:R14)</f>
        <v>7955</v>
      </c>
      <c r="AK14">
        <f>SUM(S14:V14)</f>
        <v>10088</v>
      </c>
      <c r="AL14">
        <f>SUM(W14:Z14)</f>
        <v>9682</v>
      </c>
      <c r="AM14">
        <f>SUM(AA14:AD14)</f>
        <v>10663</v>
      </c>
      <c r="AN14">
        <f>SUM(AE14:AH14)</f>
        <v>9442</v>
      </c>
      <c r="AO14">
        <f>SUM(AI14:AN14)</f>
        <v>56650</v>
      </c>
      <c r="AP14" s="67">
        <f>SUM(K14,O14,S14,W14)</f>
        <v>24714</v>
      </c>
      <c r="AQ14" s="68">
        <f>SUM(L14,P14,T14,X14)</f>
        <v>69</v>
      </c>
      <c r="AR14" s="68">
        <f>SUM(M14,Q14,U14,Y14)</f>
        <v>11606</v>
      </c>
      <c r="AS14" s="69">
        <f>SUM(N14,R14,V14,Z14)</f>
        <v>156</v>
      </c>
      <c r="AT14" s="77">
        <f>SUM(W14,AA14,AE14)</f>
        <v>17514</v>
      </c>
      <c r="AU14" s="73">
        <f>SUM(X14,AB14,AF14)</f>
        <v>54</v>
      </c>
      <c r="AV14" s="73">
        <f>SUM(Y14,AC14,AG14)</f>
        <v>11827</v>
      </c>
      <c r="AW14" s="78">
        <f>SUM(Z14,AD14,AH14)</f>
        <v>392</v>
      </c>
      <c r="AX14" s="84">
        <f>SUM(K14,O14,S14,W14,AA14,AE14)</f>
        <v>35915</v>
      </c>
      <c r="AY14" s="79">
        <f>SUM(L14,P14,T14,X14,AB14,AF14)</f>
        <v>105</v>
      </c>
      <c r="AZ14" s="79">
        <f>SUM(M14,Q14,U14,Y14,AC14,AG14)</f>
        <v>20181</v>
      </c>
      <c r="BA14" s="85">
        <f>SUM(N14,R14,V14,Z14,AD14,AH14)</f>
        <v>449</v>
      </c>
      <c r="BD14" s="18" t="s">
        <v>449</v>
      </c>
      <c r="BE14" s="110"/>
      <c r="BF14" s="110"/>
      <c r="BG14" s="110"/>
      <c r="BH14" s="110"/>
      <c r="BI14" s="110"/>
      <c r="BJ14" s="110"/>
      <c r="BK14" s="110"/>
      <c r="BL14" s="110"/>
      <c r="DK14" s="237">
        <f>DK12/1000000</f>
        <v>6.6556420000000003</v>
      </c>
      <c r="EM14" s="172" t="s">
        <v>516</v>
      </c>
      <c r="EN14" s="165" t="s">
        <v>455</v>
      </c>
      <c r="EO14" s="166" t="s">
        <v>488</v>
      </c>
      <c r="ER14" s="112"/>
      <c r="ES14" s="161" t="s">
        <v>73</v>
      </c>
      <c r="ET14" s="113">
        <f>SUMIFS($AN$3:$AN$210,$F$3:$F$210,$ER$11,$G$3:$G$210,ES14)</f>
        <v>563932</v>
      </c>
      <c r="EU14" s="162">
        <f>ET14/$EV$14</f>
        <v>0.75596939295308674</v>
      </c>
      <c r="EV14" s="104">
        <f>SUM(ET11:ET14)</f>
        <v>745972</v>
      </c>
      <c r="EW14" s="178">
        <f>SUMIFS($AZ$3:$AZ$210,$F$3:$F$210,$ER$11,$G$3:$G$210,ES14)</f>
        <v>232332</v>
      </c>
      <c r="EX14" s="178">
        <f>SUMIFS($AY$3:$AY$210,$F$3:$F$210,$ER$11,$G$3:$G$210,ES14)</f>
        <v>1241943</v>
      </c>
      <c r="EY14" s="116" t="s">
        <v>12</v>
      </c>
      <c r="EZ14" s="110"/>
      <c r="GR14" t="s">
        <v>61</v>
      </c>
      <c r="GS14" s="1">
        <f t="shared" si="34"/>
        <v>4821</v>
      </c>
      <c r="GT14" s="1" t="str">
        <f t="shared" si="35"/>
        <v>USA</v>
      </c>
      <c r="GW14" s="142" t="str" cm="1">
        <f t="array" ref="GW14">INDEX($G$3:$G$210,MATCH(GX14,$C$3:$C$210,0),0)</f>
        <v>Central Europe</v>
      </c>
      <c r="GX14" s="142" t="s">
        <v>247</v>
      </c>
      <c r="GY14" s="143">
        <v>5651</v>
      </c>
      <c r="GZ14" s="142">
        <f>SUM(GY7:GY14)</f>
        <v>238897</v>
      </c>
      <c r="HA14" t="s">
        <v>495</v>
      </c>
      <c r="HB14" t="s">
        <v>498</v>
      </c>
      <c r="HD14" t="str" cm="1">
        <f t="array" ref="HD14">INDEX($G$3:$G$210,MATCH(HE14,$C$3:$C$210,0),0)</f>
        <v>Central America</v>
      </c>
      <c r="HE14" t="s">
        <v>77</v>
      </c>
      <c r="HF14" s="1">
        <v>903</v>
      </c>
      <c r="HG14" s="1"/>
      <c r="HH14" s="1"/>
      <c r="HK14" t="str" cm="1">
        <f t="array" ref="HK14">INDEX($G$3:$G$210,MATCH(HL14,$C$3:$C$210,0),0)</f>
        <v>Eastern Africa</v>
      </c>
      <c r="HL14" t="s">
        <v>234</v>
      </c>
      <c r="HM14" s="1">
        <v>54292</v>
      </c>
      <c r="HN14" s="1"/>
      <c r="HO14" s="1"/>
      <c r="HP14" s="1"/>
      <c r="HQ14" s="1"/>
      <c r="HR14" t="str" cm="1">
        <f t="array" ref="HR14">INDEX($G$3:$G$210,MATCH(HS14,$C$3:$C$210,0),0)</f>
        <v>Oceania</v>
      </c>
      <c r="HS14" t="s">
        <v>273</v>
      </c>
      <c r="HT14" s="1">
        <v>345</v>
      </c>
      <c r="HZ14" s="152" t="s">
        <v>375</v>
      </c>
      <c r="IA14" s="152">
        <v>26194</v>
      </c>
      <c r="IB14" s="152">
        <v>9219</v>
      </c>
      <c r="IC14" s="94">
        <f t="shared" si="64"/>
        <v>0.6480491715660075</v>
      </c>
    </row>
    <row r="15" spans="1:244" ht="15.75" customHeight="1" thickBot="1">
      <c r="A15" s="1">
        <v>1</v>
      </c>
      <c r="B15" s="142" t="s">
        <v>62</v>
      </c>
      <c r="C15" t="s">
        <v>63</v>
      </c>
      <c r="D15" t="s">
        <v>16</v>
      </c>
      <c r="E15" s="254" t="s">
        <v>539</v>
      </c>
      <c r="F15" t="s">
        <v>64</v>
      </c>
      <c r="G15" s="20" t="s">
        <v>65</v>
      </c>
      <c r="H15" t="s">
        <v>19</v>
      </c>
      <c r="I15" t="s">
        <v>41</v>
      </c>
      <c r="J15" t="s">
        <v>28</v>
      </c>
      <c r="K15" s="21">
        <v>112</v>
      </c>
      <c r="L15" s="21">
        <v>113</v>
      </c>
      <c r="M15" s="21">
        <v>1183</v>
      </c>
      <c r="N15" s="21">
        <v>37</v>
      </c>
      <c r="O15" s="22">
        <v>0</v>
      </c>
      <c r="P15" s="22">
        <v>1724</v>
      </c>
      <c r="Q15" s="22">
        <v>386</v>
      </c>
      <c r="R15" s="22">
        <v>445</v>
      </c>
      <c r="S15" s="23">
        <v>0</v>
      </c>
      <c r="T15" s="23">
        <v>40</v>
      </c>
      <c r="U15" s="23">
        <v>150</v>
      </c>
      <c r="V15" s="23">
        <v>806</v>
      </c>
      <c r="W15" s="24">
        <v>0</v>
      </c>
      <c r="X15" s="24">
        <v>26</v>
      </c>
      <c r="Y15" s="24">
        <v>132</v>
      </c>
      <c r="Z15" s="24">
        <v>617</v>
      </c>
      <c r="AA15" s="25">
        <v>0</v>
      </c>
      <c r="AB15" s="25">
        <v>94</v>
      </c>
      <c r="AC15" s="25">
        <v>122</v>
      </c>
      <c r="AD15" s="25">
        <v>58</v>
      </c>
      <c r="AE15" s="26">
        <v>0</v>
      </c>
      <c r="AF15" s="26">
        <v>33</v>
      </c>
      <c r="AG15" s="26">
        <v>175</v>
      </c>
      <c r="AH15" s="26">
        <v>25</v>
      </c>
      <c r="AI15">
        <f>SUM(K15:N15)</f>
        <v>1445</v>
      </c>
      <c r="AJ15">
        <f>SUM(O15:R15)</f>
        <v>2555</v>
      </c>
      <c r="AK15">
        <f>SUM(S15:V15)</f>
        <v>996</v>
      </c>
      <c r="AL15">
        <f>SUM(W15:Z15)</f>
        <v>775</v>
      </c>
      <c r="AM15">
        <f>SUM(AA15:AD15)</f>
        <v>274</v>
      </c>
      <c r="AN15">
        <f>SUM(AE15:AH15)</f>
        <v>233</v>
      </c>
      <c r="AO15">
        <f>SUM(AI15:AN15)</f>
        <v>6278</v>
      </c>
      <c r="AP15" s="67">
        <f>SUM(K15,O15,S15,W15)</f>
        <v>112</v>
      </c>
      <c r="AQ15" s="68">
        <f>SUM(L15,P15,T15,X15)</f>
        <v>1903</v>
      </c>
      <c r="AR15" s="68">
        <f>SUM(M15,Q15,U15,Y15)</f>
        <v>1851</v>
      </c>
      <c r="AS15" s="69">
        <f>SUM(N15,R15,V15,Z15)</f>
        <v>1905</v>
      </c>
      <c r="AT15" s="77">
        <f>SUM(W15,AA15,AE15)</f>
        <v>0</v>
      </c>
      <c r="AU15" s="73">
        <f>SUM(X15,AB15,AF15)</f>
        <v>153</v>
      </c>
      <c r="AV15" s="73">
        <f>SUM(Y15,AC15,AG15)</f>
        <v>429</v>
      </c>
      <c r="AW15" s="78">
        <f>SUM(Z15,AD15,AH15)</f>
        <v>700</v>
      </c>
      <c r="AX15" s="84">
        <f>SUM(K15,O15,S15,W15,AA15,AE15)</f>
        <v>112</v>
      </c>
      <c r="AY15" s="79">
        <f>SUM(L15,P15,T15,X15,AB15,AF15)</f>
        <v>2030</v>
      </c>
      <c r="AZ15" s="79">
        <f>SUM(M15,Q15,U15,Y15,AC15,AG15)</f>
        <v>2148</v>
      </c>
      <c r="BA15" s="85">
        <f>SUM(N15,R15,V15,Z15,AD15,AH15)</f>
        <v>1988</v>
      </c>
      <c r="BD15" s="30" t="s">
        <v>228</v>
      </c>
      <c r="BE15" s="31">
        <f>SUM(W211,AA211,AE211)</f>
        <v>3063367</v>
      </c>
      <c r="BF15" s="133">
        <f>BE15/$BK$4</f>
        <v>0.23150102912286208</v>
      </c>
      <c r="BG15">
        <v>2</v>
      </c>
      <c r="EM15" s="167" t="s">
        <v>17</v>
      </c>
      <c r="EN15" s="216">
        <f t="shared" ref="EN15:EO18" si="75">EN3</f>
        <v>2927909</v>
      </c>
      <c r="EO15" s="175">
        <f t="shared" si="75"/>
        <v>0.12311122153716117</v>
      </c>
      <c r="ER15" s="99" t="s">
        <v>10</v>
      </c>
      <c r="ES15" s="117" t="s">
        <v>57</v>
      </c>
      <c r="ET15" s="100">
        <f>SUMIFS($AN$3:$AN$210,$F$3:$F$210,$ER$15,$G$3:$G$210,ES15)</f>
        <v>726407</v>
      </c>
      <c r="EU15" s="159">
        <f>ET15/$EV$18</f>
        <v>0.55752062284523118</v>
      </c>
      <c r="EV15" s="110"/>
      <c r="EW15" s="178">
        <f>SUMIFS($AZ$3:$AZ$210,$F$3:$F$210,$ER$15,$G$3:$G$210,ES15)</f>
        <v>253476</v>
      </c>
      <c r="EX15" s="178">
        <f>SUMIFS($AY$3:$AY$210,$F$3:$F$210,$ER$15,$G$3:$G$210,ES15)</f>
        <v>3602117</v>
      </c>
      <c r="EY15" s="110"/>
      <c r="EZ15" s="110"/>
      <c r="GR15" t="s">
        <v>63</v>
      </c>
      <c r="GS15" s="1">
        <f t="shared" si="34"/>
        <v>175</v>
      </c>
      <c r="GT15" s="1" t="str">
        <f t="shared" si="35"/>
        <v>USA</v>
      </c>
      <c r="GW15" s="142" t="str" cm="1">
        <f t="array" ref="GW15">INDEX($G$3:$G$210,MATCH(GX15,$C$3:$C$210,0),0)</f>
        <v>Eastern Africa</v>
      </c>
      <c r="GX15" s="142" t="s">
        <v>126</v>
      </c>
      <c r="GY15" s="143">
        <v>2021</v>
      </c>
      <c r="GZ15" s="142"/>
      <c r="HD15" t="str" cm="1">
        <f t="array" ref="HD15">INDEX($G$3:$G$210,MATCH(HE15,$C$3:$C$210,0),0)</f>
        <v>Central America</v>
      </c>
      <c r="HE15" t="s">
        <v>156</v>
      </c>
      <c r="HF15" s="1">
        <v>8212</v>
      </c>
      <c r="HG15" s="1"/>
      <c r="HH15" s="1"/>
      <c r="HK15" t="str" cm="1">
        <f t="array" ref="HK15">INDEX($G$3:$G$210,MATCH(HL15,$C$3:$C$210,0),0)</f>
        <v>Eastern Africa</v>
      </c>
      <c r="HL15" t="s">
        <v>265</v>
      </c>
      <c r="HM15" s="1">
        <v>3746</v>
      </c>
      <c r="HN15" s="1"/>
      <c r="HO15" s="1"/>
      <c r="HP15" s="1"/>
      <c r="HQ15" s="1"/>
      <c r="HR15" t="str" cm="1">
        <f t="array" ref="HR15">INDEX($G$3:$G$210,MATCH(HS15,$C$3:$C$210,0),0)</f>
        <v>Oceania</v>
      </c>
      <c r="HS15" t="s">
        <v>318</v>
      </c>
      <c r="HT15" s="1">
        <v>10</v>
      </c>
      <c r="HZ15" s="287" t="s">
        <v>24</v>
      </c>
      <c r="IA15" s="287"/>
      <c r="IB15" s="287"/>
    </row>
    <row r="16" spans="1:244" ht="15.75" customHeight="1" thickBot="1">
      <c r="A16" s="1">
        <v>1</v>
      </c>
      <c r="B16" s="142" t="s">
        <v>66</v>
      </c>
      <c r="C16" t="s">
        <v>67</v>
      </c>
      <c r="D16" t="s">
        <v>16</v>
      </c>
      <c r="E16" s="254" t="s">
        <v>68</v>
      </c>
      <c r="F16" t="s">
        <v>17</v>
      </c>
      <c r="G16" s="20" t="s">
        <v>68</v>
      </c>
      <c r="H16" t="s">
        <v>19</v>
      </c>
      <c r="I16" t="s">
        <v>36</v>
      </c>
      <c r="J16" t="s">
        <v>21</v>
      </c>
      <c r="K16" s="21">
        <v>26660</v>
      </c>
      <c r="L16" s="21">
        <v>22</v>
      </c>
      <c r="M16" s="21">
        <v>0</v>
      </c>
      <c r="N16" s="21">
        <v>0</v>
      </c>
      <c r="O16" s="22">
        <v>27397</v>
      </c>
      <c r="P16" s="22">
        <v>18</v>
      </c>
      <c r="Q16" s="22">
        <v>0</v>
      </c>
      <c r="R16" s="22">
        <v>8</v>
      </c>
      <c r="S16" s="23">
        <v>27037</v>
      </c>
      <c r="T16" s="23">
        <v>29</v>
      </c>
      <c r="U16" s="23">
        <v>1</v>
      </c>
      <c r="V16" s="23">
        <v>1</v>
      </c>
      <c r="W16" s="24">
        <v>21808</v>
      </c>
      <c r="X16" s="24">
        <v>23</v>
      </c>
      <c r="Y16" s="24">
        <v>0</v>
      </c>
      <c r="Z16" s="24">
        <v>13</v>
      </c>
      <c r="AA16" s="25">
        <v>19677</v>
      </c>
      <c r="AB16" s="25">
        <v>38</v>
      </c>
      <c r="AC16" s="25">
        <v>5</v>
      </c>
      <c r="AD16" s="25">
        <v>3</v>
      </c>
      <c r="AE16" s="26">
        <v>15444</v>
      </c>
      <c r="AF16" s="26">
        <v>0</v>
      </c>
      <c r="AG16" s="26">
        <v>0</v>
      </c>
      <c r="AH16" s="26">
        <v>0</v>
      </c>
      <c r="AI16">
        <f>SUM(K16:N16)</f>
        <v>26682</v>
      </c>
      <c r="AJ16">
        <f>SUM(O16:R16)</f>
        <v>27423</v>
      </c>
      <c r="AK16">
        <f>SUM(S16:V16)</f>
        <v>27068</v>
      </c>
      <c r="AL16">
        <f>SUM(W16:Z16)</f>
        <v>21844</v>
      </c>
      <c r="AM16">
        <f>SUM(AA16:AD16)</f>
        <v>19723</v>
      </c>
      <c r="AN16">
        <f>SUM(AE16:AH16)</f>
        <v>15444</v>
      </c>
      <c r="AO16">
        <f>SUM(AI16:AN16)</f>
        <v>138184</v>
      </c>
      <c r="AP16" s="67">
        <f>SUM(K16,O16,S16,W16)</f>
        <v>102902</v>
      </c>
      <c r="AQ16" s="68">
        <f>SUM(L16,P16,T16,X16)</f>
        <v>92</v>
      </c>
      <c r="AR16" s="68">
        <f>SUM(M16,Q16,U16,Y16)</f>
        <v>1</v>
      </c>
      <c r="AS16" s="69">
        <f>SUM(N16,R16,V16,Z16)</f>
        <v>22</v>
      </c>
      <c r="AT16" s="77">
        <f>SUM(W16,AA16,AE16)</f>
        <v>56929</v>
      </c>
      <c r="AU16" s="73">
        <f>SUM(X16,AB16,AF16)</f>
        <v>61</v>
      </c>
      <c r="AV16" s="73">
        <f>SUM(Y16,AC16,AG16)</f>
        <v>5</v>
      </c>
      <c r="AW16" s="78">
        <f>SUM(Z16,AD16,AH16)</f>
        <v>16</v>
      </c>
      <c r="AX16" s="84">
        <f>SUM(K16,O16,S16,W16,AA16,AE16)</f>
        <v>138023</v>
      </c>
      <c r="AY16" s="79">
        <f>SUM(L16,P16,T16,X16,AB16,AF16)</f>
        <v>130</v>
      </c>
      <c r="AZ16" s="79">
        <f>SUM(M16,Q16,U16,Y16,AC16,AG16)</f>
        <v>6</v>
      </c>
      <c r="BA16" s="85">
        <f>SUM(N16,R16,V16,Z16,AD16,AH16)</f>
        <v>25</v>
      </c>
      <c r="BD16" s="30" t="s">
        <v>10</v>
      </c>
      <c r="BE16" s="31">
        <f>SUM(X211,AB211,AF211)</f>
        <v>6448711</v>
      </c>
      <c r="BF16" s="133">
        <f>BE16/$BK$4</f>
        <v>0.48733411080550287</v>
      </c>
      <c r="BG16">
        <v>1</v>
      </c>
      <c r="DF16" s="97" t="s">
        <v>4</v>
      </c>
      <c r="DG16" s="177" t="s">
        <v>465</v>
      </c>
      <c r="DH16" s="177" t="s">
        <v>473</v>
      </c>
      <c r="DI16" s="177" t="s">
        <v>479</v>
      </c>
      <c r="DJ16" s="12" t="s">
        <v>485</v>
      </c>
      <c r="EM16" s="169" t="s">
        <v>24</v>
      </c>
      <c r="EN16" s="216">
        <f t="shared" si="75"/>
        <v>3232054</v>
      </c>
      <c r="EO16" s="175">
        <f t="shared" si="75"/>
        <v>0.1358997550859907</v>
      </c>
      <c r="ER16" s="107"/>
      <c r="ES16" s="136" t="s">
        <v>25</v>
      </c>
      <c r="ET16" s="104">
        <f>SUMIFS($AN$3:$AN$210,$F$3:$F$210,$ER$15,$G$3:$G$210,ES16)</f>
        <v>191979</v>
      </c>
      <c r="EU16" s="160">
        <f t="shared" ref="EU16:EU18" si="76">ET16/$EV$18</f>
        <v>0.14734474151984306</v>
      </c>
      <c r="EV16" s="110"/>
      <c r="EW16" s="178">
        <f>SUMIFS($AZ$3:$AZ$210,$F$3:$F$210,$ER$15,$G$3:$G$210,ES16)</f>
        <v>13479</v>
      </c>
      <c r="EX16" s="178">
        <f>SUMIFS($AY$3:$AY$210,$F$3:$F$210,$ER$15,$G$3:$G$210,ES16)</f>
        <v>994532</v>
      </c>
      <c r="EY16" s="110"/>
      <c r="EZ16" s="110"/>
      <c r="GR16" t="s">
        <v>67</v>
      </c>
      <c r="GS16" s="1">
        <f t="shared" si="34"/>
        <v>15444</v>
      </c>
      <c r="GT16" s="1" t="str">
        <f t="shared" si="35"/>
        <v>Japan</v>
      </c>
      <c r="GW16" s="142" t="str" cm="1">
        <f t="array" ref="GW16">INDEX($G$3:$G$210,MATCH(GX16,$C$3:$C$210,0),0)</f>
        <v>Eastern Africa</v>
      </c>
      <c r="GX16" s="142" t="s">
        <v>166</v>
      </c>
      <c r="GY16" s="143">
        <v>1729</v>
      </c>
      <c r="GZ16" s="142"/>
      <c r="HD16" t="str" cm="1">
        <f t="array" ref="HD16">INDEX($G$3:$G$210,MATCH(HE16,$C$3:$C$210,0),0)</f>
        <v>Central America</v>
      </c>
      <c r="HE16" t="s">
        <v>195</v>
      </c>
      <c r="HF16" s="1">
        <v>17049</v>
      </c>
      <c r="HG16" s="1"/>
      <c r="HH16" s="1"/>
      <c r="HK16" t="str" cm="1">
        <f t="array" ref="HK16">INDEX($G$3:$G$210,MATCH(HL16,$C$3:$C$210,0),0)</f>
        <v>Eastern Africa</v>
      </c>
      <c r="HL16" t="s">
        <v>292</v>
      </c>
      <c r="HM16" s="1">
        <v>12496</v>
      </c>
      <c r="HN16" s="1"/>
      <c r="HO16" s="1"/>
      <c r="HP16" s="1"/>
      <c r="HQ16" s="1"/>
      <c r="HR16" t="str" cm="1">
        <f t="array" ref="HR16">INDEX($G$3:$G$210,MATCH(HS16,$C$3:$C$210,0),0)</f>
        <v>Oceania</v>
      </c>
      <c r="HS16" t="s">
        <v>402</v>
      </c>
      <c r="HT16" s="1">
        <v>2</v>
      </c>
      <c r="HZ16" s="152" t="s">
        <v>183</v>
      </c>
      <c r="IA16" s="152">
        <v>183159</v>
      </c>
      <c r="IB16" s="152">
        <v>64910</v>
      </c>
      <c r="IC16" s="94">
        <f>(IA16-IB16)/IA16</f>
        <v>0.64560846040871589</v>
      </c>
    </row>
    <row r="17" spans="1:237" ht="15.75" customHeight="1">
      <c r="A17" s="1">
        <v>1</v>
      </c>
      <c r="B17" s="142" t="s">
        <v>69</v>
      </c>
      <c r="C17" t="s">
        <v>70</v>
      </c>
      <c r="D17" t="s">
        <v>16</v>
      </c>
      <c r="E17" s="254" t="s">
        <v>542</v>
      </c>
      <c r="F17" t="s">
        <v>39</v>
      </c>
      <c r="G17" s="20" t="s">
        <v>40</v>
      </c>
      <c r="H17" t="s">
        <v>19</v>
      </c>
      <c r="I17" t="s">
        <v>41</v>
      </c>
      <c r="J17" t="s">
        <v>28</v>
      </c>
      <c r="K17" s="21">
        <v>1698</v>
      </c>
      <c r="L17" s="21">
        <v>33</v>
      </c>
      <c r="M17" s="21">
        <v>21</v>
      </c>
      <c r="N17" s="21">
        <v>0</v>
      </c>
      <c r="O17" s="22">
        <v>0</v>
      </c>
      <c r="P17" s="22">
        <v>119</v>
      </c>
      <c r="Q17" s="22">
        <v>13</v>
      </c>
      <c r="R17" s="22">
        <v>0</v>
      </c>
      <c r="S17" s="23">
        <v>0</v>
      </c>
      <c r="T17" s="23">
        <v>534</v>
      </c>
      <c r="U17" s="23">
        <v>9</v>
      </c>
      <c r="V17" s="23">
        <v>0</v>
      </c>
      <c r="W17" s="24">
        <v>0</v>
      </c>
      <c r="X17" s="24">
        <v>54</v>
      </c>
      <c r="Y17" s="24">
        <v>9</v>
      </c>
      <c r="Z17" s="24">
        <v>1</v>
      </c>
      <c r="AA17" s="25">
        <v>0</v>
      </c>
      <c r="AB17" s="25">
        <v>400</v>
      </c>
      <c r="AC17" s="25">
        <v>15</v>
      </c>
      <c r="AD17" s="25">
        <v>0</v>
      </c>
      <c r="AE17" s="26">
        <v>0</v>
      </c>
      <c r="AF17" s="26">
        <v>0</v>
      </c>
      <c r="AG17" s="26">
        <v>5</v>
      </c>
      <c r="AH17" s="26">
        <v>0</v>
      </c>
      <c r="AI17">
        <f>SUM(K17:N17)</f>
        <v>1752</v>
      </c>
      <c r="AJ17">
        <f>SUM(O17:R17)</f>
        <v>132</v>
      </c>
      <c r="AK17">
        <f>SUM(S17:V17)</f>
        <v>543</v>
      </c>
      <c r="AL17">
        <f>SUM(W17:Z17)</f>
        <v>64</v>
      </c>
      <c r="AM17">
        <f>SUM(AA17:AD17)</f>
        <v>415</v>
      </c>
      <c r="AN17">
        <f>SUM(AE17:AH17)</f>
        <v>5</v>
      </c>
      <c r="AO17">
        <f>SUM(AI17:AN17)</f>
        <v>2911</v>
      </c>
      <c r="AP17" s="67">
        <f>SUM(K17,O17,S17,W17)</f>
        <v>1698</v>
      </c>
      <c r="AQ17" s="68">
        <f>SUM(L17,P17,T17,X17)</f>
        <v>740</v>
      </c>
      <c r="AR17" s="68">
        <f>SUM(M17,Q17,U17,Y17)</f>
        <v>52</v>
      </c>
      <c r="AS17" s="69">
        <f>SUM(N17,R17,V17,Z17)</f>
        <v>1</v>
      </c>
      <c r="AT17" s="77">
        <f>SUM(W17,AA17,AE17)</f>
        <v>0</v>
      </c>
      <c r="AU17" s="73">
        <f>SUM(X17,AB17,AF17)</f>
        <v>454</v>
      </c>
      <c r="AV17" s="73">
        <f>SUM(Y17,AC17,AG17)</f>
        <v>29</v>
      </c>
      <c r="AW17" s="78">
        <f>SUM(Z17,AD17,AH17)</f>
        <v>1</v>
      </c>
      <c r="AX17" s="84">
        <f>SUM(K17,O17,S17,W17,AA17,AE17)</f>
        <v>1698</v>
      </c>
      <c r="AY17" s="79">
        <f>SUM(L17,P17,T17,X17,AB17,AF17)</f>
        <v>1140</v>
      </c>
      <c r="AZ17" s="79">
        <f>SUM(M17,Q17,U17,Y17,AC17,AG17)</f>
        <v>72</v>
      </c>
      <c r="BA17" s="85">
        <f>SUM(N17,R17,V17,Z17,AD17,AH17)</f>
        <v>1</v>
      </c>
      <c r="BD17" s="30" t="s">
        <v>11</v>
      </c>
      <c r="BE17" s="31">
        <f>SUM(Y211,AC211,AG211)</f>
        <v>2578181</v>
      </c>
      <c r="BF17" s="133">
        <f>BE17/$BK$4</f>
        <v>0.194835145369461</v>
      </c>
      <c r="BG17">
        <v>3</v>
      </c>
      <c r="DF17" s="99" t="s">
        <v>17</v>
      </c>
      <c r="DG17" s="87">
        <f>DK3</f>
        <v>148799</v>
      </c>
      <c r="DH17" s="87">
        <f>DS3</f>
        <v>2221234</v>
      </c>
      <c r="DI17" s="87">
        <f>EA3</f>
        <v>347282</v>
      </c>
      <c r="DJ17" s="87">
        <f>EI3</f>
        <v>210594</v>
      </c>
      <c r="EM17" s="167" t="s">
        <v>31</v>
      </c>
      <c r="EN17" s="216">
        <f t="shared" si="75"/>
        <v>5618756</v>
      </c>
      <c r="EO17" s="175">
        <f t="shared" si="75"/>
        <v>0.23625458123160711</v>
      </c>
      <c r="ER17" s="107"/>
      <c r="ES17" s="136" t="s">
        <v>136</v>
      </c>
      <c r="ET17" s="104">
        <f>SUMIFS($AN$3:$AN$210,$F$3:$F$210,$ER$15,$G$3:$G$210,ES17)</f>
        <v>316911</v>
      </c>
      <c r="EU17" s="160">
        <f>ET17/$EV$18</f>
        <v>0.24323061053445941</v>
      </c>
      <c r="EV17" s="110"/>
      <c r="EW17" s="178">
        <f>SUMIFS($AZ$3:$AZ$210,$F$3:$F$210,$ER$15,$G$3:$G$210,ES17)</f>
        <v>201058</v>
      </c>
      <c r="EX17" s="178">
        <f>SUMIFS($AY$3:$AY$210,$F$3:$F$210,$ER$15,$G$3:$G$210,ES17)</f>
        <v>1755120</v>
      </c>
      <c r="EY17" s="110"/>
      <c r="EZ17" s="110"/>
      <c r="GR17" t="s">
        <v>70</v>
      </c>
      <c r="GS17" s="1">
        <f t="shared" si="34"/>
        <v>5</v>
      </c>
      <c r="GT17" s="1" t="str">
        <f t="shared" si="35"/>
        <v>USA</v>
      </c>
      <c r="GW17" s="142" t="str" cm="1">
        <f t="array" ref="GW17">INDEX($G$3:$G$210,MATCH(GX17,$C$3:$C$210,0),0)</f>
        <v>Eastern Africa</v>
      </c>
      <c r="GX17" s="142" t="s">
        <v>343</v>
      </c>
      <c r="GY17" s="143">
        <v>500</v>
      </c>
      <c r="GZ17" s="142"/>
      <c r="HD17" t="str" cm="1">
        <f t="array" ref="HD17">INDEX($G$3:$G$210,MATCH(HE17,$C$3:$C$210,0),0)</f>
        <v>Central America</v>
      </c>
      <c r="HE17" t="s">
        <v>205</v>
      </c>
      <c r="HF17" s="1">
        <v>8618</v>
      </c>
      <c r="HG17" s="1"/>
      <c r="HH17" s="1"/>
      <c r="HK17" t="str" cm="1">
        <f t="array" ref="HK17">INDEX($G$3:$G$210,MATCH(HL17,$C$3:$C$210,0),0)</f>
        <v>Eastern Africa</v>
      </c>
      <c r="HL17" t="s">
        <v>367</v>
      </c>
      <c r="HM17" s="1">
        <v>994</v>
      </c>
      <c r="HN17" s="1"/>
      <c r="HO17" s="1"/>
      <c r="HP17" s="1"/>
      <c r="HQ17" s="1"/>
      <c r="HR17" t="str" cm="1">
        <f t="array" ref="HR17">INDEX($G$3:$G$210,MATCH(HS17,$C$3:$C$210,0),0)</f>
        <v>Oceania</v>
      </c>
      <c r="HS17" t="s">
        <v>429</v>
      </c>
      <c r="HT17" s="1">
        <v>305</v>
      </c>
      <c r="HU17">
        <f>SUM(HT14:HT17)</f>
        <v>662</v>
      </c>
      <c r="HZ17" s="152" t="s">
        <v>418</v>
      </c>
      <c r="IA17" s="152">
        <v>178173</v>
      </c>
      <c r="IB17" s="152">
        <v>260611</v>
      </c>
      <c r="IC17" s="94">
        <f t="shared" ref="IC17:IC20" si="77">(IA17-IB17)/IA17</f>
        <v>-0.46268514309126524</v>
      </c>
    </row>
    <row r="18" spans="1:237" ht="15.75" customHeight="1" thickBot="1">
      <c r="A18" s="1">
        <v>1</v>
      </c>
      <c r="B18" s="142" t="s">
        <v>71</v>
      </c>
      <c r="C18" t="s">
        <v>72</v>
      </c>
      <c r="D18" t="s">
        <v>16</v>
      </c>
      <c r="E18" s="254" t="s">
        <v>538</v>
      </c>
      <c r="F18" s="20" t="s">
        <v>24</v>
      </c>
      <c r="G18" s="20" t="s">
        <v>73</v>
      </c>
      <c r="H18" t="s">
        <v>26</v>
      </c>
      <c r="I18" t="s">
        <v>27</v>
      </c>
      <c r="J18" t="s">
        <v>28</v>
      </c>
      <c r="K18" s="21">
        <v>0</v>
      </c>
      <c r="L18" s="21">
        <v>5777</v>
      </c>
      <c r="M18" s="21">
        <v>32</v>
      </c>
      <c r="N18" s="21">
        <v>0</v>
      </c>
      <c r="O18" s="22">
        <v>0</v>
      </c>
      <c r="P18" s="22">
        <v>1012</v>
      </c>
      <c r="Q18" s="22">
        <v>4</v>
      </c>
      <c r="R18" s="22">
        <v>1</v>
      </c>
      <c r="S18" s="23">
        <v>0</v>
      </c>
      <c r="T18" s="23">
        <v>3307</v>
      </c>
      <c r="U18" s="23">
        <v>16</v>
      </c>
      <c r="V18" s="23">
        <v>0</v>
      </c>
      <c r="W18" s="24">
        <v>0</v>
      </c>
      <c r="X18" s="24">
        <v>3348</v>
      </c>
      <c r="Y18" s="24">
        <v>21</v>
      </c>
      <c r="Z18" s="24">
        <v>0</v>
      </c>
      <c r="AA18" s="25">
        <v>0</v>
      </c>
      <c r="AB18" s="25">
        <v>11420</v>
      </c>
      <c r="AC18" s="25">
        <v>57</v>
      </c>
      <c r="AD18" s="25">
        <v>0</v>
      </c>
      <c r="AE18" s="26">
        <v>0</v>
      </c>
      <c r="AF18" s="26">
        <v>13296</v>
      </c>
      <c r="AG18" s="26">
        <v>666</v>
      </c>
      <c r="AH18" s="26">
        <v>0</v>
      </c>
      <c r="AI18">
        <f>SUM(K18:N18)</f>
        <v>5809</v>
      </c>
      <c r="AJ18">
        <f>SUM(O18:R18)</f>
        <v>1017</v>
      </c>
      <c r="AK18">
        <f>SUM(S18:V18)</f>
        <v>3323</v>
      </c>
      <c r="AL18">
        <f>SUM(W18:Z18)</f>
        <v>3369</v>
      </c>
      <c r="AM18">
        <f>SUM(AA18:AD18)</f>
        <v>11477</v>
      </c>
      <c r="AN18">
        <f>SUM(AE18:AH18)</f>
        <v>13962</v>
      </c>
      <c r="AO18">
        <f>SUM(AI18:AN18)</f>
        <v>38957</v>
      </c>
      <c r="AP18" s="67">
        <f>SUM(K18,O18,S18,W18)</f>
        <v>0</v>
      </c>
      <c r="AQ18" s="68">
        <f>SUM(L18,P18,T18,X18)</f>
        <v>13444</v>
      </c>
      <c r="AR18" s="68">
        <f>SUM(M18,Q18,U18,Y18)</f>
        <v>73</v>
      </c>
      <c r="AS18" s="69">
        <f>SUM(N18,R18,V18,Z18)</f>
        <v>1</v>
      </c>
      <c r="AT18" s="77">
        <f>SUM(W18,AA18,AE18)</f>
        <v>0</v>
      </c>
      <c r="AU18" s="73">
        <f>SUM(X18,AB18,AF18)</f>
        <v>28064</v>
      </c>
      <c r="AV18" s="73">
        <f>SUM(Y18,AC18,AG18)</f>
        <v>744</v>
      </c>
      <c r="AW18" s="78">
        <f>SUM(Z18,AD18,AH18)</f>
        <v>0</v>
      </c>
      <c r="AX18" s="84">
        <f>SUM(K18,O18,S18,W18,AA18,AE18)</f>
        <v>0</v>
      </c>
      <c r="AY18" s="79">
        <f>SUM(L18,P18,T18,X18,AB18,AF18)</f>
        <v>38160</v>
      </c>
      <c r="AZ18" s="79">
        <f>SUM(M18,Q18,U18,Y18,AC18,AG18)</f>
        <v>796</v>
      </c>
      <c r="BA18" s="85">
        <f>SUM(N18,R18,V18,Z18,AD18,AH18)</f>
        <v>1</v>
      </c>
      <c r="BD18" s="30" t="s">
        <v>442</v>
      </c>
      <c r="BE18" s="31">
        <f>SUM(Z211,AD211,AH211)</f>
        <v>1142369</v>
      </c>
      <c r="BF18" s="133">
        <f>BE18/$BK$4</f>
        <v>8.6329714702174057E-2</v>
      </c>
      <c r="BG18">
        <v>4</v>
      </c>
      <c r="DF18" s="103" t="s">
        <v>24</v>
      </c>
      <c r="DG18" s="87">
        <f t="shared" ref="DG18:DG23" si="78">DK4</f>
        <v>1919937</v>
      </c>
      <c r="DH18" s="87">
        <f t="shared" ref="DH18:DH23" si="79">DS4</f>
        <v>647243</v>
      </c>
      <c r="DI18" s="87">
        <f t="shared" ref="DI18:DI23" si="80">EA4</f>
        <v>547415</v>
      </c>
      <c r="DJ18" s="87">
        <f t="shared" ref="DJ18:DJ23" si="81">EI4</f>
        <v>117459</v>
      </c>
      <c r="EM18" s="169" t="s">
        <v>39</v>
      </c>
      <c r="EN18" s="216">
        <f t="shared" si="75"/>
        <v>2012097</v>
      </c>
      <c r="EO18" s="175">
        <f t="shared" si="75"/>
        <v>8.4603626520242739E-2</v>
      </c>
      <c r="ER18" s="112"/>
      <c r="ES18" s="120" t="s">
        <v>489</v>
      </c>
      <c r="ET18" s="113">
        <f>SUMIFS($AN$3:$AN$210,$F$3:$F$210,$ER$15,$G$3:$G$210,ES18)</f>
        <v>67627</v>
      </c>
      <c r="EU18" s="162">
        <f t="shared" si="76"/>
        <v>5.1904025100466336E-2</v>
      </c>
      <c r="EV18" s="104">
        <f>SUM(ET15:ET18)</f>
        <v>1302924</v>
      </c>
      <c r="EW18" s="178">
        <f>SUMIFS($AZ$3:$AZ$210,$F$3:$F$210,$ER$15,$G$3:$G$210,ES18)</f>
        <v>60916</v>
      </c>
      <c r="EX18" s="178">
        <f>SUMIFS($AY$3:$AY$210,$F$3:$F$210,$ER$15,$G$3:$G$210,ES18)</f>
        <v>303873</v>
      </c>
      <c r="EY18" s="110"/>
      <c r="EZ18" s="110"/>
      <c r="GR18" t="s">
        <v>72</v>
      </c>
      <c r="GS18" s="1">
        <f t="shared" si="34"/>
        <v>13296</v>
      </c>
      <c r="GT18" s="1" t="str">
        <f t="shared" si="35"/>
        <v>EU</v>
      </c>
      <c r="GW18" s="142" t="str" cm="1">
        <f t="array" ref="GW18">INDEX($G$3:$G$210,MATCH(GX18,$C$3:$C$210,0),0)</f>
        <v>Eastern Africa</v>
      </c>
      <c r="GX18" s="142" t="s">
        <v>278</v>
      </c>
      <c r="GY18" s="143">
        <v>6</v>
      </c>
      <c r="GZ18" s="142"/>
      <c r="HD18" t="str" cm="1">
        <f t="array" ref="HD18">INDEX($G$3:$G$210,MATCH(HE18,$C$3:$C$210,0),0)</f>
        <v>Central America</v>
      </c>
      <c r="HE18" t="s">
        <v>280</v>
      </c>
      <c r="HF18" s="1">
        <v>42123</v>
      </c>
      <c r="HG18" s="1"/>
      <c r="HH18" s="1"/>
      <c r="HK18" t="str" cm="1">
        <f t="array" ref="HK18">INDEX($G$3:$G$210,MATCH(HL18,$C$3:$C$210,0),0)</f>
        <v>Eastern Africa</v>
      </c>
      <c r="HL18" t="s">
        <v>371</v>
      </c>
      <c r="HM18" s="1">
        <v>943</v>
      </c>
      <c r="HN18" s="1"/>
      <c r="HO18" s="1"/>
      <c r="HP18" s="1"/>
      <c r="HQ18" s="1"/>
      <c r="HR18" t="str" cm="1">
        <f t="array" ref="HR18">INDEX($G$3:$G$210,MATCH(HS18,$C$3:$C$210,0),0)</f>
        <v>South East Asia</v>
      </c>
      <c r="HS18" t="s">
        <v>328</v>
      </c>
      <c r="HT18" s="1">
        <v>3916</v>
      </c>
      <c r="HU18">
        <f>HT18</f>
        <v>3916</v>
      </c>
      <c r="HZ18" s="152" t="s">
        <v>341</v>
      </c>
      <c r="IA18" s="152">
        <v>118304</v>
      </c>
      <c r="IB18" s="152">
        <v>122397</v>
      </c>
      <c r="IC18" s="94">
        <f t="shared" si="77"/>
        <v>-3.4597308628617797E-2</v>
      </c>
    </row>
    <row r="19" spans="1:237" ht="15.75" customHeight="1">
      <c r="A19" s="1">
        <v>1</v>
      </c>
      <c r="B19" s="142" t="s">
        <v>543</v>
      </c>
      <c r="C19" t="s">
        <v>75</v>
      </c>
      <c r="D19" t="s">
        <v>52</v>
      </c>
      <c r="E19" s="254" t="s">
        <v>538</v>
      </c>
      <c r="F19" t="s">
        <v>10</v>
      </c>
      <c r="G19" t="s">
        <v>57</v>
      </c>
      <c r="H19" t="s">
        <v>53</v>
      </c>
      <c r="I19" t="s">
        <v>41</v>
      </c>
      <c r="J19" t="s">
        <v>28</v>
      </c>
      <c r="K19" s="21">
        <v>42</v>
      </c>
      <c r="L19" s="21">
        <v>54429</v>
      </c>
      <c r="M19" s="21">
        <v>1234</v>
      </c>
      <c r="N19" s="21">
        <v>5</v>
      </c>
      <c r="O19" s="22">
        <v>91</v>
      </c>
      <c r="P19" s="22">
        <v>60049</v>
      </c>
      <c r="Q19" s="22">
        <v>1289</v>
      </c>
      <c r="R19" s="22">
        <v>1</v>
      </c>
      <c r="S19" s="23">
        <v>112</v>
      </c>
      <c r="T19" s="23">
        <v>62219</v>
      </c>
      <c r="U19" s="23">
        <v>1305</v>
      </c>
      <c r="V19" s="23">
        <v>2</v>
      </c>
      <c r="W19" s="24">
        <v>80</v>
      </c>
      <c r="X19" s="24">
        <v>70826</v>
      </c>
      <c r="Y19" s="24">
        <v>1306</v>
      </c>
      <c r="Z19" s="24">
        <v>5</v>
      </c>
      <c r="AA19" s="25">
        <v>91</v>
      </c>
      <c r="AB19" s="25">
        <v>86979</v>
      </c>
      <c r="AC19" s="25">
        <v>1855</v>
      </c>
      <c r="AD19" s="25">
        <v>268</v>
      </c>
      <c r="AE19" s="26">
        <v>77</v>
      </c>
      <c r="AF19" s="26">
        <v>79740</v>
      </c>
      <c r="AG19" s="26">
        <v>1929</v>
      </c>
      <c r="AH19" s="26">
        <v>9</v>
      </c>
      <c r="AI19">
        <f>SUM(K19:N19)</f>
        <v>55710</v>
      </c>
      <c r="AJ19">
        <f>SUM(O19:R19)</f>
        <v>61430</v>
      </c>
      <c r="AK19">
        <f>SUM(S19:V19)</f>
        <v>63638</v>
      </c>
      <c r="AL19">
        <f>SUM(W19:Z19)</f>
        <v>72217</v>
      </c>
      <c r="AM19">
        <f>SUM(AA19:AD19)</f>
        <v>89193</v>
      </c>
      <c r="AN19">
        <f>SUM(AE19:AH19)</f>
        <v>81755</v>
      </c>
      <c r="AO19">
        <f>SUM(AI19:AN19)</f>
        <v>423943</v>
      </c>
      <c r="AP19" s="67">
        <f>SUM(K19,O19,S19,W19)</f>
        <v>325</v>
      </c>
      <c r="AQ19" s="68">
        <f>SUM(L19,P19,T19,X19)</f>
        <v>247523</v>
      </c>
      <c r="AR19" s="68">
        <f>SUM(M19,Q19,U19,Y19)</f>
        <v>5134</v>
      </c>
      <c r="AS19" s="69">
        <f>SUM(N19,R19,V19,Z19)</f>
        <v>13</v>
      </c>
      <c r="AT19" s="77">
        <f>SUM(W19,AA19,AE19)</f>
        <v>248</v>
      </c>
      <c r="AU19" s="73">
        <f>SUM(X19,AB19,AF19)</f>
        <v>237545</v>
      </c>
      <c r="AV19" s="73">
        <f>SUM(Y19,AC19,AG19)</f>
        <v>5090</v>
      </c>
      <c r="AW19" s="78">
        <f>SUM(Z19,AD19,AH19)</f>
        <v>282</v>
      </c>
      <c r="AX19" s="84">
        <f>SUM(K19,O19,S19,W19,AA19,AE19)</f>
        <v>493</v>
      </c>
      <c r="AY19" s="79">
        <f>SUM(L19,P19,T19,X19,AB19,AF19)</f>
        <v>414242</v>
      </c>
      <c r="AZ19" s="79">
        <f>SUM(M19,Q19,U19,Y19,AC19,AG19)</f>
        <v>8918</v>
      </c>
      <c r="BA19" s="85">
        <f>SUM(N19,R19,V19,Z19,AD19,AH19)</f>
        <v>290</v>
      </c>
      <c r="BD19" s="30" t="s">
        <v>451</v>
      </c>
      <c r="BE19" s="31">
        <f>SUM(BE15:BE18)</f>
        <v>13232628</v>
      </c>
      <c r="BF19" s="36">
        <f>SUM(BF15:BF18)</f>
        <v>1</v>
      </c>
      <c r="DF19" s="107" t="s">
        <v>31</v>
      </c>
      <c r="DG19" s="87">
        <f t="shared" si="78"/>
        <v>2479230</v>
      </c>
      <c r="DH19" s="87">
        <f t="shared" si="79"/>
        <v>1428557</v>
      </c>
      <c r="DI19" s="87">
        <f t="shared" si="80"/>
        <v>821175</v>
      </c>
      <c r="DJ19" s="87">
        <f t="shared" si="81"/>
        <v>889794</v>
      </c>
      <c r="EM19" s="225" t="s">
        <v>526</v>
      </c>
      <c r="EN19" s="226">
        <f>DK12</f>
        <v>6655642</v>
      </c>
      <c r="EO19" s="228">
        <f>(EN19*$EO$7)/$EN$7</f>
        <v>0.27985303393446809</v>
      </c>
      <c r="ER19" s="99" t="s">
        <v>39</v>
      </c>
      <c r="ES19" s="187" t="s">
        <v>40</v>
      </c>
      <c r="ET19" s="100">
        <f>SUMIFS($AN$3:$AN$210,$F$3:$F$210,$ER$19,$G$3:$G$210,ES19)</f>
        <v>99563</v>
      </c>
      <c r="EU19" s="159">
        <f>ET19/$EV$21</f>
        <v>0.34871739191347473</v>
      </c>
      <c r="EV19" s="110"/>
      <c r="EW19" s="178">
        <f>SUMIFS($AZ$3:$AZ$210,$F$3:$F$210,$ER$19,$G$3:$G$210,ES19)</f>
        <v>228505</v>
      </c>
      <c r="EX19" s="178">
        <f>SUMIFS($AY$3:$AY$210,$F$3:$F$210,$ER$19,$G$3:$G$210,ES19)</f>
        <v>20657</v>
      </c>
      <c r="EY19" s="110"/>
      <c r="EZ19" s="110"/>
      <c r="GR19" t="s">
        <v>75</v>
      </c>
      <c r="GS19" s="1">
        <f t="shared" si="34"/>
        <v>79740</v>
      </c>
      <c r="GT19" s="1" t="str">
        <f t="shared" si="35"/>
        <v>EU</v>
      </c>
      <c r="GW19" s="142" t="str" cm="1">
        <f t="array" ref="GW19">INDEX($G$3:$G$210,MATCH(GX19,$C$3:$C$210,0),0)</f>
        <v>Eastern Africa</v>
      </c>
      <c r="GX19" s="142" t="s">
        <v>160</v>
      </c>
      <c r="GY19" s="143">
        <v>2</v>
      </c>
      <c r="GZ19" s="142">
        <f>SUM(GY15:GY19)</f>
        <v>4258</v>
      </c>
      <c r="HD19" t="str" cm="1">
        <f t="array" ref="HD19">INDEX($G$3:$G$210,MATCH(HE19,$C$3:$C$210,0),0)</f>
        <v>Central America</v>
      </c>
      <c r="HE19" t="s">
        <v>320</v>
      </c>
      <c r="HF19" s="1">
        <v>346</v>
      </c>
      <c r="HG19" s="1">
        <f>SUM(HF14:HF19)</f>
        <v>77251</v>
      </c>
      <c r="HH19" s="1" t="s">
        <v>495</v>
      </c>
      <c r="HI19" t="s">
        <v>500</v>
      </c>
      <c r="HK19" t="str" cm="1">
        <f t="array" ref="HK19">INDEX($G$3:$G$210,MATCH(HL19,$C$3:$C$210,0),0)</f>
        <v>Eastern Africa</v>
      </c>
      <c r="HL19" t="s">
        <v>395</v>
      </c>
      <c r="HM19" s="1">
        <v>39185</v>
      </c>
      <c r="HN19" s="1"/>
      <c r="HO19" s="1"/>
      <c r="HP19" s="1"/>
      <c r="HQ19" s="1"/>
      <c r="HR19" t="str" cm="1">
        <f t="array" ref="HR19">INDEX($G$3:$G$210,MATCH(HS19,$C$3:$C$210,0),0)</f>
        <v>Southern Africa</v>
      </c>
      <c r="HS19" t="s">
        <v>34</v>
      </c>
      <c r="HT19" s="1">
        <v>1071</v>
      </c>
      <c r="HU19">
        <f>HT19</f>
        <v>1071</v>
      </c>
      <c r="HZ19" s="152" t="s">
        <v>353</v>
      </c>
      <c r="IA19" s="152">
        <v>106961</v>
      </c>
      <c r="IB19" s="152">
        <v>129093</v>
      </c>
      <c r="IC19" s="94">
        <f t="shared" si="77"/>
        <v>-0.20691653967333887</v>
      </c>
    </row>
    <row r="20" spans="1:237" ht="15.75" customHeight="1">
      <c r="A20" s="1">
        <v>1</v>
      </c>
      <c r="B20" s="142" t="s">
        <v>76</v>
      </c>
      <c r="C20" t="s">
        <v>77</v>
      </c>
      <c r="D20" t="s">
        <v>16</v>
      </c>
      <c r="E20" s="254" t="s">
        <v>542</v>
      </c>
      <c r="F20" t="s">
        <v>39</v>
      </c>
      <c r="G20" s="20" t="s">
        <v>78</v>
      </c>
      <c r="H20" t="s">
        <v>19</v>
      </c>
      <c r="I20" t="s">
        <v>27</v>
      </c>
      <c r="J20" t="s">
        <v>28</v>
      </c>
      <c r="K20" s="21">
        <v>0</v>
      </c>
      <c r="L20" s="21">
        <v>5</v>
      </c>
      <c r="M20" s="21">
        <v>604</v>
      </c>
      <c r="N20" s="21">
        <v>0</v>
      </c>
      <c r="O20" s="22">
        <v>0</v>
      </c>
      <c r="P20" s="22">
        <v>7</v>
      </c>
      <c r="Q20" s="22">
        <v>1066</v>
      </c>
      <c r="R20" s="22">
        <v>0</v>
      </c>
      <c r="S20" s="23">
        <v>0</v>
      </c>
      <c r="T20" s="23">
        <v>9</v>
      </c>
      <c r="U20" s="23">
        <v>1405</v>
      </c>
      <c r="V20" s="23">
        <v>0</v>
      </c>
      <c r="W20" s="24">
        <v>0</v>
      </c>
      <c r="X20" s="24">
        <v>7</v>
      </c>
      <c r="Y20" s="24">
        <v>1463</v>
      </c>
      <c r="Z20" s="24">
        <v>1</v>
      </c>
      <c r="AA20" s="25">
        <v>0</v>
      </c>
      <c r="AB20" s="25">
        <v>23</v>
      </c>
      <c r="AC20" s="25">
        <v>1808</v>
      </c>
      <c r="AD20" s="25">
        <v>1</v>
      </c>
      <c r="AE20" s="26">
        <v>0</v>
      </c>
      <c r="AF20" s="26">
        <v>1</v>
      </c>
      <c r="AG20" s="26">
        <v>903</v>
      </c>
      <c r="AH20" s="26">
        <v>0</v>
      </c>
      <c r="AI20">
        <f>SUM(K20:N20)</f>
        <v>609</v>
      </c>
      <c r="AJ20">
        <f>SUM(O20:R20)</f>
        <v>1073</v>
      </c>
      <c r="AK20">
        <f>SUM(S20:V20)</f>
        <v>1414</v>
      </c>
      <c r="AL20">
        <f>SUM(W20:Z20)</f>
        <v>1471</v>
      </c>
      <c r="AM20">
        <f>SUM(AA20:AD20)</f>
        <v>1832</v>
      </c>
      <c r="AN20">
        <f>SUM(AE20:AH20)</f>
        <v>904</v>
      </c>
      <c r="AO20">
        <f>SUM(AI20:AN20)</f>
        <v>7303</v>
      </c>
      <c r="AP20" s="67">
        <f>SUM(K20,O20,S20,W20)</f>
        <v>0</v>
      </c>
      <c r="AQ20" s="68">
        <f>SUM(L20,P20,T20,X20)</f>
        <v>28</v>
      </c>
      <c r="AR20" s="68">
        <f>SUM(M20,Q20,U20,Y20)</f>
        <v>4538</v>
      </c>
      <c r="AS20" s="69">
        <f>SUM(N20,R20,V20,Z20)</f>
        <v>1</v>
      </c>
      <c r="AT20" s="77">
        <f>SUM(W20,AA20,AE20)</f>
        <v>0</v>
      </c>
      <c r="AU20" s="73">
        <f>SUM(X20,AB20,AF20)</f>
        <v>31</v>
      </c>
      <c r="AV20" s="73">
        <f>SUM(Y20,AC20,AG20)</f>
        <v>4174</v>
      </c>
      <c r="AW20" s="78">
        <f>SUM(Z20,AD20,AH20)</f>
        <v>2</v>
      </c>
      <c r="AX20" s="84">
        <f>SUM(K20,O20,S20,W20,AA20,AE20)</f>
        <v>0</v>
      </c>
      <c r="AY20" s="79">
        <f>SUM(L20,P20,T20,X20,AB20,AF20)</f>
        <v>52</v>
      </c>
      <c r="AZ20" s="79">
        <f>SUM(M20,Q20,U20,Y20,AC20,AG20)</f>
        <v>7249</v>
      </c>
      <c r="BA20" s="85">
        <f>SUM(N20,R20,V20,Z20,AD20,AH20)</f>
        <v>2</v>
      </c>
      <c r="BC20" s="9"/>
      <c r="BD20" s="9"/>
      <c r="BE20" s="9"/>
      <c r="BF20" s="9"/>
      <c r="BG20" s="9"/>
      <c r="DF20" s="103" t="s">
        <v>39</v>
      </c>
      <c r="DG20" s="87">
        <f t="shared" si="78"/>
        <v>38933</v>
      </c>
      <c r="DH20" s="87">
        <f t="shared" si="79"/>
        <v>840008</v>
      </c>
      <c r="DI20" s="87">
        <f t="shared" si="80"/>
        <v>891964</v>
      </c>
      <c r="DJ20" s="87">
        <f t="shared" si="81"/>
        <v>241192</v>
      </c>
      <c r="EM20" s="225" t="s">
        <v>529</v>
      </c>
      <c r="EN20" s="227">
        <f>DS12</f>
        <v>213357</v>
      </c>
      <c r="EO20" s="228">
        <f t="shared" ref="EO20:EO22" si="82">(EN20*$EO$7)/$EN$7</f>
        <v>8.9711261154305326E-3</v>
      </c>
      <c r="ER20" s="107"/>
      <c r="ES20" s="136" t="s">
        <v>44</v>
      </c>
      <c r="ET20" s="104">
        <f>SUMIFS($AN$3:$AN$210,$F$3:$F$210,$ER$19,$G$3:$G$210,ES20)</f>
        <v>90720</v>
      </c>
      <c r="EU20" s="160">
        <f t="shared" ref="EU20" si="83">ET20/$EV$21</f>
        <v>0.31774496343411135</v>
      </c>
      <c r="EV20" s="110"/>
      <c r="EW20" s="178">
        <f>SUMIFS($AZ$3:$AZ$210,$F$3:$F$210,$ER$19,$G$3:$G$210,ES20)</f>
        <v>39892</v>
      </c>
      <c r="EX20" s="178">
        <f>SUMIFS($AY$3:$AY$210,$F$3:$F$210,$ER$19,$G$3:$G$210,ES20)</f>
        <v>15669</v>
      </c>
      <c r="EY20" s="110"/>
      <c r="EZ20" s="110"/>
      <c r="GR20" t="s">
        <v>77</v>
      </c>
      <c r="GS20" s="1">
        <f t="shared" si="34"/>
        <v>903</v>
      </c>
      <c r="GT20" s="1" t="str">
        <f t="shared" si="35"/>
        <v>USA</v>
      </c>
      <c r="GW20" s="142" t="str" cm="1">
        <f t="array" ref="GW20">INDEX($G$3:$G$210,MATCH(GX20,$C$3:$C$210,0),0)</f>
        <v>Eastern Europe</v>
      </c>
      <c r="GX20" s="142" t="s">
        <v>418</v>
      </c>
      <c r="GY20" s="143">
        <v>152031</v>
      </c>
      <c r="GZ20" s="142"/>
      <c r="HD20" t="str" cm="1">
        <f t="array" ref="HD20">INDEX($G$3:$G$210,MATCH(HE20,$C$3:$C$210,0),0)</f>
        <v>Central Europe</v>
      </c>
      <c r="HE20" t="s">
        <v>259</v>
      </c>
      <c r="HF20" s="1">
        <v>35902</v>
      </c>
      <c r="HG20" s="1">
        <f>HF20</f>
        <v>35902</v>
      </c>
      <c r="HH20" s="1" t="s">
        <v>495</v>
      </c>
      <c r="HI20" t="s">
        <v>500</v>
      </c>
      <c r="HK20" t="str" cm="1">
        <f t="array" ref="HK20">INDEX($G$3:$G$210,MATCH(HL20,$C$3:$C$210,0),0)</f>
        <v>Eastern Africa</v>
      </c>
      <c r="HL20" t="s">
        <v>416</v>
      </c>
      <c r="HM20" s="1">
        <v>20741</v>
      </c>
      <c r="HN20" s="1">
        <f>SUM(HM13:HM20)</f>
        <v>134856</v>
      </c>
      <c r="HO20" s="1" t="s">
        <v>495</v>
      </c>
      <c r="HP20" s="1" t="s">
        <v>500</v>
      </c>
      <c r="HQ20" s="1"/>
      <c r="HR20" t="str" cm="1">
        <f t="array" ref="HR20">INDEX($G$3:$G$210,MATCH(HS20,$C$3:$C$210,0),0)</f>
        <v>West Asia</v>
      </c>
      <c r="HS20" t="s">
        <v>390</v>
      </c>
      <c r="HT20" s="1">
        <v>3348</v>
      </c>
      <c r="HZ20" s="152" t="s">
        <v>89</v>
      </c>
      <c r="IA20" s="152">
        <v>51660</v>
      </c>
      <c r="IB20" s="152">
        <v>46051</v>
      </c>
      <c r="IC20" s="94">
        <f t="shared" si="77"/>
        <v>0.10857530003871467</v>
      </c>
    </row>
    <row r="21" spans="1:237" ht="15.75" customHeight="1" thickBot="1">
      <c r="A21" s="1">
        <v>1</v>
      </c>
      <c r="B21" s="272" t="s">
        <v>79</v>
      </c>
      <c r="C21" t="s">
        <v>80</v>
      </c>
      <c r="D21" t="s">
        <v>16</v>
      </c>
      <c r="E21" s="254" t="s">
        <v>541</v>
      </c>
      <c r="F21" t="s">
        <v>31</v>
      </c>
      <c r="G21" s="20" t="s">
        <v>81</v>
      </c>
      <c r="H21" t="s">
        <v>19</v>
      </c>
      <c r="I21" t="s">
        <v>20</v>
      </c>
      <c r="J21" t="s">
        <v>21</v>
      </c>
      <c r="K21" s="21">
        <v>4</v>
      </c>
      <c r="L21" s="21">
        <v>139383</v>
      </c>
      <c r="M21" s="21">
        <v>40022</v>
      </c>
      <c r="N21" s="21">
        <v>8</v>
      </c>
      <c r="O21" s="22">
        <v>0</v>
      </c>
      <c r="P21" s="22">
        <v>17833</v>
      </c>
      <c r="Q21" s="22">
        <v>10370</v>
      </c>
      <c r="R21" s="22">
        <v>60</v>
      </c>
      <c r="S21" s="23">
        <v>0</v>
      </c>
      <c r="T21" s="23">
        <v>16789</v>
      </c>
      <c r="U21" s="23">
        <v>12105</v>
      </c>
      <c r="V21" s="23">
        <v>18</v>
      </c>
      <c r="W21" s="24">
        <v>0</v>
      </c>
      <c r="X21" s="24">
        <v>27521</v>
      </c>
      <c r="Y21" s="24">
        <v>16645</v>
      </c>
      <c r="Z21" s="24">
        <v>10</v>
      </c>
      <c r="AA21" s="25">
        <v>0</v>
      </c>
      <c r="AB21" s="25">
        <v>38361</v>
      </c>
      <c r="AC21" s="25">
        <v>22576</v>
      </c>
      <c r="AD21" s="25">
        <v>3</v>
      </c>
      <c r="AE21" s="26">
        <v>0</v>
      </c>
      <c r="AF21" s="26">
        <v>28414</v>
      </c>
      <c r="AG21" s="26">
        <v>18947</v>
      </c>
      <c r="AH21" s="26">
        <v>34</v>
      </c>
      <c r="AI21">
        <f>SUM(K21:N21)</f>
        <v>179417</v>
      </c>
      <c r="AJ21">
        <f>SUM(O21:R21)</f>
        <v>28263</v>
      </c>
      <c r="AK21">
        <f>SUM(S21:V21)</f>
        <v>28912</v>
      </c>
      <c r="AL21">
        <f>SUM(W21:Z21)</f>
        <v>44176</v>
      </c>
      <c r="AM21">
        <f>SUM(AA21:AD21)</f>
        <v>60940</v>
      </c>
      <c r="AN21">
        <f>SUM(AE21:AH21)</f>
        <v>47395</v>
      </c>
      <c r="AO21">
        <f>SUM(AI21:AN21)</f>
        <v>389103</v>
      </c>
      <c r="AP21" s="67">
        <f>SUM(K21,O21,S21,W21)</f>
        <v>4</v>
      </c>
      <c r="AQ21" s="68">
        <f>SUM(L21,P21,T21,X21)</f>
        <v>201526</v>
      </c>
      <c r="AR21" s="68">
        <f>SUM(M21,Q21,U21,Y21)</f>
        <v>79142</v>
      </c>
      <c r="AS21" s="69">
        <f>SUM(N21,R21,V21,Z21)</f>
        <v>96</v>
      </c>
      <c r="AT21" s="77">
        <f>SUM(W21,AA21,AE21)</f>
        <v>0</v>
      </c>
      <c r="AU21" s="73">
        <f>SUM(X21,AB21,AF21)</f>
        <v>94296</v>
      </c>
      <c r="AV21" s="73">
        <f>SUM(Y21,AC21,AG21)</f>
        <v>58168</v>
      </c>
      <c r="AW21" s="78">
        <f>SUM(Z21,AD21,AH21)</f>
        <v>47</v>
      </c>
      <c r="AX21" s="84">
        <f>SUM(K21,O21,S21,W21,AA21,AE21)</f>
        <v>4</v>
      </c>
      <c r="AY21" s="79">
        <f>SUM(L21,P21,T21,X21,AB21,AF21)</f>
        <v>268301</v>
      </c>
      <c r="AZ21" s="79">
        <f>SUM(M21,Q21,U21,Y21,AC21,AG21)</f>
        <v>120665</v>
      </c>
      <c r="BA21" s="85">
        <f>SUM(N21,R21,V21,Z21,AD21,AH21)</f>
        <v>133</v>
      </c>
      <c r="BC21" s="9"/>
      <c r="BD21" s="18" t="s">
        <v>448</v>
      </c>
      <c r="BE21" s="9"/>
      <c r="BF21" s="9"/>
      <c r="BG21" s="9"/>
      <c r="DF21" s="107" t="s">
        <v>10</v>
      </c>
      <c r="DG21" s="87">
        <f t="shared" si="78"/>
        <v>6655642</v>
      </c>
      <c r="DH21" s="87">
        <f t="shared" si="79"/>
        <v>213357</v>
      </c>
      <c r="DI21" s="87">
        <f t="shared" si="80"/>
        <v>528929</v>
      </c>
      <c r="DJ21" s="87">
        <f t="shared" si="81"/>
        <v>3414</v>
      </c>
      <c r="EM21" s="225" t="s">
        <v>527</v>
      </c>
      <c r="EN21" s="227">
        <f>EA12</f>
        <v>528929</v>
      </c>
      <c r="EO21" s="228">
        <f t="shared" si="82"/>
        <v>2.2240136321323212E-2</v>
      </c>
      <c r="ER21" s="112"/>
      <c r="ES21" s="188" t="s">
        <v>78</v>
      </c>
      <c r="ET21" s="113">
        <f>SUMIFS($AN$3:$AN$210,$F$3:$F$210,$ER$19,$G$3:$G$210,ES21)</f>
        <v>95229</v>
      </c>
      <c r="EU21" s="162">
        <f>ET21/$EV$21</f>
        <v>0.33353764465241392</v>
      </c>
      <c r="EV21" s="104">
        <f>SUM(ET19:ET21)</f>
        <v>285512</v>
      </c>
      <c r="EW21" s="178">
        <f>SUMIFS($AZ$3:$AZ$210,$F$3:$F$210,$ER$19,$G$3:$G$210,ES21)</f>
        <v>623567</v>
      </c>
      <c r="EX21" s="178">
        <f>SUMIFS($AY$3:$AY$210,$F$3:$F$210,$ER$19,$G$3:$G$210,ES21)</f>
        <v>2607</v>
      </c>
      <c r="EY21" s="110"/>
      <c r="EZ21" s="110"/>
      <c r="GR21" t="s">
        <v>80</v>
      </c>
      <c r="GS21" s="1">
        <f t="shared" si="34"/>
        <v>28414</v>
      </c>
      <c r="GT21" s="1" t="str">
        <f t="shared" si="35"/>
        <v>EU</v>
      </c>
      <c r="GW21" s="142" t="str" cm="1">
        <f t="array" ref="GW21">INDEX($G$3:$G$210,MATCH(GX21,$C$3:$C$210,0),0)</f>
        <v>Eastern Europe</v>
      </c>
      <c r="GX21" s="142" t="s">
        <v>353</v>
      </c>
      <c r="GY21" s="143">
        <v>129028</v>
      </c>
      <c r="GZ21" s="142"/>
      <c r="HD21" t="str" cm="1">
        <f t="array" ref="HD21">INDEX($G$3:$G$210,MATCH(HE21,$C$3:$C$210,0),0)</f>
        <v>Eastern Africa</v>
      </c>
      <c r="HE21" t="s">
        <v>337</v>
      </c>
      <c r="HF21" s="1">
        <v>4</v>
      </c>
      <c r="HG21" s="1">
        <f>HF21</f>
        <v>4</v>
      </c>
      <c r="HH21" s="1"/>
      <c r="HK21" t="str" cm="1">
        <f t="array" ref="HK21">INDEX($G$3:$G$210,MATCH(HL21,$C$3:$C$210,0),0)</f>
        <v>Eastern Europe</v>
      </c>
      <c r="HL21" t="s">
        <v>341</v>
      </c>
      <c r="HM21" s="1">
        <v>118417</v>
      </c>
      <c r="HN21" s="1">
        <f>HM21</f>
        <v>118417</v>
      </c>
      <c r="HO21" s="1" t="s">
        <v>495</v>
      </c>
      <c r="HP21" s="1" t="s">
        <v>500</v>
      </c>
      <c r="HQ21" s="1"/>
      <c r="HR21" t="str" cm="1">
        <f t="array" ref="HR21">INDEX($G$3:$G$210,MATCH(HS21,$C$3:$C$210,0),0)</f>
        <v>West Asia</v>
      </c>
      <c r="HS21" t="s">
        <v>436</v>
      </c>
      <c r="HT21" s="1">
        <v>39740</v>
      </c>
      <c r="HU21">
        <f>SUM(HT20:HT21)</f>
        <v>43088</v>
      </c>
      <c r="HV21" t="s">
        <v>495</v>
      </c>
      <c r="HW21" t="s">
        <v>500</v>
      </c>
      <c r="HZ21" s="287" t="s">
        <v>39</v>
      </c>
      <c r="IA21" s="287"/>
      <c r="IB21" s="287"/>
    </row>
    <row r="22" spans="1:237" ht="15.75" customHeight="1" thickBot="1">
      <c r="A22" s="1">
        <v>1</v>
      </c>
      <c r="B22" s="142" t="s">
        <v>544</v>
      </c>
      <c r="C22" t="s">
        <v>83</v>
      </c>
      <c r="D22" t="s">
        <v>16</v>
      </c>
      <c r="E22" s="254" t="s">
        <v>110</v>
      </c>
      <c r="F22" t="s">
        <v>39</v>
      </c>
      <c r="G22" s="20" t="s">
        <v>40</v>
      </c>
      <c r="H22" t="s">
        <v>19</v>
      </c>
      <c r="I22" t="s">
        <v>41</v>
      </c>
      <c r="J22" t="s">
        <v>28</v>
      </c>
      <c r="K22" s="21">
        <v>90</v>
      </c>
      <c r="L22" s="21">
        <v>13</v>
      </c>
      <c r="M22" s="21">
        <v>2</v>
      </c>
      <c r="N22" s="21">
        <v>0</v>
      </c>
      <c r="O22" s="22">
        <v>103</v>
      </c>
      <c r="P22" s="22">
        <v>1</v>
      </c>
      <c r="Q22" s="22">
        <v>2</v>
      </c>
      <c r="R22" s="22">
        <v>0</v>
      </c>
      <c r="S22" s="23">
        <v>105</v>
      </c>
      <c r="T22" s="23">
        <v>6</v>
      </c>
      <c r="U22" s="23">
        <v>5</v>
      </c>
      <c r="V22" s="23">
        <v>0</v>
      </c>
      <c r="W22" s="24">
        <v>166</v>
      </c>
      <c r="X22" s="24">
        <v>2</v>
      </c>
      <c r="Y22" s="24">
        <v>0</v>
      </c>
      <c r="Z22" s="24">
        <v>0</v>
      </c>
      <c r="AA22" s="25">
        <v>175</v>
      </c>
      <c r="AB22" s="25">
        <v>5</v>
      </c>
      <c r="AC22" s="25">
        <v>0</v>
      </c>
      <c r="AD22" s="25">
        <v>0</v>
      </c>
      <c r="AE22" s="26">
        <v>150</v>
      </c>
      <c r="AF22" s="26">
        <v>2</v>
      </c>
      <c r="AG22" s="26">
        <v>3</v>
      </c>
      <c r="AH22" s="26">
        <v>0</v>
      </c>
      <c r="AI22">
        <f>SUM(K22:N22)</f>
        <v>105</v>
      </c>
      <c r="AJ22">
        <f>SUM(O22:R22)</f>
        <v>106</v>
      </c>
      <c r="AK22">
        <f>SUM(S22:V22)</f>
        <v>116</v>
      </c>
      <c r="AL22">
        <f>SUM(W22:Z22)</f>
        <v>168</v>
      </c>
      <c r="AM22">
        <f>SUM(AA22:AD22)</f>
        <v>180</v>
      </c>
      <c r="AN22">
        <f>SUM(AE22:AH22)</f>
        <v>155</v>
      </c>
      <c r="AO22">
        <f>SUM(AI22:AN22)</f>
        <v>830</v>
      </c>
      <c r="AP22" s="67">
        <f>SUM(K22,O22,S22,W22)</f>
        <v>464</v>
      </c>
      <c r="AQ22" s="68">
        <f>SUM(L22,P22,T22,X22)</f>
        <v>22</v>
      </c>
      <c r="AR22" s="68">
        <f>SUM(M22,Q22,U22,Y22)</f>
        <v>9</v>
      </c>
      <c r="AS22" s="69">
        <f>SUM(N22,R22,V22,Z22)</f>
        <v>0</v>
      </c>
      <c r="AT22" s="77">
        <f>SUM(W22,AA22,AE22)</f>
        <v>491</v>
      </c>
      <c r="AU22" s="73">
        <f>SUM(X22,AB22,AF22)</f>
        <v>9</v>
      </c>
      <c r="AV22" s="73">
        <f>SUM(Y22,AC22,AG22)</f>
        <v>3</v>
      </c>
      <c r="AW22" s="78">
        <f>SUM(Z22,AD22,AH22)</f>
        <v>0</v>
      </c>
      <c r="AX22" s="84">
        <f>SUM(K22,O22,S22,W22,AA22,AE22)</f>
        <v>789</v>
      </c>
      <c r="AY22" s="79">
        <f>SUM(L22,P22,T22,X22,AB22,AF22)</f>
        <v>29</v>
      </c>
      <c r="AZ22" s="79">
        <f>SUM(M22,Q22,U22,Y22,AC22,AG22)</f>
        <v>12</v>
      </c>
      <c r="BA22" s="85">
        <f>SUM(N22,R22,V22,Z22,AD22,AH22)</f>
        <v>0</v>
      </c>
      <c r="BC22" s="9"/>
      <c r="BD22" s="30" t="s">
        <v>228</v>
      </c>
      <c r="BE22" s="27">
        <f>SUM(K211,O211,S211,W211,AA211,AE211)</f>
        <v>6084848</v>
      </c>
      <c r="BF22" s="133">
        <f>BE22/$BK$5</f>
        <v>0.25585257948520673</v>
      </c>
      <c r="BG22" s="194">
        <f>BE22/1000000</f>
        <v>6.084848</v>
      </c>
      <c r="DF22" s="107" t="s">
        <v>64</v>
      </c>
      <c r="DG22" s="87">
        <f t="shared" si="78"/>
        <v>201597</v>
      </c>
      <c r="DH22" s="87">
        <f t="shared" si="79"/>
        <v>704401</v>
      </c>
      <c r="DI22" s="87">
        <f t="shared" si="80"/>
        <v>1188621</v>
      </c>
      <c r="DJ22" s="87">
        <f t="shared" si="81"/>
        <v>317325</v>
      </c>
      <c r="EM22" s="225" t="s">
        <v>528</v>
      </c>
      <c r="EN22" s="227">
        <f>EI12</f>
        <v>3414</v>
      </c>
      <c r="EO22" s="228">
        <f t="shared" si="82"/>
        <v>1.4355012752372709E-4</v>
      </c>
      <c r="ER22" s="138" t="s">
        <v>64</v>
      </c>
      <c r="ES22" s="189" t="s">
        <v>65</v>
      </c>
      <c r="ET22" s="190">
        <f>SUMIFS($AN$3:$AN$210,$F$3:$F$210,$ER$22,$G$3:$G$210,ES22)</f>
        <v>415788</v>
      </c>
      <c r="EU22" s="191">
        <f t="shared" ref="EU22:EU23" si="84">ET22/$ET$24</f>
        <v>0.10297371815938701</v>
      </c>
      <c r="EW22">
        <f>SUMIFS($AZ$3:$AZ$210,$F$3:$F$210,$ER$22,$G$3:$G$210,ES22)</f>
        <v>1188621</v>
      </c>
      <c r="EX22">
        <f>SUMIFS($AY$3:$AY$210,$F$3:$F$210,$ER$22,$G$3:$G$210,ES22)</f>
        <v>201597</v>
      </c>
      <c r="GR22" t="s">
        <v>83</v>
      </c>
      <c r="GS22" s="1">
        <f t="shared" si="34"/>
        <v>150</v>
      </c>
      <c r="GT22" s="1" t="str">
        <f t="shared" si="35"/>
        <v>Japan</v>
      </c>
      <c r="GW22" s="142" t="str" cm="1">
        <f t="array" ref="GW22">INDEX($G$3:$G$210,MATCH(GX22,$C$3:$C$210,0),0)</f>
        <v>Eastern Europe</v>
      </c>
      <c r="GX22" s="142" t="s">
        <v>173</v>
      </c>
      <c r="GY22" s="143">
        <v>22215</v>
      </c>
      <c r="GZ22" s="142"/>
      <c r="HD22" t="str" cm="1">
        <f t="array" ref="HD22">INDEX($G$3:$G$210,MATCH(HE22,$C$3:$C$210,0),0)</f>
        <v>North Africa</v>
      </c>
      <c r="HE22" t="s">
        <v>276</v>
      </c>
      <c r="HF22" s="1">
        <v>1870</v>
      </c>
      <c r="HG22" s="1">
        <f>HF22</f>
        <v>1870</v>
      </c>
      <c r="HH22" s="1"/>
      <c r="HK22" t="str" cm="1">
        <f t="array" ref="HK22">INDEX($G$3:$G$210,MATCH(HL22,$C$3:$C$210,0),0)</f>
        <v>North East Asia</v>
      </c>
      <c r="HL22" t="s">
        <v>206</v>
      </c>
      <c r="HM22" s="1">
        <v>11245</v>
      </c>
      <c r="HN22" s="1"/>
      <c r="HO22" s="1"/>
      <c r="HP22" s="1"/>
      <c r="HQ22" s="1"/>
      <c r="HR22" t="str" cm="1">
        <f t="array" ref="HR22">INDEX($G$3:$G$210,MATCH(HS22,$C$3:$C$210,0),0)</f>
        <v>Western and Central Africa</v>
      </c>
      <c r="HS22" t="s">
        <v>118</v>
      </c>
      <c r="HT22" s="1">
        <v>87</v>
      </c>
      <c r="HZ22" s="152" t="s">
        <v>120</v>
      </c>
      <c r="IA22" s="152">
        <v>91828</v>
      </c>
      <c r="IB22" s="152">
        <v>80970</v>
      </c>
      <c r="IC22" s="94">
        <f>(IA22-IB22)/IA22</f>
        <v>0.11824280175981182</v>
      </c>
    </row>
    <row r="23" spans="1:237" ht="15.75" customHeight="1" thickBot="1">
      <c r="A23" s="1">
        <v>1</v>
      </c>
      <c r="B23" s="272" t="s">
        <v>84</v>
      </c>
      <c r="C23" t="s">
        <v>85</v>
      </c>
      <c r="D23" t="s">
        <v>16</v>
      </c>
      <c r="E23" s="254" t="s">
        <v>68</v>
      </c>
      <c r="F23" t="s">
        <v>17</v>
      </c>
      <c r="G23" s="20" t="s">
        <v>68</v>
      </c>
      <c r="H23" t="s">
        <v>19</v>
      </c>
      <c r="I23" t="s">
        <v>36</v>
      </c>
      <c r="J23" t="s">
        <v>21</v>
      </c>
      <c r="K23" s="21">
        <v>3</v>
      </c>
      <c r="L23" s="21">
        <v>0</v>
      </c>
      <c r="M23" s="21">
        <v>0</v>
      </c>
      <c r="N23" s="21">
        <v>0</v>
      </c>
      <c r="O23" s="22">
        <v>0</v>
      </c>
      <c r="P23" s="22">
        <v>1</v>
      </c>
      <c r="Q23" s="22">
        <v>0</v>
      </c>
      <c r="R23" s="22">
        <v>5</v>
      </c>
      <c r="S23" s="23">
        <v>0</v>
      </c>
      <c r="T23" s="23">
        <v>3</v>
      </c>
      <c r="U23" s="23">
        <v>0</v>
      </c>
      <c r="V23" s="23">
        <v>0</v>
      </c>
      <c r="W23" s="24">
        <v>0</v>
      </c>
      <c r="X23" s="24">
        <v>0</v>
      </c>
      <c r="Y23" s="24">
        <v>0</v>
      </c>
      <c r="Z23" s="24">
        <v>0</v>
      </c>
      <c r="AA23" s="25">
        <v>0</v>
      </c>
      <c r="AB23" s="25">
        <v>1</v>
      </c>
      <c r="AC23" s="25">
        <v>0</v>
      </c>
      <c r="AD23" s="25">
        <v>0</v>
      </c>
      <c r="AE23" s="26">
        <v>0</v>
      </c>
      <c r="AF23" s="26">
        <v>0</v>
      </c>
      <c r="AG23" s="26">
        <v>0</v>
      </c>
      <c r="AH23" s="26">
        <v>0</v>
      </c>
      <c r="AI23">
        <f>SUM(K23:N23)</f>
        <v>3</v>
      </c>
      <c r="AJ23">
        <f>SUM(O23:R23)</f>
        <v>6</v>
      </c>
      <c r="AK23">
        <f>SUM(S23:V23)</f>
        <v>3</v>
      </c>
      <c r="AL23">
        <f>SUM(W23:Z23)</f>
        <v>0</v>
      </c>
      <c r="AM23">
        <f>SUM(AA23:AD23)</f>
        <v>1</v>
      </c>
      <c r="AN23">
        <f>SUM(AE23:AH23)</f>
        <v>0</v>
      </c>
      <c r="AO23">
        <f>SUM(AI23:AN23)</f>
        <v>13</v>
      </c>
      <c r="AP23" s="67">
        <f>SUM(K23,O23,S23,W23)</f>
        <v>3</v>
      </c>
      <c r="AQ23" s="68">
        <f>SUM(L23,P23,T23,X23)</f>
        <v>4</v>
      </c>
      <c r="AR23" s="68">
        <f>SUM(M23,Q23,U23,Y23)</f>
        <v>0</v>
      </c>
      <c r="AS23" s="69">
        <f>SUM(N23,R23,V23,Z23)</f>
        <v>5</v>
      </c>
      <c r="AT23" s="77">
        <f>SUM(W23,AA23,AE23)</f>
        <v>0</v>
      </c>
      <c r="AU23" s="73">
        <f>SUM(X23,AB23,AF23)</f>
        <v>1</v>
      </c>
      <c r="AV23" s="73">
        <f>SUM(Y23,AC23,AG23)</f>
        <v>0</v>
      </c>
      <c r="AW23" s="78">
        <f>SUM(Z23,AD23,AH23)</f>
        <v>0</v>
      </c>
      <c r="AX23" s="84">
        <f>SUM(K23,O23,S23,W23,AA23,AE23)</f>
        <v>3</v>
      </c>
      <c r="AY23" s="79">
        <f>SUM(L23,P23,T23,X23,AB23,AF23)</f>
        <v>5</v>
      </c>
      <c r="AZ23" s="79">
        <f>SUM(M23,Q23,U23,Y23,AC23,AG23)</f>
        <v>0</v>
      </c>
      <c r="BA23" s="85">
        <f>SUM(N23,R23,V23,Z23,AD23,AH23)</f>
        <v>5</v>
      </c>
      <c r="BC23" s="9"/>
      <c r="BD23" s="30" t="s">
        <v>10</v>
      </c>
      <c r="BE23" s="27">
        <f>SUM(L211,P211,T211,X211,AB211,AF211)</f>
        <v>11535841</v>
      </c>
      <c r="BF23" s="133">
        <f>BE23/$BK$5</f>
        <v>0.48505314781588732</v>
      </c>
      <c r="BG23" s="194">
        <f>BE23/1000000</f>
        <v>11.535841</v>
      </c>
      <c r="DF23" s="107" t="s">
        <v>110</v>
      </c>
      <c r="DG23" s="87">
        <f t="shared" si="78"/>
        <v>91703</v>
      </c>
      <c r="DH23" s="87">
        <f t="shared" si="79"/>
        <v>30048</v>
      </c>
      <c r="DI23" s="87">
        <f t="shared" si="80"/>
        <v>44554</v>
      </c>
      <c r="DJ23" s="87">
        <f t="shared" si="81"/>
        <v>12226</v>
      </c>
      <c r="EM23" s="167" t="s">
        <v>64</v>
      </c>
      <c r="EN23" s="216">
        <f>EN8</f>
        <v>2411944</v>
      </c>
      <c r="EO23" s="175">
        <f>EO8</f>
        <v>0.10141618886352911</v>
      </c>
      <c r="ER23" s="138" t="s">
        <v>110</v>
      </c>
      <c r="ES23" s="192" t="s">
        <v>110</v>
      </c>
      <c r="ET23" s="190">
        <f>SUMIFS($AN$3:$AN$210,$F$3:$F$210,$ER$23,$G$3:$G$210,ES23)</f>
        <v>24493</v>
      </c>
      <c r="EU23" s="191">
        <f t="shared" si="84"/>
        <v>6.0659164739671808E-3</v>
      </c>
      <c r="EW23">
        <f>SUMIFS($AZ$3:$AZ$210,$F$3:$F$210,$ER$23,$G$3:$G$210,ES23)</f>
        <v>44554</v>
      </c>
      <c r="EX23">
        <f>SUMIFS($AY$3:$AY$210,$F$3:$F$210,$ER$23,$G$3:$G$210,ES23)</f>
        <v>91703</v>
      </c>
      <c r="GR23" t="s">
        <v>85</v>
      </c>
      <c r="GS23" s="1" t="s">
        <v>493</v>
      </c>
      <c r="GT23" s="1" t="str">
        <f t="shared" si="35"/>
        <v/>
      </c>
      <c r="GW23" s="142" t="str" cm="1">
        <f t="array" ref="GW23">INDEX($G$3:$G$210,MATCH(GX23,$C$3:$C$210,0),0)</f>
        <v>Eastern Europe</v>
      </c>
      <c r="GX23" s="142" t="s">
        <v>72</v>
      </c>
      <c r="GY23" s="143">
        <v>13296</v>
      </c>
      <c r="GZ23" s="142"/>
      <c r="HD23" t="str" cm="1">
        <f t="array" ref="HD23">INDEX($G$3:$G$210,MATCH(HE23,$C$3:$C$210,0),0)</f>
        <v>North America</v>
      </c>
      <c r="HE23" t="s">
        <v>109</v>
      </c>
      <c r="HF23" s="1">
        <v>6804</v>
      </c>
      <c r="HG23" s="1">
        <f>HF23</f>
        <v>6804</v>
      </c>
      <c r="HH23" s="1"/>
      <c r="HK23" t="str" cm="1">
        <f t="array" ref="HK23">INDEX($G$3:$G$210,MATCH(HL23,$C$3:$C$210,0),0)</f>
        <v>North East Asia</v>
      </c>
      <c r="HL23" t="s">
        <v>237</v>
      </c>
      <c r="HM23" s="1">
        <v>0</v>
      </c>
      <c r="HN23" s="1"/>
      <c r="HO23" s="1"/>
      <c r="HP23" s="1"/>
      <c r="HQ23" s="1"/>
      <c r="HR23" t="str" cm="1">
        <f t="array" ref="HR23">INDEX($G$3:$G$210,MATCH(HS23,$C$3:$C$210,0),0)</f>
        <v>Western and Central Africa</v>
      </c>
      <c r="HS23" t="s">
        <v>179</v>
      </c>
      <c r="HT23" s="1">
        <v>548</v>
      </c>
      <c r="HZ23" s="152" t="s">
        <v>280</v>
      </c>
      <c r="IA23" s="152">
        <v>55410</v>
      </c>
      <c r="IB23" s="152">
        <v>42246</v>
      </c>
      <c r="IC23" s="94">
        <f t="shared" ref="IC23:IC26" si="85">(IA23-IB23)/IA23</f>
        <v>0.23757444504602057</v>
      </c>
    </row>
    <row r="24" spans="1:237" ht="15.75" customHeight="1" thickBot="1">
      <c r="A24" s="1">
        <v>1</v>
      </c>
      <c r="B24" s="272" t="s">
        <v>86</v>
      </c>
      <c r="C24" t="s">
        <v>87</v>
      </c>
      <c r="D24" t="s">
        <v>16</v>
      </c>
      <c r="E24" s="254" t="s">
        <v>542</v>
      </c>
      <c r="F24" t="s">
        <v>39</v>
      </c>
      <c r="G24" s="20" t="s">
        <v>44</v>
      </c>
      <c r="H24" t="s">
        <v>19</v>
      </c>
      <c r="I24" t="s">
        <v>36</v>
      </c>
      <c r="J24" t="s">
        <v>28</v>
      </c>
      <c r="K24" s="21">
        <v>955</v>
      </c>
      <c r="L24" s="21">
        <v>97</v>
      </c>
      <c r="M24" s="21">
        <v>441</v>
      </c>
      <c r="N24" s="21">
        <v>2</v>
      </c>
      <c r="O24" s="22">
        <v>481</v>
      </c>
      <c r="P24" s="22">
        <v>119</v>
      </c>
      <c r="Q24" s="22">
        <v>180</v>
      </c>
      <c r="R24" s="22">
        <v>0</v>
      </c>
      <c r="S24" s="23">
        <v>338</v>
      </c>
      <c r="T24" s="23">
        <v>102</v>
      </c>
      <c r="U24" s="23">
        <v>81</v>
      </c>
      <c r="V24" s="23">
        <v>1</v>
      </c>
      <c r="W24" s="24">
        <v>59</v>
      </c>
      <c r="X24" s="24">
        <v>148</v>
      </c>
      <c r="Y24" s="24">
        <v>41</v>
      </c>
      <c r="Z24" s="24">
        <v>0</v>
      </c>
      <c r="AA24" s="25">
        <v>486</v>
      </c>
      <c r="AB24" s="25">
        <v>110</v>
      </c>
      <c r="AC24" s="25">
        <v>17</v>
      </c>
      <c r="AD24" s="25">
        <v>0</v>
      </c>
      <c r="AE24" s="26">
        <v>302</v>
      </c>
      <c r="AF24" s="26">
        <v>62</v>
      </c>
      <c r="AG24" s="26">
        <v>22</v>
      </c>
      <c r="AH24" s="26">
        <v>0</v>
      </c>
      <c r="AI24">
        <f>SUM(K24:N24)</f>
        <v>1495</v>
      </c>
      <c r="AJ24">
        <f>SUM(O24:R24)</f>
        <v>780</v>
      </c>
      <c r="AK24">
        <f>SUM(S24:V24)</f>
        <v>522</v>
      </c>
      <c r="AL24">
        <f>SUM(W24:Z24)</f>
        <v>248</v>
      </c>
      <c r="AM24">
        <f>SUM(AA24:AD24)</f>
        <v>613</v>
      </c>
      <c r="AN24">
        <f>SUM(AE24:AH24)</f>
        <v>386</v>
      </c>
      <c r="AO24">
        <f>SUM(AI24:AN24)</f>
        <v>4044</v>
      </c>
      <c r="AP24" s="67">
        <f>SUM(K24,O24,S24,W24)</f>
        <v>1833</v>
      </c>
      <c r="AQ24" s="68">
        <f>SUM(L24,P24,T24,X24)</f>
        <v>466</v>
      </c>
      <c r="AR24" s="68">
        <f>SUM(M24,Q24,U24,Y24)</f>
        <v>743</v>
      </c>
      <c r="AS24" s="69">
        <f>SUM(N24,R24,V24,Z24)</f>
        <v>3</v>
      </c>
      <c r="AT24" s="77">
        <f>SUM(W24,AA24,AE24)</f>
        <v>847</v>
      </c>
      <c r="AU24" s="73">
        <f>SUM(X24,AB24,AF24)</f>
        <v>320</v>
      </c>
      <c r="AV24" s="73">
        <f>SUM(Y24,AC24,AG24)</f>
        <v>80</v>
      </c>
      <c r="AW24" s="78">
        <f>SUM(Z24,AD24,AH24)</f>
        <v>0</v>
      </c>
      <c r="AX24" s="84">
        <f>SUM(K24,O24,S24,W24,AA24,AE24)</f>
        <v>2621</v>
      </c>
      <c r="AY24" s="79">
        <f>SUM(L24,P24,T24,X24,AB24,AF24)</f>
        <v>638</v>
      </c>
      <c r="AZ24" s="79">
        <f>SUM(M24,Q24,U24,Y24,AC24,AG24)</f>
        <v>782</v>
      </c>
      <c r="BA24" s="85">
        <f>SUM(N24,R24,V24,Z24,AD24,AH24)</f>
        <v>3</v>
      </c>
      <c r="BC24" s="9"/>
      <c r="BD24" s="30" t="s">
        <v>11</v>
      </c>
      <c r="BE24" s="27">
        <f>SUM(M211,Q211,U211,Y211,AC211,AG211)</f>
        <v>4369940</v>
      </c>
      <c r="BF24" s="133">
        <f>BE24/$BK$5</f>
        <v>0.18374500418015113</v>
      </c>
      <c r="BG24" s="194">
        <f>BE24/1000000</f>
        <v>4.3699399999999997</v>
      </c>
      <c r="EM24" s="167" t="s">
        <v>110</v>
      </c>
      <c r="EN24" s="216">
        <f>EN9</f>
        <v>178531</v>
      </c>
      <c r="EO24" s="175">
        <f>EO9</f>
        <v>7.5067802627236434E-3</v>
      </c>
      <c r="ER24" s="138" t="s">
        <v>12</v>
      </c>
      <c r="ES24" s="192"/>
      <c r="ET24" s="190">
        <f>SUM(ET3:ET23)</f>
        <v>4037807</v>
      </c>
      <c r="EU24" s="193"/>
      <c r="GR24" t="s">
        <v>87</v>
      </c>
      <c r="GS24" s="1">
        <f t="shared" si="34"/>
        <v>302</v>
      </c>
      <c r="GT24" s="1" t="str">
        <f t="shared" si="35"/>
        <v>Japan</v>
      </c>
      <c r="GW24" s="142" t="str" cm="1">
        <f t="array" ref="GW24">INDEX($G$3:$G$210,MATCH(GX24,$C$3:$C$210,0),0)</f>
        <v>Eastern Europe</v>
      </c>
      <c r="GX24" s="142" t="s">
        <v>281</v>
      </c>
      <c r="GY24" s="143">
        <v>8366</v>
      </c>
      <c r="GZ24" s="142"/>
      <c r="HD24" t="str" cm="1">
        <f t="array" ref="HD24">INDEX($G$3:$G$210,MATCH(HE24,$C$3:$C$210,0),0)</f>
        <v>North East Asia</v>
      </c>
      <c r="HE24" t="s">
        <v>228</v>
      </c>
      <c r="HF24" s="1">
        <v>1881</v>
      </c>
      <c r="HG24" s="1"/>
      <c r="HH24" s="1"/>
      <c r="HK24" t="str" cm="1">
        <f t="array" ref="HK24">INDEX($G$3:$G$210,MATCH(HL24,$C$3:$C$210,0),0)</f>
        <v>North East Asia</v>
      </c>
      <c r="HL24" t="s">
        <v>283</v>
      </c>
      <c r="HM24" s="1">
        <v>45974</v>
      </c>
      <c r="HN24" s="1">
        <f>SUM(HM22:HM24)</f>
        <v>57219</v>
      </c>
      <c r="HO24" s="1" t="s">
        <v>495</v>
      </c>
      <c r="HP24" s="1" t="s">
        <v>500</v>
      </c>
      <c r="HQ24" s="1"/>
      <c r="HR24" t="str" cm="1">
        <f t="array" ref="HR24">INDEX($G$3:$G$210,MATCH(HS24,$C$3:$C$210,0),0)</f>
        <v>Western and Central Africa</v>
      </c>
      <c r="HS24" t="s">
        <v>187</v>
      </c>
      <c r="HT24" s="1">
        <v>19613</v>
      </c>
      <c r="HU24">
        <f>SUM(HT22:HT24)</f>
        <v>20248</v>
      </c>
      <c r="HV24" t="s">
        <v>495</v>
      </c>
      <c r="HW24" t="s">
        <v>500</v>
      </c>
      <c r="HZ24" s="152" t="s">
        <v>150</v>
      </c>
      <c r="IA24" s="152">
        <v>53297</v>
      </c>
      <c r="IB24" s="152">
        <v>43946</v>
      </c>
      <c r="IC24" s="94">
        <f t="shared" si="85"/>
        <v>0.17545077584104171</v>
      </c>
    </row>
    <row r="25" spans="1:237" ht="15.75" customHeight="1" thickBot="1">
      <c r="A25" s="256">
        <v>1</v>
      </c>
      <c r="B25" s="142" t="s">
        <v>88</v>
      </c>
      <c r="C25" t="s">
        <v>89</v>
      </c>
      <c r="D25" t="s">
        <v>16</v>
      </c>
      <c r="E25" s="254" t="s">
        <v>538</v>
      </c>
      <c r="F25" s="20" t="s">
        <v>24</v>
      </c>
      <c r="G25" s="20" t="s">
        <v>25</v>
      </c>
      <c r="H25" t="s">
        <v>26</v>
      </c>
      <c r="I25" t="s">
        <v>27</v>
      </c>
      <c r="J25" t="s">
        <v>28</v>
      </c>
      <c r="K25" s="21">
        <v>0</v>
      </c>
      <c r="L25" s="21">
        <v>50818</v>
      </c>
      <c r="M25" s="21">
        <v>12</v>
      </c>
      <c r="N25" s="21">
        <v>0</v>
      </c>
      <c r="O25" s="22">
        <v>0</v>
      </c>
      <c r="P25" s="22">
        <v>53680</v>
      </c>
      <c r="Q25" s="22">
        <v>18</v>
      </c>
      <c r="R25" s="22">
        <v>0</v>
      </c>
      <c r="S25" s="23">
        <v>0</v>
      </c>
      <c r="T25" s="23">
        <v>54409</v>
      </c>
      <c r="U25" s="23">
        <v>33</v>
      </c>
      <c r="V25" s="23">
        <v>0</v>
      </c>
      <c r="W25" s="24">
        <v>0</v>
      </c>
      <c r="X25" s="24">
        <v>60756</v>
      </c>
      <c r="Y25" s="24">
        <v>34</v>
      </c>
      <c r="Z25" s="24">
        <v>0</v>
      </c>
      <c r="AA25" s="25">
        <v>0</v>
      </c>
      <c r="AB25" s="25">
        <v>51636</v>
      </c>
      <c r="AC25" s="25">
        <v>24</v>
      </c>
      <c r="AD25" s="25">
        <v>0</v>
      </c>
      <c r="AE25" s="26">
        <v>0</v>
      </c>
      <c r="AF25" s="26">
        <v>46025</v>
      </c>
      <c r="AG25" s="26">
        <v>26</v>
      </c>
      <c r="AH25" s="26">
        <v>0</v>
      </c>
      <c r="AI25">
        <f>SUM(K25:N25)</f>
        <v>50830</v>
      </c>
      <c r="AJ25">
        <f>SUM(O25:R25)</f>
        <v>53698</v>
      </c>
      <c r="AK25">
        <f>SUM(S25:V25)</f>
        <v>54442</v>
      </c>
      <c r="AL25">
        <f>SUM(W25:Z25)</f>
        <v>60790</v>
      </c>
      <c r="AM25">
        <f>SUM(AA25:AD25)</f>
        <v>51660</v>
      </c>
      <c r="AN25">
        <f>SUM(AE25:AH25)</f>
        <v>46051</v>
      </c>
      <c r="AO25">
        <f>SUM(AI25:AN25)</f>
        <v>317471</v>
      </c>
      <c r="AP25" s="67">
        <f>SUM(K25,O25,S25,W25)</f>
        <v>0</v>
      </c>
      <c r="AQ25" s="68">
        <f>SUM(L25,P25,T25,X25)</f>
        <v>219663</v>
      </c>
      <c r="AR25" s="68">
        <f>SUM(M25,Q25,U25,Y25)</f>
        <v>97</v>
      </c>
      <c r="AS25" s="69">
        <f>SUM(N25,R25,V25,Z25)</f>
        <v>0</v>
      </c>
      <c r="AT25" s="77">
        <f>SUM(W25,AA25,AE25)</f>
        <v>0</v>
      </c>
      <c r="AU25" s="73">
        <f>SUM(X25,AB25,AF25)</f>
        <v>158417</v>
      </c>
      <c r="AV25" s="73">
        <f>SUM(Y25,AC25,AG25)</f>
        <v>84</v>
      </c>
      <c r="AW25" s="78">
        <f>SUM(Z25,AD25,AH25)</f>
        <v>0</v>
      </c>
      <c r="AX25" s="84">
        <f>SUM(K25,O25,S25,W25,AA25,AE25)</f>
        <v>0</v>
      </c>
      <c r="AY25" s="79">
        <f>SUM(L25,P25,T25,X25,AB25,AF25)</f>
        <v>317324</v>
      </c>
      <c r="AZ25" s="79">
        <f>SUM(M25,Q25,U25,Y25,AC25,AG25)</f>
        <v>147</v>
      </c>
      <c r="BA25" s="85">
        <f>SUM(N25,R25,V25,Z25,AD25,AH25)</f>
        <v>0</v>
      </c>
      <c r="BC25" s="9"/>
      <c r="BD25" s="30" t="s">
        <v>442</v>
      </c>
      <c r="BE25" s="27">
        <f>SUM(N211,R211,V211,Z211,AD211,AH211)</f>
        <v>1792004</v>
      </c>
      <c r="BF25" s="133">
        <f>BE25/$BK$5</f>
        <v>7.5349268518754842E-2</v>
      </c>
      <c r="BG25" s="194">
        <f>BE25/1000000</f>
        <v>1.7920039999999999</v>
      </c>
      <c r="EM25" s="164" t="s">
        <v>12</v>
      </c>
      <c r="EN25" s="170">
        <f>SUM(EN15:EN24)</f>
        <v>23782633</v>
      </c>
      <c r="EO25" s="171"/>
      <c r="GR25" t="s">
        <v>89</v>
      </c>
      <c r="GS25" s="1">
        <f t="shared" si="34"/>
        <v>46025</v>
      </c>
      <c r="GT25" s="1" t="str">
        <f t="shared" si="35"/>
        <v>EU</v>
      </c>
      <c r="GW25" s="142" t="str" cm="1">
        <f t="array" ref="GW25">INDEX($G$3:$G$210,MATCH(GX25,$C$3:$C$210,0),0)</f>
        <v>Eastern Europe</v>
      </c>
      <c r="GX25" s="142" t="s">
        <v>286</v>
      </c>
      <c r="GY25" s="143">
        <v>7536</v>
      </c>
      <c r="GZ25" s="142">
        <f>SUM(GY20:GY25)</f>
        <v>332472</v>
      </c>
      <c r="HA25" t="s">
        <v>495</v>
      </c>
      <c r="HB25" t="s">
        <v>499</v>
      </c>
      <c r="HD25" t="str" cm="1">
        <f t="array" ref="HD25">INDEX($G$3:$G$210,MATCH(HE25,$C$3:$C$210,0),0)</f>
        <v>North East Asia</v>
      </c>
      <c r="HE25" t="s">
        <v>239</v>
      </c>
      <c r="HF25" s="1">
        <v>924</v>
      </c>
      <c r="HG25" s="1">
        <f>SUM(HF24:HF25)</f>
        <v>2805</v>
      </c>
      <c r="HH25" s="1"/>
      <c r="HK25" t="str" cm="1">
        <f t="array" ref="HK25">INDEX($G$3:$G$210,MATCH(HL25,$C$3:$C$210,0),0)</f>
        <v>Northern Europe</v>
      </c>
      <c r="HL25" t="s">
        <v>220</v>
      </c>
      <c r="HM25" s="1">
        <v>3887</v>
      </c>
      <c r="HN25" s="1"/>
      <c r="HO25" s="1"/>
      <c r="HP25" s="1"/>
      <c r="HQ25" s="1"/>
      <c r="HZ25" s="152" t="s">
        <v>226</v>
      </c>
      <c r="IA25" s="152">
        <v>29501</v>
      </c>
      <c r="IB25" s="152">
        <v>20537</v>
      </c>
      <c r="IC25" s="94">
        <f t="shared" si="85"/>
        <v>0.30385410664045287</v>
      </c>
    </row>
    <row r="26" spans="1:237" ht="15.75" customHeight="1">
      <c r="A26" s="1">
        <v>1</v>
      </c>
      <c r="B26" s="272" t="s">
        <v>90</v>
      </c>
      <c r="C26" t="s">
        <v>91</v>
      </c>
      <c r="D26" t="s">
        <v>16</v>
      </c>
      <c r="E26" s="254" t="s">
        <v>541</v>
      </c>
      <c r="F26" t="s">
        <v>31</v>
      </c>
      <c r="G26" s="20" t="s">
        <v>35</v>
      </c>
      <c r="H26" t="s">
        <v>19</v>
      </c>
      <c r="I26" t="s">
        <v>27</v>
      </c>
      <c r="J26" t="s">
        <v>28</v>
      </c>
      <c r="K26" s="21">
        <v>9931</v>
      </c>
      <c r="L26" s="21">
        <v>256</v>
      </c>
      <c r="M26" s="21">
        <v>3</v>
      </c>
      <c r="N26" s="21">
        <v>0</v>
      </c>
      <c r="O26" s="22">
        <v>11763</v>
      </c>
      <c r="P26" s="22">
        <v>184</v>
      </c>
      <c r="Q26" s="22">
        <v>0</v>
      </c>
      <c r="R26" s="22">
        <v>0</v>
      </c>
      <c r="S26" s="23">
        <v>12188</v>
      </c>
      <c r="T26" s="23">
        <v>316</v>
      </c>
      <c r="U26" s="23">
        <v>5</v>
      </c>
      <c r="V26" s="23">
        <v>0</v>
      </c>
      <c r="W26" s="24">
        <v>14042</v>
      </c>
      <c r="X26" s="24">
        <v>315</v>
      </c>
      <c r="Y26" s="24">
        <v>7</v>
      </c>
      <c r="Z26" s="24">
        <v>0</v>
      </c>
      <c r="AA26" s="25">
        <v>19128</v>
      </c>
      <c r="AB26" s="25">
        <v>198</v>
      </c>
      <c r="AC26" s="25">
        <v>6</v>
      </c>
      <c r="AD26" s="25">
        <v>0</v>
      </c>
      <c r="AE26" s="26">
        <v>12654</v>
      </c>
      <c r="AF26" s="26">
        <v>5</v>
      </c>
      <c r="AG26" s="26">
        <v>1</v>
      </c>
      <c r="AH26" s="26">
        <v>0</v>
      </c>
      <c r="AI26">
        <f>SUM(K26:N26)</f>
        <v>10190</v>
      </c>
      <c r="AJ26">
        <f>SUM(O26:R26)</f>
        <v>11947</v>
      </c>
      <c r="AK26">
        <f>SUM(S26:V26)</f>
        <v>12509</v>
      </c>
      <c r="AL26">
        <f>SUM(W26:Z26)</f>
        <v>14364</v>
      </c>
      <c r="AM26">
        <f>SUM(AA26:AD26)</f>
        <v>19332</v>
      </c>
      <c r="AN26">
        <f>SUM(AE26:AH26)</f>
        <v>12660</v>
      </c>
      <c r="AO26">
        <f>SUM(AI26:AN26)</f>
        <v>81002</v>
      </c>
      <c r="AP26" s="67">
        <f>SUM(K26,O26,S26,W26)</f>
        <v>47924</v>
      </c>
      <c r="AQ26" s="68">
        <f>SUM(L26,P26,T26,X26)</f>
        <v>1071</v>
      </c>
      <c r="AR26" s="68">
        <f>SUM(M26,Q26,U26,Y26)</f>
        <v>15</v>
      </c>
      <c r="AS26" s="69">
        <f>SUM(N26,R26,V26,Z26)</f>
        <v>0</v>
      </c>
      <c r="AT26" s="77">
        <f>SUM(W26,AA26,AE26)</f>
        <v>45824</v>
      </c>
      <c r="AU26" s="73">
        <f>SUM(X26,AB26,AF26)</f>
        <v>518</v>
      </c>
      <c r="AV26" s="73">
        <f>SUM(Y26,AC26,AG26)</f>
        <v>14</v>
      </c>
      <c r="AW26" s="78">
        <f>SUM(Z26,AD26,AH26)</f>
        <v>0</v>
      </c>
      <c r="AX26" s="84">
        <f>SUM(K26,O26,S26,W26,AA26,AE26)</f>
        <v>79706</v>
      </c>
      <c r="AY26" s="79">
        <f>SUM(L26,P26,T26,X26,AB26,AF26)</f>
        <v>1274</v>
      </c>
      <c r="AZ26" s="79">
        <f>SUM(M26,Q26,U26,Y26,AC26,AG26)</f>
        <v>22</v>
      </c>
      <c r="BA26" s="85">
        <f>SUM(N26,R26,V26,Z26,AD26,AH26)</f>
        <v>0</v>
      </c>
      <c r="BC26" s="9"/>
      <c r="BD26" s="30" t="s">
        <v>452</v>
      </c>
      <c r="BE26" s="27">
        <f>SUM(BE22:BE25)</f>
        <v>23782633</v>
      </c>
      <c r="BF26" s="173">
        <f>SUM(BF22:BF25)</f>
        <v>1</v>
      </c>
      <c r="BG26" s="9"/>
      <c r="GR26" t="s">
        <v>91</v>
      </c>
      <c r="GS26" s="1">
        <f t="shared" si="34"/>
        <v>12654</v>
      </c>
      <c r="GT26" s="1" t="str">
        <f t="shared" si="35"/>
        <v>Japan</v>
      </c>
      <c r="GW26" s="142" t="str" cm="1">
        <f t="array" ref="GW26">INDEX($G$3:$G$210,MATCH(GX26,$C$3:$C$210,0),0)</f>
        <v>North Africa</v>
      </c>
      <c r="GX26" s="142" t="s">
        <v>406</v>
      </c>
      <c r="GY26" s="143">
        <v>13610</v>
      </c>
      <c r="GZ26" s="142"/>
      <c r="HD26" t="str" cm="1">
        <f t="array" ref="HD26">INDEX($G$3:$G$210,MATCH(HE26,$C$3:$C$210,0),0)</f>
        <v>Oceania</v>
      </c>
      <c r="HE26" t="s">
        <v>236</v>
      </c>
      <c r="HF26" s="1">
        <v>1</v>
      </c>
      <c r="HG26" s="1"/>
      <c r="HH26" s="1"/>
      <c r="HK26" t="str" cm="1">
        <f t="array" ref="HK26">INDEX($G$3:$G$210,MATCH(HL26,$C$3:$C$210,0),0)</f>
        <v>Northern Europe</v>
      </c>
      <c r="HL26" t="s">
        <v>422</v>
      </c>
      <c r="HM26" s="1">
        <v>9654</v>
      </c>
      <c r="HN26" s="1">
        <f>SUM(HM25:HM26)</f>
        <v>13541</v>
      </c>
      <c r="HO26" s="1"/>
      <c r="HP26" s="1"/>
      <c r="HQ26" s="1"/>
      <c r="HZ26" s="152" t="s">
        <v>195</v>
      </c>
      <c r="IA26" s="152">
        <v>27641</v>
      </c>
      <c r="IB26" s="152">
        <v>27969</v>
      </c>
      <c r="IC26" s="94">
        <f t="shared" si="85"/>
        <v>-1.1866430302811041E-2</v>
      </c>
    </row>
    <row r="27" spans="1:237" ht="15.75" customHeight="1">
      <c r="A27" s="1">
        <v>1</v>
      </c>
      <c r="B27" s="272" t="s">
        <v>92</v>
      </c>
      <c r="C27" t="s">
        <v>93</v>
      </c>
      <c r="D27" t="s">
        <v>16</v>
      </c>
      <c r="E27" s="254" t="s">
        <v>542</v>
      </c>
      <c r="F27" t="s">
        <v>39</v>
      </c>
      <c r="G27" s="20" t="s">
        <v>44</v>
      </c>
      <c r="H27" t="s">
        <v>19</v>
      </c>
      <c r="I27" t="s">
        <v>27</v>
      </c>
      <c r="J27" t="s">
        <v>28</v>
      </c>
      <c r="K27" s="21">
        <v>6</v>
      </c>
      <c r="L27" s="21">
        <v>81</v>
      </c>
      <c r="M27" s="21">
        <v>144</v>
      </c>
      <c r="N27" s="21">
        <v>0</v>
      </c>
      <c r="O27" s="22">
        <v>0</v>
      </c>
      <c r="P27" s="22">
        <v>43</v>
      </c>
      <c r="Q27" s="22">
        <v>91</v>
      </c>
      <c r="R27" s="22">
        <v>5</v>
      </c>
      <c r="S27" s="23">
        <v>0</v>
      </c>
      <c r="T27" s="23">
        <v>64</v>
      </c>
      <c r="U27" s="23">
        <v>119</v>
      </c>
      <c r="V27" s="23">
        <v>0</v>
      </c>
      <c r="W27" s="24">
        <v>0</v>
      </c>
      <c r="X27" s="24">
        <v>40</v>
      </c>
      <c r="Y27" s="24">
        <v>135</v>
      </c>
      <c r="Z27" s="24">
        <v>1</v>
      </c>
      <c r="AA27" s="25">
        <v>0</v>
      </c>
      <c r="AB27" s="25">
        <v>44</v>
      </c>
      <c r="AC27" s="25">
        <v>127</v>
      </c>
      <c r="AD27" s="25">
        <v>6</v>
      </c>
      <c r="AE27" s="26">
        <v>0</v>
      </c>
      <c r="AF27" s="26">
        <v>368</v>
      </c>
      <c r="AG27" s="26">
        <v>94</v>
      </c>
      <c r="AH27" s="26">
        <v>0</v>
      </c>
      <c r="AI27">
        <f>SUM(K27:N27)</f>
        <v>231</v>
      </c>
      <c r="AJ27">
        <f>SUM(O27:R27)</f>
        <v>139</v>
      </c>
      <c r="AK27">
        <f>SUM(S27:V27)</f>
        <v>183</v>
      </c>
      <c r="AL27">
        <f>SUM(W27:Z27)</f>
        <v>176</v>
      </c>
      <c r="AM27">
        <f>SUM(AA27:AD27)</f>
        <v>177</v>
      </c>
      <c r="AN27">
        <f>SUM(AE27:AH27)</f>
        <v>462</v>
      </c>
      <c r="AO27">
        <f>SUM(AI27:AN27)</f>
        <v>1368</v>
      </c>
      <c r="AP27" s="67">
        <f>SUM(K27,O27,S27,W27)</f>
        <v>6</v>
      </c>
      <c r="AQ27" s="68">
        <f>SUM(L27,P27,T27,X27)</f>
        <v>228</v>
      </c>
      <c r="AR27" s="68">
        <f>SUM(M27,Q27,U27,Y27)</f>
        <v>489</v>
      </c>
      <c r="AS27" s="69">
        <f>SUM(N27,R27,V27,Z27)</f>
        <v>6</v>
      </c>
      <c r="AT27" s="77">
        <f>SUM(W27,AA27,AE27)</f>
        <v>0</v>
      </c>
      <c r="AU27" s="73">
        <f>SUM(X27,AB27,AF27)</f>
        <v>452</v>
      </c>
      <c r="AV27" s="73">
        <f>SUM(Y27,AC27,AG27)</f>
        <v>356</v>
      </c>
      <c r="AW27" s="78">
        <f>SUM(Z27,AD27,AH27)</f>
        <v>7</v>
      </c>
      <c r="AX27" s="84">
        <f>SUM(K27,O27,S27,W27,AA27,AE27)</f>
        <v>6</v>
      </c>
      <c r="AY27" s="79">
        <f>SUM(L27,P27,T27,X27,AB27,AF27)</f>
        <v>640</v>
      </c>
      <c r="AZ27" s="79">
        <f>SUM(M27,Q27,U27,Y27,AC27,AG27)</f>
        <v>710</v>
      </c>
      <c r="BA27" s="85">
        <f>SUM(N27,R27,V27,Z27,AD27,AH27)</f>
        <v>12</v>
      </c>
      <c r="BC27" s="9"/>
      <c r="BD27" s="9"/>
      <c r="BE27" s="9"/>
      <c r="BF27" s="9"/>
      <c r="BG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GR27" t="s">
        <v>93</v>
      </c>
      <c r="GS27" s="1" t="s">
        <v>493</v>
      </c>
      <c r="GT27" s="1" t="str">
        <f t="shared" si="35"/>
        <v/>
      </c>
      <c r="GW27" s="142" t="str" cm="1">
        <f t="array" ref="GW27">INDEX($G$3:$G$210,MATCH(GX27,$C$3:$C$210,0),0)</f>
        <v>North Africa</v>
      </c>
      <c r="GX27" s="142" t="s">
        <v>290</v>
      </c>
      <c r="GY27" s="143">
        <v>2775</v>
      </c>
      <c r="GZ27" s="142"/>
      <c r="HD27" t="str" cm="1">
        <f t="array" ref="HD27">INDEX($G$3:$G$210,MATCH(HE27,$C$3:$C$210,0),0)</f>
        <v>Oceania</v>
      </c>
      <c r="HE27" t="s">
        <v>345</v>
      </c>
      <c r="HF27" s="1">
        <v>2</v>
      </c>
      <c r="HG27" s="1">
        <f>SUM(HF26:HF27)</f>
        <v>3</v>
      </c>
      <c r="HH27" s="1"/>
      <c r="HK27" t="str" cm="1">
        <f t="array" ref="HK27">INDEX($G$3:$G$210,MATCH(HL27,$C$3:$C$210,0),0)</f>
        <v>Oceania</v>
      </c>
      <c r="HL27" t="s">
        <v>51</v>
      </c>
      <c r="HM27" s="1">
        <v>6672</v>
      </c>
      <c r="HN27" s="1"/>
      <c r="HO27" s="1"/>
      <c r="HP27" s="1"/>
      <c r="HQ27" s="1"/>
      <c r="HZ27" s="287" t="s">
        <v>510</v>
      </c>
      <c r="IA27" s="287"/>
      <c r="IB27" s="287"/>
    </row>
    <row r="28" spans="1:237" ht="15.75" customHeight="1">
      <c r="A28" s="1">
        <v>1</v>
      </c>
      <c r="B28" s="272" t="s">
        <v>94</v>
      </c>
      <c r="C28" t="s">
        <v>95</v>
      </c>
      <c r="D28" t="s">
        <v>16</v>
      </c>
      <c r="E28" s="254" t="s">
        <v>540</v>
      </c>
      <c r="F28" t="s">
        <v>17</v>
      </c>
      <c r="G28" s="20" t="s">
        <v>96</v>
      </c>
      <c r="H28" t="s">
        <v>19</v>
      </c>
      <c r="I28" t="s">
        <v>41</v>
      </c>
      <c r="J28" t="s">
        <v>28</v>
      </c>
      <c r="K28" s="21">
        <v>382</v>
      </c>
      <c r="L28" s="21">
        <v>906</v>
      </c>
      <c r="M28" s="21">
        <v>3</v>
      </c>
      <c r="N28" s="21">
        <v>0</v>
      </c>
      <c r="O28" s="22">
        <v>204</v>
      </c>
      <c r="P28" s="22">
        <v>290</v>
      </c>
      <c r="Q28" s="22">
        <v>0</v>
      </c>
      <c r="R28" s="22">
        <v>1</v>
      </c>
      <c r="S28" s="23">
        <v>367</v>
      </c>
      <c r="T28" s="23">
        <v>10</v>
      </c>
      <c r="U28" s="23">
        <v>0</v>
      </c>
      <c r="V28" s="23">
        <v>0</v>
      </c>
      <c r="W28" s="24">
        <v>377</v>
      </c>
      <c r="X28" s="24">
        <v>10</v>
      </c>
      <c r="Y28" s="24">
        <v>2</v>
      </c>
      <c r="Z28" s="24">
        <v>0</v>
      </c>
      <c r="AA28" s="25">
        <v>259</v>
      </c>
      <c r="AB28" s="25">
        <v>20</v>
      </c>
      <c r="AC28" s="25">
        <v>0</v>
      </c>
      <c r="AD28" s="25">
        <v>0</v>
      </c>
      <c r="AE28" s="26">
        <v>204</v>
      </c>
      <c r="AF28" s="26">
        <v>6</v>
      </c>
      <c r="AG28" s="26">
        <v>3</v>
      </c>
      <c r="AH28" s="26">
        <v>1</v>
      </c>
      <c r="AI28">
        <f>SUM(K28:N28)</f>
        <v>1291</v>
      </c>
      <c r="AJ28">
        <f>SUM(O28:R28)</f>
        <v>495</v>
      </c>
      <c r="AK28">
        <f>SUM(S28:V28)</f>
        <v>377</v>
      </c>
      <c r="AL28">
        <f>SUM(W28:Z28)</f>
        <v>389</v>
      </c>
      <c r="AM28">
        <f>SUM(AA28:AD28)</f>
        <v>279</v>
      </c>
      <c r="AN28">
        <f>SUM(AE28:AH28)</f>
        <v>214</v>
      </c>
      <c r="AO28">
        <f>SUM(AI28:AN28)</f>
        <v>3045</v>
      </c>
      <c r="AP28" s="67">
        <f>SUM(K28,O28,S28,W28)</f>
        <v>1330</v>
      </c>
      <c r="AQ28" s="68">
        <f>SUM(L28,P28,T28,X28)</f>
        <v>1216</v>
      </c>
      <c r="AR28" s="68">
        <f>SUM(M28,Q28,U28,Y28)</f>
        <v>5</v>
      </c>
      <c r="AS28" s="69">
        <f>SUM(N28,R28,V28,Z28)</f>
        <v>1</v>
      </c>
      <c r="AT28" s="77">
        <f>SUM(W28,AA28,AE28)</f>
        <v>840</v>
      </c>
      <c r="AU28" s="73">
        <f>SUM(X28,AB28,AF28)</f>
        <v>36</v>
      </c>
      <c r="AV28" s="73">
        <f>SUM(Y28,AC28,AG28)</f>
        <v>5</v>
      </c>
      <c r="AW28" s="78">
        <f>SUM(Z28,AD28,AH28)</f>
        <v>1</v>
      </c>
      <c r="AX28" s="84">
        <f>SUM(K28,O28,S28,W28,AA28,AE28)</f>
        <v>1793</v>
      </c>
      <c r="AY28" s="79">
        <f>SUM(L28,P28,T28,X28,AB28,AF28)</f>
        <v>1242</v>
      </c>
      <c r="AZ28" s="79">
        <f>SUM(M28,Q28,U28,Y28,AC28,AG28)</f>
        <v>8</v>
      </c>
      <c r="BA28" s="85">
        <f>SUM(N28,R28,V28,Z28,AD28,AH28)</f>
        <v>2</v>
      </c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GR28" t="s">
        <v>95</v>
      </c>
      <c r="GS28" s="1">
        <f t="shared" si="34"/>
        <v>204</v>
      </c>
      <c r="GT28" s="1" t="str">
        <f t="shared" si="35"/>
        <v>Japan</v>
      </c>
      <c r="GW28" s="142" t="str" cm="1">
        <f t="array" ref="GW28">INDEX($G$3:$G$210,MATCH(GX28,$C$3:$C$210,0),0)</f>
        <v>North Africa</v>
      </c>
      <c r="GX28" s="142" t="s">
        <v>30</v>
      </c>
      <c r="GY28" s="143">
        <v>2446</v>
      </c>
      <c r="GZ28" s="142">
        <f>SUM(GY26:GY28)</f>
        <v>18831</v>
      </c>
      <c r="HD28" t="str" cm="1">
        <f t="array" ref="HD28">INDEX($G$3:$G$210,MATCH(HE28,$C$3:$C$210,0),0)</f>
        <v>South America</v>
      </c>
      <c r="HE28" t="s">
        <v>201</v>
      </c>
      <c r="HF28" s="1">
        <v>70</v>
      </c>
      <c r="HG28" s="1"/>
      <c r="HH28" s="1"/>
      <c r="HK28" t="str" cm="1">
        <f t="array" ref="HK28">INDEX($G$3:$G$210,MATCH(HL28,$C$3:$C$210,0),0)</f>
        <v>Oceania</v>
      </c>
      <c r="HL28" t="s">
        <v>298</v>
      </c>
      <c r="HM28" s="1">
        <v>0</v>
      </c>
      <c r="HN28" s="1"/>
      <c r="HO28" s="1"/>
      <c r="HP28" s="1"/>
      <c r="HQ28" s="1"/>
      <c r="HZ28" s="152" t="s">
        <v>420</v>
      </c>
      <c r="IA28" s="152">
        <v>315015</v>
      </c>
      <c r="IB28" s="152">
        <v>217209</v>
      </c>
      <c r="IC28" s="94">
        <f>(IA28-IB28)/IA28</f>
        <v>0.31048045331174706</v>
      </c>
    </row>
    <row r="29" spans="1:237" ht="15.75" customHeight="1">
      <c r="A29" s="1">
        <v>1</v>
      </c>
      <c r="B29" s="142" t="s">
        <v>97</v>
      </c>
      <c r="C29" t="s">
        <v>98</v>
      </c>
      <c r="D29" t="s">
        <v>52</v>
      </c>
      <c r="E29" s="254" t="s">
        <v>538</v>
      </c>
      <c r="F29" s="20" t="s">
        <v>10</v>
      </c>
      <c r="G29" s="20" t="s">
        <v>25</v>
      </c>
      <c r="H29" t="s">
        <v>53</v>
      </c>
      <c r="I29" t="s">
        <v>27</v>
      </c>
      <c r="J29" t="s">
        <v>28</v>
      </c>
      <c r="K29" s="21">
        <v>3</v>
      </c>
      <c r="L29" s="21">
        <v>29507</v>
      </c>
      <c r="M29" s="21">
        <v>321</v>
      </c>
      <c r="N29" s="21">
        <v>60</v>
      </c>
      <c r="O29" s="22">
        <v>0</v>
      </c>
      <c r="P29" s="22">
        <v>38978</v>
      </c>
      <c r="Q29" s="22">
        <v>799</v>
      </c>
      <c r="R29" s="22">
        <v>92</v>
      </c>
      <c r="S29" s="23">
        <v>0</v>
      </c>
      <c r="T29" s="23">
        <v>45116</v>
      </c>
      <c r="U29" s="23">
        <v>1023</v>
      </c>
      <c r="V29" s="23">
        <v>151</v>
      </c>
      <c r="W29" s="24">
        <v>0</v>
      </c>
      <c r="X29" s="24">
        <v>48341</v>
      </c>
      <c r="Y29" s="24">
        <v>1759</v>
      </c>
      <c r="Z29" s="24">
        <v>146</v>
      </c>
      <c r="AA29" s="25">
        <v>0</v>
      </c>
      <c r="AB29" s="25">
        <v>47738</v>
      </c>
      <c r="AC29" s="25">
        <v>1747</v>
      </c>
      <c r="AD29" s="25">
        <v>188</v>
      </c>
      <c r="AE29" s="26">
        <v>0</v>
      </c>
      <c r="AF29" s="26">
        <v>36081</v>
      </c>
      <c r="AG29" s="26">
        <v>1409</v>
      </c>
      <c r="AH29" s="26">
        <v>168</v>
      </c>
      <c r="AI29">
        <f>SUM(K29:N29)</f>
        <v>29891</v>
      </c>
      <c r="AJ29">
        <f>SUM(O29:R29)</f>
        <v>39869</v>
      </c>
      <c r="AK29">
        <f>SUM(S29:V29)</f>
        <v>46290</v>
      </c>
      <c r="AL29">
        <f>SUM(W29:Z29)</f>
        <v>50246</v>
      </c>
      <c r="AM29">
        <f>SUM(AA29:AD29)</f>
        <v>49673</v>
      </c>
      <c r="AN29">
        <f>SUM(AE29:AH29)</f>
        <v>37658</v>
      </c>
      <c r="AO29">
        <f>SUM(AI29:AN29)</f>
        <v>253627</v>
      </c>
      <c r="AP29" s="67">
        <f>SUM(K29,O29,S29,W29)</f>
        <v>3</v>
      </c>
      <c r="AQ29" s="68">
        <f>SUM(L29,P29,T29,X29)</f>
        <v>161942</v>
      </c>
      <c r="AR29" s="68">
        <f>SUM(M29,Q29,U29,Y29)</f>
        <v>3902</v>
      </c>
      <c r="AS29" s="69">
        <f>SUM(N29,R29,V29,Z29)</f>
        <v>449</v>
      </c>
      <c r="AT29" s="77">
        <f>SUM(W29,AA29,AE29)</f>
        <v>0</v>
      </c>
      <c r="AU29" s="73">
        <f>SUM(X29,AB29,AF29)</f>
        <v>132160</v>
      </c>
      <c r="AV29" s="73">
        <f>SUM(Y29,AC29,AG29)</f>
        <v>4915</v>
      </c>
      <c r="AW29" s="78">
        <f>SUM(Z29,AD29,AH29)</f>
        <v>502</v>
      </c>
      <c r="AX29" s="84">
        <f>SUM(K29,O29,S29,W29,AA29,AE29)</f>
        <v>3</v>
      </c>
      <c r="AY29" s="79">
        <f>SUM(L29,P29,T29,X29,AB29,AF29)</f>
        <v>245761</v>
      </c>
      <c r="AZ29" s="79">
        <f>SUM(M29,Q29,U29,Y29,AC29,AG29)</f>
        <v>7058</v>
      </c>
      <c r="BA29" s="85">
        <f>SUM(N29,R29,V29,Z29,AD29,AH29)</f>
        <v>805</v>
      </c>
      <c r="BE29" s="18">
        <v>2015</v>
      </c>
      <c r="BF29" s="19">
        <v>2016</v>
      </c>
      <c r="BG29" s="18">
        <v>2017</v>
      </c>
      <c r="BH29" s="19">
        <v>2018</v>
      </c>
      <c r="BI29" s="19">
        <v>2019</v>
      </c>
      <c r="BJ29" s="19">
        <v>2020</v>
      </c>
      <c r="BK29" s="19" t="s">
        <v>453</v>
      </c>
      <c r="BL29" s="19" t="s">
        <v>454</v>
      </c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GR29" t="s">
        <v>98</v>
      </c>
      <c r="GS29" s="1">
        <f t="shared" si="34"/>
        <v>36081</v>
      </c>
      <c r="GT29" s="1" t="str">
        <f t="shared" si="35"/>
        <v>EU</v>
      </c>
      <c r="GW29" s="142" t="str" cm="1">
        <f t="array" ref="GW29">INDEX($G$3:$G$210,MATCH(GX29,$C$3:$C$210,0),0)</f>
        <v>North America</v>
      </c>
      <c r="GX29" s="142" t="s">
        <v>424</v>
      </c>
      <c r="GY29" s="143">
        <v>8733</v>
      </c>
      <c r="GZ29" s="142"/>
      <c r="HD29" t="str" cm="1">
        <f t="array" ref="HD29">INDEX($G$3:$G$210,MATCH(HE29,$C$3:$C$210,0),0)</f>
        <v>South America</v>
      </c>
      <c r="HE29" t="s">
        <v>326</v>
      </c>
      <c r="HF29" s="1">
        <v>34</v>
      </c>
      <c r="HG29" s="1">
        <f>SUM(HF28:HF29)</f>
        <v>104</v>
      </c>
      <c r="HH29" s="1"/>
      <c r="HK29" t="str" cm="1">
        <f t="array" ref="HK29">INDEX($G$3:$G$210,MATCH(HL29,$C$3:$C$210,0),0)</f>
        <v>Oceania</v>
      </c>
      <c r="HL29" t="s">
        <v>304</v>
      </c>
      <c r="HM29" s="1">
        <v>83727</v>
      </c>
      <c r="HN29" s="1"/>
      <c r="HO29" s="1"/>
      <c r="HP29" s="1"/>
      <c r="HQ29" s="1"/>
      <c r="HZ29" s="152" t="s">
        <v>230</v>
      </c>
      <c r="IA29" s="152">
        <v>63335</v>
      </c>
      <c r="IB29" s="152">
        <v>69797</v>
      </c>
      <c r="IC29" s="94">
        <f t="shared" ref="IC29:IC32" si="86">(IA29-IB29)/IA29</f>
        <v>-0.1020288939764743</v>
      </c>
    </row>
    <row r="30" spans="1:237" ht="15.75" customHeight="1">
      <c r="A30" s="1">
        <v>1</v>
      </c>
      <c r="B30" s="142" t="s">
        <v>99</v>
      </c>
      <c r="C30" t="s">
        <v>100</v>
      </c>
      <c r="D30" t="s">
        <v>16</v>
      </c>
      <c r="E30" s="254" t="s">
        <v>541</v>
      </c>
      <c r="F30" t="s">
        <v>31</v>
      </c>
      <c r="G30" s="20" t="s">
        <v>81</v>
      </c>
      <c r="H30" t="s">
        <v>19</v>
      </c>
      <c r="I30" t="s">
        <v>20</v>
      </c>
      <c r="J30" t="s">
        <v>21</v>
      </c>
      <c r="K30" s="21">
        <v>9</v>
      </c>
      <c r="L30" s="21">
        <v>2982</v>
      </c>
      <c r="M30" s="21">
        <v>148</v>
      </c>
      <c r="N30" s="21">
        <v>9</v>
      </c>
      <c r="O30" s="22">
        <v>0</v>
      </c>
      <c r="P30" s="22">
        <v>3045</v>
      </c>
      <c r="Q30" s="22">
        <v>155</v>
      </c>
      <c r="R30" s="22">
        <v>31</v>
      </c>
      <c r="S30" s="23">
        <v>0</v>
      </c>
      <c r="T30" s="23">
        <v>2769</v>
      </c>
      <c r="U30" s="23">
        <v>253</v>
      </c>
      <c r="V30" s="23">
        <v>30</v>
      </c>
      <c r="W30" s="24">
        <v>0</v>
      </c>
      <c r="X30" s="24">
        <v>2091</v>
      </c>
      <c r="Y30" s="24">
        <v>389</v>
      </c>
      <c r="Z30" s="24">
        <v>77</v>
      </c>
      <c r="AA30" s="25">
        <v>0</v>
      </c>
      <c r="AB30" s="25">
        <v>1508</v>
      </c>
      <c r="AC30" s="25">
        <v>360</v>
      </c>
      <c r="AD30" s="25">
        <v>37</v>
      </c>
      <c r="AE30" s="26">
        <v>0</v>
      </c>
      <c r="AF30" s="26">
        <v>1296</v>
      </c>
      <c r="AG30" s="26">
        <v>412</v>
      </c>
      <c r="AH30" s="26">
        <v>34</v>
      </c>
      <c r="AI30">
        <f>SUM(K30:N30)</f>
        <v>3148</v>
      </c>
      <c r="AJ30">
        <f>SUM(O30:R30)</f>
        <v>3231</v>
      </c>
      <c r="AK30">
        <f>SUM(S30:V30)</f>
        <v>3052</v>
      </c>
      <c r="AL30">
        <f>SUM(W30:Z30)</f>
        <v>2557</v>
      </c>
      <c r="AM30">
        <f>SUM(AA30:AD30)</f>
        <v>1905</v>
      </c>
      <c r="AN30">
        <f>SUM(AE30:AH30)</f>
        <v>1742</v>
      </c>
      <c r="AO30">
        <f>SUM(AI30:AN30)</f>
        <v>15635</v>
      </c>
      <c r="AP30" s="67">
        <f>SUM(K30,O30,S30,W30)</f>
        <v>9</v>
      </c>
      <c r="AQ30" s="68">
        <f>SUM(L30,P30,T30,X30)</f>
        <v>10887</v>
      </c>
      <c r="AR30" s="68">
        <f>SUM(M30,Q30,U30,Y30)</f>
        <v>945</v>
      </c>
      <c r="AS30" s="69">
        <f>SUM(N30,R30,V30,Z30)</f>
        <v>147</v>
      </c>
      <c r="AT30" s="77">
        <f>SUM(W30,AA30,AE30)</f>
        <v>0</v>
      </c>
      <c r="AU30" s="73">
        <f>SUM(X30,AB30,AF30)</f>
        <v>4895</v>
      </c>
      <c r="AV30" s="73">
        <f>SUM(Y30,AC30,AG30)</f>
        <v>1161</v>
      </c>
      <c r="AW30" s="78">
        <f>SUM(Z30,AD30,AH30)</f>
        <v>148</v>
      </c>
      <c r="AX30" s="84">
        <f>SUM(K30,O30,S30,W30,AA30,AE30)</f>
        <v>9</v>
      </c>
      <c r="AY30" s="79">
        <f>SUM(L30,P30,T30,X30,AB30,AF30)</f>
        <v>13691</v>
      </c>
      <c r="AZ30" s="79">
        <f>SUM(M30,Q30,U30,Y30,AC30,AG30)</f>
        <v>1717</v>
      </c>
      <c r="BA30" s="85">
        <f>SUM(N30,R30,V30,Z30,AD30,AH30)</f>
        <v>218</v>
      </c>
      <c r="BD30" s="30" t="s">
        <v>9</v>
      </c>
      <c r="BE30" s="31">
        <f>K211</f>
        <v>1017362</v>
      </c>
      <c r="BF30" s="31">
        <f>O211</f>
        <v>952753</v>
      </c>
      <c r="BG30" s="31">
        <f>S211</f>
        <v>1051366</v>
      </c>
      <c r="BH30" s="31">
        <f>W211</f>
        <v>1101864</v>
      </c>
      <c r="BI30" s="31">
        <f>AA211</f>
        <v>1079862</v>
      </c>
      <c r="BJ30" s="31">
        <f>AE211</f>
        <v>881641</v>
      </c>
      <c r="BK30" s="31">
        <f>SUM(BE30:BH30)</f>
        <v>4123345</v>
      </c>
      <c r="BL30" s="31">
        <f>SUM(BH30:BJ30)</f>
        <v>3063367</v>
      </c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GR30" t="s">
        <v>100</v>
      </c>
      <c r="GS30" s="1">
        <f t="shared" si="34"/>
        <v>1296</v>
      </c>
      <c r="GT30" s="1" t="str">
        <f t="shared" si="35"/>
        <v>EU</v>
      </c>
      <c r="GW30" s="142" t="str" cm="1">
        <f t="array" ref="GW30">INDEX($G$3:$G$210,MATCH(GX30,$C$3:$C$210,0),0)</f>
        <v>North America</v>
      </c>
      <c r="GX30" s="142" t="s">
        <v>191</v>
      </c>
      <c r="GY30" s="143">
        <v>69</v>
      </c>
      <c r="GZ30" s="142">
        <f>SUM(GY29:GY30)</f>
        <v>8802</v>
      </c>
      <c r="HD30" t="str" cm="1">
        <f t="array" ref="HD30">INDEX($G$3:$G$210,MATCH(HE30,$C$3:$C$210,0),0)</f>
        <v>South East Asia</v>
      </c>
      <c r="HE30" t="s">
        <v>105</v>
      </c>
      <c r="HF30" s="1">
        <v>18938</v>
      </c>
      <c r="HG30" s="1"/>
      <c r="HH30" s="1"/>
      <c r="HK30" t="str" cm="1">
        <f t="array" ref="HK30">INDEX($G$3:$G$210,MATCH(HL30,$C$3:$C$210,0),0)</f>
        <v>Oceania</v>
      </c>
      <c r="HL30" t="s">
        <v>322</v>
      </c>
      <c r="HM30" s="1">
        <v>2903</v>
      </c>
      <c r="HN30" s="1"/>
      <c r="HO30" s="1"/>
      <c r="HP30" s="1"/>
      <c r="HQ30" s="1"/>
      <c r="HZ30" s="152" t="s">
        <v>314</v>
      </c>
      <c r="IA30" s="152">
        <v>45264</v>
      </c>
      <c r="IB30" s="152">
        <v>54407</v>
      </c>
      <c r="IC30" s="94">
        <f t="shared" si="86"/>
        <v>-0.20199275362318841</v>
      </c>
    </row>
    <row r="31" spans="1:237" ht="15.75" customHeight="1">
      <c r="A31" s="1">
        <v>1</v>
      </c>
      <c r="B31" s="272" t="s">
        <v>101</v>
      </c>
      <c r="C31" t="s">
        <v>102</v>
      </c>
      <c r="D31" t="s">
        <v>16</v>
      </c>
      <c r="E31" s="254" t="s">
        <v>541</v>
      </c>
      <c r="F31" t="s">
        <v>31</v>
      </c>
      <c r="G31" s="20" t="s">
        <v>103</v>
      </c>
      <c r="H31" t="s">
        <v>19</v>
      </c>
      <c r="I31" t="s">
        <v>20</v>
      </c>
      <c r="J31" t="s">
        <v>21</v>
      </c>
      <c r="K31" s="21">
        <v>818</v>
      </c>
      <c r="L31" s="21">
        <v>722</v>
      </c>
      <c r="M31" s="21">
        <v>0</v>
      </c>
      <c r="N31" s="21">
        <v>0</v>
      </c>
      <c r="O31" s="22">
        <v>744</v>
      </c>
      <c r="P31" s="22">
        <v>47</v>
      </c>
      <c r="Q31" s="22">
        <v>0</v>
      </c>
      <c r="R31" s="22">
        <v>0</v>
      </c>
      <c r="S31" s="23">
        <v>507</v>
      </c>
      <c r="T31" s="23">
        <v>59</v>
      </c>
      <c r="U31" s="23">
        <v>0</v>
      </c>
      <c r="V31" s="23">
        <v>1</v>
      </c>
      <c r="W31" s="24">
        <v>1191</v>
      </c>
      <c r="X31" s="24">
        <v>46</v>
      </c>
      <c r="Y31" s="24">
        <v>0</v>
      </c>
      <c r="Z31" s="24">
        <v>1</v>
      </c>
      <c r="AA31" s="25">
        <v>1694</v>
      </c>
      <c r="AB31" s="25">
        <v>86</v>
      </c>
      <c r="AC31" s="25">
        <v>0</v>
      </c>
      <c r="AD31" s="25">
        <v>3</v>
      </c>
      <c r="AE31" s="26">
        <v>2459</v>
      </c>
      <c r="AF31" s="26">
        <v>36</v>
      </c>
      <c r="AG31" s="26">
        <v>5</v>
      </c>
      <c r="AH31" s="26">
        <v>6</v>
      </c>
      <c r="AI31">
        <f>SUM(K31:N31)</f>
        <v>1540</v>
      </c>
      <c r="AJ31">
        <f>SUM(O31:R31)</f>
        <v>791</v>
      </c>
      <c r="AK31">
        <f>SUM(S31:V31)</f>
        <v>567</v>
      </c>
      <c r="AL31">
        <f>SUM(W31:Z31)</f>
        <v>1238</v>
      </c>
      <c r="AM31">
        <f>SUM(AA31:AD31)</f>
        <v>1783</v>
      </c>
      <c r="AN31">
        <f>SUM(AE31:AH31)</f>
        <v>2506</v>
      </c>
      <c r="AO31">
        <f>SUM(AI31:AN31)</f>
        <v>8425</v>
      </c>
      <c r="AP31" s="67">
        <f>SUM(K31,O31,S31,W31)</f>
        <v>3260</v>
      </c>
      <c r="AQ31" s="68">
        <f>SUM(L31,P31,T31,X31)</f>
        <v>874</v>
      </c>
      <c r="AR31" s="68">
        <f>SUM(M31,Q31,U31,Y31)</f>
        <v>0</v>
      </c>
      <c r="AS31" s="69">
        <f>SUM(N31,R31,V31,Z31)</f>
        <v>2</v>
      </c>
      <c r="AT31" s="77">
        <f>SUM(W31,AA31,AE31)</f>
        <v>5344</v>
      </c>
      <c r="AU31" s="73">
        <f>SUM(X31,AB31,AF31)</f>
        <v>168</v>
      </c>
      <c r="AV31" s="73">
        <f>SUM(Y31,AC31,AG31)</f>
        <v>5</v>
      </c>
      <c r="AW31" s="78">
        <f>SUM(Z31,AD31,AH31)</f>
        <v>10</v>
      </c>
      <c r="AX31" s="84">
        <f>SUM(K31,O31,S31,W31,AA31,AE31)</f>
        <v>7413</v>
      </c>
      <c r="AY31" s="79">
        <f>SUM(L31,P31,T31,X31,AB31,AF31)</f>
        <v>996</v>
      </c>
      <c r="AZ31" s="79">
        <f>SUM(M31,Q31,U31,Y31,AC31,AG31)</f>
        <v>5</v>
      </c>
      <c r="BA31" s="85">
        <f>SUM(N31,R31,V31,Z31,AD31,AH31)</f>
        <v>11</v>
      </c>
      <c r="BD31" s="30" t="s">
        <v>10</v>
      </c>
      <c r="BE31" s="31">
        <f>L211</f>
        <v>1589867</v>
      </c>
      <c r="BF31" s="31">
        <f>P211</f>
        <v>1674494</v>
      </c>
      <c r="BG31" s="31">
        <f>T211</f>
        <v>1822769</v>
      </c>
      <c r="BH31" s="31">
        <f>X211</f>
        <v>2111887</v>
      </c>
      <c r="BI31" s="31">
        <f>AB211</f>
        <v>2337086</v>
      </c>
      <c r="BJ31" s="31">
        <f>AF211</f>
        <v>1999738</v>
      </c>
      <c r="BK31" s="31">
        <f>SUM(BE31:BH31)</f>
        <v>7199017</v>
      </c>
      <c r="BL31" s="31">
        <f>SUM(BH31:BJ31)</f>
        <v>6448711</v>
      </c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GR31" t="s">
        <v>102</v>
      </c>
      <c r="GS31" s="1">
        <f t="shared" si="34"/>
        <v>2459</v>
      </c>
      <c r="GT31" s="1" t="str">
        <f t="shared" si="35"/>
        <v>Japan</v>
      </c>
      <c r="GW31" s="142" t="str" cm="1">
        <f t="array" ref="GW31">INDEX($G$3:$G$210,MATCH(GX31,$C$3:$C$210,0),0)</f>
        <v>North East Asia</v>
      </c>
      <c r="GX31" s="142" t="s">
        <v>122</v>
      </c>
      <c r="GY31" s="143">
        <v>28734</v>
      </c>
      <c r="GZ31" s="142">
        <f>GY31</f>
        <v>28734</v>
      </c>
      <c r="HA31" t="s">
        <v>495</v>
      </c>
      <c r="HB31" t="s">
        <v>500</v>
      </c>
      <c r="HD31" t="str" cm="1">
        <f t="array" ref="HD31">INDEX($G$3:$G$210,MATCH(HE31,$C$3:$C$210,0),0)</f>
        <v>South East Asia</v>
      </c>
      <c r="HE31" t="s">
        <v>391</v>
      </c>
      <c r="HF31" s="1">
        <v>9039</v>
      </c>
      <c r="HG31" s="1"/>
      <c r="HH31" s="1"/>
      <c r="HK31" t="str" cm="1">
        <f t="array" ref="HK31">INDEX($G$3:$G$210,MATCH(HL31,$C$3:$C$210,0),0)</f>
        <v>Oceania</v>
      </c>
      <c r="HL31" t="s">
        <v>329</v>
      </c>
      <c r="HM31" s="1">
        <v>0</v>
      </c>
      <c r="HN31" s="1"/>
      <c r="HO31" s="1"/>
      <c r="HP31" s="1"/>
      <c r="HQ31" s="1"/>
      <c r="HZ31" s="152" t="s">
        <v>436</v>
      </c>
      <c r="IA31" s="152">
        <v>19073</v>
      </c>
      <c r="IB31" s="152">
        <v>42810</v>
      </c>
      <c r="IC31" s="94">
        <f t="shared" si="86"/>
        <v>-1.2445341582341529</v>
      </c>
    </row>
    <row r="32" spans="1:237" ht="15.75" customHeight="1">
      <c r="A32" s="1">
        <v>1</v>
      </c>
      <c r="B32" s="272" t="s">
        <v>104</v>
      </c>
      <c r="C32" t="s">
        <v>105</v>
      </c>
      <c r="D32" t="s">
        <v>16</v>
      </c>
      <c r="E32" s="254" t="s">
        <v>540</v>
      </c>
      <c r="F32" t="s">
        <v>17</v>
      </c>
      <c r="G32" t="s">
        <v>96</v>
      </c>
      <c r="H32" t="s">
        <v>19</v>
      </c>
      <c r="I32" t="s">
        <v>36</v>
      </c>
      <c r="J32" t="s">
        <v>21</v>
      </c>
      <c r="K32" s="21">
        <v>39</v>
      </c>
      <c r="L32" s="21">
        <v>711</v>
      </c>
      <c r="M32" s="21">
        <v>32925</v>
      </c>
      <c r="N32" s="21">
        <v>10483</v>
      </c>
      <c r="O32" s="22">
        <v>0</v>
      </c>
      <c r="P32" s="22">
        <v>719</v>
      </c>
      <c r="Q32" s="22">
        <v>31503</v>
      </c>
      <c r="R32" s="22">
        <v>9323</v>
      </c>
      <c r="S32" s="23">
        <v>0</v>
      </c>
      <c r="T32" s="23">
        <v>564</v>
      </c>
      <c r="U32" s="23">
        <v>33106</v>
      </c>
      <c r="V32" s="23">
        <v>11152</v>
      </c>
      <c r="W32" s="24">
        <v>0</v>
      </c>
      <c r="X32" s="24">
        <v>517</v>
      </c>
      <c r="Y32" s="24">
        <v>31167</v>
      </c>
      <c r="Z32" s="24">
        <v>17839</v>
      </c>
      <c r="AA32" s="25">
        <v>0</v>
      </c>
      <c r="AB32" s="25">
        <v>725</v>
      </c>
      <c r="AC32" s="25">
        <v>39728</v>
      </c>
      <c r="AD32" s="25">
        <v>16554</v>
      </c>
      <c r="AE32" s="26">
        <v>0</v>
      </c>
      <c r="AF32" s="26">
        <v>350</v>
      </c>
      <c r="AG32" s="26">
        <v>18938</v>
      </c>
      <c r="AH32" s="26">
        <v>12064</v>
      </c>
      <c r="AI32">
        <f>SUM(K32:N32)</f>
        <v>44158</v>
      </c>
      <c r="AJ32">
        <f>SUM(O32:R32)</f>
        <v>41545</v>
      </c>
      <c r="AK32">
        <f>SUM(S32:V32)</f>
        <v>44822</v>
      </c>
      <c r="AL32">
        <f>SUM(W32:Z32)</f>
        <v>49523</v>
      </c>
      <c r="AM32">
        <f>SUM(AA32:AD32)</f>
        <v>57007</v>
      </c>
      <c r="AN32">
        <f>SUM(AE32:AH32)</f>
        <v>31352</v>
      </c>
      <c r="AO32">
        <f>SUM(AI32:AN32)</f>
        <v>268407</v>
      </c>
      <c r="AP32" s="67">
        <f>SUM(K32,O32,S32,W32)</f>
        <v>39</v>
      </c>
      <c r="AQ32" s="68">
        <f>SUM(L32,P32,T32,X32)</f>
        <v>2511</v>
      </c>
      <c r="AR32" s="68">
        <f>SUM(M32,Q32,U32,Y32)</f>
        <v>128701</v>
      </c>
      <c r="AS32" s="69">
        <f>SUM(N32,R32,V32,Z32)</f>
        <v>48797</v>
      </c>
      <c r="AT32" s="77">
        <f>SUM(W32,AA32,AE32)</f>
        <v>0</v>
      </c>
      <c r="AU32" s="73">
        <f>SUM(X32,AB32,AF32)</f>
        <v>1592</v>
      </c>
      <c r="AV32" s="73">
        <f>SUM(Y32,AC32,AG32)</f>
        <v>89833</v>
      </c>
      <c r="AW32" s="78">
        <f>SUM(Z32,AD32,AH32)</f>
        <v>46457</v>
      </c>
      <c r="AX32" s="84">
        <f>SUM(K32,O32,S32,W32,AA32,AE32)</f>
        <v>39</v>
      </c>
      <c r="AY32" s="79">
        <f>SUM(L32,P32,T32,X32,AB32,AF32)</f>
        <v>3586</v>
      </c>
      <c r="AZ32" s="79">
        <f>SUM(M32,Q32,U32,Y32,AC32,AG32)</f>
        <v>187367</v>
      </c>
      <c r="BA32" s="85">
        <f>SUM(N32,R32,V32,Z32,AD32,AH32)</f>
        <v>77415</v>
      </c>
      <c r="BD32" s="30" t="s">
        <v>11</v>
      </c>
      <c r="BE32" s="31">
        <f>M211</f>
        <v>576024</v>
      </c>
      <c r="BF32" s="31">
        <f>Q211</f>
        <v>566084</v>
      </c>
      <c r="BG32" s="31">
        <f>U211</f>
        <v>649651</v>
      </c>
      <c r="BH32" s="31">
        <f>Y211</f>
        <v>798429</v>
      </c>
      <c r="BI32" s="31">
        <f>AC211</f>
        <v>989576</v>
      </c>
      <c r="BJ32" s="31">
        <f>AG211</f>
        <v>790176</v>
      </c>
      <c r="BK32" s="31">
        <f>SUM(BE32:BH32)</f>
        <v>2590188</v>
      </c>
      <c r="BL32" s="31">
        <f>SUM(BH32:BJ32)</f>
        <v>2578181</v>
      </c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GR32" t="s">
        <v>105</v>
      </c>
      <c r="GS32" s="1">
        <f t="shared" si="34"/>
        <v>18938</v>
      </c>
      <c r="GT32" s="1" t="str">
        <f t="shared" si="35"/>
        <v>USA</v>
      </c>
      <c r="GW32" s="142" t="str" cm="1">
        <f t="array" ref="GW32">INDEX($G$3:$G$210,MATCH(GX32,$C$3:$C$210,0),0)</f>
        <v>Northern Europe</v>
      </c>
      <c r="GX32" s="142" t="s">
        <v>144</v>
      </c>
      <c r="GY32" s="143">
        <v>21519</v>
      </c>
      <c r="GZ32" s="142"/>
      <c r="HD32" t="str" cm="1">
        <f t="array" ref="HD32">INDEX($G$3:$G$210,MATCH(HE32,$C$3:$C$210,0),0)</f>
        <v>South East Asia</v>
      </c>
      <c r="HE32" t="s">
        <v>433</v>
      </c>
      <c r="HF32" s="1">
        <v>605</v>
      </c>
      <c r="HG32" s="1">
        <f>SUM(HF30:HF32)</f>
        <v>28582</v>
      </c>
      <c r="HH32" s="1" t="s">
        <v>495</v>
      </c>
      <c r="HI32" t="s">
        <v>500</v>
      </c>
      <c r="HK32" t="str" cm="1">
        <f t="array" ref="HK32">INDEX($G$3:$G$210,MATCH(HL32,$C$3:$C$210,0),0)</f>
        <v>Oceania</v>
      </c>
      <c r="HL32" t="s">
        <v>414</v>
      </c>
      <c r="HM32" s="1">
        <v>0</v>
      </c>
      <c r="HN32" s="1">
        <f>SUM(HM27:HM32)</f>
        <v>93302</v>
      </c>
      <c r="HO32" s="1" t="s">
        <v>495</v>
      </c>
      <c r="HP32" s="1" t="s">
        <v>500</v>
      </c>
      <c r="HQ32" s="1"/>
      <c r="HZ32" s="152" t="s">
        <v>249</v>
      </c>
      <c r="IA32" s="152">
        <v>12767</v>
      </c>
      <c r="IB32" s="152">
        <v>4715</v>
      </c>
      <c r="IC32" s="94">
        <f t="shared" si="86"/>
        <v>0.63068849377300851</v>
      </c>
    </row>
    <row r="33" spans="1:237" ht="15.75" customHeight="1">
      <c r="A33" s="1">
        <v>1</v>
      </c>
      <c r="B33" s="272" t="s">
        <v>106</v>
      </c>
      <c r="C33" t="s">
        <v>107</v>
      </c>
      <c r="D33" t="s">
        <v>16</v>
      </c>
      <c r="E33" s="254" t="s">
        <v>541</v>
      </c>
      <c r="F33" t="s">
        <v>31</v>
      </c>
      <c r="G33" s="20" t="s">
        <v>81</v>
      </c>
      <c r="H33" t="s">
        <v>19</v>
      </c>
      <c r="I33" t="s">
        <v>36</v>
      </c>
      <c r="J33" t="s">
        <v>28</v>
      </c>
      <c r="K33" s="21">
        <v>409</v>
      </c>
      <c r="L33" s="21">
        <v>27049</v>
      </c>
      <c r="M33" s="21">
        <v>1263</v>
      </c>
      <c r="N33" s="21">
        <v>210</v>
      </c>
      <c r="O33" s="22">
        <v>0</v>
      </c>
      <c r="P33" s="22">
        <v>31126</v>
      </c>
      <c r="Q33" s="22">
        <v>1289</v>
      </c>
      <c r="R33" s="22">
        <v>384</v>
      </c>
      <c r="S33" s="23">
        <v>0</v>
      </c>
      <c r="T33" s="23">
        <v>23375</v>
      </c>
      <c r="U33" s="23">
        <v>802</v>
      </c>
      <c r="V33" s="23">
        <v>494</v>
      </c>
      <c r="W33" s="24">
        <v>0</v>
      </c>
      <c r="X33" s="24">
        <v>21493</v>
      </c>
      <c r="Y33" s="24">
        <v>802</v>
      </c>
      <c r="Z33" s="24">
        <v>520</v>
      </c>
      <c r="AA33" s="25">
        <v>0</v>
      </c>
      <c r="AB33" s="25">
        <v>22459</v>
      </c>
      <c r="AC33" s="25">
        <v>662</v>
      </c>
      <c r="AD33" s="25">
        <v>607</v>
      </c>
      <c r="AE33" s="26">
        <v>0</v>
      </c>
      <c r="AF33" s="26">
        <v>29915</v>
      </c>
      <c r="AG33" s="26">
        <v>773</v>
      </c>
      <c r="AH33" s="26">
        <v>945</v>
      </c>
      <c r="AI33">
        <f>SUM(K33:N33)</f>
        <v>28931</v>
      </c>
      <c r="AJ33">
        <f>SUM(O33:R33)</f>
        <v>32799</v>
      </c>
      <c r="AK33">
        <f>SUM(S33:V33)</f>
        <v>24671</v>
      </c>
      <c r="AL33">
        <f>SUM(W33:Z33)</f>
        <v>22815</v>
      </c>
      <c r="AM33">
        <f>SUM(AA33:AD33)</f>
        <v>23728</v>
      </c>
      <c r="AN33">
        <f>SUM(AE33:AH33)</f>
        <v>31633</v>
      </c>
      <c r="AO33">
        <f>SUM(AI33:AN33)</f>
        <v>164577</v>
      </c>
      <c r="AP33" s="67">
        <f>SUM(K33,O33,S33,W33)</f>
        <v>409</v>
      </c>
      <c r="AQ33" s="68">
        <f>SUM(L33,P33,T33,X33)</f>
        <v>103043</v>
      </c>
      <c r="AR33" s="68">
        <f>SUM(M33,Q33,U33,Y33)</f>
        <v>4156</v>
      </c>
      <c r="AS33" s="69">
        <f>SUM(N33,R33,V33,Z33)</f>
        <v>1608</v>
      </c>
      <c r="AT33" s="77">
        <f>SUM(W33,AA33,AE33)</f>
        <v>0</v>
      </c>
      <c r="AU33" s="73">
        <f>SUM(X33,AB33,AF33)</f>
        <v>73867</v>
      </c>
      <c r="AV33" s="73">
        <f>SUM(Y33,AC33,AG33)</f>
        <v>2237</v>
      </c>
      <c r="AW33" s="78">
        <f>SUM(Z33,AD33,AH33)</f>
        <v>2072</v>
      </c>
      <c r="AX33" s="84">
        <f>SUM(K33,O33,S33,W33,AA33,AE33)</f>
        <v>409</v>
      </c>
      <c r="AY33" s="79">
        <f>SUM(L33,P33,T33,X33,AB33,AF33)</f>
        <v>155417</v>
      </c>
      <c r="AZ33" s="79">
        <f>SUM(M33,Q33,U33,Y33,AC33,AG33)</f>
        <v>5591</v>
      </c>
      <c r="BA33" s="85">
        <f>SUM(N33,R33,V33,Z33,AD33,AH33)</f>
        <v>3160</v>
      </c>
      <c r="BD33" s="30" t="s">
        <v>445</v>
      </c>
      <c r="BE33" s="31">
        <f>N211</f>
        <v>185104</v>
      </c>
      <c r="BF33" s="31">
        <f>R211</f>
        <v>205206</v>
      </c>
      <c r="BG33" s="31">
        <f>V211</f>
        <v>259325</v>
      </c>
      <c r="BH33" s="31">
        <f>Z211</f>
        <v>334963</v>
      </c>
      <c r="BI33" s="31">
        <f>AD211</f>
        <v>441154</v>
      </c>
      <c r="BJ33" s="31">
        <f>AH211</f>
        <v>366252</v>
      </c>
      <c r="BK33" s="31">
        <f>SUM(BE33:BH33)</f>
        <v>984598</v>
      </c>
      <c r="BL33" s="31">
        <f>SUM(BH33:BJ33)</f>
        <v>1142369</v>
      </c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GR33" t="s">
        <v>107</v>
      </c>
      <c r="GS33" s="1">
        <f t="shared" si="34"/>
        <v>29915</v>
      </c>
      <c r="GT33" s="1" t="str">
        <f t="shared" si="35"/>
        <v>EU</v>
      </c>
      <c r="GW33" s="142" t="str" cm="1">
        <f t="array" ref="GW33">INDEX($G$3:$G$210,MATCH(GX33,$C$3:$C$210,0),0)</f>
        <v>Northern Europe</v>
      </c>
      <c r="GX33" s="142" t="s">
        <v>171</v>
      </c>
      <c r="GY33" s="143">
        <v>20202</v>
      </c>
      <c r="GZ33" s="142"/>
      <c r="HD33" t="str" cm="1">
        <f t="array" ref="HD33">INDEX($G$3:$G$210,MATCH(HE33,$C$3:$C$210,0),0)</f>
        <v>Southern Africa</v>
      </c>
      <c r="HE33" t="s">
        <v>164</v>
      </c>
      <c r="HF33" s="1">
        <v>3</v>
      </c>
      <c r="HG33" s="1">
        <f>HF33</f>
        <v>3</v>
      </c>
      <c r="HH33" s="1"/>
      <c r="HK33" t="str" cm="1">
        <f t="array" ref="HK33">INDEX($G$3:$G$210,MATCH(HL33,$C$3:$C$210,0),0)</f>
        <v>South America</v>
      </c>
      <c r="HL33" t="s">
        <v>87</v>
      </c>
      <c r="HM33" s="1">
        <v>302</v>
      </c>
      <c r="HN33" s="1"/>
      <c r="HO33" s="1"/>
      <c r="HP33" s="1"/>
      <c r="HQ33" s="1"/>
      <c r="HZ33" s="287" t="s">
        <v>10</v>
      </c>
      <c r="IA33" s="287"/>
      <c r="IB33" s="287"/>
    </row>
    <row r="34" spans="1:237" ht="15.75" customHeight="1">
      <c r="A34" s="1">
        <v>1</v>
      </c>
      <c r="B34" s="142" t="s">
        <v>108</v>
      </c>
      <c r="C34" t="s">
        <v>109</v>
      </c>
      <c r="D34" t="s">
        <v>52</v>
      </c>
      <c r="E34" s="254" t="s">
        <v>110</v>
      </c>
      <c r="F34" t="s">
        <v>110</v>
      </c>
      <c r="G34" t="s">
        <v>110</v>
      </c>
      <c r="H34" t="s">
        <v>53</v>
      </c>
      <c r="I34" t="s">
        <v>41</v>
      </c>
      <c r="J34" t="s">
        <v>28</v>
      </c>
      <c r="K34" s="21">
        <v>1895</v>
      </c>
      <c r="L34" s="21">
        <v>681</v>
      </c>
      <c r="M34" s="21">
        <v>7865</v>
      </c>
      <c r="N34" s="21">
        <v>11</v>
      </c>
      <c r="O34" s="22">
        <v>1645</v>
      </c>
      <c r="P34" s="22">
        <v>406</v>
      </c>
      <c r="Q34" s="22">
        <v>6861</v>
      </c>
      <c r="R34" s="22">
        <v>4</v>
      </c>
      <c r="S34" s="23">
        <v>1899</v>
      </c>
      <c r="T34" s="23">
        <v>502</v>
      </c>
      <c r="U34" s="23">
        <v>9272</v>
      </c>
      <c r="V34" s="23">
        <v>15</v>
      </c>
      <c r="W34" s="24">
        <v>1784</v>
      </c>
      <c r="X34" s="24">
        <v>623</v>
      </c>
      <c r="Y34" s="24">
        <v>6841</v>
      </c>
      <c r="Z34" s="24">
        <v>33</v>
      </c>
      <c r="AA34" s="25">
        <v>1668</v>
      </c>
      <c r="AB34" s="25">
        <v>453</v>
      </c>
      <c r="AC34" s="25">
        <v>6908</v>
      </c>
      <c r="AD34" s="25">
        <v>20</v>
      </c>
      <c r="AE34" s="26">
        <v>1549</v>
      </c>
      <c r="AF34" s="26">
        <v>320</v>
      </c>
      <c r="AG34" s="26">
        <v>6804</v>
      </c>
      <c r="AH34" s="26">
        <v>17</v>
      </c>
      <c r="AI34">
        <f>SUM(K34:N34)</f>
        <v>10452</v>
      </c>
      <c r="AJ34">
        <f>SUM(O34:R34)</f>
        <v>8916</v>
      </c>
      <c r="AK34">
        <f>SUM(S34:V34)</f>
        <v>11688</v>
      </c>
      <c r="AL34">
        <f>SUM(W34:Z34)</f>
        <v>9281</v>
      </c>
      <c r="AM34">
        <f>SUM(AA34:AD34)</f>
        <v>9049</v>
      </c>
      <c r="AN34">
        <f>SUM(AE34:AH34)</f>
        <v>8690</v>
      </c>
      <c r="AO34">
        <f>SUM(AI34:AN34)</f>
        <v>58076</v>
      </c>
      <c r="AP34" s="67">
        <f>SUM(K34,O34,S34,W34)</f>
        <v>7223</v>
      </c>
      <c r="AQ34" s="68">
        <f>SUM(L34,P34,T34,X34)</f>
        <v>2212</v>
      </c>
      <c r="AR34" s="68">
        <f>SUM(M34,Q34,U34,Y34)</f>
        <v>30839</v>
      </c>
      <c r="AS34" s="69">
        <f>SUM(N34,R34,V34,Z34)</f>
        <v>63</v>
      </c>
      <c r="AT34" s="77">
        <f>SUM(W34,AA34,AE34)</f>
        <v>5001</v>
      </c>
      <c r="AU34" s="73">
        <f>SUM(X34,AB34,AF34)</f>
        <v>1396</v>
      </c>
      <c r="AV34" s="73">
        <f>SUM(Y34,AC34,AG34)</f>
        <v>20553</v>
      </c>
      <c r="AW34" s="78">
        <f>SUM(Z34,AD34,AH34)</f>
        <v>70</v>
      </c>
      <c r="AX34" s="84">
        <f>SUM(K34,O34,S34,W34,AA34,AE34)</f>
        <v>10440</v>
      </c>
      <c r="AY34" s="79">
        <f>SUM(L34,P34,T34,X34,AB34,AF34)</f>
        <v>2985</v>
      </c>
      <c r="AZ34" s="79">
        <f>SUM(M34,Q34,U34,Y34,AC34,AG34)</f>
        <v>44551</v>
      </c>
      <c r="BA34" s="85">
        <f>SUM(N34,R34,V34,Z34,AD34,AH34)</f>
        <v>100</v>
      </c>
      <c r="BD34" s="30" t="s">
        <v>12</v>
      </c>
      <c r="BE34" s="31">
        <f>SUM(BE30:BE33)</f>
        <v>3368357</v>
      </c>
      <c r="BF34" s="31">
        <f>SUM(BF30:BF33)</f>
        <v>3398537</v>
      </c>
      <c r="BG34" s="31">
        <f>SUM(BG30:BG33)</f>
        <v>3783111</v>
      </c>
      <c r="BH34" s="31">
        <f>SUM(BH30:BH33)</f>
        <v>4347143</v>
      </c>
      <c r="BI34" s="31">
        <f>SUM(BI30:BI33)</f>
        <v>4847678</v>
      </c>
      <c r="BJ34" s="31">
        <f>SUM(BJ30:BJ33)</f>
        <v>4037807</v>
      </c>
      <c r="BK34" s="31">
        <f>SUM(BE34:BH34)</f>
        <v>14897148</v>
      </c>
      <c r="BL34" s="31">
        <f>SUM(BH34:BJ34)</f>
        <v>13232628</v>
      </c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GR34" t="s">
        <v>109</v>
      </c>
      <c r="GS34" s="1">
        <f t="shared" si="34"/>
        <v>6804</v>
      </c>
      <c r="GT34" s="1" t="str">
        <f t="shared" si="35"/>
        <v>USA</v>
      </c>
      <c r="GW34" s="142" t="str" cm="1">
        <f t="array" ref="GW34">INDEX($G$3:$G$210,MATCH(GX34,$C$3:$C$210,0),0)</f>
        <v>Northern Europe</v>
      </c>
      <c r="GX34" s="142" t="s">
        <v>387</v>
      </c>
      <c r="GY34" s="143">
        <v>1859</v>
      </c>
      <c r="GZ34" s="142"/>
      <c r="HD34" t="str" cm="1">
        <f t="array" ref="HD34">INDEX($G$3:$G$210,MATCH(HE34,$C$3:$C$210,0),0)</f>
        <v>West Asia</v>
      </c>
      <c r="HE34" t="s">
        <v>63</v>
      </c>
      <c r="HF34" s="1">
        <v>175</v>
      </c>
      <c r="HG34" s="1"/>
      <c r="HH34" s="1"/>
      <c r="HK34" t="str" cm="1">
        <f t="array" ref="HK34">INDEX($G$3:$G$210,MATCH(HL34,$C$3:$C$210,0),0)</f>
        <v>South America</v>
      </c>
      <c r="HL34" t="s">
        <v>176</v>
      </c>
      <c r="HM34" s="1">
        <v>0</v>
      </c>
      <c r="HN34" s="1"/>
      <c r="HO34" s="1"/>
      <c r="HP34" s="1"/>
      <c r="HQ34" s="1"/>
      <c r="HZ34" s="152" t="s">
        <v>185</v>
      </c>
      <c r="IA34" s="152">
        <v>227150</v>
      </c>
      <c r="IB34" s="152">
        <v>192274</v>
      </c>
      <c r="IC34" s="94">
        <f>(IA34-IB34)/IA34</f>
        <v>0.15353731014747965</v>
      </c>
    </row>
    <row r="35" spans="1:237" ht="15.75" customHeight="1">
      <c r="A35" s="1">
        <v>1</v>
      </c>
      <c r="B35" s="272" t="s">
        <v>111</v>
      </c>
      <c r="C35" t="s">
        <v>112</v>
      </c>
      <c r="D35" t="s">
        <v>16</v>
      </c>
      <c r="E35" s="254" t="s">
        <v>541</v>
      </c>
      <c r="F35" t="s">
        <v>31</v>
      </c>
      <c r="G35" t="s">
        <v>81</v>
      </c>
      <c r="H35" t="s">
        <v>19</v>
      </c>
      <c r="I35" t="s">
        <v>36</v>
      </c>
      <c r="J35" t="s">
        <v>28</v>
      </c>
      <c r="K35" s="21">
        <v>0</v>
      </c>
      <c r="L35" s="21">
        <v>457</v>
      </c>
      <c r="M35" s="21">
        <v>7</v>
      </c>
      <c r="N35" s="21">
        <v>2</v>
      </c>
      <c r="O35" s="22">
        <v>0</v>
      </c>
      <c r="P35" s="22">
        <v>507</v>
      </c>
      <c r="Q35" s="22">
        <v>27</v>
      </c>
      <c r="R35" s="22">
        <v>2</v>
      </c>
      <c r="S35" s="23">
        <v>0</v>
      </c>
      <c r="T35" s="23">
        <v>713</v>
      </c>
      <c r="U35" s="23">
        <v>18</v>
      </c>
      <c r="V35" s="23">
        <v>0</v>
      </c>
      <c r="W35" s="24">
        <v>0</v>
      </c>
      <c r="X35" s="24">
        <v>728</v>
      </c>
      <c r="Y35" s="24">
        <v>17</v>
      </c>
      <c r="Z35" s="24">
        <v>0</v>
      </c>
      <c r="AA35" s="25">
        <v>0</v>
      </c>
      <c r="AB35" s="25">
        <v>759</v>
      </c>
      <c r="AC35" s="25">
        <v>24</v>
      </c>
      <c r="AD35" s="25">
        <v>0</v>
      </c>
      <c r="AE35" s="26">
        <v>0</v>
      </c>
      <c r="AF35" s="26">
        <v>613</v>
      </c>
      <c r="AG35" s="26">
        <v>28</v>
      </c>
      <c r="AH35" s="26">
        <v>0</v>
      </c>
      <c r="AI35">
        <f>SUM(K35:N35)</f>
        <v>466</v>
      </c>
      <c r="AJ35">
        <f>SUM(O35:R35)</f>
        <v>536</v>
      </c>
      <c r="AK35">
        <f>SUM(S35:V35)</f>
        <v>731</v>
      </c>
      <c r="AL35">
        <f>SUM(W35:Z35)</f>
        <v>745</v>
      </c>
      <c r="AM35">
        <f>SUM(AA35:AD35)</f>
        <v>783</v>
      </c>
      <c r="AN35">
        <f>SUM(AE35:AH35)</f>
        <v>641</v>
      </c>
      <c r="AO35">
        <f>SUM(AI35:AN35)</f>
        <v>3902</v>
      </c>
      <c r="AP35" s="67">
        <f>SUM(K35,O35,S35,W35)</f>
        <v>0</v>
      </c>
      <c r="AQ35" s="68">
        <f>SUM(L35,P35,T35,X35)</f>
        <v>2405</v>
      </c>
      <c r="AR35" s="68">
        <f>SUM(M35,Q35,U35,Y35)</f>
        <v>69</v>
      </c>
      <c r="AS35" s="69">
        <f>SUM(N35,R35,V35,Z35)</f>
        <v>4</v>
      </c>
      <c r="AT35" s="77">
        <f>SUM(W35,AA35,AE35)</f>
        <v>0</v>
      </c>
      <c r="AU35" s="73">
        <f>SUM(X35,AB35,AF35)</f>
        <v>2100</v>
      </c>
      <c r="AV35" s="73">
        <f>SUM(Y35,AC35,AG35)</f>
        <v>69</v>
      </c>
      <c r="AW35" s="78">
        <f>SUM(Z35,AD35,AH35)</f>
        <v>0</v>
      </c>
      <c r="AX35" s="84">
        <f>SUM(K35,O35,S35,W35,AA35,AE35)</f>
        <v>0</v>
      </c>
      <c r="AY35" s="79">
        <f>SUM(L35,P35,T35,X35,AB35,AF35)</f>
        <v>3777</v>
      </c>
      <c r="AZ35" s="79">
        <f>SUM(M35,Q35,U35,Y35,AC35,AG35)</f>
        <v>121</v>
      </c>
      <c r="BA35" s="85">
        <f>SUM(N35,R35,V35,Z35,AD35,AH35)</f>
        <v>4</v>
      </c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GR35" t="s">
        <v>112</v>
      </c>
      <c r="GS35" s="1">
        <f t="shared" si="34"/>
        <v>613</v>
      </c>
      <c r="GT35" s="1" t="str">
        <f t="shared" si="35"/>
        <v>EU</v>
      </c>
      <c r="GW35" s="142" t="str" cm="1">
        <f t="array" ref="GW35">INDEX($G$3:$G$210,MATCH(GX35,$C$3:$C$210,0),0)</f>
        <v>Northern Europe</v>
      </c>
      <c r="GX35" s="142" t="s">
        <v>210</v>
      </c>
      <c r="GY35" s="143">
        <v>604</v>
      </c>
      <c r="GZ35" s="142"/>
      <c r="HD35" t="str" cm="1">
        <f t="array" ref="HD35">INDEX($G$3:$G$210,MATCH(HE35,$C$3:$C$210,0),0)</f>
        <v>West Asia</v>
      </c>
      <c r="HE35" t="s">
        <v>218</v>
      </c>
      <c r="HF35" s="1">
        <v>2965</v>
      </c>
      <c r="HG35" s="1"/>
      <c r="HH35" s="1"/>
      <c r="HK35" t="str" cm="1">
        <f t="array" ref="HK35">INDEX($G$3:$G$210,MATCH(HL35,$C$3:$C$210,0),0)</f>
        <v>South America</v>
      </c>
      <c r="HL35" t="s">
        <v>324</v>
      </c>
      <c r="HM35" s="1">
        <v>757</v>
      </c>
      <c r="HN35" s="1"/>
      <c r="HO35" s="1"/>
      <c r="HP35" s="1"/>
      <c r="HQ35" s="1"/>
      <c r="HZ35" s="152" t="s">
        <v>175</v>
      </c>
      <c r="IA35" s="152">
        <v>193861</v>
      </c>
      <c r="IB35" s="152">
        <v>200302</v>
      </c>
      <c r="IC35" s="94">
        <f t="shared" ref="IC35:IC38" si="87">(IA35-IB35)/IA35</f>
        <v>-3.3224836351819088E-2</v>
      </c>
    </row>
    <row r="36" spans="1:237" ht="15.75" customHeight="1">
      <c r="A36" s="1">
        <v>1</v>
      </c>
      <c r="B36" s="272" t="s">
        <v>113</v>
      </c>
      <c r="C36" t="s">
        <v>114</v>
      </c>
      <c r="D36" t="s">
        <v>52</v>
      </c>
      <c r="E36" s="254" t="s">
        <v>542</v>
      </c>
      <c r="F36" t="s">
        <v>39</v>
      </c>
      <c r="G36" t="s">
        <v>40</v>
      </c>
      <c r="H36" t="s">
        <v>19</v>
      </c>
      <c r="I36" t="s">
        <v>41</v>
      </c>
      <c r="J36" t="s">
        <v>28</v>
      </c>
      <c r="K36" s="21">
        <v>1134</v>
      </c>
      <c r="L36" s="21">
        <v>45</v>
      </c>
      <c r="M36" s="21">
        <v>100</v>
      </c>
      <c r="N36" s="21">
        <v>2</v>
      </c>
      <c r="O36" s="22">
        <v>1229</v>
      </c>
      <c r="P36" s="22">
        <v>45</v>
      </c>
      <c r="Q36" s="22">
        <v>164</v>
      </c>
      <c r="R36" s="22">
        <v>3</v>
      </c>
      <c r="S36" s="23">
        <v>1026</v>
      </c>
      <c r="T36" s="23">
        <v>71</v>
      </c>
      <c r="U36" s="23">
        <v>204</v>
      </c>
      <c r="V36" s="23">
        <v>6</v>
      </c>
      <c r="W36" s="24">
        <v>1032</v>
      </c>
      <c r="X36" s="24">
        <v>55</v>
      </c>
      <c r="Y36" s="24">
        <v>206</v>
      </c>
      <c r="Z36" s="24">
        <v>14</v>
      </c>
      <c r="AA36" s="25">
        <v>1325</v>
      </c>
      <c r="AB36" s="25">
        <v>57</v>
      </c>
      <c r="AC36" s="25">
        <v>116</v>
      </c>
      <c r="AD36" s="25">
        <v>10</v>
      </c>
      <c r="AE36" s="26">
        <v>1305</v>
      </c>
      <c r="AF36" s="26">
        <v>4</v>
      </c>
      <c r="AG36" s="26">
        <v>69</v>
      </c>
      <c r="AH36" s="26">
        <v>17</v>
      </c>
      <c r="AI36">
        <f>SUM(K36:N36)</f>
        <v>1281</v>
      </c>
      <c r="AJ36">
        <f>SUM(O36:R36)</f>
        <v>1441</v>
      </c>
      <c r="AK36">
        <f>SUM(S36:V36)</f>
        <v>1307</v>
      </c>
      <c r="AL36">
        <f>SUM(W36:Z36)</f>
        <v>1307</v>
      </c>
      <c r="AM36">
        <f>SUM(AA36:AD36)</f>
        <v>1508</v>
      </c>
      <c r="AN36">
        <f>SUM(AE36:AH36)</f>
        <v>1395</v>
      </c>
      <c r="AO36">
        <f>SUM(AI36:AN36)</f>
        <v>8239</v>
      </c>
      <c r="AP36" s="67">
        <f>SUM(K36,O36,S36,W36)</f>
        <v>4421</v>
      </c>
      <c r="AQ36" s="68">
        <f>SUM(L36,P36,T36,X36)</f>
        <v>216</v>
      </c>
      <c r="AR36" s="68">
        <f>SUM(M36,Q36,U36,Y36)</f>
        <v>674</v>
      </c>
      <c r="AS36" s="69">
        <f>SUM(N36,R36,V36,Z36)</f>
        <v>25</v>
      </c>
      <c r="AT36" s="77">
        <f>SUM(W36,AA36,AE36)</f>
        <v>3662</v>
      </c>
      <c r="AU36" s="73">
        <f>SUM(X36,AB36,AF36)</f>
        <v>116</v>
      </c>
      <c r="AV36" s="73">
        <f>SUM(Y36,AC36,AG36)</f>
        <v>391</v>
      </c>
      <c r="AW36" s="78">
        <f>SUM(Z36,AD36,AH36)</f>
        <v>41</v>
      </c>
      <c r="AX36" s="84">
        <f>SUM(K36,O36,S36,W36,AA36,AE36)</f>
        <v>7051</v>
      </c>
      <c r="AY36" s="79">
        <f>SUM(L36,P36,T36,X36,AB36,AF36)</f>
        <v>277</v>
      </c>
      <c r="AZ36" s="79">
        <f>SUM(M36,Q36,U36,Y36,AC36,AG36)</f>
        <v>859</v>
      </c>
      <c r="BA36" s="85">
        <f>SUM(N36,R36,V36,Z36,AD36,AH36)</f>
        <v>52</v>
      </c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  <c r="FE36" s="9"/>
      <c r="FF36" s="9"/>
      <c r="FG36" s="9"/>
      <c r="FH36" s="9"/>
      <c r="FI36" s="9"/>
      <c r="FJ36" s="9"/>
      <c r="FK36" s="9"/>
      <c r="FL36" s="9"/>
      <c r="FM36" s="9"/>
      <c r="FN36" s="9"/>
      <c r="FO36" s="9"/>
      <c r="FP36" s="9"/>
      <c r="FQ36" s="9"/>
      <c r="FR36" s="9"/>
      <c r="FS36" s="9"/>
      <c r="FT36" s="9"/>
      <c r="FU36" s="9"/>
      <c r="FV36" s="9"/>
      <c r="FW36" s="9"/>
      <c r="GR36" t="s">
        <v>114</v>
      </c>
      <c r="GS36" s="1">
        <f t="shared" si="34"/>
        <v>1305</v>
      </c>
      <c r="GT36" s="1" t="str">
        <f t="shared" si="35"/>
        <v>Japan</v>
      </c>
      <c r="GW36" s="142" t="str" cm="1">
        <f t="array" ref="GW36">INDEX($G$3:$G$210,MATCH(GX36,$C$3:$C$210,0),0)</f>
        <v>Northern Europe</v>
      </c>
      <c r="GX36" s="142" t="s">
        <v>167</v>
      </c>
      <c r="GY36" s="143">
        <v>69</v>
      </c>
      <c r="GZ36" s="142">
        <f>SUM(GY32:GY36)</f>
        <v>44253</v>
      </c>
      <c r="HA36" t="s">
        <v>495</v>
      </c>
      <c r="HB36" t="s">
        <v>500</v>
      </c>
      <c r="HD36" t="str" cm="1">
        <f t="array" ref="HD36">INDEX($G$3:$G$210,MATCH(HE36,$C$3:$C$210,0),0)</f>
        <v>West Asia</v>
      </c>
      <c r="HE36" t="s">
        <v>230</v>
      </c>
      <c r="HF36" s="1">
        <v>41291</v>
      </c>
      <c r="HG36" s="1"/>
      <c r="HH36" s="1"/>
      <c r="HK36" t="str" cm="1">
        <f t="array" ref="HK36">INDEX($G$3:$G$210,MATCH(HL36,$C$3:$C$210,0),0)</f>
        <v>South America</v>
      </c>
      <c r="HL36" t="s">
        <v>385</v>
      </c>
      <c r="HM36" s="1">
        <v>5890</v>
      </c>
      <c r="HN36" s="1">
        <f>SUM(HM33:HM36)</f>
        <v>6949</v>
      </c>
      <c r="HO36" s="1"/>
      <c r="HP36" s="1"/>
      <c r="HQ36" s="1"/>
      <c r="HZ36" s="152" t="s">
        <v>331</v>
      </c>
      <c r="IA36" s="152">
        <v>114033</v>
      </c>
      <c r="IB36" s="152">
        <v>81634</v>
      </c>
      <c r="IC36" s="94">
        <f t="shared" si="87"/>
        <v>0.2841195092648619</v>
      </c>
    </row>
    <row r="37" spans="1:237" ht="15.75" customHeight="1">
      <c r="A37" s="250">
        <v>1</v>
      </c>
      <c r="B37" s="272" t="s">
        <v>115</v>
      </c>
      <c r="C37" t="s">
        <v>116</v>
      </c>
      <c r="D37" t="s">
        <v>16</v>
      </c>
      <c r="E37" s="254" t="s">
        <v>541</v>
      </c>
      <c r="F37" t="s">
        <v>31</v>
      </c>
      <c r="G37" t="s">
        <v>81</v>
      </c>
      <c r="H37" t="s">
        <v>19</v>
      </c>
      <c r="I37" t="s">
        <v>20</v>
      </c>
      <c r="J37" t="s">
        <v>21</v>
      </c>
      <c r="K37" s="21">
        <v>0</v>
      </c>
      <c r="L37" s="21">
        <v>307</v>
      </c>
      <c r="M37" s="21">
        <v>10</v>
      </c>
      <c r="N37" s="21">
        <v>0</v>
      </c>
      <c r="O37" s="22">
        <v>0</v>
      </c>
      <c r="P37" s="22">
        <v>452</v>
      </c>
      <c r="Q37" s="22">
        <v>1</v>
      </c>
      <c r="R37" s="22">
        <v>4</v>
      </c>
      <c r="S37" s="23">
        <v>0</v>
      </c>
      <c r="T37" s="23">
        <v>546</v>
      </c>
      <c r="U37" s="23">
        <v>5</v>
      </c>
      <c r="V37" s="23">
        <v>6</v>
      </c>
      <c r="W37" s="24">
        <v>0</v>
      </c>
      <c r="X37" s="24">
        <v>451</v>
      </c>
      <c r="Y37" s="24">
        <v>22</v>
      </c>
      <c r="Z37" s="24">
        <v>5</v>
      </c>
      <c r="AA37" s="25">
        <v>0</v>
      </c>
      <c r="AB37" s="25">
        <v>370</v>
      </c>
      <c r="AC37" s="25">
        <v>33</v>
      </c>
      <c r="AD37" s="25">
        <v>10</v>
      </c>
      <c r="AE37" s="26">
        <v>0</v>
      </c>
      <c r="AF37" s="26">
        <v>351</v>
      </c>
      <c r="AG37" s="26">
        <v>14</v>
      </c>
      <c r="AH37" s="26">
        <v>16</v>
      </c>
      <c r="AI37">
        <f>SUM(K37:N37)</f>
        <v>317</v>
      </c>
      <c r="AJ37">
        <f>SUM(O37:R37)</f>
        <v>457</v>
      </c>
      <c r="AK37">
        <f>SUM(S37:V37)</f>
        <v>557</v>
      </c>
      <c r="AL37">
        <f>SUM(W37:Z37)</f>
        <v>478</v>
      </c>
      <c r="AM37">
        <f>SUM(AA37:AD37)</f>
        <v>413</v>
      </c>
      <c r="AN37">
        <f>SUM(AE37:AH37)</f>
        <v>381</v>
      </c>
      <c r="AO37">
        <f>SUM(AI37:AN37)</f>
        <v>2603</v>
      </c>
      <c r="AP37" s="67">
        <f>SUM(K37,O37,S37,W37)</f>
        <v>0</v>
      </c>
      <c r="AQ37" s="68">
        <f>SUM(L37,P37,T37,X37)</f>
        <v>1756</v>
      </c>
      <c r="AR37" s="68">
        <f>SUM(M37,Q37,U37,Y37)</f>
        <v>38</v>
      </c>
      <c r="AS37" s="69">
        <f>SUM(N37,R37,V37,Z37)</f>
        <v>15</v>
      </c>
      <c r="AT37" s="77">
        <f>SUM(W37,AA37,AE37)</f>
        <v>0</v>
      </c>
      <c r="AU37" s="73">
        <f>SUM(X37,AB37,AF37)</f>
        <v>1172</v>
      </c>
      <c r="AV37" s="73">
        <f>SUM(Y37,AC37,AG37)</f>
        <v>69</v>
      </c>
      <c r="AW37" s="78">
        <f>SUM(Z37,AD37,AH37)</f>
        <v>31</v>
      </c>
      <c r="AX37" s="84">
        <f>SUM(K37,O37,S37,W37,AA37,AE37)</f>
        <v>0</v>
      </c>
      <c r="AY37" s="79">
        <f>SUM(L37,P37,T37,X37,AB37,AF37)</f>
        <v>2477</v>
      </c>
      <c r="AZ37" s="79">
        <f>SUM(M37,Q37,U37,Y37,AC37,AG37)</f>
        <v>85</v>
      </c>
      <c r="BA37" s="85">
        <f>SUM(N37,R37,V37,Z37,AD37,AH37)</f>
        <v>41</v>
      </c>
      <c r="BE37">
        <v>2015</v>
      </c>
      <c r="BF37">
        <v>2016</v>
      </c>
      <c r="BG37">
        <v>2017</v>
      </c>
      <c r="BH37">
        <v>2018</v>
      </c>
      <c r="BI37">
        <v>2019</v>
      </c>
      <c r="BJ37">
        <v>2020</v>
      </c>
      <c r="BK37" t="s">
        <v>453</v>
      </c>
      <c r="BL37" t="s">
        <v>454</v>
      </c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GR37" t="s">
        <v>116</v>
      </c>
      <c r="GS37" s="250">
        <f t="shared" si="34"/>
        <v>351</v>
      </c>
      <c r="GT37" s="250" t="str">
        <f t="shared" si="35"/>
        <v>EU</v>
      </c>
      <c r="GW37" s="142" t="str" cm="1">
        <f t="array" ref="GW37">INDEX($G$3:$G$210,MATCH(GX37,$C$3:$C$210,0),0)</f>
        <v>Oceania</v>
      </c>
      <c r="GX37" s="142" t="s">
        <v>177</v>
      </c>
      <c r="GY37" s="143">
        <v>24</v>
      </c>
      <c r="GZ37" s="142"/>
      <c r="HD37" t="str" cm="1">
        <f t="array" ref="HD37">INDEX($G$3:$G$210,MATCH(HE37,$C$3:$C$210,0),0)</f>
        <v>West Asia</v>
      </c>
      <c r="HE37" t="s">
        <v>241</v>
      </c>
      <c r="HF37" s="250">
        <v>1254</v>
      </c>
      <c r="HG37" s="250"/>
      <c r="HH37" s="250"/>
      <c r="HK37" t="str" cm="1">
        <f t="array" ref="HK37">INDEX($G$3:$G$210,MATCH(HL37,$C$3:$C$210,0),0)</f>
        <v>South Asia</v>
      </c>
      <c r="HL37" t="s">
        <v>67</v>
      </c>
      <c r="HM37" s="250">
        <v>15444</v>
      </c>
      <c r="HN37" s="250"/>
      <c r="HO37" s="250"/>
      <c r="HP37" s="250"/>
      <c r="HQ37" s="250"/>
      <c r="HZ37" s="152" t="s">
        <v>302</v>
      </c>
      <c r="IA37" s="152">
        <v>110005</v>
      </c>
      <c r="IB37" s="152">
        <v>99703</v>
      </c>
      <c r="IC37" s="94">
        <f t="shared" si="87"/>
        <v>9.3650288623244399E-2</v>
      </c>
    </row>
    <row r="38" spans="1:237" ht="15.75" customHeight="1">
      <c r="A38" s="1">
        <v>1</v>
      </c>
      <c r="B38" s="272" t="s">
        <v>117</v>
      </c>
      <c r="C38" t="s">
        <v>118</v>
      </c>
      <c r="D38" t="s">
        <v>16</v>
      </c>
      <c r="E38" s="254" t="s">
        <v>541</v>
      </c>
      <c r="F38" t="s">
        <v>31</v>
      </c>
      <c r="G38" t="s">
        <v>81</v>
      </c>
      <c r="H38" t="s">
        <v>19</v>
      </c>
      <c r="I38" t="s">
        <v>20</v>
      </c>
      <c r="J38" t="s">
        <v>21</v>
      </c>
      <c r="K38" s="21">
        <v>4</v>
      </c>
      <c r="L38" s="21">
        <v>58</v>
      </c>
      <c r="M38" s="21">
        <v>28</v>
      </c>
      <c r="N38" s="21">
        <v>90</v>
      </c>
      <c r="O38" s="22">
        <v>0</v>
      </c>
      <c r="P38" s="22">
        <v>51</v>
      </c>
      <c r="Q38" s="22">
        <v>34</v>
      </c>
      <c r="R38" s="22">
        <v>137</v>
      </c>
      <c r="S38" s="23">
        <v>0</v>
      </c>
      <c r="T38" s="23">
        <v>25</v>
      </c>
      <c r="U38" s="23">
        <v>23</v>
      </c>
      <c r="V38" s="23">
        <v>97</v>
      </c>
      <c r="W38" s="24">
        <v>0</v>
      </c>
      <c r="X38" s="24">
        <v>15</v>
      </c>
      <c r="Y38" s="24">
        <v>16</v>
      </c>
      <c r="Z38" s="24">
        <v>43</v>
      </c>
      <c r="AA38" s="25">
        <v>0</v>
      </c>
      <c r="AB38" s="25">
        <v>55</v>
      </c>
      <c r="AC38" s="25">
        <v>8</v>
      </c>
      <c r="AD38" s="25">
        <v>216</v>
      </c>
      <c r="AE38" s="26">
        <v>0</v>
      </c>
      <c r="AF38" s="26">
        <v>77</v>
      </c>
      <c r="AG38" s="26">
        <v>6</v>
      </c>
      <c r="AH38" s="26">
        <v>87</v>
      </c>
      <c r="AI38">
        <f>SUM(K38:N38)</f>
        <v>180</v>
      </c>
      <c r="AJ38">
        <f>SUM(O38:R38)</f>
        <v>222</v>
      </c>
      <c r="AK38">
        <f>SUM(S38:V38)</f>
        <v>145</v>
      </c>
      <c r="AL38">
        <f>SUM(W38:Z38)</f>
        <v>74</v>
      </c>
      <c r="AM38">
        <f>SUM(AA38:AD38)</f>
        <v>279</v>
      </c>
      <c r="AN38">
        <f>SUM(AE38:AH38)</f>
        <v>170</v>
      </c>
      <c r="AO38">
        <f>SUM(AI38:AN38)</f>
        <v>1070</v>
      </c>
      <c r="AP38" s="67">
        <f>SUM(K38,O38,S38,W38)</f>
        <v>4</v>
      </c>
      <c r="AQ38" s="68">
        <f>SUM(L38,P38,T38,X38)</f>
        <v>149</v>
      </c>
      <c r="AR38" s="68">
        <f>SUM(M38,Q38,U38,Y38)</f>
        <v>101</v>
      </c>
      <c r="AS38" s="69">
        <f>SUM(N38,R38,V38,Z38)</f>
        <v>367</v>
      </c>
      <c r="AT38" s="77">
        <f>SUM(W38,AA38,AE38)</f>
        <v>0</v>
      </c>
      <c r="AU38" s="73">
        <f>SUM(X38,AB38,AF38)</f>
        <v>147</v>
      </c>
      <c r="AV38" s="73">
        <f>SUM(Y38,AC38,AG38)</f>
        <v>30</v>
      </c>
      <c r="AW38" s="78">
        <f>SUM(Z38,AD38,AH38)</f>
        <v>346</v>
      </c>
      <c r="AX38" s="84">
        <f>SUM(K38,O38,S38,W38,AA38,AE38)</f>
        <v>4</v>
      </c>
      <c r="AY38" s="79">
        <f>SUM(L38,P38,T38,X38,AB38,AF38)</f>
        <v>281</v>
      </c>
      <c r="AZ38" s="79">
        <f>SUM(M38,Q38,U38,Y38,AC38,AG38)</f>
        <v>115</v>
      </c>
      <c r="BA38" s="85">
        <f>SUM(N38,R38,V38,Z38,AD38,AH38)</f>
        <v>670</v>
      </c>
      <c r="BD38" s="30" t="s">
        <v>9</v>
      </c>
      <c r="BE38" s="88">
        <f>BE30/1000000</f>
        <v>1.0173620000000001</v>
      </c>
      <c r="BF38" s="88">
        <f>BF30/1000000</f>
        <v>0.95275299999999996</v>
      </c>
      <c r="BG38" s="88">
        <f>BG30/1000000</f>
        <v>1.051366</v>
      </c>
      <c r="BH38" s="88">
        <f>BH30/1000000</f>
        <v>1.101864</v>
      </c>
      <c r="BI38" s="88">
        <f>BI30/1000000</f>
        <v>1.0798620000000001</v>
      </c>
      <c r="BJ38" s="88">
        <f>BJ30/1000000</f>
        <v>0.88164100000000001</v>
      </c>
      <c r="BK38" s="88">
        <f>BK30/1000000</f>
        <v>4.1233449999999996</v>
      </c>
      <c r="BL38" s="88">
        <f>BL30/1000000</f>
        <v>3.063367</v>
      </c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GR38" t="s">
        <v>118</v>
      </c>
      <c r="GS38" s="1">
        <f t="shared" si="34"/>
        <v>87</v>
      </c>
      <c r="GT38" s="1" t="str">
        <f t="shared" si="35"/>
        <v>South Korea</v>
      </c>
      <c r="GW38" s="142" t="str" cm="1">
        <f t="array" ref="GW38">INDEX($G$3:$G$210,MATCH(GX38,$C$3:$C$210,0),0)</f>
        <v>Oceania</v>
      </c>
      <c r="GX38" s="142" t="s">
        <v>365</v>
      </c>
      <c r="GY38" s="143">
        <v>3</v>
      </c>
      <c r="GZ38" s="142"/>
      <c r="HD38" t="str" cm="1">
        <f t="array" ref="HD38">INDEX($G$3:$G$210,MATCH(HE38,$C$3:$C$210,0),0)</f>
        <v>West Asia</v>
      </c>
      <c r="HE38" t="s">
        <v>249</v>
      </c>
      <c r="HF38" s="1">
        <v>3111</v>
      </c>
      <c r="HG38" s="1"/>
      <c r="HH38" s="1"/>
      <c r="HK38" t="str" cm="1">
        <f t="array" ref="HK38">INDEX($G$3:$G$210,MATCH(HL38,$C$3:$C$210,0),0)</f>
        <v>South Asia</v>
      </c>
      <c r="HL38" t="s">
        <v>269</v>
      </c>
      <c r="HM38" s="1">
        <v>543</v>
      </c>
      <c r="HN38" s="1"/>
      <c r="HO38" s="1"/>
      <c r="HP38" s="1"/>
      <c r="HQ38" s="1"/>
      <c r="HZ38" s="152" t="s">
        <v>75</v>
      </c>
      <c r="IA38" s="152">
        <v>89193</v>
      </c>
      <c r="IB38" s="152">
        <v>81755</v>
      </c>
      <c r="IC38" s="94">
        <f t="shared" si="87"/>
        <v>8.3392194454721777E-2</v>
      </c>
    </row>
    <row r="39" spans="1:237" ht="15.75" customHeight="1">
      <c r="A39" s="1">
        <v>1</v>
      </c>
      <c r="B39" s="272" t="s">
        <v>119</v>
      </c>
      <c r="C39" t="s">
        <v>120</v>
      </c>
      <c r="D39" t="s">
        <v>16</v>
      </c>
      <c r="E39" s="254" t="s">
        <v>542</v>
      </c>
      <c r="F39" t="s">
        <v>39</v>
      </c>
      <c r="G39" s="20" t="s">
        <v>44</v>
      </c>
      <c r="H39" t="s">
        <v>19</v>
      </c>
      <c r="I39" t="s">
        <v>41</v>
      </c>
      <c r="J39" t="s">
        <v>28</v>
      </c>
      <c r="K39" s="21">
        <v>58421</v>
      </c>
      <c r="L39" s="21">
        <v>387</v>
      </c>
      <c r="M39" s="21">
        <v>4294</v>
      </c>
      <c r="N39" s="21">
        <v>7825</v>
      </c>
      <c r="O39" s="22">
        <v>66912</v>
      </c>
      <c r="P39" s="22">
        <v>905</v>
      </c>
      <c r="Q39" s="22">
        <v>4784</v>
      </c>
      <c r="R39" s="22">
        <v>9913</v>
      </c>
      <c r="S39" s="23">
        <v>84391</v>
      </c>
      <c r="T39" s="23">
        <v>419</v>
      </c>
      <c r="U39" s="23">
        <v>5974</v>
      </c>
      <c r="V39" s="23">
        <v>12543</v>
      </c>
      <c r="W39" s="24">
        <v>84402</v>
      </c>
      <c r="X39" s="24">
        <v>1090</v>
      </c>
      <c r="Y39" s="24">
        <v>5278</v>
      </c>
      <c r="Z39" s="24">
        <v>17658</v>
      </c>
      <c r="AA39" s="25">
        <v>73232</v>
      </c>
      <c r="AB39" s="25">
        <v>297</v>
      </c>
      <c r="AC39" s="25">
        <v>3363</v>
      </c>
      <c r="AD39" s="25">
        <v>14903</v>
      </c>
      <c r="AE39" s="26">
        <v>60845</v>
      </c>
      <c r="AF39" s="26">
        <v>166</v>
      </c>
      <c r="AG39" s="26">
        <v>1989</v>
      </c>
      <c r="AH39" s="26">
        <v>17498</v>
      </c>
      <c r="AI39">
        <f>SUM(K39:N39)</f>
        <v>70927</v>
      </c>
      <c r="AJ39">
        <f>SUM(O39:R39)</f>
        <v>82514</v>
      </c>
      <c r="AK39">
        <f>SUM(S39:V39)</f>
        <v>103327</v>
      </c>
      <c r="AL39">
        <f>SUM(W39:Z39)</f>
        <v>108428</v>
      </c>
      <c r="AM39">
        <f>SUM(AA39:AD39)</f>
        <v>91795</v>
      </c>
      <c r="AN39">
        <f>SUM(AE39:AH39)</f>
        <v>80498</v>
      </c>
      <c r="AO39">
        <f>SUM(AI39:AN39)</f>
        <v>537489</v>
      </c>
      <c r="AP39" s="67">
        <f>SUM(K39,O39,S39,W39)</f>
        <v>294126</v>
      </c>
      <c r="AQ39" s="68">
        <f>SUM(L39,P39,T39,X39)</f>
        <v>2801</v>
      </c>
      <c r="AR39" s="68">
        <f>SUM(M39,Q39,U39,Y39)</f>
        <v>20330</v>
      </c>
      <c r="AS39" s="69">
        <f>SUM(N39,R39,V39,Z39)</f>
        <v>47939</v>
      </c>
      <c r="AT39" s="77">
        <f>SUM(W39,AA39,AE39)</f>
        <v>218479</v>
      </c>
      <c r="AU39" s="73">
        <f>SUM(X39,AB39,AF39)</f>
        <v>1553</v>
      </c>
      <c r="AV39" s="73">
        <f>SUM(Y39,AC39,AG39)</f>
        <v>10630</v>
      </c>
      <c r="AW39" s="78">
        <f>SUM(Z39,AD39,AH39)</f>
        <v>50059</v>
      </c>
      <c r="AX39" s="84">
        <f>SUM(K39,O39,S39,W39,AA39,AE39)</f>
        <v>428203</v>
      </c>
      <c r="AY39" s="79">
        <f>SUM(L39,P39,T39,X39,AB39,AF39)</f>
        <v>3264</v>
      </c>
      <c r="AZ39" s="79">
        <f>SUM(M39,Q39,U39,Y39,AC39,AG39)</f>
        <v>25682</v>
      </c>
      <c r="BA39" s="85">
        <f>SUM(N39,R39,V39,Z39,AD39,AH39)</f>
        <v>80340</v>
      </c>
      <c r="BD39" s="30" t="s">
        <v>10</v>
      </c>
      <c r="BE39" s="88">
        <f>BE31/1000000</f>
        <v>1.5898669999999999</v>
      </c>
      <c r="BF39" s="88">
        <f>BF31/1000000</f>
        <v>1.6744939999999999</v>
      </c>
      <c r="BG39" s="88">
        <f>BG31/1000000</f>
        <v>1.8227690000000001</v>
      </c>
      <c r="BH39" s="88">
        <f>BH31/1000000</f>
        <v>2.1118869999999998</v>
      </c>
      <c r="BI39" s="88">
        <f>BI31/1000000</f>
        <v>2.3370860000000002</v>
      </c>
      <c r="BJ39" s="88">
        <f>BJ31/1000000</f>
        <v>1.999738</v>
      </c>
      <c r="BK39" s="88">
        <f>BK31/1000000</f>
        <v>7.1990170000000004</v>
      </c>
      <c r="BL39" s="88">
        <f>BL31/1000000</f>
        <v>6.4487110000000003</v>
      </c>
      <c r="EQ39" s="9"/>
      <c r="ER39" s="9"/>
      <c r="ES39" s="9"/>
      <c r="ET39" s="9"/>
      <c r="EU39" s="9"/>
      <c r="EV39" s="9"/>
      <c r="EW39" s="9"/>
      <c r="EX39" s="9"/>
      <c r="EY39" s="9"/>
      <c r="EZ39" s="9"/>
      <c r="FA39" s="9"/>
      <c r="FB39" s="9"/>
      <c r="FC39" s="9"/>
      <c r="FD39" s="9"/>
      <c r="FE39" s="9"/>
      <c r="FF39" s="9"/>
      <c r="FG39" s="9"/>
      <c r="FH39" s="9"/>
      <c r="FI39" s="9"/>
      <c r="FJ39" s="9"/>
      <c r="FK39" s="9"/>
      <c r="FL39" s="9"/>
      <c r="FM39" s="9"/>
      <c r="FN39" s="9"/>
      <c r="FO39" s="9"/>
      <c r="FP39" s="9"/>
      <c r="FQ39" s="9"/>
      <c r="FR39" s="9"/>
      <c r="FS39" s="9"/>
      <c r="FT39" s="9"/>
      <c r="FU39" s="9"/>
      <c r="FV39" s="9"/>
      <c r="FW39" s="9"/>
      <c r="GR39" t="s">
        <v>120</v>
      </c>
      <c r="GS39" s="1" t="s">
        <v>493</v>
      </c>
      <c r="GT39" s="1" t="str">
        <f t="shared" si="35"/>
        <v/>
      </c>
      <c r="GW39" s="142" t="str" cm="1">
        <f t="array" ref="GW39">INDEX($G$3:$G$210,MATCH(GX39,$C$3:$C$210,0),0)</f>
        <v>Oceania</v>
      </c>
      <c r="GX39" s="142" t="s">
        <v>169</v>
      </c>
      <c r="GY39" s="143">
        <v>2</v>
      </c>
      <c r="GZ39" s="142">
        <f>SUM(GY37:GY39)</f>
        <v>29</v>
      </c>
      <c r="HD39" t="str" cm="1">
        <f t="array" ref="HD39">INDEX($G$3:$G$210,MATCH(HE39,$C$3:$C$210,0),0)</f>
        <v>West Asia</v>
      </c>
      <c r="HE39" t="s">
        <v>314</v>
      </c>
      <c r="HF39" s="1">
        <v>37639</v>
      </c>
      <c r="HG39" s="1"/>
      <c r="HH39" s="1"/>
      <c r="HK39" t="str" cm="1">
        <f t="array" ref="HK39">INDEX($G$3:$G$210,MATCH(HL39,$C$3:$C$210,0),0)</f>
        <v>South Asia</v>
      </c>
      <c r="HL39" t="s">
        <v>316</v>
      </c>
      <c r="HM39" s="1">
        <v>20974</v>
      </c>
      <c r="HN39" s="1"/>
      <c r="HO39" s="1"/>
      <c r="HP39" s="1"/>
      <c r="HQ39" s="1"/>
      <c r="HZ39" s="287" t="s">
        <v>110</v>
      </c>
      <c r="IA39" s="287"/>
      <c r="IB39" s="287"/>
    </row>
    <row r="40" spans="1:237" ht="15.75" customHeight="1">
      <c r="A40" s="1">
        <v>1</v>
      </c>
      <c r="B40" s="272" t="s">
        <v>121</v>
      </c>
      <c r="C40" t="s">
        <v>122</v>
      </c>
      <c r="D40" t="s">
        <v>52</v>
      </c>
      <c r="E40" s="254" t="s">
        <v>540</v>
      </c>
      <c r="F40" t="s">
        <v>17</v>
      </c>
      <c r="G40" t="s">
        <v>284</v>
      </c>
      <c r="H40" t="s">
        <v>19</v>
      </c>
      <c r="I40" t="s">
        <v>27</v>
      </c>
      <c r="J40" t="s">
        <v>28</v>
      </c>
      <c r="K40" s="21">
        <v>3681</v>
      </c>
      <c r="L40" s="21">
        <v>2155</v>
      </c>
      <c r="M40" s="21">
        <v>12312</v>
      </c>
      <c r="N40" s="21">
        <v>8</v>
      </c>
      <c r="O40" s="22">
        <v>1637</v>
      </c>
      <c r="P40" s="22">
        <v>2177</v>
      </c>
      <c r="Q40" s="22">
        <v>9178</v>
      </c>
      <c r="R40" s="22">
        <v>14</v>
      </c>
      <c r="S40" s="23">
        <v>56</v>
      </c>
      <c r="T40" s="23">
        <v>2356</v>
      </c>
      <c r="U40" s="23">
        <v>9303</v>
      </c>
      <c r="V40" s="23">
        <v>8</v>
      </c>
      <c r="W40" s="24">
        <v>59</v>
      </c>
      <c r="X40" s="24">
        <v>874</v>
      </c>
      <c r="Y40" s="24">
        <v>7886</v>
      </c>
      <c r="Z40" s="24">
        <v>17</v>
      </c>
      <c r="AA40" s="25">
        <v>60</v>
      </c>
      <c r="AB40" s="25">
        <v>986</v>
      </c>
      <c r="AC40" s="25">
        <v>5998</v>
      </c>
      <c r="AD40" s="25">
        <v>5</v>
      </c>
      <c r="AE40" s="26">
        <v>106</v>
      </c>
      <c r="AF40" s="26">
        <v>28734</v>
      </c>
      <c r="AG40" s="26">
        <v>2372</v>
      </c>
      <c r="AH40" s="26">
        <v>9</v>
      </c>
      <c r="AI40">
        <f>SUM(K40:N40)</f>
        <v>18156</v>
      </c>
      <c r="AJ40">
        <f>SUM(O40:R40)</f>
        <v>13006</v>
      </c>
      <c r="AK40">
        <f>SUM(S40:V40)</f>
        <v>11723</v>
      </c>
      <c r="AL40">
        <f>SUM(W40:Z40)</f>
        <v>8836</v>
      </c>
      <c r="AM40">
        <f>SUM(AA40:AD40)</f>
        <v>7049</v>
      </c>
      <c r="AN40">
        <f>SUM(AE40:AH40)</f>
        <v>31221</v>
      </c>
      <c r="AO40">
        <f>SUM(AI40:AN40)</f>
        <v>89991</v>
      </c>
      <c r="AP40" s="67">
        <f>SUM(K40,O40,S40,W40)</f>
        <v>5433</v>
      </c>
      <c r="AQ40" s="68">
        <f>SUM(L40,P40,T40,X40)</f>
        <v>7562</v>
      </c>
      <c r="AR40" s="68">
        <f>SUM(M40,Q40,U40,Y40)</f>
        <v>38679</v>
      </c>
      <c r="AS40" s="69">
        <f>SUM(N40,R40,V40,Z40)</f>
        <v>47</v>
      </c>
      <c r="AT40" s="77">
        <f>SUM(W40,AA40,AE40)</f>
        <v>225</v>
      </c>
      <c r="AU40" s="73">
        <f>SUM(X40,AB40,AF40)</f>
        <v>30594</v>
      </c>
      <c r="AV40" s="73">
        <f>SUM(Y40,AC40,AG40)</f>
        <v>16256</v>
      </c>
      <c r="AW40" s="78">
        <f>SUM(Z40,AD40,AH40)</f>
        <v>31</v>
      </c>
      <c r="AX40" s="84">
        <f>SUM(K40,O40,S40,W40,AA40,AE40)</f>
        <v>5599</v>
      </c>
      <c r="AY40" s="79">
        <f>SUM(L40,P40,T40,X40,AB40,AF40)</f>
        <v>37282</v>
      </c>
      <c r="AZ40" s="79">
        <f>SUM(M40,Q40,U40,Y40,AC40,AG40)</f>
        <v>47049</v>
      </c>
      <c r="BA40" s="85">
        <f>SUM(N40,R40,V40,Z40,AD40,AH40)</f>
        <v>61</v>
      </c>
      <c r="BD40" s="30" t="s">
        <v>11</v>
      </c>
      <c r="BE40" s="88">
        <f>BE32/1000000</f>
        <v>0.57602399999999998</v>
      </c>
      <c r="BF40" s="88">
        <f>BF32/1000000</f>
        <v>0.56608400000000003</v>
      </c>
      <c r="BG40" s="88">
        <f>BG32/1000000</f>
        <v>0.64965099999999998</v>
      </c>
      <c r="BH40" s="88">
        <f>BH32/1000000</f>
        <v>0.79842900000000006</v>
      </c>
      <c r="BI40" s="88">
        <f>BI32/1000000</f>
        <v>0.98957600000000001</v>
      </c>
      <c r="BJ40" s="88">
        <f>BJ32/1000000</f>
        <v>0.79017599999999999</v>
      </c>
      <c r="BK40" s="88">
        <f>BK32/1000000</f>
        <v>2.5901879999999999</v>
      </c>
      <c r="BL40" s="88">
        <f>BL32/1000000</f>
        <v>2.5781809999999998</v>
      </c>
      <c r="GR40" t="s">
        <v>122</v>
      </c>
      <c r="GS40" s="1">
        <f t="shared" si="34"/>
        <v>28734</v>
      </c>
      <c r="GT40" s="1" t="str">
        <f t="shared" si="35"/>
        <v>EU</v>
      </c>
      <c r="GW40" s="142" t="str" cm="1">
        <f t="array" ref="GW40">INDEX($G$3:$G$210,MATCH(GX40,$C$3:$C$210,0),0)</f>
        <v>Southern Africa</v>
      </c>
      <c r="GX40" s="142" t="s">
        <v>251</v>
      </c>
      <c r="GY40" s="143">
        <v>2</v>
      </c>
      <c r="GZ40" s="142">
        <f>GY40</f>
        <v>2</v>
      </c>
      <c r="HD40" t="str" cm="1">
        <f t="array" ref="HD40">INDEX($G$3:$G$210,MATCH(HE40,$C$3:$C$210,0),0)</f>
        <v>West Asia</v>
      </c>
      <c r="HE40" t="s">
        <v>335</v>
      </c>
      <c r="HF40" s="1">
        <v>374</v>
      </c>
      <c r="HG40" s="1"/>
      <c r="HH40" s="1"/>
      <c r="HK40" t="str" cm="1">
        <f t="array" ref="HK40">INDEX($G$3:$G$210,MATCH(HL40,$C$3:$C$210,0),0)</f>
        <v>South Asia</v>
      </c>
      <c r="HL40" t="s">
        <v>375</v>
      </c>
      <c r="HM40" s="1">
        <v>9207</v>
      </c>
      <c r="HN40" s="1">
        <f>SUM(HM37:HM40)</f>
        <v>46168</v>
      </c>
      <c r="HO40" s="1" t="s">
        <v>495</v>
      </c>
      <c r="HP40" s="1" t="s">
        <v>500</v>
      </c>
      <c r="HQ40" s="1"/>
      <c r="HZ40" s="152" t="s">
        <v>424</v>
      </c>
      <c r="IA40" s="152">
        <v>29513</v>
      </c>
      <c r="IB40" s="152">
        <v>15735</v>
      </c>
      <c r="IC40" s="94">
        <f>(IA40-IB40)/IA40</f>
        <v>0.4668451191000576</v>
      </c>
    </row>
    <row r="41" spans="1:237" ht="15.75" customHeight="1">
      <c r="A41" s="1">
        <v>1</v>
      </c>
      <c r="B41" s="272" t="s">
        <v>123</v>
      </c>
      <c r="C41" t="s">
        <v>124</v>
      </c>
      <c r="D41" t="s">
        <v>16</v>
      </c>
      <c r="E41" s="254" t="s">
        <v>542</v>
      </c>
      <c r="F41" t="s">
        <v>39</v>
      </c>
      <c r="G41" t="s">
        <v>44</v>
      </c>
      <c r="H41" t="s">
        <v>19</v>
      </c>
      <c r="I41" t="s">
        <v>27</v>
      </c>
      <c r="J41" t="s">
        <v>28</v>
      </c>
      <c r="K41" s="21">
        <v>1</v>
      </c>
      <c r="L41" s="21">
        <v>70</v>
      </c>
      <c r="M41" s="21">
        <v>307</v>
      </c>
      <c r="N41" s="21">
        <v>10</v>
      </c>
      <c r="O41" s="22">
        <v>0</v>
      </c>
      <c r="P41" s="22">
        <v>36</v>
      </c>
      <c r="Q41" s="22">
        <v>229</v>
      </c>
      <c r="R41" s="22">
        <v>4</v>
      </c>
      <c r="S41" s="23">
        <v>0</v>
      </c>
      <c r="T41" s="23">
        <v>35</v>
      </c>
      <c r="U41" s="23">
        <v>212</v>
      </c>
      <c r="V41" s="23">
        <v>9</v>
      </c>
      <c r="W41" s="24">
        <v>0</v>
      </c>
      <c r="X41" s="24">
        <v>49</v>
      </c>
      <c r="Y41" s="24">
        <v>629</v>
      </c>
      <c r="Z41" s="24">
        <v>1</v>
      </c>
      <c r="AA41" s="25">
        <v>0</v>
      </c>
      <c r="AB41" s="25">
        <v>63</v>
      </c>
      <c r="AC41" s="25">
        <v>267</v>
      </c>
      <c r="AD41" s="25">
        <v>3</v>
      </c>
      <c r="AE41" s="26">
        <v>0</v>
      </c>
      <c r="AF41" s="26">
        <v>74</v>
      </c>
      <c r="AG41" s="26">
        <v>139</v>
      </c>
      <c r="AH41" s="26">
        <v>0</v>
      </c>
      <c r="AI41">
        <f>SUM(K41:N41)</f>
        <v>388</v>
      </c>
      <c r="AJ41">
        <f>SUM(O41:R41)</f>
        <v>269</v>
      </c>
      <c r="AK41">
        <f>SUM(S41:V41)</f>
        <v>256</v>
      </c>
      <c r="AL41">
        <f>SUM(W41:Z41)</f>
        <v>679</v>
      </c>
      <c r="AM41">
        <f>SUM(AA41:AD41)</f>
        <v>333</v>
      </c>
      <c r="AN41">
        <f>SUM(AE41:AH41)</f>
        <v>213</v>
      </c>
      <c r="AO41">
        <f>SUM(AI41:AN41)</f>
        <v>2138</v>
      </c>
      <c r="AP41" s="67">
        <f>SUM(K41,O41,S41,W41)</f>
        <v>1</v>
      </c>
      <c r="AQ41" s="68">
        <f>SUM(L41,P41,T41,X41)</f>
        <v>190</v>
      </c>
      <c r="AR41" s="68">
        <f>SUM(M41,Q41,U41,Y41)</f>
        <v>1377</v>
      </c>
      <c r="AS41" s="69">
        <f>SUM(N41,R41,V41,Z41)</f>
        <v>24</v>
      </c>
      <c r="AT41" s="77">
        <f>SUM(W41,AA41,AE41)</f>
        <v>0</v>
      </c>
      <c r="AU41" s="73">
        <f>SUM(X41,AB41,AF41)</f>
        <v>186</v>
      </c>
      <c r="AV41" s="73">
        <f>SUM(Y41,AC41,AG41)</f>
        <v>1035</v>
      </c>
      <c r="AW41" s="78">
        <f>SUM(Z41,AD41,AH41)</f>
        <v>4</v>
      </c>
      <c r="AX41" s="84">
        <f>SUM(K41,O41,S41,W41,AA41,AE41)</f>
        <v>1</v>
      </c>
      <c r="AY41" s="79">
        <f>SUM(L41,P41,T41,X41,AB41,AF41)</f>
        <v>327</v>
      </c>
      <c r="AZ41" s="79">
        <f>SUM(M41,Q41,U41,Y41,AC41,AG41)</f>
        <v>1783</v>
      </c>
      <c r="BA41" s="85">
        <f>SUM(N41,R41,V41,Z41,AD41,AH41)</f>
        <v>27</v>
      </c>
      <c r="BD41" s="30" t="s">
        <v>536</v>
      </c>
      <c r="BE41" s="88">
        <f>BE33/1000000</f>
        <v>0.18510399999999999</v>
      </c>
      <c r="BF41" s="88">
        <f>BF33/1000000</f>
        <v>0.205206</v>
      </c>
      <c r="BG41" s="88">
        <f>BG33/1000000</f>
        <v>0.25932500000000003</v>
      </c>
      <c r="BH41" s="88">
        <f>BH33/1000000</f>
        <v>0.33496300000000001</v>
      </c>
      <c r="BI41" s="88">
        <f>BI33/1000000</f>
        <v>0.44115399999999999</v>
      </c>
      <c r="BJ41" s="88">
        <f>BJ33/1000000</f>
        <v>0.36625200000000002</v>
      </c>
      <c r="BK41" s="88">
        <f>BK33/1000000</f>
        <v>0.98459799999999997</v>
      </c>
      <c r="BL41" s="88">
        <f>BL33/1000000</f>
        <v>1.142369</v>
      </c>
      <c r="GR41" t="s">
        <v>124</v>
      </c>
      <c r="GS41" s="1" t="s">
        <v>493</v>
      </c>
      <c r="GT41" s="1" t="str">
        <f t="shared" si="35"/>
        <v/>
      </c>
      <c r="GW41" s="142" t="str" cm="1">
        <f t="array" ref="GW41">INDEX($G$3:$G$210,MATCH(GX41,$C$3:$C$210,0),0)</f>
        <v>Southern Europe</v>
      </c>
      <c r="GX41" s="142" t="s">
        <v>224</v>
      </c>
      <c r="GY41" s="143">
        <v>93633</v>
      </c>
      <c r="GZ41" s="142"/>
      <c r="HD41" t="str" cm="1">
        <f t="array" ref="HD41">INDEX($G$3:$G$210,MATCH(HE41,$C$3:$C$210,0),0)</f>
        <v>West Asia</v>
      </c>
      <c r="HE41" t="s">
        <v>350</v>
      </c>
      <c r="HF41" s="1">
        <v>4587</v>
      </c>
      <c r="HG41" s="1">
        <f>SUM(HF34:HF41)</f>
        <v>91396</v>
      </c>
      <c r="HH41" s="1" t="s">
        <v>495</v>
      </c>
      <c r="HI41" t="s">
        <v>500</v>
      </c>
      <c r="HK41" t="str" cm="1">
        <f t="array" ref="HK41">INDEX($G$3:$G$210,MATCH(HL41,$C$3:$C$210,0),0)</f>
        <v>South East Asia</v>
      </c>
      <c r="HL41" t="s">
        <v>95</v>
      </c>
      <c r="HM41" s="1">
        <v>204</v>
      </c>
      <c r="HN41" s="1"/>
      <c r="HO41" s="1"/>
      <c r="HP41" s="1"/>
      <c r="HQ41" s="1"/>
      <c r="HZ41" s="152" t="s">
        <v>109</v>
      </c>
      <c r="IA41" s="152">
        <v>9049</v>
      </c>
      <c r="IB41" s="152">
        <v>8691</v>
      </c>
      <c r="IC41" s="94">
        <f t="shared" ref="IC41:IC42" si="88">(IA41-IB41)/IA41</f>
        <v>3.9562382583710906E-2</v>
      </c>
    </row>
    <row r="42" spans="1:237" ht="15.75" customHeight="1">
      <c r="A42" s="1">
        <v>1</v>
      </c>
      <c r="B42" s="273" t="s">
        <v>125</v>
      </c>
      <c r="C42" t="s">
        <v>126</v>
      </c>
      <c r="D42" t="s">
        <v>16</v>
      </c>
      <c r="E42" s="254" t="s">
        <v>541</v>
      </c>
      <c r="F42" t="s">
        <v>31</v>
      </c>
      <c r="G42" t="s">
        <v>103</v>
      </c>
      <c r="H42" t="s">
        <v>19</v>
      </c>
      <c r="I42" t="s">
        <v>20</v>
      </c>
      <c r="J42" t="s">
        <v>21</v>
      </c>
      <c r="K42" s="21">
        <v>7</v>
      </c>
      <c r="L42" s="21">
        <v>1413</v>
      </c>
      <c r="M42" s="21">
        <v>0</v>
      </c>
      <c r="N42" s="21">
        <v>0</v>
      </c>
      <c r="O42" s="22">
        <v>0</v>
      </c>
      <c r="P42" s="22">
        <v>1881</v>
      </c>
      <c r="Q42" s="22">
        <v>0</v>
      </c>
      <c r="R42" s="22">
        <v>2</v>
      </c>
      <c r="S42" s="23">
        <v>0</v>
      </c>
      <c r="T42" s="23">
        <v>2275</v>
      </c>
      <c r="U42" s="23">
        <v>0</v>
      </c>
      <c r="V42" s="23">
        <v>3</v>
      </c>
      <c r="W42" s="24">
        <v>0</v>
      </c>
      <c r="X42" s="24">
        <v>1330</v>
      </c>
      <c r="Y42" s="24">
        <v>0</v>
      </c>
      <c r="Z42" s="24">
        <v>26</v>
      </c>
      <c r="AA42" s="25">
        <v>0</v>
      </c>
      <c r="AB42" s="25">
        <v>1772</v>
      </c>
      <c r="AC42" s="25">
        <v>0</v>
      </c>
      <c r="AD42" s="25">
        <v>61</v>
      </c>
      <c r="AE42" s="26">
        <v>0</v>
      </c>
      <c r="AF42" s="26">
        <v>2021</v>
      </c>
      <c r="AG42" s="26">
        <v>0</v>
      </c>
      <c r="AH42" s="26">
        <v>92</v>
      </c>
      <c r="AI42">
        <f>SUM(K42:N42)</f>
        <v>1420</v>
      </c>
      <c r="AJ42">
        <f>SUM(O42:R42)</f>
        <v>1883</v>
      </c>
      <c r="AK42">
        <f>SUM(S42:V42)</f>
        <v>2278</v>
      </c>
      <c r="AL42">
        <f>SUM(W42:Z42)</f>
        <v>1356</v>
      </c>
      <c r="AM42">
        <f>SUM(AA42:AD42)</f>
        <v>1833</v>
      </c>
      <c r="AN42">
        <f>SUM(AE42:AH42)</f>
        <v>2113</v>
      </c>
      <c r="AO42">
        <f>SUM(AI42:AN42)</f>
        <v>10883</v>
      </c>
      <c r="AP42" s="67">
        <f>SUM(K42,O42,S42,W42)</f>
        <v>7</v>
      </c>
      <c r="AQ42" s="68">
        <f>SUM(L42,P42,T42,X42)</f>
        <v>6899</v>
      </c>
      <c r="AR42" s="68">
        <f>SUM(M42,Q42,U42,Y42)</f>
        <v>0</v>
      </c>
      <c r="AS42" s="69">
        <f>SUM(N42,R42,V42,Z42)</f>
        <v>31</v>
      </c>
      <c r="AT42" s="77">
        <f>SUM(W42,AA42,AE42)</f>
        <v>0</v>
      </c>
      <c r="AU42" s="73">
        <f>SUM(X42,AB42,AF42)</f>
        <v>5123</v>
      </c>
      <c r="AV42" s="73">
        <f>SUM(Y42,AC42,AG42)</f>
        <v>0</v>
      </c>
      <c r="AW42" s="78">
        <f>SUM(Z42,AD42,AH42)</f>
        <v>179</v>
      </c>
      <c r="AX42" s="84">
        <f>SUM(K42,O42,S42,W42,AA42,AE42)</f>
        <v>7</v>
      </c>
      <c r="AY42" s="79">
        <f>SUM(L42,P42,T42,X42,AB42,AF42)</f>
        <v>10692</v>
      </c>
      <c r="AZ42" s="79">
        <f>SUM(M42,Q42,U42,Y42,AC42,AG42)</f>
        <v>0</v>
      </c>
      <c r="BA42" s="85">
        <f>SUM(N42,R42,V42,Z42,AD42,AH42)</f>
        <v>184</v>
      </c>
      <c r="BD42" s="30" t="s">
        <v>12</v>
      </c>
      <c r="BE42" s="88">
        <f>BE34/1000000</f>
        <v>3.368357</v>
      </c>
      <c r="BF42" s="88">
        <f>BF34/1000000</f>
        <v>3.3985370000000001</v>
      </c>
      <c r="BG42" s="88">
        <f>BG34/1000000</f>
        <v>3.7831109999999999</v>
      </c>
      <c r="BH42" s="88">
        <f>BH34/1000000</f>
        <v>4.347143</v>
      </c>
      <c r="BI42" s="88">
        <f>BI34/1000000</f>
        <v>4.8476780000000002</v>
      </c>
      <c r="BJ42" s="88">
        <f>BJ34/1000000</f>
        <v>4.0378069999999999</v>
      </c>
      <c r="BK42" s="88">
        <f>BK34/1000000</f>
        <v>14.897148</v>
      </c>
      <c r="BL42" s="88">
        <f>BL34/1000000</f>
        <v>13.232628</v>
      </c>
      <c r="GR42" t="s">
        <v>126</v>
      </c>
      <c r="GS42" s="1">
        <f t="shared" si="34"/>
        <v>2021</v>
      </c>
      <c r="GT42" s="1" t="str">
        <f t="shared" si="35"/>
        <v>EU</v>
      </c>
      <c r="GW42" s="142" t="str" cm="1">
        <f t="array" ref="GW42">INDEX($G$3:$G$210,MATCH(GX42,$C$3:$C$210,0),0)</f>
        <v>Southern Europe</v>
      </c>
      <c r="GX42" s="142" t="s">
        <v>89</v>
      </c>
      <c r="GY42" s="143">
        <v>46025</v>
      </c>
      <c r="GZ42" s="142"/>
      <c r="HD42" t="str" cm="1">
        <f t="array" ref="HD42">INDEX($G$3:$G$210,MATCH(HE42,$C$3:$C$210,0),0)</f>
        <v>Western and Central Africa</v>
      </c>
      <c r="HE42" t="s">
        <v>134</v>
      </c>
      <c r="HF42" s="1">
        <v>871</v>
      </c>
      <c r="HG42" s="1"/>
      <c r="HH42" s="1"/>
      <c r="HK42" t="str" cm="1">
        <f t="array" ref="HK42">INDEX($G$3:$G$210,MATCH(HL42,$C$3:$C$210,0),0)</f>
        <v>South East Asia</v>
      </c>
      <c r="HL42" t="s">
        <v>245</v>
      </c>
      <c r="HM42" s="1">
        <v>192</v>
      </c>
      <c r="HN42" s="1"/>
      <c r="HO42" s="1"/>
      <c r="HP42" s="1"/>
      <c r="HQ42" s="1"/>
      <c r="HZ42" s="152" t="s">
        <v>191</v>
      </c>
      <c r="IA42" s="152">
        <v>48</v>
      </c>
      <c r="IB42" s="152">
        <v>70</v>
      </c>
      <c r="IC42" s="94">
        <f t="shared" si="88"/>
        <v>-0.45833333333333331</v>
      </c>
    </row>
    <row r="43" spans="1:237" ht="15.75" customHeight="1">
      <c r="A43" s="1">
        <v>1</v>
      </c>
      <c r="B43" s="272" t="s">
        <v>127</v>
      </c>
      <c r="C43" t="s">
        <v>128</v>
      </c>
      <c r="D43" t="s">
        <v>16</v>
      </c>
      <c r="E43" s="254" t="s">
        <v>541</v>
      </c>
      <c r="F43" t="s">
        <v>31</v>
      </c>
      <c r="G43" s="20" t="s">
        <v>81</v>
      </c>
      <c r="H43" t="s">
        <v>19</v>
      </c>
      <c r="I43" t="s">
        <v>20</v>
      </c>
      <c r="J43" t="s">
        <v>28</v>
      </c>
      <c r="K43" s="21">
        <v>48</v>
      </c>
      <c r="L43" s="21">
        <v>8920</v>
      </c>
      <c r="M43" s="21">
        <v>211</v>
      </c>
      <c r="N43" s="21">
        <v>7</v>
      </c>
      <c r="O43" s="22">
        <v>0</v>
      </c>
      <c r="P43" s="22">
        <v>9758</v>
      </c>
      <c r="Q43" s="22">
        <v>168</v>
      </c>
      <c r="R43" s="22">
        <v>3</v>
      </c>
      <c r="S43" s="23">
        <v>0</v>
      </c>
      <c r="T43" s="23">
        <v>7372</v>
      </c>
      <c r="U43" s="23">
        <v>128</v>
      </c>
      <c r="V43" s="23">
        <v>8</v>
      </c>
      <c r="W43" s="24">
        <v>0</v>
      </c>
      <c r="X43" s="24">
        <v>4248</v>
      </c>
      <c r="Y43" s="24">
        <v>118</v>
      </c>
      <c r="Z43" s="24">
        <v>104</v>
      </c>
      <c r="AA43" s="25">
        <v>0</v>
      </c>
      <c r="AB43" s="25">
        <v>5738</v>
      </c>
      <c r="AC43" s="25">
        <v>290</v>
      </c>
      <c r="AD43" s="25">
        <v>162</v>
      </c>
      <c r="AE43" s="26">
        <v>0</v>
      </c>
      <c r="AF43" s="26">
        <v>7516</v>
      </c>
      <c r="AG43" s="26">
        <v>381</v>
      </c>
      <c r="AH43" s="26">
        <v>192</v>
      </c>
      <c r="AI43">
        <f>SUM(K43:N43)</f>
        <v>9186</v>
      </c>
      <c r="AJ43">
        <f>SUM(O43:R43)</f>
        <v>9929</v>
      </c>
      <c r="AK43">
        <f>SUM(S43:V43)</f>
        <v>7508</v>
      </c>
      <c r="AL43">
        <f>SUM(W43:Z43)</f>
        <v>4470</v>
      </c>
      <c r="AM43">
        <f>SUM(AA43:AD43)</f>
        <v>6190</v>
      </c>
      <c r="AN43">
        <f>SUM(AE43:AH43)</f>
        <v>8089</v>
      </c>
      <c r="AO43">
        <f>SUM(AI43:AN43)</f>
        <v>45372</v>
      </c>
      <c r="AP43" s="67">
        <f>SUM(K43,O43,S43,W43)</f>
        <v>48</v>
      </c>
      <c r="AQ43" s="68">
        <f>SUM(L43,P43,T43,X43)</f>
        <v>30298</v>
      </c>
      <c r="AR43" s="68">
        <f>SUM(M43,Q43,U43,Y43)</f>
        <v>625</v>
      </c>
      <c r="AS43" s="69">
        <f>SUM(N43,R43,V43,Z43)</f>
        <v>122</v>
      </c>
      <c r="AT43" s="77">
        <f>SUM(W43,AA43,AE43)</f>
        <v>0</v>
      </c>
      <c r="AU43" s="73">
        <f>SUM(X43,AB43,AF43)</f>
        <v>17502</v>
      </c>
      <c r="AV43" s="73">
        <f>SUM(Y43,AC43,AG43)</f>
        <v>789</v>
      </c>
      <c r="AW43" s="78">
        <f>SUM(Z43,AD43,AH43)</f>
        <v>458</v>
      </c>
      <c r="AX43" s="84">
        <f>SUM(K43,O43,S43,W43,AA43,AE43)</f>
        <v>48</v>
      </c>
      <c r="AY43" s="79">
        <f>SUM(L43,P43,T43,X43,AB43,AF43)</f>
        <v>43552</v>
      </c>
      <c r="AZ43" s="79">
        <f>SUM(M43,Q43,U43,Y43,AC43,AG43)</f>
        <v>1296</v>
      </c>
      <c r="BA43" s="85">
        <f>SUM(N43,R43,V43,Z43,AD43,AH43)</f>
        <v>476</v>
      </c>
      <c r="GR43" t="s">
        <v>128</v>
      </c>
      <c r="GS43" s="1">
        <f t="shared" si="34"/>
        <v>7516</v>
      </c>
      <c r="GT43" s="1" t="str">
        <f t="shared" si="35"/>
        <v>EU</v>
      </c>
      <c r="GW43" s="142" t="str" cm="1">
        <f t="array" ref="GW43">INDEX($G$3:$G$210,MATCH(GX43,$C$3:$C$210,0),0)</f>
        <v>Southern Europe</v>
      </c>
      <c r="GX43" s="142" t="s">
        <v>339</v>
      </c>
      <c r="GY43" s="143">
        <v>38901</v>
      </c>
      <c r="GZ43" s="142"/>
      <c r="HD43" t="str" cm="1">
        <f t="array" ref="HD43">INDEX($G$3:$G$210,MATCH(HE43,$C$3:$C$210,0),0)</f>
        <v>Western and Central Africa</v>
      </c>
      <c r="HE43" t="s">
        <v>253</v>
      </c>
      <c r="HF43" s="1">
        <v>2458</v>
      </c>
      <c r="HG43" s="1"/>
      <c r="HH43" s="1"/>
      <c r="HK43" t="str" cm="1">
        <f t="array" ref="HK43">INDEX($G$3:$G$210,MATCH(HL43,$C$3:$C$210,0),0)</f>
        <v>South East Asia</v>
      </c>
      <c r="HL43" t="s">
        <v>267</v>
      </c>
      <c r="HM43" s="1">
        <v>18039</v>
      </c>
      <c r="HN43" s="1"/>
      <c r="HO43" s="1"/>
      <c r="HP43" s="1"/>
      <c r="HQ43" s="1"/>
      <c r="IC43" s="94"/>
    </row>
    <row r="44" spans="1:237" ht="15.75" customHeight="1">
      <c r="A44" s="1">
        <v>1</v>
      </c>
      <c r="B44" s="272" t="s">
        <v>129</v>
      </c>
      <c r="C44" t="s">
        <v>130</v>
      </c>
      <c r="D44" t="s">
        <v>16</v>
      </c>
      <c r="E44" s="254" t="s">
        <v>541</v>
      </c>
      <c r="F44" t="s">
        <v>31</v>
      </c>
      <c r="G44" s="20" t="s">
        <v>81</v>
      </c>
      <c r="H44" t="s">
        <v>19</v>
      </c>
      <c r="I44" t="s">
        <v>20</v>
      </c>
      <c r="J44" t="s">
        <v>21</v>
      </c>
      <c r="K44" s="21">
        <v>7655</v>
      </c>
      <c r="L44" s="21">
        <v>2949</v>
      </c>
      <c r="M44" s="21">
        <v>363</v>
      </c>
      <c r="N44" s="21">
        <v>4</v>
      </c>
      <c r="O44" s="22">
        <v>3050</v>
      </c>
      <c r="P44" s="22">
        <v>1730</v>
      </c>
      <c r="Q44" s="22">
        <v>243</v>
      </c>
      <c r="R44" s="22">
        <v>0</v>
      </c>
      <c r="S44" s="23">
        <v>1850</v>
      </c>
      <c r="T44" s="23">
        <v>5988</v>
      </c>
      <c r="U44" s="23">
        <v>177</v>
      </c>
      <c r="V44" s="23">
        <v>5</v>
      </c>
      <c r="W44" s="24">
        <v>5049</v>
      </c>
      <c r="X44" s="24">
        <v>4709</v>
      </c>
      <c r="Y44" s="24">
        <v>223</v>
      </c>
      <c r="Z44" s="24">
        <v>25</v>
      </c>
      <c r="AA44" s="25">
        <v>9328</v>
      </c>
      <c r="AB44" s="25">
        <v>6909</v>
      </c>
      <c r="AC44" s="25">
        <v>378</v>
      </c>
      <c r="AD44" s="25">
        <v>23</v>
      </c>
      <c r="AE44" s="26">
        <v>7151</v>
      </c>
      <c r="AF44" s="26">
        <v>3886</v>
      </c>
      <c r="AG44" s="26">
        <v>387</v>
      </c>
      <c r="AH44" s="26">
        <v>45</v>
      </c>
      <c r="AI44">
        <f>SUM(K44:N44)</f>
        <v>10971</v>
      </c>
      <c r="AJ44">
        <f>SUM(O44:R44)</f>
        <v>5023</v>
      </c>
      <c r="AK44">
        <f>SUM(S44:V44)</f>
        <v>8020</v>
      </c>
      <c r="AL44">
        <f>SUM(W44:Z44)</f>
        <v>10006</v>
      </c>
      <c r="AM44">
        <f>SUM(AA44:AD44)</f>
        <v>16638</v>
      </c>
      <c r="AN44">
        <f>SUM(AE44:AH44)</f>
        <v>11469</v>
      </c>
      <c r="AO44">
        <f>SUM(AI44:AN44)</f>
        <v>62127</v>
      </c>
      <c r="AP44" s="67">
        <f>SUM(K44,O44,S44,W44)</f>
        <v>17604</v>
      </c>
      <c r="AQ44" s="68">
        <f>SUM(L44,P44,T44,X44)</f>
        <v>15376</v>
      </c>
      <c r="AR44" s="68">
        <f>SUM(M44,Q44,U44,Y44)</f>
        <v>1006</v>
      </c>
      <c r="AS44" s="69">
        <f>SUM(N44,R44,V44,Z44)</f>
        <v>34</v>
      </c>
      <c r="AT44" s="77">
        <f>SUM(W44,AA44,AE44)</f>
        <v>21528</v>
      </c>
      <c r="AU44" s="73">
        <f>SUM(X44,AB44,AF44)</f>
        <v>15504</v>
      </c>
      <c r="AV44" s="73">
        <f>SUM(Y44,AC44,AG44)</f>
        <v>988</v>
      </c>
      <c r="AW44" s="78">
        <f>SUM(Z44,AD44,AH44)</f>
        <v>93</v>
      </c>
      <c r="AX44" s="84">
        <f>SUM(K44,O44,S44,W44,AA44,AE44)</f>
        <v>34083</v>
      </c>
      <c r="AY44" s="79">
        <f>SUM(L44,P44,T44,X44,AB44,AF44)</f>
        <v>26171</v>
      </c>
      <c r="AZ44" s="79">
        <f>SUM(M44,Q44,U44,Y44,AC44,AG44)</f>
        <v>1771</v>
      </c>
      <c r="BA44" s="85">
        <f>SUM(N44,R44,V44,Z44,AD44,AH44)</f>
        <v>102</v>
      </c>
      <c r="BE44" s="110"/>
      <c r="BF44" s="110"/>
      <c r="BG44" s="110"/>
      <c r="BH44" s="110"/>
      <c r="BI44" s="110"/>
      <c r="BJ44" s="110"/>
      <c r="BK44" s="110"/>
      <c r="BL44" s="110"/>
      <c r="GR44" t="s">
        <v>130</v>
      </c>
      <c r="GS44" s="1">
        <f t="shared" si="34"/>
        <v>7151</v>
      </c>
      <c r="GT44" s="1" t="str">
        <f t="shared" si="35"/>
        <v>Japan</v>
      </c>
      <c r="GW44" s="142" t="str" cm="1">
        <f t="array" ref="GW44">INDEX($G$3:$G$210,MATCH(GX44,$C$3:$C$210,0),0)</f>
        <v>Southern Europe</v>
      </c>
      <c r="GX44" s="142" t="s">
        <v>98</v>
      </c>
      <c r="GY44" s="143">
        <v>36081</v>
      </c>
      <c r="GZ44" s="142"/>
      <c r="HD44" t="str" cm="1">
        <f t="array" ref="HD44">INDEX($G$3:$G$210,MATCH(HE44,$C$3:$C$210,0),0)</f>
        <v>Western and Central Africa</v>
      </c>
      <c r="HE44" t="s">
        <v>310</v>
      </c>
      <c r="HF44" s="1">
        <v>95497</v>
      </c>
      <c r="HG44" s="1"/>
      <c r="HH44" s="1"/>
      <c r="HK44" t="str" cm="1">
        <f t="array" ref="HK44">INDEX($G$3:$G$210,MATCH(HL44,$C$3:$C$210,0),0)</f>
        <v>South East Asia</v>
      </c>
      <c r="HL44" t="s">
        <v>294</v>
      </c>
      <c r="HM44" s="1">
        <v>17660</v>
      </c>
      <c r="HN44" s="1"/>
      <c r="HO44" s="1"/>
      <c r="HP44" s="1"/>
      <c r="HQ44" s="1"/>
      <c r="IC44" s="94"/>
    </row>
    <row r="45" spans="1:237" ht="15.75" customHeight="1">
      <c r="A45" s="250">
        <v>1</v>
      </c>
      <c r="B45" s="272" t="s">
        <v>131</v>
      </c>
      <c r="C45" t="s">
        <v>132</v>
      </c>
      <c r="D45" t="s">
        <v>16</v>
      </c>
      <c r="E45" s="254" t="s">
        <v>542</v>
      </c>
      <c r="F45" t="s">
        <v>39</v>
      </c>
      <c r="G45" s="20" t="s">
        <v>78</v>
      </c>
      <c r="H45" t="s">
        <v>19</v>
      </c>
      <c r="I45" t="s">
        <v>27</v>
      </c>
      <c r="J45" t="s">
        <v>28</v>
      </c>
      <c r="K45" s="21">
        <v>6</v>
      </c>
      <c r="L45" s="21">
        <v>150</v>
      </c>
      <c r="M45" s="21">
        <v>4897</v>
      </c>
      <c r="N45" s="21">
        <v>2506</v>
      </c>
      <c r="O45" s="22">
        <v>0</v>
      </c>
      <c r="P45" s="22">
        <v>130</v>
      </c>
      <c r="Q45" s="22">
        <v>4738</v>
      </c>
      <c r="R45" s="22">
        <v>2124</v>
      </c>
      <c r="S45" s="23">
        <v>0</v>
      </c>
      <c r="T45" s="23">
        <v>76</v>
      </c>
      <c r="U45" s="23">
        <v>4188</v>
      </c>
      <c r="V45" s="23">
        <v>1875</v>
      </c>
      <c r="W45" s="24">
        <v>0</v>
      </c>
      <c r="X45" s="24">
        <v>78</v>
      </c>
      <c r="Y45" s="24">
        <v>2620</v>
      </c>
      <c r="Z45" s="24">
        <v>1066</v>
      </c>
      <c r="AA45" s="25">
        <v>0</v>
      </c>
      <c r="AB45" s="25">
        <v>31</v>
      </c>
      <c r="AC45" s="25">
        <v>1840</v>
      </c>
      <c r="AD45" s="25">
        <v>1562</v>
      </c>
      <c r="AE45" s="26">
        <v>0</v>
      </c>
      <c r="AF45" s="26">
        <v>21</v>
      </c>
      <c r="AG45" s="26">
        <v>1585</v>
      </c>
      <c r="AH45" s="26">
        <v>2334</v>
      </c>
      <c r="AI45">
        <f>SUM(K45:N45)</f>
        <v>7559</v>
      </c>
      <c r="AJ45">
        <f>SUM(O45:R45)</f>
        <v>6992</v>
      </c>
      <c r="AK45">
        <f>SUM(S45:V45)</f>
        <v>6139</v>
      </c>
      <c r="AL45">
        <f>SUM(W45:Z45)</f>
        <v>3764</v>
      </c>
      <c r="AM45">
        <f>SUM(AA45:AD45)</f>
        <v>3433</v>
      </c>
      <c r="AN45">
        <f>SUM(AE45:AH45)</f>
        <v>3940</v>
      </c>
      <c r="AO45">
        <f>SUM(AI45:AN45)</f>
        <v>31827</v>
      </c>
      <c r="AP45" s="67">
        <f>SUM(K45,O45,S45,W45)</f>
        <v>6</v>
      </c>
      <c r="AQ45" s="68">
        <f>SUM(L45,P45,T45,X45)</f>
        <v>434</v>
      </c>
      <c r="AR45" s="68">
        <f>SUM(M45,Q45,U45,Y45)</f>
        <v>16443</v>
      </c>
      <c r="AS45" s="69">
        <f>SUM(N45,R45,V45,Z45)</f>
        <v>7571</v>
      </c>
      <c r="AT45" s="77">
        <f>SUM(W45,AA45,AE45)</f>
        <v>0</v>
      </c>
      <c r="AU45" s="73">
        <f>SUM(X45,AB45,AF45)</f>
        <v>130</v>
      </c>
      <c r="AV45" s="73">
        <f>SUM(Y45,AC45,AG45)</f>
        <v>6045</v>
      </c>
      <c r="AW45" s="78">
        <f>SUM(Z45,AD45,AH45)</f>
        <v>4962</v>
      </c>
      <c r="AX45" s="84">
        <f>SUM(K45,O45,S45,W45,AA45,AE45)</f>
        <v>6</v>
      </c>
      <c r="AY45" s="79">
        <f>SUM(L45,P45,T45,X45,AB45,AF45)</f>
        <v>486</v>
      </c>
      <c r="AZ45" s="79">
        <f>SUM(M45,Q45,U45,Y45,AC45,AG45)</f>
        <v>19868</v>
      </c>
      <c r="BA45" s="85">
        <f>SUM(N45,R45,V45,Z45,AD45,AH45)</f>
        <v>11467</v>
      </c>
      <c r="BE45">
        <v>2015</v>
      </c>
      <c r="BF45">
        <v>2016</v>
      </c>
      <c r="BG45">
        <v>2017</v>
      </c>
      <c r="BH45">
        <v>2018</v>
      </c>
      <c r="BI45">
        <v>2019</v>
      </c>
      <c r="BJ45">
        <v>2020</v>
      </c>
      <c r="BK45" t="s">
        <v>453</v>
      </c>
      <c r="BL45" t="s">
        <v>454</v>
      </c>
      <c r="GR45" t="s">
        <v>132</v>
      </c>
      <c r="GS45" s="250">
        <f t="shared" si="34"/>
        <v>2334</v>
      </c>
      <c r="GT45" s="250" t="str">
        <f t="shared" si="35"/>
        <v>South Korea</v>
      </c>
      <c r="GW45" s="142" t="str" cm="1">
        <f t="array" ref="GW45">INDEX($G$3:$G$210,MATCH(GX45,$C$3:$C$210,0),0)</f>
        <v>Southern Europe</v>
      </c>
      <c r="GX45" s="142" t="s">
        <v>23</v>
      </c>
      <c r="GY45" s="143">
        <v>23131</v>
      </c>
      <c r="GZ45" s="142"/>
      <c r="HD45" t="str" cm="1">
        <f t="array" ref="HD45">INDEX($G$3:$G$210,MATCH(HE45,$C$3:$C$210,0),0)</f>
        <v>Western and Central Africa</v>
      </c>
      <c r="HE45" t="s">
        <v>357</v>
      </c>
      <c r="HF45" s="250">
        <v>3269</v>
      </c>
      <c r="HG45" s="250">
        <f>SUM(HF42:HF45)</f>
        <v>102095</v>
      </c>
      <c r="HH45" s="250" t="s">
        <v>495</v>
      </c>
      <c r="HI45" t="s">
        <v>500</v>
      </c>
      <c r="HK45" t="str" cm="1">
        <f t="array" ref="HK45">INDEX($G$3:$G$210,MATCH(HL45,$C$3:$C$210,0),0)</f>
        <v>South East Asia</v>
      </c>
      <c r="HL45" t="s">
        <v>359</v>
      </c>
      <c r="HM45" s="250">
        <v>2951</v>
      </c>
      <c r="HN45" s="250"/>
      <c r="HO45" s="250"/>
      <c r="HP45" s="250"/>
      <c r="HQ45" s="250"/>
      <c r="IC45" s="94"/>
    </row>
    <row r="46" spans="1:237" ht="15.75" customHeight="1">
      <c r="A46" s="1">
        <v>1</v>
      </c>
      <c r="B46" s="142" t="s">
        <v>133</v>
      </c>
      <c r="C46" t="s">
        <v>134</v>
      </c>
      <c r="D46" t="s">
        <v>16</v>
      </c>
      <c r="E46" s="254" t="s">
        <v>541</v>
      </c>
      <c r="F46" t="s">
        <v>31</v>
      </c>
      <c r="G46" s="20" t="s">
        <v>81</v>
      </c>
      <c r="H46" t="s">
        <v>19</v>
      </c>
      <c r="I46" t="s">
        <v>36</v>
      </c>
      <c r="J46" t="s">
        <v>28</v>
      </c>
      <c r="K46" s="21">
        <v>7</v>
      </c>
      <c r="L46" s="21">
        <v>18858</v>
      </c>
      <c r="M46" s="21">
        <v>930</v>
      </c>
      <c r="N46" s="21">
        <v>444</v>
      </c>
      <c r="O46" s="22">
        <v>0</v>
      </c>
      <c r="P46" s="22">
        <v>32834</v>
      </c>
      <c r="Q46" s="22">
        <v>1080</v>
      </c>
      <c r="R46" s="22">
        <v>649</v>
      </c>
      <c r="S46" s="23">
        <v>0</v>
      </c>
      <c r="T46" s="23">
        <v>34390</v>
      </c>
      <c r="U46" s="23">
        <v>943</v>
      </c>
      <c r="V46" s="23">
        <v>778</v>
      </c>
      <c r="W46" s="24">
        <v>0</v>
      </c>
      <c r="X46" s="24">
        <v>18652</v>
      </c>
      <c r="Y46" s="24">
        <v>764</v>
      </c>
      <c r="Z46" s="24">
        <v>431</v>
      </c>
      <c r="AA46" s="25">
        <v>0</v>
      </c>
      <c r="AB46" s="25">
        <v>688</v>
      </c>
      <c r="AC46" s="25">
        <v>461</v>
      </c>
      <c r="AD46" s="25">
        <v>172</v>
      </c>
      <c r="AE46" s="26">
        <v>0</v>
      </c>
      <c r="AF46" s="26">
        <v>815</v>
      </c>
      <c r="AG46" s="26">
        <v>871</v>
      </c>
      <c r="AH46" s="26">
        <v>349</v>
      </c>
      <c r="AI46">
        <f>SUM(K46:N46)</f>
        <v>20239</v>
      </c>
      <c r="AJ46">
        <f>SUM(O46:R46)</f>
        <v>34563</v>
      </c>
      <c r="AK46">
        <f>SUM(S46:V46)</f>
        <v>36111</v>
      </c>
      <c r="AL46">
        <f>SUM(W46:Z46)</f>
        <v>19847</v>
      </c>
      <c r="AM46">
        <f>SUM(AA46:AD46)</f>
        <v>1321</v>
      </c>
      <c r="AN46">
        <f>SUM(AE46:AH46)</f>
        <v>2035</v>
      </c>
      <c r="AO46">
        <f>SUM(AI46:AN46)</f>
        <v>114116</v>
      </c>
      <c r="AP46" s="67">
        <f>SUM(K46,O46,S46,W46)</f>
        <v>7</v>
      </c>
      <c r="AQ46" s="68">
        <f>SUM(L46,P46,T46,X46)</f>
        <v>104734</v>
      </c>
      <c r="AR46" s="68">
        <f>SUM(M46,Q46,U46,Y46)</f>
        <v>3717</v>
      </c>
      <c r="AS46" s="69">
        <f>SUM(N46,R46,V46,Z46)</f>
        <v>2302</v>
      </c>
      <c r="AT46" s="77">
        <f>SUM(W46,AA46,AE46)</f>
        <v>0</v>
      </c>
      <c r="AU46" s="73">
        <f>SUM(X46,AB46,AF46)</f>
        <v>20155</v>
      </c>
      <c r="AV46" s="73">
        <f>SUM(Y46,AC46,AG46)</f>
        <v>2096</v>
      </c>
      <c r="AW46" s="78">
        <f>SUM(Z46,AD46,AH46)</f>
        <v>952</v>
      </c>
      <c r="AX46" s="84">
        <f>SUM(K46,O46,S46,W46,AA46,AE46)</f>
        <v>7</v>
      </c>
      <c r="AY46" s="79">
        <f>SUM(L46,P46,T46,X46,AB46,AF46)</f>
        <v>106237</v>
      </c>
      <c r="AZ46" s="79">
        <f>SUM(M46,Q46,U46,Y46,AC46,AG46)</f>
        <v>5049</v>
      </c>
      <c r="BA46" s="85">
        <f>SUM(N46,R46,V46,Z46,AD46,AH46)</f>
        <v>2823</v>
      </c>
      <c r="BD46" s="30" t="s">
        <v>9</v>
      </c>
      <c r="BE46" s="89">
        <f>BE38/$BE$42</f>
        <v>0.30203508713595384</v>
      </c>
      <c r="BF46" s="89">
        <f>BF38/$BF$42</f>
        <v>0.28034210014485644</v>
      </c>
      <c r="BG46" s="89">
        <f>BG38/$BG$42</f>
        <v>0.27791042874501964</v>
      </c>
      <c r="BH46" s="89">
        <f>BH38/$BH$42</f>
        <v>0.25346854244270317</v>
      </c>
      <c r="BI46" s="89">
        <f>BI38/$BI$42</f>
        <v>0.2227586073167401</v>
      </c>
      <c r="BJ46" s="89">
        <f>BJ38/$BJ$42</f>
        <v>0.21834649352977992</v>
      </c>
      <c r="BK46" s="88">
        <f>BK38/1000000</f>
        <v>4.1233449999999997E-6</v>
      </c>
      <c r="BL46" s="88">
        <f>BL38/1000000</f>
        <v>3.0633669999999999E-6</v>
      </c>
      <c r="EQ46" s="180"/>
      <c r="ER46" s="180"/>
      <c r="ES46" s="180"/>
      <c r="ET46" s="181" t="s">
        <v>523</v>
      </c>
      <c r="EU46" s="181" t="s">
        <v>488</v>
      </c>
      <c r="EV46" s="9"/>
      <c r="EW46" s="180"/>
      <c r="EX46" s="180"/>
      <c r="EY46" s="181" t="s">
        <v>525</v>
      </c>
      <c r="EZ46" s="181" t="s">
        <v>488</v>
      </c>
      <c r="GR46" t="s">
        <v>134</v>
      </c>
      <c r="GS46" s="1">
        <f t="shared" si="34"/>
        <v>871</v>
      </c>
      <c r="GT46" s="1" t="str">
        <f t="shared" si="35"/>
        <v>USA</v>
      </c>
      <c r="GW46" s="142" t="str" cm="1">
        <f t="array" ref="GW46">INDEX($G$3:$G$210,MATCH(GX46,$C$3:$C$210,0),0)</f>
        <v>Southern Europe</v>
      </c>
      <c r="GX46" s="142" t="s">
        <v>190</v>
      </c>
      <c r="GY46" s="143">
        <v>7799</v>
      </c>
      <c r="GZ46" s="142"/>
      <c r="HK46" t="str" cm="1">
        <f t="array" ref="HK46">INDEX($G$3:$G$210,MATCH(HL46,$C$3:$C$210,0),0)</f>
        <v>South East Asia</v>
      </c>
      <c r="HL46" t="s">
        <v>399</v>
      </c>
      <c r="HM46" s="1">
        <v>1282</v>
      </c>
      <c r="HN46" s="1">
        <f>SUM(HM41:HM46)</f>
        <v>40328</v>
      </c>
      <c r="HO46" s="1" t="s">
        <v>495</v>
      </c>
      <c r="HP46" s="1" t="s">
        <v>500</v>
      </c>
      <c r="HQ46" s="1"/>
    </row>
    <row r="47" spans="1:237" ht="15.75" customHeight="1">
      <c r="A47" s="1">
        <v>1</v>
      </c>
      <c r="B47" s="142" t="s">
        <v>552</v>
      </c>
      <c r="C47" t="s">
        <v>135</v>
      </c>
      <c r="D47" t="s">
        <v>52</v>
      </c>
      <c r="E47" s="254" t="s">
        <v>538</v>
      </c>
      <c r="F47" s="20" t="s">
        <v>10</v>
      </c>
      <c r="G47" s="20" t="s">
        <v>136</v>
      </c>
      <c r="H47" t="s">
        <v>53</v>
      </c>
      <c r="I47" t="s">
        <v>41</v>
      </c>
      <c r="J47" t="s">
        <v>28</v>
      </c>
      <c r="K47" s="21">
        <v>1</v>
      </c>
      <c r="L47" s="21">
        <v>10143</v>
      </c>
      <c r="M47" s="21">
        <v>78</v>
      </c>
      <c r="N47" s="21">
        <v>1</v>
      </c>
      <c r="O47" s="22">
        <v>15563</v>
      </c>
      <c r="P47" s="22">
        <v>15119</v>
      </c>
      <c r="Q47" s="22">
        <v>74</v>
      </c>
      <c r="R47" s="22">
        <v>1</v>
      </c>
      <c r="S47" s="23">
        <v>8076</v>
      </c>
      <c r="T47" s="23">
        <v>17933</v>
      </c>
      <c r="U47" s="23">
        <v>75</v>
      </c>
      <c r="V47" s="23">
        <v>2</v>
      </c>
      <c r="W47" s="24">
        <v>10753</v>
      </c>
      <c r="X47" s="24">
        <v>23188</v>
      </c>
      <c r="Y47" s="24">
        <v>71</v>
      </c>
      <c r="Z47" s="24">
        <v>10</v>
      </c>
      <c r="AA47" s="25">
        <v>7650</v>
      </c>
      <c r="AB47" s="25">
        <v>21437</v>
      </c>
      <c r="AC47" s="25">
        <v>97</v>
      </c>
      <c r="AD47" s="25">
        <v>0</v>
      </c>
      <c r="AE47" s="26">
        <v>6621</v>
      </c>
      <c r="AF47" s="26">
        <v>13846</v>
      </c>
      <c r="AG47" s="26">
        <v>69</v>
      </c>
      <c r="AH47" s="26">
        <v>2</v>
      </c>
      <c r="AI47">
        <f>SUM(K47:N47)</f>
        <v>10223</v>
      </c>
      <c r="AJ47">
        <f>SUM(O47:R47)</f>
        <v>30757</v>
      </c>
      <c r="AK47">
        <f>SUM(S47:V47)</f>
        <v>26086</v>
      </c>
      <c r="AL47">
        <f>SUM(W47:Z47)</f>
        <v>34022</v>
      </c>
      <c r="AM47">
        <f>SUM(AA47:AD47)</f>
        <v>29184</v>
      </c>
      <c r="AN47">
        <f>SUM(AE47:AH47)</f>
        <v>20538</v>
      </c>
      <c r="AO47">
        <f>SUM(AI47:AN47)</f>
        <v>150810</v>
      </c>
      <c r="AP47" s="67">
        <f>SUM(K47,O47,S47,W47)</f>
        <v>34393</v>
      </c>
      <c r="AQ47" s="68">
        <f>SUM(L47,P47,T47,X47)</f>
        <v>66383</v>
      </c>
      <c r="AR47" s="68">
        <f>SUM(M47,Q47,U47,Y47)</f>
        <v>298</v>
      </c>
      <c r="AS47" s="69">
        <f>SUM(N47,R47,V47,Z47)</f>
        <v>14</v>
      </c>
      <c r="AT47" s="77">
        <f>SUM(W47,AA47,AE47)</f>
        <v>25024</v>
      </c>
      <c r="AU47" s="73">
        <f>SUM(X47,AB47,AF47)</f>
        <v>58471</v>
      </c>
      <c r="AV47" s="73">
        <f>SUM(Y47,AC47,AG47)</f>
        <v>237</v>
      </c>
      <c r="AW47" s="78">
        <f>SUM(Z47,AD47,AH47)</f>
        <v>12</v>
      </c>
      <c r="AX47" s="84">
        <f>SUM(K47,O47,S47,W47,AA47,AE47)</f>
        <v>48664</v>
      </c>
      <c r="AY47" s="79">
        <f>SUM(L47,P47,T47,X47,AB47,AF47)</f>
        <v>101666</v>
      </c>
      <c r="AZ47" s="79">
        <f>SUM(M47,Q47,U47,Y47,AC47,AG47)</f>
        <v>464</v>
      </c>
      <c r="BA47" s="85">
        <f>SUM(N47,R47,V47,Z47,AD47,AH47)</f>
        <v>16</v>
      </c>
      <c r="BD47" s="30" t="s">
        <v>10</v>
      </c>
      <c r="BE47" s="89">
        <f>BE39/$BE$42</f>
        <v>0.47200074101409084</v>
      </c>
      <c r="BF47" s="89">
        <f>BF39/$BF$42</f>
        <v>0.49271024561450999</v>
      </c>
      <c r="BG47" s="89">
        <f>BG39/$BG$42</f>
        <v>0.48181747773195133</v>
      </c>
      <c r="BH47" s="89">
        <f>BH39/$BH$42</f>
        <v>0.48581033566183579</v>
      </c>
      <c r="BI47" s="89">
        <f>BI39/$BI$42</f>
        <v>0.48210421566778983</v>
      </c>
      <c r="BJ47" s="89">
        <f>BJ39/$BJ$42</f>
        <v>0.49525348784624923</v>
      </c>
      <c r="BK47" s="88">
        <f>BK39/1000000</f>
        <v>7.1990170000000007E-6</v>
      </c>
      <c r="BL47" s="88">
        <f>BL39/1000000</f>
        <v>6.4487110000000007E-6</v>
      </c>
      <c r="EQ47" s="180"/>
      <c r="ER47" s="275" t="s">
        <v>31</v>
      </c>
      <c r="ES47" s="183" t="s">
        <v>32</v>
      </c>
      <c r="ET47" s="27">
        <v>118771</v>
      </c>
      <c r="EU47" s="186">
        <f>ET47/$ET$68</f>
        <v>2.7179091703776252E-2</v>
      </c>
      <c r="EV47" s="9"/>
      <c r="EW47" s="275" t="s">
        <v>31</v>
      </c>
      <c r="EX47" s="183" t="s">
        <v>32</v>
      </c>
      <c r="EY47" s="27">
        <f>EX3</f>
        <v>432286</v>
      </c>
      <c r="EZ47" s="186">
        <f>EY47/$EY$68</f>
        <v>3.74732973521393E-2</v>
      </c>
      <c r="GR47" t="s">
        <v>135</v>
      </c>
      <c r="GS47" s="1">
        <f t="shared" si="34"/>
        <v>13846</v>
      </c>
      <c r="GT47" s="1" t="str">
        <f t="shared" si="35"/>
        <v>EU</v>
      </c>
      <c r="GW47" s="142" t="str" cm="1">
        <f t="array" ref="GW47">INDEX($G$3:$G$210,MATCH(GX47,$C$3:$C$210,0),0)</f>
        <v>Southern Europe</v>
      </c>
      <c r="GX47" s="142" t="s">
        <v>188</v>
      </c>
      <c r="GY47" s="143">
        <v>23</v>
      </c>
      <c r="GZ47" s="142">
        <f>SUM(GY41:GY47)</f>
        <v>245593</v>
      </c>
      <c r="HA47" t="s">
        <v>495</v>
      </c>
      <c r="HB47" t="s">
        <v>498</v>
      </c>
      <c r="HK47" t="str" cm="1">
        <f t="array" ref="HK47">INDEX($G$3:$G$210,MATCH(HL47,$C$3:$C$210,0),0)</f>
        <v>Southern Africa</v>
      </c>
      <c r="HL47" t="s">
        <v>91</v>
      </c>
      <c r="HM47" s="1">
        <v>12654</v>
      </c>
      <c r="HN47" s="1"/>
      <c r="HO47" s="1"/>
      <c r="HP47" s="1"/>
      <c r="HQ47" s="1"/>
    </row>
    <row r="48" spans="1:237" ht="15.75" customHeight="1">
      <c r="A48" s="1">
        <v>1</v>
      </c>
      <c r="B48" s="272" t="s">
        <v>137</v>
      </c>
      <c r="C48" t="s">
        <v>138</v>
      </c>
      <c r="D48" t="s">
        <v>16</v>
      </c>
      <c r="E48" s="254" t="s">
        <v>542</v>
      </c>
      <c r="F48" t="s">
        <v>39</v>
      </c>
      <c r="G48" t="s">
        <v>40</v>
      </c>
      <c r="H48" t="s">
        <v>19</v>
      </c>
      <c r="I48" t="s">
        <v>27</v>
      </c>
      <c r="J48" t="s">
        <v>28</v>
      </c>
      <c r="K48" s="21">
        <v>0</v>
      </c>
      <c r="L48" s="21">
        <v>130</v>
      </c>
      <c r="M48" s="21">
        <v>0</v>
      </c>
      <c r="N48" s="21">
        <v>0</v>
      </c>
      <c r="O48" s="22">
        <v>0</v>
      </c>
      <c r="P48" s="22">
        <v>101</v>
      </c>
      <c r="Q48" s="22">
        <v>0</v>
      </c>
      <c r="R48" s="22">
        <v>0</v>
      </c>
      <c r="S48" s="23">
        <v>0</v>
      </c>
      <c r="T48" s="23">
        <v>52</v>
      </c>
      <c r="U48" s="23">
        <v>0</v>
      </c>
      <c r="V48" s="23">
        <v>0</v>
      </c>
      <c r="W48" s="24">
        <v>0</v>
      </c>
      <c r="X48" s="24">
        <v>54</v>
      </c>
      <c r="Y48" s="24">
        <v>3</v>
      </c>
      <c r="Z48" s="24">
        <v>0</v>
      </c>
      <c r="AA48" s="25">
        <v>0</v>
      </c>
      <c r="AB48" s="25">
        <v>35</v>
      </c>
      <c r="AC48" s="25">
        <v>2</v>
      </c>
      <c r="AD48" s="25">
        <v>0</v>
      </c>
      <c r="AE48" s="26">
        <v>0</v>
      </c>
      <c r="AF48" s="26">
        <v>54</v>
      </c>
      <c r="AG48" s="26">
        <v>3</v>
      </c>
      <c r="AH48" s="26">
        <v>0</v>
      </c>
      <c r="AI48">
        <f>SUM(K48:N48)</f>
        <v>130</v>
      </c>
      <c r="AJ48">
        <f>SUM(O48:R48)</f>
        <v>101</v>
      </c>
      <c r="AK48">
        <f>SUM(S48:V48)</f>
        <v>52</v>
      </c>
      <c r="AL48">
        <f>SUM(W48:Z48)</f>
        <v>57</v>
      </c>
      <c r="AM48">
        <f>SUM(AA48:AD48)</f>
        <v>37</v>
      </c>
      <c r="AN48">
        <f>SUM(AE48:AH48)</f>
        <v>57</v>
      </c>
      <c r="AO48">
        <f>SUM(AI48:AN48)</f>
        <v>434</v>
      </c>
      <c r="AP48" s="67">
        <f>SUM(K48,O48,S48,W48)</f>
        <v>0</v>
      </c>
      <c r="AQ48" s="68">
        <f>SUM(L48,P48,T48,X48)</f>
        <v>337</v>
      </c>
      <c r="AR48" s="68">
        <f>SUM(M48,Q48,U48,Y48)</f>
        <v>3</v>
      </c>
      <c r="AS48" s="69">
        <f>SUM(N48,R48,V48,Z48)</f>
        <v>0</v>
      </c>
      <c r="AT48" s="77">
        <f>SUM(W48,AA48,AE48)</f>
        <v>0</v>
      </c>
      <c r="AU48" s="73">
        <f>SUM(X48,AB48,AF48)</f>
        <v>143</v>
      </c>
      <c r="AV48" s="73">
        <f>SUM(Y48,AC48,AG48)</f>
        <v>8</v>
      </c>
      <c r="AW48" s="78">
        <f>SUM(Z48,AD48,AH48)</f>
        <v>0</v>
      </c>
      <c r="AX48" s="84">
        <f>SUM(K48,O48,S48,W48,AA48,AE48)</f>
        <v>0</v>
      </c>
      <c r="AY48" s="79">
        <f>SUM(L48,P48,T48,X48,AB48,AF48)</f>
        <v>426</v>
      </c>
      <c r="AZ48" s="79">
        <f>SUM(M48,Q48,U48,Y48,AC48,AG48)</f>
        <v>8</v>
      </c>
      <c r="BA48" s="85">
        <f>SUM(N48,R48,V48,Z48,AD48,AH48)</f>
        <v>0</v>
      </c>
      <c r="BD48" s="30" t="s">
        <v>11</v>
      </c>
      <c r="BE48" s="89">
        <f>BE40/$BE$42</f>
        <v>0.17101037686919765</v>
      </c>
      <c r="BF48" s="89">
        <f>BF40/$BF$42</f>
        <v>0.16656696690370004</v>
      </c>
      <c r="BG48" s="89">
        <f>BG40/$BG$42</f>
        <v>0.17172401232742046</v>
      </c>
      <c r="BH48" s="89">
        <f>BH40/$BH$42</f>
        <v>0.18366752600501066</v>
      </c>
      <c r="BI48" s="89">
        <f>BI40/$BI$42</f>
        <v>0.20413402045267859</v>
      </c>
      <c r="BJ48" s="89">
        <f>BJ40/$BJ$42</f>
        <v>0.19569434596552041</v>
      </c>
      <c r="BK48" s="88">
        <f>BK40/1000000</f>
        <v>2.5901879999999999E-6</v>
      </c>
      <c r="BL48" s="88">
        <f>BL40/1000000</f>
        <v>2.5781809999999998E-6</v>
      </c>
      <c r="EQ48" s="180"/>
      <c r="ER48" s="275"/>
      <c r="ES48" s="183" t="s">
        <v>35</v>
      </c>
      <c r="ET48" s="27">
        <v>1250</v>
      </c>
      <c r="EU48" s="186">
        <f t="shared" ref="EU48:EU67" si="89">ET48/$ET$68</f>
        <v>2.8604511732426534E-4</v>
      </c>
      <c r="EV48" s="9"/>
      <c r="EW48" s="275"/>
      <c r="EX48" s="183" t="s">
        <v>35</v>
      </c>
      <c r="EY48" s="27">
        <f t="shared" ref="EY48:EY67" si="90">EX4</f>
        <v>135496</v>
      </c>
      <c r="EZ48" s="186">
        <f t="shared" ref="EZ48:EZ67" si="91">EY48/$EY$68</f>
        <v>1.1745654261358145E-2</v>
      </c>
      <c r="GR48" t="s">
        <v>138</v>
      </c>
      <c r="GS48" s="1">
        <f t="shared" si="34"/>
        <v>54</v>
      </c>
      <c r="GT48" s="1" t="str">
        <f t="shared" si="35"/>
        <v>EU</v>
      </c>
      <c r="GW48" s="142" t="str" cm="1">
        <f t="array" ref="GW48">INDEX($G$3:$G$210,MATCH(GX48,$C$3:$C$210,0),0)</f>
        <v>West Asia</v>
      </c>
      <c r="GX48" s="142" t="s">
        <v>222</v>
      </c>
      <c r="GY48" s="143">
        <v>11429</v>
      </c>
      <c r="GZ48" s="142">
        <f>GY48</f>
        <v>11429</v>
      </c>
      <c r="HK48" t="str" cm="1">
        <f t="array" ref="HK48">INDEX($G$3:$G$210,MATCH(HL48,$C$3:$C$210,0),0)</f>
        <v>Southern Africa</v>
      </c>
      <c r="HL48" t="s">
        <v>263</v>
      </c>
      <c r="HM48" s="1">
        <v>5280</v>
      </c>
      <c r="HN48" s="1"/>
      <c r="HO48" s="1"/>
      <c r="HP48" s="1"/>
      <c r="HQ48" s="1"/>
    </row>
    <row r="49" spans="1:225" ht="15.75" customHeight="1">
      <c r="A49" s="1">
        <v>1</v>
      </c>
      <c r="B49" s="142" t="s">
        <v>546</v>
      </c>
      <c r="C49" t="s">
        <v>139</v>
      </c>
      <c r="D49" t="s">
        <v>52</v>
      </c>
      <c r="E49" s="254" t="s">
        <v>542</v>
      </c>
      <c r="F49" t="s">
        <v>39</v>
      </c>
      <c r="G49" t="s">
        <v>40</v>
      </c>
      <c r="H49" t="s">
        <v>19</v>
      </c>
      <c r="I49" t="s">
        <v>41</v>
      </c>
      <c r="J49" t="s">
        <v>28</v>
      </c>
      <c r="K49" s="21">
        <v>0</v>
      </c>
      <c r="L49" s="21">
        <v>391</v>
      </c>
      <c r="M49" s="21">
        <v>677</v>
      </c>
      <c r="N49" s="21">
        <v>0</v>
      </c>
      <c r="O49" s="22">
        <v>0</v>
      </c>
      <c r="P49" s="22">
        <v>374</v>
      </c>
      <c r="Q49" s="22">
        <v>1117</v>
      </c>
      <c r="R49" s="22">
        <v>0</v>
      </c>
      <c r="S49" s="23">
        <v>0</v>
      </c>
      <c r="T49" s="23">
        <v>254</v>
      </c>
      <c r="U49" s="23">
        <v>1494</v>
      </c>
      <c r="V49" s="23">
        <v>2</v>
      </c>
      <c r="W49" s="24">
        <v>0</v>
      </c>
      <c r="X49" s="24">
        <v>234</v>
      </c>
      <c r="Y49" s="24">
        <v>1528</v>
      </c>
      <c r="Z49" s="24">
        <v>4</v>
      </c>
      <c r="AA49" s="25">
        <v>0</v>
      </c>
      <c r="AB49" s="25">
        <v>459</v>
      </c>
      <c r="AC49" s="25">
        <v>1407</v>
      </c>
      <c r="AD49" s="25">
        <v>4</v>
      </c>
      <c r="AE49" s="26">
        <v>0</v>
      </c>
      <c r="AF49" s="26">
        <v>266</v>
      </c>
      <c r="AG49" s="26">
        <v>1063</v>
      </c>
      <c r="AH49" s="26">
        <v>5</v>
      </c>
      <c r="AI49">
        <f>SUM(K49:N49)</f>
        <v>1068</v>
      </c>
      <c r="AJ49">
        <f>SUM(O49:R49)</f>
        <v>1491</v>
      </c>
      <c r="AK49">
        <f>SUM(S49:V49)</f>
        <v>1750</v>
      </c>
      <c r="AL49">
        <f>SUM(W49:Z49)</f>
        <v>1766</v>
      </c>
      <c r="AM49">
        <f>SUM(AA49:AD49)</f>
        <v>1870</v>
      </c>
      <c r="AN49">
        <f>SUM(AE49:AH49)</f>
        <v>1334</v>
      </c>
      <c r="AO49">
        <f>SUM(AI49:AN49)</f>
        <v>9279</v>
      </c>
      <c r="AP49" s="67">
        <f>SUM(K49,O49,S49,W49)</f>
        <v>0</v>
      </c>
      <c r="AQ49" s="68">
        <f>SUM(L49,P49,T49,X49)</f>
        <v>1253</v>
      </c>
      <c r="AR49" s="68">
        <f>SUM(M49,Q49,U49,Y49)</f>
        <v>4816</v>
      </c>
      <c r="AS49" s="69">
        <f>SUM(N49,R49,V49,Z49)</f>
        <v>6</v>
      </c>
      <c r="AT49" s="77">
        <f>SUM(W49,AA49,AE49)</f>
        <v>0</v>
      </c>
      <c r="AU49" s="73">
        <f>SUM(X49,AB49,AF49)</f>
        <v>959</v>
      </c>
      <c r="AV49" s="73">
        <f>SUM(Y49,AC49,AG49)</f>
        <v>3998</v>
      </c>
      <c r="AW49" s="78">
        <f>SUM(Z49,AD49,AH49)</f>
        <v>13</v>
      </c>
      <c r="AX49" s="84">
        <f>SUM(K49,O49,S49,W49,AA49,AE49)</f>
        <v>0</v>
      </c>
      <c r="AY49" s="79">
        <f>SUM(L49,P49,T49,X49,AB49,AF49)</f>
        <v>1978</v>
      </c>
      <c r="AZ49" s="79">
        <f>SUM(M49,Q49,U49,Y49,AC49,AG49)</f>
        <v>7286</v>
      </c>
      <c r="BA49" s="85">
        <f>SUM(N49,R49,V49,Z49,AD49,AH49)</f>
        <v>15</v>
      </c>
      <c r="BD49" s="30" t="s">
        <v>445</v>
      </c>
      <c r="BE49" s="89">
        <f>BE41/$BE$42</f>
        <v>5.4953794980757677E-2</v>
      </c>
      <c r="BF49" s="89">
        <f>BF41/$BF$42</f>
        <v>6.0380687336933504E-2</v>
      </c>
      <c r="BG49" s="89">
        <f>BG41/$BG$42</f>
        <v>6.8548081195608596E-2</v>
      </c>
      <c r="BH49" s="89">
        <f>BH41/$BH$42</f>
        <v>7.7053595890450355E-2</v>
      </c>
      <c r="BI49" s="89">
        <f>BI41/$BI$42</f>
        <v>9.1003156562791496E-2</v>
      </c>
      <c r="BJ49" s="89">
        <f>BJ41/$BJ$42</f>
        <v>9.0705672658450504E-2</v>
      </c>
      <c r="BK49" s="88">
        <f>BK41/1000000</f>
        <v>9.8459800000000001E-7</v>
      </c>
      <c r="BL49" s="88">
        <f>BL41/1000000</f>
        <v>1.1423690000000001E-6</v>
      </c>
      <c r="EQ49" s="180"/>
      <c r="ER49" s="275"/>
      <c r="ES49" s="183" t="s">
        <v>81</v>
      </c>
      <c r="ET49" s="27">
        <v>699724</v>
      </c>
      <c r="EU49" s="186">
        <f t="shared" si="89"/>
        <v>0.16012210693968337</v>
      </c>
      <c r="EV49" s="9"/>
      <c r="EW49" s="275"/>
      <c r="EX49" s="183" t="s">
        <v>81</v>
      </c>
      <c r="EY49" s="27">
        <f t="shared" si="90"/>
        <v>1742333</v>
      </c>
      <c r="EZ49" s="186">
        <f t="shared" si="91"/>
        <v>0.15103649573533476</v>
      </c>
      <c r="GR49" t="s">
        <v>139</v>
      </c>
      <c r="GS49" s="1">
        <f t="shared" si="34"/>
        <v>1063</v>
      </c>
      <c r="GT49" s="1" t="str">
        <f t="shared" si="35"/>
        <v>USA</v>
      </c>
      <c r="GW49" s="142" t="str" cm="1">
        <f t="array" ref="GW49">INDEX($G$3:$G$210,MATCH(GX49,$C$3:$C$210,0),0)</f>
        <v>Western and Central Africa</v>
      </c>
      <c r="GX49" s="142" t="s">
        <v>197</v>
      </c>
      <c r="GY49" s="143">
        <v>40213</v>
      </c>
      <c r="GZ49" s="142"/>
      <c r="HK49" t="str" cm="1">
        <f t="array" ref="HK49">INDEX($G$3:$G$210,MATCH(HL49,$C$3:$C$210,0),0)</f>
        <v>Southern Africa</v>
      </c>
      <c r="HL49" t="s">
        <v>296</v>
      </c>
      <c r="HM49" s="1">
        <v>3057</v>
      </c>
      <c r="HN49" s="1"/>
      <c r="HO49" s="1"/>
      <c r="HP49" s="1"/>
      <c r="HQ49" s="1"/>
    </row>
    <row r="50" spans="1:225" ht="15.75" customHeight="1">
      <c r="A50" s="1">
        <v>1</v>
      </c>
      <c r="B50" s="142" t="s">
        <v>140</v>
      </c>
      <c r="C50" t="s">
        <v>141</v>
      </c>
      <c r="D50" t="s">
        <v>52</v>
      </c>
      <c r="E50" s="254" t="s">
        <v>538</v>
      </c>
      <c r="F50" t="s">
        <v>10</v>
      </c>
      <c r="G50" s="20" t="s">
        <v>25</v>
      </c>
      <c r="H50" t="s">
        <v>53</v>
      </c>
      <c r="I50" t="s">
        <v>41</v>
      </c>
      <c r="J50" t="s">
        <v>28</v>
      </c>
      <c r="K50" s="21">
        <v>7903</v>
      </c>
      <c r="L50" s="21">
        <v>890</v>
      </c>
      <c r="M50" s="21">
        <v>14</v>
      </c>
      <c r="N50" s="21">
        <v>1</v>
      </c>
      <c r="O50" s="22">
        <v>8370</v>
      </c>
      <c r="P50" s="22">
        <v>2450</v>
      </c>
      <c r="Q50" s="22">
        <v>7</v>
      </c>
      <c r="R50" s="22">
        <v>0</v>
      </c>
      <c r="S50" s="23">
        <v>10886</v>
      </c>
      <c r="T50" s="23">
        <v>4209</v>
      </c>
      <c r="U50" s="23">
        <v>15</v>
      </c>
      <c r="V50" s="23">
        <v>0</v>
      </c>
      <c r="W50" s="24">
        <v>10871</v>
      </c>
      <c r="X50" s="24">
        <v>2394</v>
      </c>
      <c r="Y50" s="24">
        <v>10</v>
      </c>
      <c r="Z50" s="24">
        <v>2</v>
      </c>
      <c r="AA50" s="25">
        <v>10308</v>
      </c>
      <c r="AB50" s="25">
        <v>2787</v>
      </c>
      <c r="AC50" s="25">
        <v>9</v>
      </c>
      <c r="AD50" s="25">
        <v>0</v>
      </c>
      <c r="AE50" s="26">
        <v>8966</v>
      </c>
      <c r="AF50" s="26">
        <v>65</v>
      </c>
      <c r="AG50" s="26">
        <v>16</v>
      </c>
      <c r="AH50" s="26">
        <v>0</v>
      </c>
      <c r="AI50">
        <f>SUM(K50:N50)</f>
        <v>8808</v>
      </c>
      <c r="AJ50">
        <f>SUM(O50:R50)</f>
        <v>10827</v>
      </c>
      <c r="AK50">
        <f>SUM(S50:V50)</f>
        <v>15110</v>
      </c>
      <c r="AL50">
        <f>SUM(W50:Z50)</f>
        <v>13277</v>
      </c>
      <c r="AM50">
        <f>SUM(AA50:AD50)</f>
        <v>13104</v>
      </c>
      <c r="AN50">
        <f>SUM(AE50:AH50)</f>
        <v>9047</v>
      </c>
      <c r="AO50">
        <f>SUM(AI50:AN50)</f>
        <v>70173</v>
      </c>
      <c r="AP50" s="67">
        <f>SUM(K50,O50,S50,W50)</f>
        <v>38030</v>
      </c>
      <c r="AQ50" s="68">
        <f>SUM(L50,P50,T50,X50)</f>
        <v>9943</v>
      </c>
      <c r="AR50" s="68">
        <f>SUM(M50,Q50,U50,Y50)</f>
        <v>46</v>
      </c>
      <c r="AS50" s="69">
        <f>SUM(N50,R50,V50,Z50)</f>
        <v>3</v>
      </c>
      <c r="AT50" s="77">
        <f>SUM(W50,AA50,AE50)</f>
        <v>30145</v>
      </c>
      <c r="AU50" s="73">
        <f>SUM(X50,AB50,AF50)</f>
        <v>5246</v>
      </c>
      <c r="AV50" s="73">
        <f>SUM(Y50,AC50,AG50)</f>
        <v>35</v>
      </c>
      <c r="AW50" s="78">
        <f>SUM(Z50,AD50,AH50)</f>
        <v>2</v>
      </c>
      <c r="AX50" s="84">
        <f>SUM(K50,O50,S50,W50,AA50,AE50)</f>
        <v>57304</v>
      </c>
      <c r="AY50" s="79">
        <f>SUM(L50,P50,T50,X50,AB50,AF50)</f>
        <v>12795</v>
      </c>
      <c r="AZ50" s="79">
        <f>SUM(M50,Q50,U50,Y50,AC50,AG50)</f>
        <v>71</v>
      </c>
      <c r="BA50" s="85">
        <f>SUM(N50,R50,V50,Z50,AD50,AH50)</f>
        <v>3</v>
      </c>
      <c r="BD50" s="30" t="s">
        <v>12</v>
      </c>
      <c r="BE50" s="89">
        <f>SUM(BE46:BE49)</f>
        <v>1</v>
      </c>
      <c r="BF50" s="89">
        <f>SUM(BF46:BF49)</f>
        <v>1</v>
      </c>
      <c r="BG50" s="89">
        <f>SUM(BG46:BG49)</f>
        <v>1</v>
      </c>
      <c r="BH50" s="89">
        <f>SUM(BH46:BH49)</f>
        <v>1</v>
      </c>
      <c r="BI50" s="89">
        <f>SUM(BI46:BI49)</f>
        <v>1</v>
      </c>
      <c r="BJ50" s="89">
        <f>SUM(BJ46:BJ49)</f>
        <v>1</v>
      </c>
      <c r="BK50" s="88">
        <f>BK42/1000000</f>
        <v>1.4897148E-5</v>
      </c>
      <c r="BL50" s="88">
        <f>BL42/1000000</f>
        <v>1.3232627999999999E-5</v>
      </c>
      <c r="EQ50" s="180"/>
      <c r="ER50" s="275"/>
      <c r="ES50" s="183" t="s">
        <v>103</v>
      </c>
      <c r="ET50" s="27">
        <v>1430</v>
      </c>
      <c r="EU50" s="186">
        <f t="shared" si="89"/>
        <v>3.2723561421895954E-4</v>
      </c>
      <c r="EV50" s="29"/>
      <c r="EW50" s="275"/>
      <c r="EX50" s="183" t="s">
        <v>103</v>
      </c>
      <c r="EY50" s="27">
        <f t="shared" si="90"/>
        <v>169115</v>
      </c>
      <c r="EZ50" s="186">
        <f t="shared" si="91"/>
        <v>1.4659962806352827E-2</v>
      </c>
      <c r="GR50" t="s">
        <v>141</v>
      </c>
      <c r="GS50" s="1">
        <f t="shared" si="34"/>
        <v>8966</v>
      </c>
      <c r="GT50" s="1" t="str">
        <f t="shared" si="35"/>
        <v>Japan</v>
      </c>
      <c r="GW50" s="142" t="str" cm="1">
        <f t="array" ref="GW50">INDEX($G$3:$G$210,MATCH(GX50,$C$3:$C$210,0),0)</f>
        <v>Western and Central Africa</v>
      </c>
      <c r="GX50" s="142" t="s">
        <v>107</v>
      </c>
      <c r="GY50" s="143">
        <v>29915</v>
      </c>
      <c r="GZ50" s="142"/>
      <c r="HK50" t="str" cm="1">
        <f t="array" ref="HK50">INDEX($G$3:$G$210,MATCH(HL50,$C$3:$C$210,0),0)</f>
        <v>Southern Africa</v>
      </c>
      <c r="HL50" t="s">
        <v>438</v>
      </c>
      <c r="HM50" s="1">
        <v>5409</v>
      </c>
      <c r="HN50" s="1"/>
      <c r="HO50" s="1"/>
      <c r="HP50" s="1"/>
      <c r="HQ50" s="1"/>
    </row>
    <row r="51" spans="1:225" ht="15.75" customHeight="1">
      <c r="A51" s="1">
        <v>1</v>
      </c>
      <c r="B51" s="142" t="s">
        <v>142</v>
      </c>
      <c r="C51" t="s">
        <v>143</v>
      </c>
      <c r="D51" t="s">
        <v>52</v>
      </c>
      <c r="E51" s="254" t="s">
        <v>538</v>
      </c>
      <c r="F51" s="20" t="s">
        <v>10</v>
      </c>
      <c r="G51" s="20" t="s">
        <v>136</v>
      </c>
      <c r="H51" t="s">
        <v>53</v>
      </c>
      <c r="I51" t="s">
        <v>41</v>
      </c>
      <c r="J51" t="s">
        <v>28</v>
      </c>
      <c r="K51" s="21">
        <v>5</v>
      </c>
      <c r="L51" s="21">
        <v>33271</v>
      </c>
      <c r="M51" s="21">
        <v>284</v>
      </c>
      <c r="N51" s="21">
        <v>0</v>
      </c>
      <c r="O51" s="22">
        <v>0</v>
      </c>
      <c r="P51" s="22">
        <v>38587</v>
      </c>
      <c r="Q51" s="22">
        <v>420</v>
      </c>
      <c r="R51" s="22">
        <v>1</v>
      </c>
      <c r="S51" s="23">
        <v>0</v>
      </c>
      <c r="T51" s="23">
        <v>44065</v>
      </c>
      <c r="U51" s="23">
        <v>515</v>
      </c>
      <c r="V51" s="23">
        <v>0</v>
      </c>
      <c r="W51" s="24">
        <v>0</v>
      </c>
      <c r="X51" s="24">
        <v>41720</v>
      </c>
      <c r="Y51" s="24">
        <v>652</v>
      </c>
      <c r="Z51" s="24">
        <v>3</v>
      </c>
      <c r="AA51" s="25">
        <v>0</v>
      </c>
      <c r="AB51" s="25">
        <v>43398</v>
      </c>
      <c r="AC51" s="25">
        <v>456</v>
      </c>
      <c r="AD51" s="25">
        <v>3</v>
      </c>
      <c r="AE51" s="26">
        <v>0</v>
      </c>
      <c r="AF51" s="26">
        <v>36714</v>
      </c>
      <c r="AG51" s="26">
        <v>313</v>
      </c>
      <c r="AH51" s="26">
        <v>1</v>
      </c>
      <c r="AI51">
        <f>SUM(K51:N51)</f>
        <v>33560</v>
      </c>
      <c r="AJ51">
        <f>SUM(O51:R51)</f>
        <v>39008</v>
      </c>
      <c r="AK51">
        <f>SUM(S51:V51)</f>
        <v>44580</v>
      </c>
      <c r="AL51">
        <f>SUM(W51:Z51)</f>
        <v>42375</v>
      </c>
      <c r="AM51">
        <f>SUM(AA51:AD51)</f>
        <v>43857</v>
      </c>
      <c r="AN51">
        <f>SUM(AE51:AH51)</f>
        <v>37028</v>
      </c>
      <c r="AO51">
        <f>SUM(AI51:AN51)</f>
        <v>240408</v>
      </c>
      <c r="AP51" s="67">
        <f>SUM(K51,O51,S51,W51)</f>
        <v>5</v>
      </c>
      <c r="AQ51" s="68">
        <f>SUM(L51,P51,T51,X51)</f>
        <v>157643</v>
      </c>
      <c r="AR51" s="68">
        <f>SUM(M51,Q51,U51,Y51)</f>
        <v>1871</v>
      </c>
      <c r="AS51" s="69">
        <f>SUM(N51,R51,V51,Z51)</f>
        <v>4</v>
      </c>
      <c r="AT51" s="77">
        <f>SUM(W51,AA51,AE51)</f>
        <v>0</v>
      </c>
      <c r="AU51" s="73">
        <f>SUM(X51,AB51,AF51)</f>
        <v>121832</v>
      </c>
      <c r="AV51" s="73">
        <f>SUM(Y51,AC51,AG51)</f>
        <v>1421</v>
      </c>
      <c r="AW51" s="78">
        <f>SUM(Z51,AD51,AH51)</f>
        <v>7</v>
      </c>
      <c r="AX51" s="84">
        <f>SUM(K51,O51,S51,W51,AA51,AE51)</f>
        <v>5</v>
      </c>
      <c r="AY51" s="79">
        <f>SUM(L51,P51,T51,X51,AB51,AF51)</f>
        <v>237755</v>
      </c>
      <c r="AZ51" s="79">
        <f>SUM(M51,Q51,U51,Y51,AC51,AG51)</f>
        <v>2640</v>
      </c>
      <c r="BA51" s="85">
        <f>SUM(N51,R51,V51,Z51,AD51,AH51)</f>
        <v>8</v>
      </c>
      <c r="EQ51" s="180"/>
      <c r="ER51" s="275" t="s">
        <v>17</v>
      </c>
      <c r="ES51" s="183" t="s">
        <v>490</v>
      </c>
      <c r="ET51" s="27">
        <v>20647</v>
      </c>
      <c r="EU51" s="186">
        <f t="shared" si="89"/>
        <v>4.7247788299152847E-3</v>
      </c>
      <c r="EV51" s="9"/>
      <c r="EW51" s="275" t="s">
        <v>17</v>
      </c>
      <c r="EX51" s="183" t="s">
        <v>490</v>
      </c>
      <c r="EY51" s="27">
        <f t="shared" si="90"/>
        <v>14504</v>
      </c>
      <c r="EZ51" s="186">
        <f t="shared" si="91"/>
        <v>1.2572988826735736E-3</v>
      </c>
      <c r="GR51" t="s">
        <v>143</v>
      </c>
      <c r="GS51" s="1">
        <f t="shared" si="34"/>
        <v>36714</v>
      </c>
      <c r="GT51" s="1" t="str">
        <f t="shared" si="35"/>
        <v>EU</v>
      </c>
      <c r="GW51" s="142" t="str" cm="1">
        <f t="array" ref="GW51">INDEX($G$3:$G$210,MATCH(GX51,$C$3:$C$210,0),0)</f>
        <v>Western and Central Africa</v>
      </c>
      <c r="GX51" s="142" t="s">
        <v>80</v>
      </c>
      <c r="GY51" s="143">
        <v>28414</v>
      </c>
      <c r="GZ51" s="142"/>
      <c r="HK51" t="str" cm="1">
        <f t="array" ref="HK51">INDEX($G$3:$G$210,MATCH(HL51,$C$3:$C$210,0),0)</f>
        <v>Southern Africa</v>
      </c>
      <c r="HL51" t="s">
        <v>440</v>
      </c>
      <c r="HM51" s="1">
        <v>2234</v>
      </c>
      <c r="HN51" s="1">
        <f>SUM(HM47:HM51)</f>
        <v>28634</v>
      </c>
      <c r="HO51" s="1" t="s">
        <v>495</v>
      </c>
      <c r="HP51" s="1" t="s">
        <v>500</v>
      </c>
      <c r="HQ51" s="1"/>
    </row>
    <row r="52" spans="1:225" ht="15.75" customHeight="1">
      <c r="A52" s="1">
        <v>1</v>
      </c>
      <c r="B52" s="142" t="s">
        <v>547</v>
      </c>
      <c r="C52" t="s">
        <v>144</v>
      </c>
      <c r="D52" t="s">
        <v>52</v>
      </c>
      <c r="E52" s="254" t="s">
        <v>538</v>
      </c>
      <c r="F52" t="s">
        <v>10</v>
      </c>
      <c r="G52" t="s">
        <v>489</v>
      </c>
      <c r="H52" t="s">
        <v>53</v>
      </c>
      <c r="I52" t="s">
        <v>41</v>
      </c>
      <c r="J52" t="s">
        <v>28</v>
      </c>
      <c r="K52" s="21">
        <v>10</v>
      </c>
      <c r="L52" s="21">
        <v>10718</v>
      </c>
      <c r="M52" s="21">
        <v>552</v>
      </c>
      <c r="N52" s="21">
        <v>48</v>
      </c>
      <c r="O52" s="22">
        <v>0</v>
      </c>
      <c r="P52" s="22">
        <v>12809</v>
      </c>
      <c r="Q52" s="22">
        <v>506</v>
      </c>
      <c r="R52" s="22">
        <v>0</v>
      </c>
      <c r="S52" s="23">
        <v>0</v>
      </c>
      <c r="T52" s="23">
        <v>14006</v>
      </c>
      <c r="U52" s="23">
        <v>511</v>
      </c>
      <c r="V52" s="23">
        <v>0</v>
      </c>
      <c r="W52" s="24">
        <v>0</v>
      </c>
      <c r="X52" s="24">
        <v>17647</v>
      </c>
      <c r="Y52" s="24">
        <v>613</v>
      </c>
      <c r="Z52" s="24">
        <v>2</v>
      </c>
      <c r="AA52" s="25">
        <v>0</v>
      </c>
      <c r="AB52" s="25">
        <v>16020</v>
      </c>
      <c r="AC52" s="25">
        <v>532</v>
      </c>
      <c r="AD52" s="25">
        <v>0</v>
      </c>
      <c r="AE52" s="26">
        <v>0</v>
      </c>
      <c r="AF52" s="26">
        <v>21519</v>
      </c>
      <c r="AG52" s="26">
        <v>395</v>
      </c>
      <c r="AH52" s="26">
        <v>0</v>
      </c>
      <c r="AI52">
        <f>SUM(K52:N52)</f>
        <v>11328</v>
      </c>
      <c r="AJ52">
        <f>SUM(O52:R52)</f>
        <v>13315</v>
      </c>
      <c r="AK52">
        <f>SUM(S52:V52)</f>
        <v>14517</v>
      </c>
      <c r="AL52">
        <f>SUM(W52:Z52)</f>
        <v>18262</v>
      </c>
      <c r="AM52">
        <f>SUM(AA52:AD52)</f>
        <v>16552</v>
      </c>
      <c r="AN52">
        <f>SUM(AE52:AH52)</f>
        <v>21914</v>
      </c>
      <c r="AO52">
        <f>SUM(AI52:AN52)</f>
        <v>95888</v>
      </c>
      <c r="AP52" s="67">
        <f>SUM(K52,O52,S52,W52)</f>
        <v>10</v>
      </c>
      <c r="AQ52" s="68">
        <f>SUM(L52,P52,T52,X52)</f>
        <v>55180</v>
      </c>
      <c r="AR52" s="68">
        <f>SUM(M52,Q52,U52,Y52)</f>
        <v>2182</v>
      </c>
      <c r="AS52" s="69">
        <f>SUM(N52,R52,V52,Z52)</f>
        <v>50</v>
      </c>
      <c r="AT52" s="77">
        <f>SUM(W52,AA52,AE52)</f>
        <v>0</v>
      </c>
      <c r="AU52" s="73">
        <f>SUM(X52,AB52,AF52)</f>
        <v>55186</v>
      </c>
      <c r="AV52" s="73">
        <f>SUM(Y52,AC52,AG52)</f>
        <v>1540</v>
      </c>
      <c r="AW52" s="78">
        <f>SUM(Z52,AD52,AH52)</f>
        <v>2</v>
      </c>
      <c r="AX52" s="84">
        <f>SUM(K52,O52,S52,W52,AA52,AE52)</f>
        <v>10</v>
      </c>
      <c r="AY52" s="79">
        <f>SUM(L52,P52,T52,X52,AB52,AF52)</f>
        <v>92719</v>
      </c>
      <c r="AZ52" s="79">
        <f>SUM(M52,Q52,U52,Y52,AC52,AG52)</f>
        <v>3109</v>
      </c>
      <c r="BA52" s="85">
        <f>SUM(N52,R52,V52,Z52,AD52,AH52)</f>
        <v>50</v>
      </c>
      <c r="EQ52" s="180"/>
      <c r="ER52" s="275"/>
      <c r="ES52" s="183" t="s">
        <v>68</v>
      </c>
      <c r="ET52" s="27">
        <v>629</v>
      </c>
      <c r="EU52" s="186">
        <f t="shared" si="89"/>
        <v>1.439379030375703E-4</v>
      </c>
      <c r="EV52" s="9"/>
      <c r="EW52" s="275"/>
      <c r="EX52" s="183" t="s">
        <v>68</v>
      </c>
      <c r="EY52" s="27">
        <f t="shared" si="90"/>
        <v>19712</v>
      </c>
      <c r="EZ52" s="186">
        <f t="shared" si="91"/>
        <v>1.7087614158343548E-3</v>
      </c>
      <c r="GR52" t="s">
        <v>144</v>
      </c>
      <c r="GS52" s="1">
        <f t="shared" si="34"/>
        <v>21519</v>
      </c>
      <c r="GT52" s="1" t="str">
        <f t="shared" si="35"/>
        <v>EU</v>
      </c>
      <c r="GW52" s="142" t="str" cm="1">
        <f t="array" ref="GW52">INDEX($G$3:$G$210,MATCH(GX52,$C$3:$C$210,0),0)</f>
        <v>Western and Central Africa</v>
      </c>
      <c r="GX52" s="142" t="s">
        <v>352</v>
      </c>
      <c r="GY52" s="143">
        <v>24335</v>
      </c>
      <c r="GZ52" s="142"/>
      <c r="HK52" t="str" cm="1">
        <f t="array" ref="HK52">INDEX($G$3:$G$210,MATCH(HL52,$C$3:$C$210,0),0)</f>
        <v>Southern Europe</v>
      </c>
      <c r="HL52" t="s">
        <v>141</v>
      </c>
      <c r="HM52" s="1">
        <v>8966</v>
      </c>
      <c r="HN52" s="1"/>
      <c r="HO52" s="1"/>
      <c r="HP52" s="1"/>
      <c r="HQ52" s="1"/>
    </row>
    <row r="53" spans="1:225" ht="15.75" customHeight="1">
      <c r="A53" s="1">
        <v>1</v>
      </c>
      <c r="B53" s="142" t="s">
        <v>145</v>
      </c>
      <c r="C53" t="s">
        <v>146</v>
      </c>
      <c r="D53" t="s">
        <v>16</v>
      </c>
      <c r="E53" s="254" t="s">
        <v>539</v>
      </c>
      <c r="F53" t="s">
        <v>31</v>
      </c>
      <c r="G53" t="s">
        <v>103</v>
      </c>
      <c r="H53" t="s">
        <v>19</v>
      </c>
      <c r="I53" t="s">
        <v>36</v>
      </c>
      <c r="J53" t="s">
        <v>21</v>
      </c>
      <c r="K53" s="21">
        <v>3</v>
      </c>
      <c r="L53" s="21">
        <v>793</v>
      </c>
      <c r="M53" s="21">
        <v>86</v>
      </c>
      <c r="N53" s="21">
        <v>244</v>
      </c>
      <c r="O53" s="22">
        <v>0</v>
      </c>
      <c r="P53" s="22">
        <v>607</v>
      </c>
      <c r="Q53" s="22">
        <v>82</v>
      </c>
      <c r="R53" s="22">
        <v>547</v>
      </c>
      <c r="S53" s="23">
        <v>0</v>
      </c>
      <c r="T53" s="23">
        <v>1074</v>
      </c>
      <c r="U53" s="23">
        <v>85</v>
      </c>
      <c r="V53" s="23">
        <v>904</v>
      </c>
      <c r="W53" s="24">
        <v>0</v>
      </c>
      <c r="X53" s="24">
        <v>1174</v>
      </c>
      <c r="Y53" s="24">
        <v>47</v>
      </c>
      <c r="Z53" s="24">
        <v>857</v>
      </c>
      <c r="AA53" s="25">
        <v>0</v>
      </c>
      <c r="AB53" s="25">
        <v>1599</v>
      </c>
      <c r="AC53" s="25">
        <v>37</v>
      </c>
      <c r="AD53" s="25">
        <v>469</v>
      </c>
      <c r="AE53" s="26">
        <v>0</v>
      </c>
      <c r="AF53" s="26">
        <v>366</v>
      </c>
      <c r="AG53" s="26">
        <v>79</v>
      </c>
      <c r="AH53" s="26">
        <v>649</v>
      </c>
      <c r="AI53">
        <f>SUM(K53:N53)</f>
        <v>1126</v>
      </c>
      <c r="AJ53">
        <f>SUM(O53:R53)</f>
        <v>1236</v>
      </c>
      <c r="AK53">
        <f>SUM(S53:V53)</f>
        <v>2063</v>
      </c>
      <c r="AL53">
        <f>SUM(W53:Z53)</f>
        <v>2078</v>
      </c>
      <c r="AM53">
        <f>SUM(AA53:AD53)</f>
        <v>2105</v>
      </c>
      <c r="AN53">
        <f>SUM(AE53:AH53)</f>
        <v>1094</v>
      </c>
      <c r="AO53">
        <f>SUM(AI53:AN53)</f>
        <v>9702</v>
      </c>
      <c r="AP53" s="67">
        <f>SUM(K53,O53,S53,W53)</f>
        <v>3</v>
      </c>
      <c r="AQ53" s="68">
        <f>SUM(L53,P53,T53,X53)</f>
        <v>3648</v>
      </c>
      <c r="AR53" s="68">
        <f>SUM(M53,Q53,U53,Y53)</f>
        <v>300</v>
      </c>
      <c r="AS53" s="69">
        <f>SUM(N53,R53,V53,Z53)</f>
        <v>2552</v>
      </c>
      <c r="AT53" s="77">
        <f>SUM(W53,AA53,AE53)</f>
        <v>0</v>
      </c>
      <c r="AU53" s="73">
        <f>SUM(X53,AB53,AF53)</f>
        <v>3139</v>
      </c>
      <c r="AV53" s="73">
        <f>SUM(Y53,AC53,AG53)</f>
        <v>163</v>
      </c>
      <c r="AW53" s="78">
        <f>SUM(Z53,AD53,AH53)</f>
        <v>1975</v>
      </c>
      <c r="AX53" s="84">
        <f>SUM(K53,O53,S53,W53,AA53,AE53)</f>
        <v>3</v>
      </c>
      <c r="AY53" s="79">
        <f>SUM(L53,P53,T53,X53,AB53,AF53)</f>
        <v>5613</v>
      </c>
      <c r="AZ53" s="79">
        <f>SUM(M53,Q53,U53,Y53,AC53,AG53)</f>
        <v>416</v>
      </c>
      <c r="BA53" s="85">
        <f>SUM(N53,R53,V53,Z53,AD53,AH53)</f>
        <v>3670</v>
      </c>
      <c r="BD53" s="144"/>
      <c r="EQ53" s="180"/>
      <c r="ER53" s="275"/>
      <c r="ES53" s="183" t="s">
        <v>96</v>
      </c>
      <c r="ET53" s="27">
        <v>244362</v>
      </c>
      <c r="EU53" s="186">
        <f t="shared" si="89"/>
        <v>5.5918845567673701E-2</v>
      </c>
      <c r="EV53" s="9"/>
      <c r="EW53" s="275"/>
      <c r="EX53" s="183" t="s">
        <v>96</v>
      </c>
      <c r="EY53" s="27">
        <f t="shared" si="90"/>
        <v>41810</v>
      </c>
      <c r="EZ53" s="186">
        <f t="shared" si="91"/>
        <v>3.6243564730131074E-3</v>
      </c>
      <c r="GR53" t="s">
        <v>146</v>
      </c>
      <c r="GS53" s="1">
        <f t="shared" si="34"/>
        <v>649</v>
      </c>
      <c r="GT53" s="1" t="str">
        <f t="shared" si="35"/>
        <v>South Korea</v>
      </c>
      <c r="GW53" s="142" t="str" cm="1">
        <f t="array" ref="GW53">INDEX($G$3:$G$210,MATCH(GX53,$C$3:$C$210,0),0)</f>
        <v>Western and Central Africa</v>
      </c>
      <c r="GX53" s="142" t="s">
        <v>401</v>
      </c>
      <c r="GY53" s="143">
        <v>23017</v>
      </c>
      <c r="GZ53" s="142"/>
      <c r="HK53" t="str" cm="1">
        <f t="array" ref="HK53">INDEX($G$3:$G$210,MATCH(HL53,$C$3:$C$210,0),0)</f>
        <v>Southern Europe</v>
      </c>
      <c r="HL53" t="s">
        <v>272</v>
      </c>
      <c r="HM53" s="1">
        <v>4198</v>
      </c>
      <c r="HN53" s="1">
        <f>SUM(HM52:HM53)</f>
        <v>13164</v>
      </c>
      <c r="HO53" s="1"/>
      <c r="HP53" s="1"/>
      <c r="HQ53" s="1"/>
    </row>
    <row r="54" spans="1:225" ht="15.75" customHeight="1">
      <c r="A54" s="1">
        <v>1</v>
      </c>
      <c r="B54" s="272" t="s">
        <v>147</v>
      </c>
      <c r="C54" t="s">
        <v>148</v>
      </c>
      <c r="D54" t="s">
        <v>16</v>
      </c>
      <c r="E54" s="254" t="s">
        <v>542</v>
      </c>
      <c r="F54" t="s">
        <v>39</v>
      </c>
      <c r="G54" t="s">
        <v>40</v>
      </c>
      <c r="H54" t="s">
        <v>19</v>
      </c>
      <c r="I54" t="s">
        <v>27</v>
      </c>
      <c r="J54" t="s">
        <v>28</v>
      </c>
      <c r="K54" s="21">
        <v>557</v>
      </c>
      <c r="L54" s="21">
        <v>14</v>
      </c>
      <c r="M54" s="21">
        <v>86</v>
      </c>
      <c r="N54" s="21">
        <v>252</v>
      </c>
      <c r="O54" s="22">
        <v>0</v>
      </c>
      <c r="P54" s="22">
        <v>8</v>
      </c>
      <c r="Q54" s="22">
        <v>33</v>
      </c>
      <c r="R54" s="22">
        <v>135</v>
      </c>
      <c r="S54" s="23">
        <v>0</v>
      </c>
      <c r="T54" s="23">
        <v>24</v>
      </c>
      <c r="U54" s="23">
        <v>14</v>
      </c>
      <c r="V54" s="23">
        <v>120</v>
      </c>
      <c r="W54" s="24">
        <v>0</v>
      </c>
      <c r="X54" s="24">
        <v>17</v>
      </c>
      <c r="Y54" s="24">
        <v>34</v>
      </c>
      <c r="Z54" s="24">
        <v>52</v>
      </c>
      <c r="AA54" s="25">
        <v>0</v>
      </c>
      <c r="AB54" s="25">
        <v>29</v>
      </c>
      <c r="AC54" s="25">
        <v>24</v>
      </c>
      <c r="AD54" s="25">
        <v>112</v>
      </c>
      <c r="AE54" s="26">
        <v>0</v>
      </c>
      <c r="AF54" s="26">
        <v>3</v>
      </c>
      <c r="AG54" s="26">
        <v>28</v>
      </c>
      <c r="AH54" s="26">
        <v>82</v>
      </c>
      <c r="AI54">
        <f>SUM(K54:N54)</f>
        <v>909</v>
      </c>
      <c r="AJ54">
        <f>SUM(O54:R54)</f>
        <v>176</v>
      </c>
      <c r="AK54">
        <f>SUM(S54:V54)</f>
        <v>158</v>
      </c>
      <c r="AL54">
        <f>SUM(W54:Z54)</f>
        <v>103</v>
      </c>
      <c r="AM54">
        <f>SUM(AA54:AD54)</f>
        <v>165</v>
      </c>
      <c r="AN54">
        <f>SUM(AE54:AH54)</f>
        <v>113</v>
      </c>
      <c r="AO54">
        <f>SUM(AI54:AN54)</f>
        <v>1624</v>
      </c>
      <c r="AP54" s="67">
        <f>SUM(K54,O54,S54,W54)</f>
        <v>557</v>
      </c>
      <c r="AQ54" s="68">
        <f>SUM(L54,P54,T54,X54)</f>
        <v>63</v>
      </c>
      <c r="AR54" s="68">
        <f>SUM(M54,Q54,U54,Y54)</f>
        <v>167</v>
      </c>
      <c r="AS54" s="69">
        <f>SUM(N54,R54,V54,Z54)</f>
        <v>559</v>
      </c>
      <c r="AT54" s="77">
        <f>SUM(W54,AA54,AE54)</f>
        <v>0</v>
      </c>
      <c r="AU54" s="73">
        <f>SUM(X54,AB54,AF54)</f>
        <v>49</v>
      </c>
      <c r="AV54" s="73">
        <f>SUM(Y54,AC54,AG54)</f>
        <v>86</v>
      </c>
      <c r="AW54" s="78">
        <f>SUM(Z54,AD54,AH54)</f>
        <v>246</v>
      </c>
      <c r="AX54" s="84">
        <f>SUM(K54,O54,S54,W54,AA54,AE54)</f>
        <v>557</v>
      </c>
      <c r="AY54" s="79">
        <f>SUM(L54,P54,T54,X54,AB54,AF54)</f>
        <v>95</v>
      </c>
      <c r="AZ54" s="79">
        <f>SUM(M54,Q54,U54,Y54,AC54,AG54)</f>
        <v>219</v>
      </c>
      <c r="BA54" s="85">
        <f>SUM(N54,R54,V54,Z54,AD54,AH54)</f>
        <v>753</v>
      </c>
      <c r="EQ54" s="180"/>
      <c r="ER54" s="275"/>
      <c r="ES54" s="183" t="s">
        <v>284</v>
      </c>
      <c r="ET54" s="27">
        <v>81644</v>
      </c>
      <c r="EU54" s="186">
        <f t="shared" si="89"/>
        <v>1.8683094047057855E-2</v>
      </c>
      <c r="EV54" s="29"/>
      <c r="EW54" s="275"/>
      <c r="EX54" s="183" t="s">
        <v>284</v>
      </c>
      <c r="EY54" s="27">
        <f t="shared" si="90"/>
        <v>72773</v>
      </c>
      <c r="EZ54" s="186">
        <f t="shared" si="91"/>
        <v>6.3084260610041347E-3</v>
      </c>
      <c r="GR54" t="s">
        <v>148</v>
      </c>
      <c r="GS54" s="1">
        <f t="shared" si="34"/>
        <v>82</v>
      </c>
      <c r="GT54" s="1" t="str">
        <f t="shared" si="35"/>
        <v>South Korea</v>
      </c>
      <c r="GW54" s="142" t="str" cm="1">
        <f t="array" ref="GW54">INDEX($G$3:$G$210,MATCH(GX54,$C$3:$C$210,0),0)</f>
        <v>Western and Central Africa</v>
      </c>
      <c r="GX54" s="142" t="s">
        <v>181</v>
      </c>
      <c r="GY54" s="143">
        <v>8289</v>
      </c>
      <c r="GZ54" s="142"/>
      <c r="HK54" t="str" cm="1">
        <f t="array" ref="HK54">INDEX($G$3:$G$210,MATCH(HL54,$C$3:$C$210,0),0)</f>
        <v>West Asia</v>
      </c>
      <c r="HL54" t="s">
        <v>216</v>
      </c>
      <c r="HM54" s="1">
        <v>89</v>
      </c>
      <c r="HN54" s="1"/>
      <c r="HO54" s="1"/>
      <c r="HP54" s="1"/>
      <c r="HQ54" s="1"/>
    </row>
    <row r="55" spans="1:225" ht="15.75" customHeight="1">
      <c r="A55" s="1">
        <v>1</v>
      </c>
      <c r="B55" s="272" t="s">
        <v>149</v>
      </c>
      <c r="C55" t="s">
        <v>150</v>
      </c>
      <c r="D55" t="s">
        <v>16</v>
      </c>
      <c r="E55" s="254" t="s">
        <v>542</v>
      </c>
      <c r="F55" t="s">
        <v>39</v>
      </c>
      <c r="G55" t="s">
        <v>40</v>
      </c>
      <c r="H55" t="s">
        <v>19</v>
      </c>
      <c r="I55" t="s">
        <v>27</v>
      </c>
      <c r="J55" t="s">
        <v>28</v>
      </c>
      <c r="K55" s="21">
        <v>4102</v>
      </c>
      <c r="L55" s="21">
        <v>77</v>
      </c>
      <c r="M55" s="21">
        <v>27334</v>
      </c>
      <c r="N55" s="21">
        <v>12103</v>
      </c>
      <c r="O55" s="22">
        <v>5269</v>
      </c>
      <c r="P55" s="22">
        <v>58</v>
      </c>
      <c r="Q55" s="22">
        <v>32757</v>
      </c>
      <c r="R55" s="22">
        <v>22462</v>
      </c>
      <c r="S55" s="23">
        <v>4702</v>
      </c>
      <c r="T55" s="23">
        <v>69</v>
      </c>
      <c r="U55" s="23">
        <v>24090</v>
      </c>
      <c r="V55" s="23">
        <v>23406</v>
      </c>
      <c r="W55" s="24">
        <v>4927</v>
      </c>
      <c r="X55" s="24">
        <v>46</v>
      </c>
      <c r="Y55" s="24">
        <v>27075</v>
      </c>
      <c r="Z55" s="24">
        <v>18619</v>
      </c>
      <c r="AA55" s="25">
        <v>5883</v>
      </c>
      <c r="AB55" s="25">
        <v>38</v>
      </c>
      <c r="AC55" s="25">
        <v>32328</v>
      </c>
      <c r="AD55" s="25">
        <v>14995</v>
      </c>
      <c r="AE55" s="26">
        <v>4916</v>
      </c>
      <c r="AF55" s="26">
        <v>42</v>
      </c>
      <c r="AG55" s="26">
        <v>27932</v>
      </c>
      <c r="AH55" s="26">
        <v>10974</v>
      </c>
      <c r="AI55">
        <f>SUM(K55:N55)</f>
        <v>43616</v>
      </c>
      <c r="AJ55">
        <f>SUM(O55:R55)</f>
        <v>60546</v>
      </c>
      <c r="AK55">
        <f>SUM(S55:V55)</f>
        <v>52267</v>
      </c>
      <c r="AL55">
        <f>SUM(W55:Z55)</f>
        <v>50667</v>
      </c>
      <c r="AM55">
        <f>SUM(AA55:AD55)</f>
        <v>53244</v>
      </c>
      <c r="AN55">
        <f>SUM(AE55:AH55)</f>
        <v>43864</v>
      </c>
      <c r="AO55">
        <f>SUM(AI55:AN55)</f>
        <v>304204</v>
      </c>
      <c r="AP55" s="67">
        <f>SUM(K55,O55,S55,W55)</f>
        <v>19000</v>
      </c>
      <c r="AQ55" s="68">
        <f>SUM(L55,P55,T55,X55)</f>
        <v>250</v>
      </c>
      <c r="AR55" s="68">
        <f>SUM(M55,Q55,U55,Y55)</f>
        <v>111256</v>
      </c>
      <c r="AS55" s="69">
        <f>SUM(N55,R55,V55,Z55)</f>
        <v>76590</v>
      </c>
      <c r="AT55" s="77">
        <f>SUM(W55,AA55,AE55)</f>
        <v>15726</v>
      </c>
      <c r="AU55" s="73">
        <f>SUM(X55,AB55,AF55)</f>
        <v>126</v>
      </c>
      <c r="AV55" s="73">
        <f>SUM(Y55,AC55,AG55)</f>
        <v>87335</v>
      </c>
      <c r="AW55" s="78">
        <f>SUM(Z55,AD55,AH55)</f>
        <v>44588</v>
      </c>
      <c r="AX55" s="84">
        <f>SUM(K55,O55,S55,W55,AA55,AE55)</f>
        <v>29799</v>
      </c>
      <c r="AY55" s="79">
        <f>SUM(L55,P55,T55,X55,AB55,AF55)</f>
        <v>330</v>
      </c>
      <c r="AZ55" s="79">
        <f>SUM(M55,Q55,U55,Y55,AC55,AG55)</f>
        <v>171516</v>
      </c>
      <c r="BA55" s="85">
        <f>SUM(N55,R55,V55,Z55,AD55,AH55)</f>
        <v>102559</v>
      </c>
      <c r="EQ55" s="180"/>
      <c r="ER55" s="275" t="s">
        <v>24</v>
      </c>
      <c r="ES55" s="183" t="s">
        <v>18</v>
      </c>
      <c r="ET55" s="27">
        <v>776</v>
      </c>
      <c r="EU55" s="186">
        <f t="shared" si="89"/>
        <v>1.775768088349039E-4</v>
      </c>
      <c r="EV55" s="9"/>
      <c r="EW55" s="275" t="s">
        <v>24</v>
      </c>
      <c r="EX55" s="183" t="s">
        <v>18</v>
      </c>
      <c r="EY55" s="27">
        <f t="shared" si="90"/>
        <v>57986</v>
      </c>
      <c r="EZ55" s="186">
        <f t="shared" si="91"/>
        <v>5.0265949400654878E-3</v>
      </c>
      <c r="GR55" t="s">
        <v>150</v>
      </c>
      <c r="GS55" s="1">
        <f t="shared" si="34"/>
        <v>27932</v>
      </c>
      <c r="GT55" s="1" t="str">
        <f t="shared" si="35"/>
        <v>USA</v>
      </c>
      <c r="GW55" s="142" t="str" cm="1">
        <f t="array" ref="GW55">INDEX($G$3:$G$210,MATCH(GX55,$C$3:$C$210,0),0)</f>
        <v>Western and Central Africa</v>
      </c>
      <c r="GX55" s="142" t="s">
        <v>128</v>
      </c>
      <c r="GY55" s="143">
        <v>7516</v>
      </c>
      <c r="GZ55" s="142"/>
      <c r="HK55" t="str" cm="1">
        <f t="array" ref="HK55">INDEX($G$3:$G$210,MATCH(HL55,$C$3:$C$210,0),0)</f>
        <v>West Asia</v>
      </c>
      <c r="HL55" t="s">
        <v>420</v>
      </c>
      <c r="HM55" s="1">
        <v>113944</v>
      </c>
      <c r="HN55" s="1">
        <f>SUM(HM54:HM55)</f>
        <v>114033</v>
      </c>
      <c r="HO55" s="1" t="s">
        <v>495</v>
      </c>
      <c r="HP55" s="1" t="s">
        <v>500</v>
      </c>
      <c r="HQ55" s="1"/>
    </row>
    <row r="56" spans="1:225" ht="15.75" customHeight="1">
      <c r="A56" s="1">
        <v>1</v>
      </c>
      <c r="B56" s="272" t="s">
        <v>151</v>
      </c>
      <c r="C56" t="s">
        <v>152</v>
      </c>
      <c r="D56" t="s">
        <v>16</v>
      </c>
      <c r="E56" s="254" t="s">
        <v>542</v>
      </c>
      <c r="F56" t="s">
        <v>39</v>
      </c>
      <c r="G56" s="20" t="s">
        <v>44</v>
      </c>
      <c r="H56" t="s">
        <v>19</v>
      </c>
      <c r="I56" t="s">
        <v>27</v>
      </c>
      <c r="J56" t="s">
        <v>28</v>
      </c>
      <c r="K56" s="21">
        <v>0</v>
      </c>
      <c r="L56" s="21">
        <v>240</v>
      </c>
      <c r="M56" s="21">
        <v>216</v>
      </c>
      <c r="N56" s="21">
        <v>0</v>
      </c>
      <c r="O56" s="22">
        <v>0</v>
      </c>
      <c r="P56" s="22">
        <v>171</v>
      </c>
      <c r="Q56" s="22">
        <v>141</v>
      </c>
      <c r="R56" s="22">
        <v>0</v>
      </c>
      <c r="S56" s="23">
        <v>0</v>
      </c>
      <c r="T56" s="23">
        <v>133</v>
      </c>
      <c r="U56" s="23">
        <v>116</v>
      </c>
      <c r="V56" s="23">
        <v>0</v>
      </c>
      <c r="W56" s="24">
        <v>0</v>
      </c>
      <c r="X56" s="24">
        <v>101</v>
      </c>
      <c r="Y56" s="24">
        <v>143</v>
      </c>
      <c r="Z56" s="24">
        <v>0</v>
      </c>
      <c r="AA56" s="25">
        <v>0</v>
      </c>
      <c r="AB56" s="25">
        <v>94</v>
      </c>
      <c r="AC56" s="25">
        <v>235</v>
      </c>
      <c r="AD56" s="25">
        <v>0</v>
      </c>
      <c r="AE56" s="26">
        <v>0</v>
      </c>
      <c r="AF56" s="26">
        <v>61</v>
      </c>
      <c r="AG56" s="26">
        <v>140</v>
      </c>
      <c r="AH56" s="26">
        <v>0</v>
      </c>
      <c r="AI56">
        <f>SUM(K56:N56)</f>
        <v>456</v>
      </c>
      <c r="AJ56">
        <f>SUM(O56:R56)</f>
        <v>312</v>
      </c>
      <c r="AK56">
        <f>SUM(S56:V56)</f>
        <v>249</v>
      </c>
      <c r="AL56">
        <f>SUM(W56:Z56)</f>
        <v>244</v>
      </c>
      <c r="AM56">
        <f>SUM(AA56:AD56)</f>
        <v>329</v>
      </c>
      <c r="AN56">
        <f>SUM(AE56:AH56)</f>
        <v>201</v>
      </c>
      <c r="AO56">
        <f>SUM(AI56:AN56)</f>
        <v>1791</v>
      </c>
      <c r="AP56" s="67">
        <f>SUM(K56,O56,S56,W56)</f>
        <v>0</v>
      </c>
      <c r="AQ56" s="68">
        <f>SUM(L56,P56,T56,X56)</f>
        <v>645</v>
      </c>
      <c r="AR56" s="68">
        <f>SUM(M56,Q56,U56,Y56)</f>
        <v>616</v>
      </c>
      <c r="AS56" s="69">
        <f>SUM(N56,R56,V56,Z56)</f>
        <v>0</v>
      </c>
      <c r="AT56" s="77">
        <f>SUM(W56,AA56,AE56)</f>
        <v>0</v>
      </c>
      <c r="AU56" s="73">
        <f>SUM(X56,AB56,AF56)</f>
        <v>256</v>
      </c>
      <c r="AV56" s="73">
        <f>SUM(Y56,AC56,AG56)</f>
        <v>518</v>
      </c>
      <c r="AW56" s="78">
        <f>SUM(Z56,AD56,AH56)</f>
        <v>0</v>
      </c>
      <c r="AX56" s="84">
        <f>SUM(K56,O56,S56,W56,AA56,AE56)</f>
        <v>0</v>
      </c>
      <c r="AY56" s="79">
        <f>SUM(L56,P56,T56,X56,AB56,AF56)</f>
        <v>800</v>
      </c>
      <c r="AZ56" s="79">
        <f>SUM(M56,Q56,U56,Y56,AC56,AG56)</f>
        <v>991</v>
      </c>
      <c r="BA56" s="85">
        <f>SUM(N56,R56,V56,Z56,AD56,AH56)</f>
        <v>0</v>
      </c>
      <c r="EQ56" s="180"/>
      <c r="ER56" s="275"/>
      <c r="ES56" s="183" t="s">
        <v>25</v>
      </c>
      <c r="ET56" s="27">
        <v>17817</v>
      </c>
      <c r="EU56" s="186">
        <f t="shared" si="89"/>
        <v>4.0771726842931486E-3</v>
      </c>
      <c r="EV56" s="9"/>
      <c r="EW56" s="275"/>
      <c r="EX56" s="183" t="s">
        <v>25</v>
      </c>
      <c r="EY56" s="27">
        <f t="shared" si="90"/>
        <v>465763</v>
      </c>
      <c r="EZ56" s="186">
        <f t="shared" si="91"/>
        <v>4.03752964348243E-2</v>
      </c>
      <c r="GR56" t="s">
        <v>152</v>
      </c>
      <c r="GS56" s="1" t="s">
        <v>493</v>
      </c>
      <c r="GT56" s="1" t="str">
        <f t="shared" si="35"/>
        <v/>
      </c>
      <c r="GW56" s="142" t="str" cm="1">
        <f t="array" ref="GW56">INDEX($G$3:$G$210,MATCH(GX56,$C$3:$C$210,0),0)</f>
        <v>Western and Central Africa</v>
      </c>
      <c r="GX56" s="142" t="s">
        <v>308</v>
      </c>
      <c r="GY56" s="143">
        <v>6848</v>
      </c>
      <c r="GZ56" s="142"/>
      <c r="HK56" t="str" cm="1">
        <f t="array" ref="HK56">INDEX($G$3:$G$210,MATCH(HL56,$C$3:$C$210,0),0)</f>
        <v>Western and Central Africa</v>
      </c>
      <c r="HL56" t="s">
        <v>130</v>
      </c>
      <c r="HM56" s="1">
        <v>7151</v>
      </c>
      <c r="HN56" s="1">
        <f>HM56</f>
        <v>7151</v>
      </c>
      <c r="HO56" s="1"/>
      <c r="HP56" s="1"/>
      <c r="HQ56" s="1"/>
    </row>
    <row r="57" spans="1:225" ht="15.75" customHeight="1">
      <c r="A57" s="1">
        <v>1</v>
      </c>
      <c r="B57" s="272" t="s">
        <v>153</v>
      </c>
      <c r="C57" t="s">
        <v>154</v>
      </c>
      <c r="D57" t="s">
        <v>16</v>
      </c>
      <c r="E57" s="254" t="s">
        <v>539</v>
      </c>
      <c r="F57" t="s">
        <v>31</v>
      </c>
      <c r="G57" s="20" t="s">
        <v>32</v>
      </c>
      <c r="H57" t="s">
        <v>19</v>
      </c>
      <c r="I57" t="s">
        <v>36</v>
      </c>
      <c r="J57" t="s">
        <v>28</v>
      </c>
      <c r="K57" s="21">
        <v>77</v>
      </c>
      <c r="L57" s="21">
        <v>4206</v>
      </c>
      <c r="M57" s="21">
        <v>212</v>
      </c>
      <c r="N57" s="21">
        <v>11126</v>
      </c>
      <c r="O57" s="22">
        <v>69</v>
      </c>
      <c r="P57" s="22">
        <v>2042</v>
      </c>
      <c r="Q57" s="22">
        <v>102</v>
      </c>
      <c r="R57" s="22">
        <v>11064</v>
      </c>
      <c r="S57" s="23">
        <v>90</v>
      </c>
      <c r="T57" s="23">
        <v>2921</v>
      </c>
      <c r="U57" s="23">
        <v>26</v>
      </c>
      <c r="V57" s="23">
        <v>12156</v>
      </c>
      <c r="W57" s="24">
        <v>80</v>
      </c>
      <c r="X57" s="24">
        <v>3183</v>
      </c>
      <c r="Y57" s="24">
        <v>194</v>
      </c>
      <c r="Z57" s="24">
        <v>15474</v>
      </c>
      <c r="AA57" s="25">
        <v>45</v>
      </c>
      <c r="AB57" s="25">
        <v>3923</v>
      </c>
      <c r="AC57" s="25">
        <v>164</v>
      </c>
      <c r="AD57" s="25">
        <v>11119</v>
      </c>
      <c r="AE57" s="26">
        <v>33</v>
      </c>
      <c r="AF57" s="26">
        <v>3300</v>
      </c>
      <c r="AG57" s="26">
        <v>213</v>
      </c>
      <c r="AH57" s="26">
        <v>14932</v>
      </c>
      <c r="AI57">
        <f>SUM(K57:N57)</f>
        <v>15621</v>
      </c>
      <c r="AJ57">
        <f>SUM(O57:R57)</f>
        <v>13277</v>
      </c>
      <c r="AK57">
        <f>SUM(S57:V57)</f>
        <v>15193</v>
      </c>
      <c r="AL57">
        <f>SUM(W57:Z57)</f>
        <v>18931</v>
      </c>
      <c r="AM57">
        <f>SUM(AA57:AD57)</f>
        <v>15251</v>
      </c>
      <c r="AN57">
        <f>SUM(AE57:AH57)</f>
        <v>18478</v>
      </c>
      <c r="AO57">
        <f>SUM(AI57:AN57)</f>
        <v>96751</v>
      </c>
      <c r="AP57" s="67">
        <f>SUM(K57,O57,S57,W57)</f>
        <v>316</v>
      </c>
      <c r="AQ57" s="68">
        <f>SUM(L57,P57,T57,X57)</f>
        <v>12352</v>
      </c>
      <c r="AR57" s="68">
        <f>SUM(M57,Q57,U57,Y57)</f>
        <v>534</v>
      </c>
      <c r="AS57" s="69">
        <f>SUM(N57,R57,V57,Z57)</f>
        <v>49820</v>
      </c>
      <c r="AT57" s="77">
        <f>SUM(W57,AA57,AE57)</f>
        <v>158</v>
      </c>
      <c r="AU57" s="73">
        <f>SUM(X57,AB57,AF57)</f>
        <v>10406</v>
      </c>
      <c r="AV57" s="73">
        <f>SUM(Y57,AC57,AG57)</f>
        <v>571</v>
      </c>
      <c r="AW57" s="78">
        <f>SUM(Z57,AD57,AH57)</f>
        <v>41525</v>
      </c>
      <c r="AX57" s="84">
        <f>SUM(K57,O57,S57,W57,AA57,AE57)</f>
        <v>394</v>
      </c>
      <c r="AY57" s="79">
        <f>SUM(L57,P57,T57,X57,AB57,AF57)</f>
        <v>19575</v>
      </c>
      <c r="AZ57" s="79">
        <f>SUM(M57,Q57,U57,Y57,AC57,AG57)</f>
        <v>911</v>
      </c>
      <c r="BA57" s="85">
        <f>SUM(N57,R57,V57,Z57,AD57,AH57)</f>
        <v>75871</v>
      </c>
      <c r="EQ57" s="180"/>
      <c r="ER57" s="275"/>
      <c r="ES57" s="183" t="s">
        <v>47</v>
      </c>
      <c r="ET57" s="27">
        <v>296490</v>
      </c>
      <c r="EU57" s="186">
        <f t="shared" si="89"/>
        <v>6.7847613468377144E-2</v>
      </c>
      <c r="EV57" s="9"/>
      <c r="EW57" s="275"/>
      <c r="EX57" s="183" t="s">
        <v>47</v>
      </c>
      <c r="EY57" s="27">
        <f t="shared" si="90"/>
        <v>154245</v>
      </c>
      <c r="EZ57" s="186">
        <f t="shared" si="91"/>
        <v>1.3370936718007816E-2</v>
      </c>
      <c r="GR57" t="s">
        <v>154</v>
      </c>
      <c r="GS57" s="1" t="s">
        <v>493</v>
      </c>
      <c r="GT57" s="1" t="str">
        <f t="shared" si="35"/>
        <v/>
      </c>
      <c r="GW57" s="142" t="str" cm="1">
        <f t="array" ref="GW57">INDEX($G$3:$G$210,MATCH(GX57,$C$3:$C$210,0),0)</f>
        <v>Western and Central Africa</v>
      </c>
      <c r="GX57" s="142" t="s">
        <v>271</v>
      </c>
      <c r="GY57" s="143">
        <v>4437</v>
      </c>
      <c r="GZ57" s="142"/>
    </row>
    <row r="58" spans="1:225" ht="15.75" customHeight="1">
      <c r="A58" s="1">
        <v>1</v>
      </c>
      <c r="B58" s="142" t="s">
        <v>155</v>
      </c>
      <c r="C58" t="s">
        <v>156</v>
      </c>
      <c r="D58" t="s">
        <v>16</v>
      </c>
      <c r="E58" s="254" t="s">
        <v>542</v>
      </c>
      <c r="F58" t="s">
        <v>39</v>
      </c>
      <c r="G58" t="s">
        <v>78</v>
      </c>
      <c r="H58" t="s">
        <v>19</v>
      </c>
      <c r="I58" t="s">
        <v>36</v>
      </c>
      <c r="J58" t="s">
        <v>28</v>
      </c>
      <c r="K58" s="21">
        <v>0</v>
      </c>
      <c r="L58" s="21">
        <v>3</v>
      </c>
      <c r="M58" s="21">
        <v>5875</v>
      </c>
      <c r="N58" s="21">
        <v>4</v>
      </c>
      <c r="O58" s="22">
        <v>0</v>
      </c>
      <c r="P58" s="22">
        <v>8</v>
      </c>
      <c r="Q58" s="22">
        <v>7339</v>
      </c>
      <c r="R58" s="22">
        <v>6</v>
      </c>
      <c r="S58" s="23">
        <v>0</v>
      </c>
      <c r="T58" s="23">
        <v>5</v>
      </c>
      <c r="U58" s="23">
        <v>7917</v>
      </c>
      <c r="V58" s="23">
        <v>9</v>
      </c>
      <c r="W58" s="24">
        <v>0</v>
      </c>
      <c r="X58" s="24">
        <v>3</v>
      </c>
      <c r="Y58" s="24">
        <v>5769</v>
      </c>
      <c r="Z58" s="24">
        <v>13</v>
      </c>
      <c r="AA58" s="25">
        <v>0</v>
      </c>
      <c r="AB58" s="25">
        <v>1</v>
      </c>
      <c r="AC58" s="25">
        <v>6198</v>
      </c>
      <c r="AD58" s="25">
        <v>54</v>
      </c>
      <c r="AE58" s="26">
        <v>0</v>
      </c>
      <c r="AF58" s="26">
        <v>5</v>
      </c>
      <c r="AG58" s="26">
        <v>8212</v>
      </c>
      <c r="AH58" s="26">
        <v>962</v>
      </c>
      <c r="AI58">
        <f>SUM(K58:N58)</f>
        <v>5882</v>
      </c>
      <c r="AJ58">
        <f>SUM(O58:R58)</f>
        <v>7353</v>
      </c>
      <c r="AK58">
        <f>SUM(S58:V58)</f>
        <v>7931</v>
      </c>
      <c r="AL58">
        <f>SUM(W58:Z58)</f>
        <v>5785</v>
      </c>
      <c r="AM58">
        <f>SUM(AA58:AD58)</f>
        <v>6253</v>
      </c>
      <c r="AN58">
        <f>SUM(AE58:AH58)</f>
        <v>9179</v>
      </c>
      <c r="AO58">
        <f>SUM(AI58:AN58)</f>
        <v>42383</v>
      </c>
      <c r="AP58" s="67">
        <f>SUM(K58,O58,S58,W58)</f>
        <v>0</v>
      </c>
      <c r="AQ58" s="68">
        <f>SUM(L58,P58,T58,X58)</f>
        <v>19</v>
      </c>
      <c r="AR58" s="68">
        <f>SUM(M58,Q58,U58,Y58)</f>
        <v>26900</v>
      </c>
      <c r="AS58" s="69">
        <f>SUM(N58,R58,V58,Z58)</f>
        <v>32</v>
      </c>
      <c r="AT58" s="77">
        <f>SUM(W58,AA58,AE58)</f>
        <v>0</v>
      </c>
      <c r="AU58" s="73">
        <f>SUM(X58,AB58,AF58)</f>
        <v>9</v>
      </c>
      <c r="AV58" s="73">
        <f>SUM(Y58,AC58,AG58)</f>
        <v>20179</v>
      </c>
      <c r="AW58" s="78">
        <f>SUM(Z58,AD58,AH58)</f>
        <v>1029</v>
      </c>
      <c r="AX58" s="84">
        <f>SUM(K58,O58,S58,W58,AA58,AE58)</f>
        <v>0</v>
      </c>
      <c r="AY58" s="79">
        <f>SUM(L58,P58,T58,X58,AB58,AF58)</f>
        <v>25</v>
      </c>
      <c r="AZ58" s="79">
        <f>SUM(M58,Q58,U58,Y58,AC58,AG58)</f>
        <v>41310</v>
      </c>
      <c r="BA58" s="85">
        <f>SUM(N58,R58,V58,Z58,AD58,AH58)</f>
        <v>1048</v>
      </c>
      <c r="EQ58" s="180"/>
      <c r="ER58" s="275"/>
      <c r="ES58" s="183" t="s">
        <v>73</v>
      </c>
      <c r="ET58" s="27">
        <v>232332</v>
      </c>
      <c r="EU58" s="186">
        <f t="shared" si="89"/>
        <v>5.316594735854497E-2</v>
      </c>
      <c r="EV58" s="29"/>
      <c r="EW58" s="275"/>
      <c r="EX58" s="183" t="s">
        <v>73</v>
      </c>
      <c r="EY58" s="27">
        <f t="shared" si="90"/>
        <v>1241943</v>
      </c>
      <c r="EZ58" s="186">
        <f t="shared" si="91"/>
        <v>0.10765951091038789</v>
      </c>
      <c r="GR58" t="s">
        <v>156</v>
      </c>
      <c r="GS58" s="1">
        <f t="shared" si="34"/>
        <v>8212</v>
      </c>
      <c r="GT58" s="1" t="str">
        <f t="shared" si="35"/>
        <v>USA</v>
      </c>
      <c r="GW58" s="142" t="str" cm="1">
        <f t="array" ref="GW58">INDEX($G$3:$G$210,MATCH(GX58,$C$3:$C$210,0),0)</f>
        <v>Western and Central Africa</v>
      </c>
      <c r="GX58" s="142" t="s">
        <v>158</v>
      </c>
      <c r="GY58" s="143">
        <v>3958</v>
      </c>
      <c r="GZ58" s="142"/>
    </row>
    <row r="59" spans="1:225" ht="15.75" customHeight="1">
      <c r="A59" s="1">
        <v>1</v>
      </c>
      <c r="B59" s="272" t="s">
        <v>157</v>
      </c>
      <c r="C59" t="s">
        <v>158</v>
      </c>
      <c r="D59" t="s">
        <v>16</v>
      </c>
      <c r="E59" s="254" t="s">
        <v>541</v>
      </c>
      <c r="F59" t="s">
        <v>31</v>
      </c>
      <c r="G59" t="s">
        <v>81</v>
      </c>
      <c r="H59" t="s">
        <v>19</v>
      </c>
      <c r="I59" t="s">
        <v>27</v>
      </c>
      <c r="J59" t="s">
        <v>28</v>
      </c>
      <c r="K59" s="21">
        <v>5</v>
      </c>
      <c r="L59" s="21">
        <v>2521</v>
      </c>
      <c r="M59" s="21">
        <v>101</v>
      </c>
      <c r="N59" s="21">
        <v>0</v>
      </c>
      <c r="O59" s="22">
        <v>0</v>
      </c>
      <c r="P59" s="22">
        <v>3179</v>
      </c>
      <c r="Q59" s="22">
        <v>233</v>
      </c>
      <c r="R59" s="22">
        <v>0</v>
      </c>
      <c r="S59" s="23">
        <v>0</v>
      </c>
      <c r="T59" s="23">
        <v>3277</v>
      </c>
      <c r="U59" s="23">
        <v>138</v>
      </c>
      <c r="V59" s="23">
        <v>0</v>
      </c>
      <c r="W59" s="24">
        <v>0</v>
      </c>
      <c r="X59" s="24">
        <v>3828</v>
      </c>
      <c r="Y59" s="24">
        <v>157</v>
      </c>
      <c r="Z59" s="24">
        <v>3</v>
      </c>
      <c r="AA59" s="25">
        <v>0</v>
      </c>
      <c r="AB59" s="25">
        <v>4547</v>
      </c>
      <c r="AC59" s="25">
        <v>102</v>
      </c>
      <c r="AD59" s="25">
        <v>0</v>
      </c>
      <c r="AE59" s="26">
        <v>0</v>
      </c>
      <c r="AF59" s="26">
        <v>3958</v>
      </c>
      <c r="AG59" s="26">
        <v>79</v>
      </c>
      <c r="AH59" s="26">
        <v>1</v>
      </c>
      <c r="AI59">
        <f>SUM(K59:N59)</f>
        <v>2627</v>
      </c>
      <c r="AJ59">
        <f>SUM(O59:R59)</f>
        <v>3412</v>
      </c>
      <c r="AK59">
        <f>SUM(S59:V59)</f>
        <v>3415</v>
      </c>
      <c r="AL59">
        <f>SUM(W59:Z59)</f>
        <v>3988</v>
      </c>
      <c r="AM59">
        <f>SUM(AA59:AD59)</f>
        <v>4649</v>
      </c>
      <c r="AN59">
        <f>SUM(AE59:AH59)</f>
        <v>4038</v>
      </c>
      <c r="AO59">
        <f>SUM(AI59:AN59)</f>
        <v>22129</v>
      </c>
      <c r="AP59" s="67">
        <f>SUM(K59,O59,S59,W59)</f>
        <v>5</v>
      </c>
      <c r="AQ59" s="68">
        <f>SUM(L59,P59,T59,X59)</f>
        <v>12805</v>
      </c>
      <c r="AR59" s="68">
        <f>SUM(M59,Q59,U59,Y59)</f>
        <v>629</v>
      </c>
      <c r="AS59" s="69">
        <f>SUM(N59,R59,V59,Z59)</f>
        <v>3</v>
      </c>
      <c r="AT59" s="77">
        <f>SUM(W59,AA59,AE59)</f>
        <v>0</v>
      </c>
      <c r="AU59" s="73">
        <f>SUM(X59,AB59,AF59)</f>
        <v>12333</v>
      </c>
      <c r="AV59" s="73">
        <f>SUM(Y59,AC59,AG59)</f>
        <v>338</v>
      </c>
      <c r="AW59" s="78">
        <f>SUM(Z59,AD59,AH59)</f>
        <v>4</v>
      </c>
      <c r="AX59" s="84">
        <f>SUM(K59,O59,S59,W59,AA59,AE59)</f>
        <v>5</v>
      </c>
      <c r="AY59" s="79">
        <f>SUM(L59,P59,T59,X59,AB59,AF59)</f>
        <v>21310</v>
      </c>
      <c r="AZ59" s="79">
        <f>SUM(M59,Q59,U59,Y59,AC59,AG59)</f>
        <v>810</v>
      </c>
      <c r="BA59" s="85">
        <f>SUM(N59,R59,V59,Z59,AD59,AH59)</f>
        <v>4</v>
      </c>
      <c r="EQ59" s="180"/>
      <c r="ER59" s="275" t="s">
        <v>10</v>
      </c>
      <c r="ES59" s="184" t="s">
        <v>57</v>
      </c>
      <c r="ET59" s="27">
        <v>253476</v>
      </c>
      <c r="EU59" s="186">
        <f t="shared" si="89"/>
        <v>5.8004457727108383E-2</v>
      </c>
      <c r="EV59" s="9"/>
      <c r="EW59" s="275" t="s">
        <v>10</v>
      </c>
      <c r="EX59" s="184" t="s">
        <v>57</v>
      </c>
      <c r="EY59" s="27">
        <f t="shared" si="90"/>
        <v>3602117</v>
      </c>
      <c r="EZ59" s="186">
        <f t="shared" si="91"/>
        <v>0.31225439046880066</v>
      </c>
      <c r="GR59" t="s">
        <v>158</v>
      </c>
      <c r="GS59" s="1">
        <f t="shared" si="34"/>
        <v>3958</v>
      </c>
      <c r="GT59" s="1" t="str">
        <f t="shared" si="35"/>
        <v>EU</v>
      </c>
      <c r="GW59" s="142" t="str" cm="1">
        <f t="array" ref="GW59">INDEX($G$3:$G$210,MATCH(GX59,$C$3:$C$210,0),0)</f>
        <v>Western and Central Africa</v>
      </c>
      <c r="GX59" s="142" t="s">
        <v>199</v>
      </c>
      <c r="GY59" s="143">
        <v>1527</v>
      </c>
      <c r="GZ59" s="142"/>
    </row>
    <row r="60" spans="1:225" ht="15.75" customHeight="1">
      <c r="A60" s="1">
        <v>1</v>
      </c>
      <c r="B60" s="272" t="s">
        <v>159</v>
      </c>
      <c r="C60" t="s">
        <v>160</v>
      </c>
      <c r="D60" t="s">
        <v>16</v>
      </c>
      <c r="E60" s="254" t="s">
        <v>541</v>
      </c>
      <c r="F60" t="s">
        <v>31</v>
      </c>
      <c r="G60" t="s">
        <v>103</v>
      </c>
      <c r="H60" t="s">
        <v>19</v>
      </c>
      <c r="I60" t="s">
        <v>20</v>
      </c>
      <c r="J60" t="s">
        <v>21</v>
      </c>
      <c r="K60" s="21">
        <v>0</v>
      </c>
      <c r="L60" s="21">
        <v>25</v>
      </c>
      <c r="M60" s="21">
        <v>0</v>
      </c>
      <c r="N60" s="21">
        <v>0</v>
      </c>
      <c r="O60" s="22">
        <v>0</v>
      </c>
      <c r="P60" s="22">
        <v>6</v>
      </c>
      <c r="Q60" s="22">
        <v>0</v>
      </c>
      <c r="R60" s="22">
        <v>2</v>
      </c>
      <c r="S60" s="23">
        <v>0</v>
      </c>
      <c r="T60" s="23">
        <v>4</v>
      </c>
      <c r="U60" s="23">
        <v>0</v>
      </c>
      <c r="V60" s="23">
        <v>0</v>
      </c>
      <c r="W60" s="24">
        <v>0</v>
      </c>
      <c r="X60" s="24">
        <v>5</v>
      </c>
      <c r="Y60" s="24">
        <v>1</v>
      </c>
      <c r="Z60" s="24">
        <v>0</v>
      </c>
      <c r="AA60" s="25">
        <v>0</v>
      </c>
      <c r="AB60" s="25">
        <v>9</v>
      </c>
      <c r="AC60" s="25">
        <v>0</v>
      </c>
      <c r="AD60" s="25">
        <v>0</v>
      </c>
      <c r="AE60" s="26">
        <v>0</v>
      </c>
      <c r="AF60" s="26">
        <v>2</v>
      </c>
      <c r="AG60" s="26">
        <v>0</v>
      </c>
      <c r="AH60" s="26">
        <v>0</v>
      </c>
      <c r="AI60">
        <f>SUM(K60:N60)</f>
        <v>25</v>
      </c>
      <c r="AJ60">
        <f>SUM(O60:R60)</f>
        <v>8</v>
      </c>
      <c r="AK60">
        <f>SUM(S60:V60)</f>
        <v>4</v>
      </c>
      <c r="AL60">
        <f>SUM(W60:Z60)</f>
        <v>6</v>
      </c>
      <c r="AM60">
        <f>SUM(AA60:AD60)</f>
        <v>9</v>
      </c>
      <c r="AN60">
        <f>SUM(AE60:AH60)</f>
        <v>2</v>
      </c>
      <c r="AO60">
        <f>SUM(AI60:AN60)</f>
        <v>54</v>
      </c>
      <c r="AP60" s="67">
        <f>SUM(K60,O60,S60,W60)</f>
        <v>0</v>
      </c>
      <c r="AQ60" s="68">
        <f>SUM(L60,P60,T60,X60)</f>
        <v>40</v>
      </c>
      <c r="AR60" s="68">
        <f>SUM(M60,Q60,U60,Y60)</f>
        <v>1</v>
      </c>
      <c r="AS60" s="69">
        <f>SUM(N60,R60,V60,Z60)</f>
        <v>2</v>
      </c>
      <c r="AT60" s="77">
        <f>SUM(W60,AA60,AE60)</f>
        <v>0</v>
      </c>
      <c r="AU60" s="73">
        <f>SUM(X60,AB60,AF60)</f>
        <v>16</v>
      </c>
      <c r="AV60" s="73">
        <f>SUM(Y60,AC60,AG60)</f>
        <v>1</v>
      </c>
      <c r="AW60" s="78">
        <f>SUM(Z60,AD60,AH60)</f>
        <v>0</v>
      </c>
      <c r="AX60" s="84">
        <f>SUM(K60,O60,S60,W60,AA60,AE60)</f>
        <v>0</v>
      </c>
      <c r="AY60" s="79">
        <f>SUM(L60,P60,T60,X60,AB60,AF60)</f>
        <v>51</v>
      </c>
      <c r="AZ60" s="79">
        <f>SUM(M60,Q60,U60,Y60,AC60,AG60)</f>
        <v>1</v>
      </c>
      <c r="BA60" s="85">
        <f>SUM(N60,R60,V60,Z60,AD60,AH60)</f>
        <v>2</v>
      </c>
      <c r="EQ60" s="180"/>
      <c r="ER60" s="275"/>
      <c r="ES60" s="185" t="s">
        <v>25</v>
      </c>
      <c r="ET60" s="27">
        <v>13479</v>
      </c>
      <c r="EU60" s="186">
        <f t="shared" si="89"/>
        <v>3.0844817091310178E-3</v>
      </c>
      <c r="EV60" s="9"/>
      <c r="EW60" s="275"/>
      <c r="EX60" s="185" t="s">
        <v>25</v>
      </c>
      <c r="EY60" s="27">
        <f t="shared" si="90"/>
        <v>994532</v>
      </c>
      <c r="EZ60" s="186">
        <f t="shared" si="91"/>
        <v>8.6212353308267681E-2</v>
      </c>
      <c r="GR60" t="s">
        <v>160</v>
      </c>
      <c r="GS60" s="1">
        <f t="shared" si="34"/>
        <v>2</v>
      </c>
      <c r="GT60" s="1" t="str">
        <f t="shared" si="35"/>
        <v>EU</v>
      </c>
      <c r="GW60" s="142" t="str" cm="1">
        <f t="array" ref="GW60">INDEX($G$3:$G$210,MATCH(GX60,$C$3:$C$210,0),0)</f>
        <v>Western and Central Africa</v>
      </c>
      <c r="GX60" s="142" t="s">
        <v>100</v>
      </c>
      <c r="GY60" s="143">
        <v>1296</v>
      </c>
      <c r="GZ60" s="142"/>
    </row>
    <row r="61" spans="1:225" ht="15.75" customHeight="1">
      <c r="A61" s="1">
        <v>1</v>
      </c>
      <c r="B61" s="142" t="s">
        <v>161</v>
      </c>
      <c r="C61" t="s">
        <v>162</v>
      </c>
      <c r="D61" t="s">
        <v>52</v>
      </c>
      <c r="E61" s="254" t="s">
        <v>538</v>
      </c>
      <c r="F61" s="20" t="s">
        <v>10</v>
      </c>
      <c r="G61" s="20" t="s">
        <v>136</v>
      </c>
      <c r="H61" t="s">
        <v>53</v>
      </c>
      <c r="I61" t="s">
        <v>41</v>
      </c>
      <c r="J61" t="s">
        <v>28</v>
      </c>
      <c r="K61" s="21">
        <v>28</v>
      </c>
      <c r="L61" s="21">
        <v>5267</v>
      </c>
      <c r="M61" s="21">
        <v>324</v>
      </c>
      <c r="N61" s="21">
        <v>0</v>
      </c>
      <c r="O61" s="22">
        <v>0</v>
      </c>
      <c r="P61" s="22">
        <v>5631</v>
      </c>
      <c r="Q61" s="22">
        <v>251</v>
      </c>
      <c r="R61" s="22">
        <v>0</v>
      </c>
      <c r="S61" s="23">
        <v>0</v>
      </c>
      <c r="T61" s="23">
        <v>6115</v>
      </c>
      <c r="U61" s="23">
        <v>195</v>
      </c>
      <c r="V61" s="23">
        <v>0</v>
      </c>
      <c r="W61" s="24">
        <v>0</v>
      </c>
      <c r="X61" s="24">
        <v>7218</v>
      </c>
      <c r="Y61" s="24">
        <v>235</v>
      </c>
      <c r="Z61" s="24">
        <v>0</v>
      </c>
      <c r="AA61" s="25">
        <v>0</v>
      </c>
      <c r="AB61" s="25">
        <v>7452</v>
      </c>
      <c r="AC61" s="25">
        <v>184</v>
      </c>
      <c r="AD61" s="25">
        <v>0</v>
      </c>
      <c r="AE61" s="26">
        <v>0</v>
      </c>
      <c r="AF61" s="26">
        <v>5972</v>
      </c>
      <c r="AG61" s="26">
        <v>144</v>
      </c>
      <c r="AH61" s="26">
        <v>0</v>
      </c>
      <c r="AI61">
        <f>SUM(K61:N61)</f>
        <v>5619</v>
      </c>
      <c r="AJ61">
        <f>SUM(O61:R61)</f>
        <v>5882</v>
      </c>
      <c r="AK61">
        <f>SUM(S61:V61)</f>
        <v>6310</v>
      </c>
      <c r="AL61">
        <f>SUM(W61:Z61)</f>
        <v>7453</v>
      </c>
      <c r="AM61">
        <f>SUM(AA61:AD61)</f>
        <v>7636</v>
      </c>
      <c r="AN61">
        <f>SUM(AE61:AH61)</f>
        <v>6116</v>
      </c>
      <c r="AO61">
        <f>SUM(AI61:AN61)</f>
        <v>39016</v>
      </c>
      <c r="AP61" s="67">
        <f>SUM(K61,O61,S61,W61)</f>
        <v>28</v>
      </c>
      <c r="AQ61" s="68">
        <f>SUM(L61,P61,T61,X61)</f>
        <v>24231</v>
      </c>
      <c r="AR61" s="68">
        <f>SUM(M61,Q61,U61,Y61)</f>
        <v>1005</v>
      </c>
      <c r="AS61" s="69">
        <f>SUM(N61,R61,V61,Z61)</f>
        <v>0</v>
      </c>
      <c r="AT61" s="77">
        <f>SUM(W61,AA61,AE61)</f>
        <v>0</v>
      </c>
      <c r="AU61" s="73">
        <f>SUM(X61,AB61,AF61)</f>
        <v>20642</v>
      </c>
      <c r="AV61" s="73">
        <f>SUM(Y61,AC61,AG61)</f>
        <v>563</v>
      </c>
      <c r="AW61" s="78">
        <f>SUM(Z61,AD61,AH61)</f>
        <v>0</v>
      </c>
      <c r="AX61" s="84">
        <f>SUM(K61,O61,S61,W61,AA61,AE61)</f>
        <v>28</v>
      </c>
      <c r="AY61" s="79">
        <f>SUM(L61,P61,T61,X61,AB61,AF61)</f>
        <v>37655</v>
      </c>
      <c r="AZ61" s="79">
        <f>SUM(M61,Q61,U61,Y61,AC61,AG61)</f>
        <v>1333</v>
      </c>
      <c r="BA61" s="85">
        <f>SUM(N61,R61,V61,Z61,AD61,AH61)</f>
        <v>0</v>
      </c>
      <c r="EQ61" s="180"/>
      <c r="ER61" s="275"/>
      <c r="ES61" s="185" t="s">
        <v>136</v>
      </c>
      <c r="ET61" s="27">
        <v>201058</v>
      </c>
      <c r="EU61" s="186">
        <f t="shared" si="89"/>
        <v>4.6009327359185712E-2</v>
      </c>
      <c r="EV61" s="9"/>
      <c r="EW61" s="275"/>
      <c r="EX61" s="185" t="s">
        <v>136</v>
      </c>
      <c r="EY61" s="27">
        <f t="shared" si="90"/>
        <v>1755120</v>
      </c>
      <c r="EZ61" s="186">
        <f t="shared" si="91"/>
        <v>0.15214495414768633</v>
      </c>
      <c r="GR61" t="s">
        <v>162</v>
      </c>
      <c r="GS61" s="1">
        <f t="shared" si="34"/>
        <v>5972</v>
      </c>
      <c r="GT61" s="1" t="str">
        <f t="shared" si="35"/>
        <v>EU</v>
      </c>
      <c r="GW61" s="142" t="str" cm="1">
        <f t="array" ref="GW61">INDEX($G$3:$G$210,MATCH(GX61,$C$3:$C$210,0),0)</f>
        <v>Western and Central Africa</v>
      </c>
      <c r="GX61" s="142" t="s">
        <v>112</v>
      </c>
      <c r="GY61" s="143">
        <v>613</v>
      </c>
      <c r="GZ61" s="142"/>
    </row>
    <row r="62" spans="1:225" ht="15.75" customHeight="1">
      <c r="A62" s="1">
        <v>1</v>
      </c>
      <c r="B62" s="272" t="s">
        <v>163</v>
      </c>
      <c r="C62" t="s">
        <v>164</v>
      </c>
      <c r="D62" t="s">
        <v>16</v>
      </c>
      <c r="E62" s="254" t="s">
        <v>541</v>
      </c>
      <c r="F62" t="s">
        <v>31</v>
      </c>
      <c r="G62" t="s">
        <v>35</v>
      </c>
      <c r="H62" t="s">
        <v>19</v>
      </c>
      <c r="I62" t="s">
        <v>36</v>
      </c>
      <c r="J62" t="s">
        <v>28</v>
      </c>
      <c r="K62" s="21">
        <v>3628</v>
      </c>
      <c r="L62" s="21">
        <v>16</v>
      </c>
      <c r="M62" s="21">
        <v>4</v>
      </c>
      <c r="N62" s="21">
        <v>0</v>
      </c>
      <c r="O62" s="22">
        <v>0</v>
      </c>
      <c r="P62" s="22">
        <v>8</v>
      </c>
      <c r="Q62" s="22">
        <v>0</v>
      </c>
      <c r="R62" s="22">
        <v>0</v>
      </c>
      <c r="S62" s="23">
        <v>0</v>
      </c>
      <c r="T62" s="23">
        <v>15</v>
      </c>
      <c r="U62" s="23">
        <v>3</v>
      </c>
      <c r="V62" s="23">
        <v>0</v>
      </c>
      <c r="W62" s="24">
        <v>0</v>
      </c>
      <c r="X62" s="24">
        <v>11</v>
      </c>
      <c r="Y62" s="24">
        <v>0</v>
      </c>
      <c r="Z62" s="24">
        <v>0</v>
      </c>
      <c r="AA62" s="25">
        <v>0</v>
      </c>
      <c r="AB62" s="25">
        <v>27</v>
      </c>
      <c r="AC62" s="25">
        <v>0</v>
      </c>
      <c r="AD62" s="25">
        <v>1</v>
      </c>
      <c r="AE62" s="26">
        <v>0</v>
      </c>
      <c r="AF62" s="26">
        <v>0</v>
      </c>
      <c r="AG62" s="26">
        <v>3</v>
      </c>
      <c r="AH62" s="26">
        <v>0</v>
      </c>
      <c r="AI62">
        <f>SUM(K62:N62)</f>
        <v>3648</v>
      </c>
      <c r="AJ62">
        <f>SUM(O62:R62)</f>
        <v>8</v>
      </c>
      <c r="AK62">
        <f>SUM(S62:V62)</f>
        <v>18</v>
      </c>
      <c r="AL62">
        <f>SUM(W62:Z62)</f>
        <v>11</v>
      </c>
      <c r="AM62">
        <f>SUM(AA62:AD62)</f>
        <v>28</v>
      </c>
      <c r="AN62">
        <f>SUM(AE62:AH62)</f>
        <v>3</v>
      </c>
      <c r="AO62">
        <f>SUM(AI62:AN62)</f>
        <v>3716</v>
      </c>
      <c r="AP62" s="67">
        <f>SUM(K62,O62,S62,W62)</f>
        <v>3628</v>
      </c>
      <c r="AQ62" s="68">
        <f>SUM(L62,P62,T62,X62)</f>
        <v>50</v>
      </c>
      <c r="AR62" s="68">
        <f>SUM(M62,Q62,U62,Y62)</f>
        <v>7</v>
      </c>
      <c r="AS62" s="69">
        <f>SUM(N62,R62,V62,Z62)</f>
        <v>0</v>
      </c>
      <c r="AT62" s="77">
        <f>SUM(W62,AA62,AE62)</f>
        <v>0</v>
      </c>
      <c r="AU62" s="73">
        <f>SUM(X62,AB62,AF62)</f>
        <v>38</v>
      </c>
      <c r="AV62" s="73">
        <f>SUM(Y62,AC62,AG62)</f>
        <v>3</v>
      </c>
      <c r="AW62" s="78">
        <f>SUM(Z62,AD62,AH62)</f>
        <v>1</v>
      </c>
      <c r="AX62" s="84">
        <f>SUM(K62,O62,S62,W62,AA62,AE62)</f>
        <v>3628</v>
      </c>
      <c r="AY62" s="79">
        <f>SUM(L62,P62,T62,X62,AB62,AF62)</f>
        <v>77</v>
      </c>
      <c r="AZ62" s="79">
        <f>SUM(M62,Q62,U62,Y62,AC62,AG62)</f>
        <v>10</v>
      </c>
      <c r="BA62" s="85">
        <f>SUM(N62,R62,V62,Z62,AD62,AH62)</f>
        <v>1</v>
      </c>
      <c r="EQ62" s="180"/>
      <c r="ER62" s="275"/>
      <c r="ES62" s="184" t="s">
        <v>489</v>
      </c>
      <c r="ET62" s="27">
        <v>60916</v>
      </c>
      <c r="EU62" s="186">
        <f t="shared" si="89"/>
        <v>1.3939779493539957E-2</v>
      </c>
      <c r="EV62" s="29"/>
      <c r="EW62" s="275"/>
      <c r="EX62" s="184" t="s">
        <v>489</v>
      </c>
      <c r="EY62" s="27">
        <f t="shared" si="90"/>
        <v>303873</v>
      </c>
      <c r="EZ62" s="186">
        <f t="shared" si="91"/>
        <v>2.6341642538242335E-2</v>
      </c>
      <c r="GR62" t="s">
        <v>164</v>
      </c>
      <c r="GS62" s="1">
        <f t="shared" si="34"/>
        <v>3</v>
      </c>
      <c r="GT62" s="1" t="str">
        <f t="shared" si="35"/>
        <v>USA</v>
      </c>
      <c r="GW62" s="142" t="str" cm="1">
        <f t="array" ref="GW62">INDEX($G$3:$G$210,MATCH(GX62,$C$3:$C$210,0),0)</f>
        <v>Western and Central Africa</v>
      </c>
      <c r="GX62" s="142" t="s">
        <v>116</v>
      </c>
      <c r="GY62" s="143">
        <v>351</v>
      </c>
      <c r="GZ62" s="142"/>
    </row>
    <row r="63" spans="1:225" ht="15.75" customHeight="1">
      <c r="A63" s="1">
        <v>1</v>
      </c>
      <c r="B63" s="272" t="s">
        <v>165</v>
      </c>
      <c r="C63" t="s">
        <v>166</v>
      </c>
      <c r="D63" t="s">
        <v>16</v>
      </c>
      <c r="E63" s="254" t="s">
        <v>541</v>
      </c>
      <c r="F63" t="s">
        <v>31</v>
      </c>
      <c r="G63" t="s">
        <v>103</v>
      </c>
      <c r="H63" t="s">
        <v>19</v>
      </c>
      <c r="I63" t="s">
        <v>20</v>
      </c>
      <c r="J63" t="s">
        <v>21</v>
      </c>
      <c r="K63" s="21">
        <v>7</v>
      </c>
      <c r="L63" s="21">
        <v>7024</v>
      </c>
      <c r="M63" s="21">
        <v>36</v>
      </c>
      <c r="N63" s="21">
        <v>399</v>
      </c>
      <c r="O63" s="22">
        <v>0</v>
      </c>
      <c r="P63" s="22">
        <v>4473</v>
      </c>
      <c r="Q63" s="22">
        <v>10</v>
      </c>
      <c r="R63" s="22">
        <v>288</v>
      </c>
      <c r="S63" s="23">
        <v>0</v>
      </c>
      <c r="T63" s="23">
        <v>5234</v>
      </c>
      <c r="U63" s="23">
        <v>29</v>
      </c>
      <c r="V63" s="23">
        <v>214</v>
      </c>
      <c r="W63" s="24">
        <v>0</v>
      </c>
      <c r="X63" s="24">
        <v>1743</v>
      </c>
      <c r="Y63" s="24">
        <v>31</v>
      </c>
      <c r="Z63" s="24">
        <v>204</v>
      </c>
      <c r="AA63" s="25">
        <v>0</v>
      </c>
      <c r="AB63" s="25">
        <v>1856</v>
      </c>
      <c r="AC63" s="25">
        <v>11</v>
      </c>
      <c r="AD63" s="25">
        <v>475</v>
      </c>
      <c r="AE63" s="26">
        <v>0</v>
      </c>
      <c r="AF63" s="26">
        <v>1729</v>
      </c>
      <c r="AG63" s="26">
        <v>10</v>
      </c>
      <c r="AH63" s="26">
        <v>164</v>
      </c>
      <c r="AI63">
        <f>SUM(K63:N63)</f>
        <v>7466</v>
      </c>
      <c r="AJ63">
        <f>SUM(O63:R63)</f>
        <v>4771</v>
      </c>
      <c r="AK63">
        <f>SUM(S63:V63)</f>
        <v>5477</v>
      </c>
      <c r="AL63">
        <f>SUM(W63:Z63)</f>
        <v>1978</v>
      </c>
      <c r="AM63">
        <f>SUM(AA63:AD63)</f>
        <v>2342</v>
      </c>
      <c r="AN63">
        <f>SUM(AE63:AH63)</f>
        <v>1903</v>
      </c>
      <c r="AO63">
        <f>SUM(AI63:AN63)</f>
        <v>23937</v>
      </c>
      <c r="AP63" s="67">
        <f>SUM(K63,O63,S63,W63)</f>
        <v>7</v>
      </c>
      <c r="AQ63" s="68">
        <f>SUM(L63,P63,T63,X63)</f>
        <v>18474</v>
      </c>
      <c r="AR63" s="68">
        <f>SUM(M63,Q63,U63,Y63)</f>
        <v>106</v>
      </c>
      <c r="AS63" s="69">
        <f>SUM(N63,R63,V63,Z63)</f>
        <v>1105</v>
      </c>
      <c r="AT63" s="77">
        <f>SUM(W63,AA63,AE63)</f>
        <v>0</v>
      </c>
      <c r="AU63" s="73">
        <f>SUM(X63,AB63,AF63)</f>
        <v>5328</v>
      </c>
      <c r="AV63" s="73">
        <f>SUM(Y63,AC63,AG63)</f>
        <v>52</v>
      </c>
      <c r="AW63" s="78">
        <f>SUM(Z63,AD63,AH63)</f>
        <v>843</v>
      </c>
      <c r="AX63" s="84">
        <f>SUM(K63,O63,S63,W63,AA63,AE63)</f>
        <v>7</v>
      </c>
      <c r="AY63" s="79">
        <f>SUM(L63,P63,T63,X63,AB63,AF63)</f>
        <v>22059</v>
      </c>
      <c r="AZ63" s="79">
        <f>SUM(M63,Q63,U63,Y63,AC63,AG63)</f>
        <v>127</v>
      </c>
      <c r="BA63" s="85">
        <f>SUM(N63,R63,V63,Z63,AD63,AH63)</f>
        <v>1744</v>
      </c>
      <c r="EQ63" s="180"/>
      <c r="ER63" s="275" t="s">
        <v>39</v>
      </c>
      <c r="ES63" s="185" t="s">
        <v>40</v>
      </c>
      <c r="ET63" s="27">
        <v>228505</v>
      </c>
      <c r="EU63" s="186">
        <f t="shared" si="89"/>
        <v>5.2290191627344995E-2</v>
      </c>
      <c r="EV63" s="9"/>
      <c r="EW63" s="275" t="s">
        <v>39</v>
      </c>
      <c r="EX63" s="185" t="s">
        <v>40</v>
      </c>
      <c r="EY63" s="27">
        <f t="shared" si="90"/>
        <v>20657</v>
      </c>
      <c r="EZ63" s="186">
        <f t="shared" si="91"/>
        <v>1.7906800206417546E-3</v>
      </c>
      <c r="GR63" t="s">
        <v>166</v>
      </c>
      <c r="GS63" s="1">
        <f t="shared" si="34"/>
        <v>1729</v>
      </c>
      <c r="GT63" s="1" t="str">
        <f t="shared" si="35"/>
        <v>EU</v>
      </c>
      <c r="GW63" s="142" t="str" cm="1">
        <f t="array" ref="GW63">INDEX($G$3:$G$210,MATCH(GX63,$C$3:$C$210,0),0)</f>
        <v>Western and Central Africa</v>
      </c>
      <c r="GX63" s="142" t="s">
        <v>348</v>
      </c>
      <c r="GY63" s="143">
        <v>303</v>
      </c>
      <c r="GZ63" s="142">
        <f>SUM(GY49:GY63)</f>
        <v>181032</v>
      </c>
      <c r="HA63" t="s">
        <v>495</v>
      </c>
      <c r="HB63" t="s">
        <v>498</v>
      </c>
    </row>
    <row r="64" spans="1:225" ht="15.75" customHeight="1">
      <c r="A64" s="1">
        <v>1</v>
      </c>
      <c r="B64" s="142" t="s">
        <v>548</v>
      </c>
      <c r="C64" t="s">
        <v>167</v>
      </c>
      <c r="D64" t="s">
        <v>52</v>
      </c>
      <c r="E64" s="254" t="s">
        <v>538</v>
      </c>
      <c r="F64" t="s">
        <v>10</v>
      </c>
      <c r="G64" t="s">
        <v>489</v>
      </c>
      <c r="H64" t="s">
        <v>19</v>
      </c>
      <c r="I64" t="s">
        <v>41</v>
      </c>
      <c r="J64" t="s">
        <v>28</v>
      </c>
      <c r="K64" s="21">
        <v>0</v>
      </c>
      <c r="L64" s="21">
        <v>63</v>
      </c>
      <c r="M64" s="21">
        <v>0</v>
      </c>
      <c r="N64" s="21">
        <v>0</v>
      </c>
      <c r="O64" s="22">
        <v>0</v>
      </c>
      <c r="P64" s="22">
        <v>50</v>
      </c>
      <c r="Q64" s="22">
        <v>0</v>
      </c>
      <c r="R64" s="22">
        <v>0</v>
      </c>
      <c r="S64" s="23">
        <v>0</v>
      </c>
      <c r="T64" s="23">
        <v>63</v>
      </c>
      <c r="U64" s="23">
        <v>0</v>
      </c>
      <c r="V64" s="23">
        <v>0</v>
      </c>
      <c r="W64" s="24">
        <v>0</v>
      </c>
      <c r="X64" s="24">
        <v>76</v>
      </c>
      <c r="Y64" s="24">
        <v>0</v>
      </c>
      <c r="Z64" s="24">
        <v>0</v>
      </c>
      <c r="AA64" s="25">
        <v>0</v>
      </c>
      <c r="AB64" s="25">
        <v>110</v>
      </c>
      <c r="AC64" s="25">
        <v>0</v>
      </c>
      <c r="AD64" s="25">
        <v>0</v>
      </c>
      <c r="AE64" s="26">
        <v>0</v>
      </c>
      <c r="AF64" s="26">
        <v>69</v>
      </c>
      <c r="AG64" s="26">
        <v>0</v>
      </c>
      <c r="AH64" s="26">
        <v>0</v>
      </c>
      <c r="AI64">
        <f>SUM(K64:N64)</f>
        <v>63</v>
      </c>
      <c r="AJ64">
        <f>SUM(O64:R64)</f>
        <v>50</v>
      </c>
      <c r="AK64">
        <f>SUM(S64:V64)</f>
        <v>63</v>
      </c>
      <c r="AL64">
        <f>SUM(W64:Z64)</f>
        <v>76</v>
      </c>
      <c r="AM64">
        <f>SUM(AA64:AD64)</f>
        <v>110</v>
      </c>
      <c r="AN64">
        <f>SUM(AE64:AH64)</f>
        <v>69</v>
      </c>
      <c r="AO64">
        <f>SUM(AI64:AN64)</f>
        <v>431</v>
      </c>
      <c r="AP64" s="67">
        <f>SUM(K64,O64,S64,W64)</f>
        <v>0</v>
      </c>
      <c r="AQ64" s="68">
        <f>SUM(L64,P64,T64,X64)</f>
        <v>252</v>
      </c>
      <c r="AR64" s="68">
        <f>SUM(M64,Q64,U64,Y64)</f>
        <v>0</v>
      </c>
      <c r="AS64" s="69">
        <f>SUM(N64,R64,V64,Z64)</f>
        <v>0</v>
      </c>
      <c r="AT64" s="77">
        <f>SUM(W64,AA64,AE64)</f>
        <v>0</v>
      </c>
      <c r="AU64" s="73">
        <f>SUM(X64,AB64,AF64)</f>
        <v>255</v>
      </c>
      <c r="AV64" s="73">
        <f>SUM(Y64,AC64,AG64)</f>
        <v>0</v>
      </c>
      <c r="AW64" s="78">
        <f>SUM(Z64,AD64,AH64)</f>
        <v>0</v>
      </c>
      <c r="AX64" s="84">
        <f>SUM(K64,O64,S64,W64,AA64,AE64)</f>
        <v>0</v>
      </c>
      <c r="AY64" s="79">
        <f>SUM(L64,P64,T64,X64,AB64,AF64)</f>
        <v>431</v>
      </c>
      <c r="AZ64" s="79">
        <f>SUM(M64,Q64,U64,Y64,AC64,AG64)</f>
        <v>0</v>
      </c>
      <c r="BA64" s="85">
        <f>SUM(N64,R64,V64,Z64,AD64,AH64)</f>
        <v>0</v>
      </c>
      <c r="EQ64" s="180"/>
      <c r="ER64" s="275"/>
      <c r="ES64" s="185" t="s">
        <v>44</v>
      </c>
      <c r="ET64" s="27">
        <v>39892</v>
      </c>
      <c r="EU64" s="186">
        <f t="shared" si="89"/>
        <v>9.1287294562396731E-3</v>
      </c>
      <c r="EV64" s="9"/>
      <c r="EW64" s="275"/>
      <c r="EX64" s="185" t="s">
        <v>44</v>
      </c>
      <c r="EY64" s="27">
        <f t="shared" si="90"/>
        <v>15669</v>
      </c>
      <c r="EZ64" s="186">
        <f t="shared" si="91"/>
        <v>1.3582884854255533E-3</v>
      </c>
      <c r="GR64" t="s">
        <v>167</v>
      </c>
      <c r="GS64" s="1">
        <f t="shared" si="34"/>
        <v>69</v>
      </c>
      <c r="GT64" s="1" t="str">
        <f t="shared" si="35"/>
        <v>EU</v>
      </c>
      <c r="GW64" s="142" t="str" cm="1">
        <f t="array" ref="GW64">INDEX($G$3:$G$210,MATCH(GX64,$C$3:$C$210,0),0)</f>
        <v>Western Europe</v>
      </c>
      <c r="GX64" s="142" t="s">
        <v>175</v>
      </c>
      <c r="GY64" s="143">
        <v>196592</v>
      </c>
      <c r="GZ64" s="142"/>
    </row>
    <row r="65" spans="1:210" ht="15.75" customHeight="1">
      <c r="A65" s="1">
        <v>1</v>
      </c>
      <c r="B65" s="142" t="s">
        <v>168</v>
      </c>
      <c r="C65" t="s">
        <v>169</v>
      </c>
      <c r="D65" t="s">
        <v>16</v>
      </c>
      <c r="E65" s="254" t="s">
        <v>540</v>
      </c>
      <c r="F65" t="s">
        <v>17</v>
      </c>
      <c r="G65" t="s">
        <v>490</v>
      </c>
      <c r="H65" t="s">
        <v>19</v>
      </c>
      <c r="I65" t="s">
        <v>27</v>
      </c>
      <c r="J65" t="s">
        <v>28</v>
      </c>
      <c r="K65" s="21">
        <v>8256</v>
      </c>
      <c r="L65" s="21">
        <v>4</v>
      </c>
      <c r="M65" s="21">
        <v>1</v>
      </c>
      <c r="N65" s="21">
        <v>1</v>
      </c>
      <c r="O65" s="22">
        <v>0</v>
      </c>
      <c r="P65" s="22">
        <v>20</v>
      </c>
      <c r="Q65" s="22">
        <v>3</v>
      </c>
      <c r="R65" s="22">
        <v>0</v>
      </c>
      <c r="S65" s="23">
        <v>0</v>
      </c>
      <c r="T65" s="23">
        <v>10</v>
      </c>
      <c r="U65" s="23">
        <v>0</v>
      </c>
      <c r="V65" s="23">
        <v>1</v>
      </c>
      <c r="W65" s="24">
        <v>0</v>
      </c>
      <c r="X65" s="24">
        <v>8</v>
      </c>
      <c r="Y65" s="24">
        <v>1</v>
      </c>
      <c r="Z65" s="24">
        <v>0</v>
      </c>
      <c r="AA65" s="25">
        <v>0</v>
      </c>
      <c r="AB65" s="25">
        <v>3</v>
      </c>
      <c r="AC65" s="25">
        <v>0</v>
      </c>
      <c r="AD65" s="25">
        <v>2</v>
      </c>
      <c r="AE65" s="26">
        <v>0</v>
      </c>
      <c r="AF65" s="26">
        <v>2</v>
      </c>
      <c r="AG65" s="26">
        <v>0</v>
      </c>
      <c r="AH65" s="26">
        <v>1</v>
      </c>
      <c r="AI65">
        <f>SUM(K65:N65)</f>
        <v>8262</v>
      </c>
      <c r="AJ65">
        <f>SUM(O65:R65)</f>
        <v>23</v>
      </c>
      <c r="AK65">
        <f>SUM(S65:V65)</f>
        <v>11</v>
      </c>
      <c r="AL65">
        <f>SUM(W65:Z65)</f>
        <v>9</v>
      </c>
      <c r="AM65">
        <f>SUM(AA65:AD65)</f>
        <v>5</v>
      </c>
      <c r="AN65">
        <f>SUM(AE65:AH65)</f>
        <v>3</v>
      </c>
      <c r="AO65">
        <f>SUM(AI65:AN65)</f>
        <v>8313</v>
      </c>
      <c r="AP65" s="67">
        <f>SUM(K65,O65,S65,W65)</f>
        <v>8256</v>
      </c>
      <c r="AQ65" s="68">
        <f>SUM(L65,P65,T65,X65)</f>
        <v>42</v>
      </c>
      <c r="AR65" s="68">
        <f>SUM(M65,Q65,U65,Y65)</f>
        <v>5</v>
      </c>
      <c r="AS65" s="69">
        <f>SUM(N65,R65,V65,Z65)</f>
        <v>2</v>
      </c>
      <c r="AT65" s="77">
        <f>SUM(W65,AA65,AE65)</f>
        <v>0</v>
      </c>
      <c r="AU65" s="73">
        <f>SUM(X65,AB65,AF65)</f>
        <v>13</v>
      </c>
      <c r="AV65" s="73">
        <f>SUM(Y65,AC65,AG65)</f>
        <v>1</v>
      </c>
      <c r="AW65" s="78">
        <f>SUM(Z65,AD65,AH65)</f>
        <v>3</v>
      </c>
      <c r="AX65" s="84">
        <f>SUM(K65,O65,S65,W65,AA65,AE65)</f>
        <v>8256</v>
      </c>
      <c r="AY65" s="79">
        <f>SUM(L65,P65,T65,X65,AB65,AF65)</f>
        <v>47</v>
      </c>
      <c r="AZ65" s="79">
        <f>SUM(M65,Q65,U65,Y65,AC65,AG65)</f>
        <v>5</v>
      </c>
      <c r="BA65" s="85">
        <f>SUM(N65,R65,V65,Z65,AD65,AH65)</f>
        <v>5</v>
      </c>
      <c r="EQ65" s="180"/>
      <c r="ER65" s="275"/>
      <c r="ES65" s="185" t="s">
        <v>78</v>
      </c>
      <c r="ET65" s="27">
        <v>623567</v>
      </c>
      <c r="EU65" s="186">
        <f t="shared" si="89"/>
        <v>0.14269463653963213</v>
      </c>
      <c r="EV65" s="29"/>
      <c r="EW65" s="275"/>
      <c r="EX65" s="185" t="s">
        <v>78</v>
      </c>
      <c r="EY65" s="27">
        <f t="shared" si="90"/>
        <v>2607</v>
      </c>
      <c r="EZ65" s="186">
        <f t="shared" si="91"/>
        <v>2.2599132564327126E-4</v>
      </c>
      <c r="GR65" t="s">
        <v>169</v>
      </c>
      <c r="GS65" s="1">
        <f t="shared" si="34"/>
        <v>2</v>
      </c>
      <c r="GT65" s="1" t="str">
        <f t="shared" si="35"/>
        <v>EU</v>
      </c>
      <c r="GW65" s="142" t="str" cm="1">
        <f t="array" ref="GW65">INDEX($G$3:$G$210,MATCH(GX65,$C$3:$C$210,0),0)</f>
        <v>Western Europe</v>
      </c>
      <c r="GX65" s="142" t="s">
        <v>185</v>
      </c>
      <c r="GY65" s="143">
        <v>166750</v>
      </c>
      <c r="GZ65" s="142"/>
    </row>
    <row r="66" spans="1:210" ht="15.75" customHeight="1">
      <c r="A66" s="1">
        <v>1</v>
      </c>
      <c r="B66" s="142" t="s">
        <v>170</v>
      </c>
      <c r="C66" t="s">
        <v>171</v>
      </c>
      <c r="D66" t="s">
        <v>52</v>
      </c>
      <c r="E66" s="254" t="s">
        <v>538</v>
      </c>
      <c r="F66" t="s">
        <v>10</v>
      </c>
      <c r="G66" t="s">
        <v>489</v>
      </c>
      <c r="H66" t="s">
        <v>53</v>
      </c>
      <c r="I66" t="s">
        <v>41</v>
      </c>
      <c r="J66" t="s">
        <v>28</v>
      </c>
      <c r="K66" s="21">
        <v>83</v>
      </c>
      <c r="L66" s="21">
        <v>4873</v>
      </c>
      <c r="M66" s="21">
        <v>812</v>
      </c>
      <c r="N66" s="21">
        <v>6</v>
      </c>
      <c r="O66" s="22">
        <v>0</v>
      </c>
      <c r="P66" s="22">
        <v>5773</v>
      </c>
      <c r="Q66" s="22">
        <v>695</v>
      </c>
      <c r="R66" s="22">
        <v>3</v>
      </c>
      <c r="S66" s="23">
        <v>0</v>
      </c>
      <c r="T66" s="23">
        <v>6545</v>
      </c>
      <c r="U66" s="23">
        <v>800</v>
      </c>
      <c r="V66" s="23">
        <v>0</v>
      </c>
      <c r="W66" s="24">
        <v>0</v>
      </c>
      <c r="X66" s="24">
        <v>11049</v>
      </c>
      <c r="Y66" s="24">
        <v>1033</v>
      </c>
      <c r="Z66" s="24">
        <v>4</v>
      </c>
      <c r="AA66" s="25">
        <v>0</v>
      </c>
      <c r="AB66" s="25">
        <v>18219</v>
      </c>
      <c r="AC66" s="25">
        <v>910</v>
      </c>
      <c r="AD66" s="25">
        <v>1</v>
      </c>
      <c r="AE66" s="26">
        <v>0</v>
      </c>
      <c r="AF66" s="26">
        <v>20202</v>
      </c>
      <c r="AG66" s="26">
        <v>1001</v>
      </c>
      <c r="AH66" s="26">
        <v>3</v>
      </c>
      <c r="AI66">
        <f>SUM(K66:N66)</f>
        <v>5774</v>
      </c>
      <c r="AJ66">
        <f>SUM(O66:R66)</f>
        <v>6471</v>
      </c>
      <c r="AK66">
        <f>SUM(S66:V66)</f>
        <v>7345</v>
      </c>
      <c r="AL66">
        <f>SUM(W66:Z66)</f>
        <v>12086</v>
      </c>
      <c r="AM66">
        <f>SUM(AA66:AD66)</f>
        <v>19130</v>
      </c>
      <c r="AN66">
        <f>SUM(AE66:AH66)</f>
        <v>21206</v>
      </c>
      <c r="AO66">
        <f>SUM(AI66:AN66)</f>
        <v>72012</v>
      </c>
      <c r="AP66" s="67">
        <f>SUM(K66,O66,S66,W66)</f>
        <v>83</v>
      </c>
      <c r="AQ66" s="68">
        <f>SUM(L66,P66,T66,X66)</f>
        <v>28240</v>
      </c>
      <c r="AR66" s="68">
        <f>SUM(M66,Q66,U66,Y66)</f>
        <v>3340</v>
      </c>
      <c r="AS66" s="69">
        <f>SUM(N66,R66,V66,Z66)</f>
        <v>13</v>
      </c>
      <c r="AT66" s="77">
        <f>SUM(W66,AA66,AE66)</f>
        <v>0</v>
      </c>
      <c r="AU66" s="73">
        <f>SUM(X66,AB66,AF66)</f>
        <v>49470</v>
      </c>
      <c r="AV66" s="73">
        <f>SUM(Y66,AC66,AG66)</f>
        <v>2944</v>
      </c>
      <c r="AW66" s="78">
        <f>SUM(Z66,AD66,AH66)</f>
        <v>8</v>
      </c>
      <c r="AX66" s="84">
        <f>SUM(K66,O66,S66,W66,AA66,AE66)</f>
        <v>83</v>
      </c>
      <c r="AY66" s="79">
        <f>SUM(L66,P66,T66,X66,AB66,AF66)</f>
        <v>66661</v>
      </c>
      <c r="AZ66" s="79">
        <f>SUM(M66,Q66,U66,Y66,AC66,AG66)</f>
        <v>5251</v>
      </c>
      <c r="BA66" s="85">
        <f>SUM(N66,R66,V66,Z66,AD66,AH66)</f>
        <v>17</v>
      </c>
      <c r="EQ66" s="180"/>
      <c r="ER66" s="182" t="s">
        <v>64</v>
      </c>
      <c r="ES66" s="185" t="s">
        <v>65</v>
      </c>
      <c r="ET66" s="27">
        <v>1188621</v>
      </c>
      <c r="EU66" s="186">
        <f t="shared" si="89"/>
        <v>0.27199938671926843</v>
      </c>
      <c r="EV66" s="9"/>
      <c r="EW66" s="182" t="s">
        <v>64</v>
      </c>
      <c r="EX66" s="185" t="s">
        <v>65</v>
      </c>
      <c r="EY66" s="27">
        <f t="shared" si="90"/>
        <v>201597</v>
      </c>
      <c r="EZ66" s="186">
        <f t="shared" si="91"/>
        <v>1.7475708966515749E-2</v>
      </c>
      <c r="GR66" t="s">
        <v>171</v>
      </c>
      <c r="GS66" s="1">
        <f t="shared" si="34"/>
        <v>20202</v>
      </c>
      <c r="GT66" s="1" t="str">
        <f t="shared" si="35"/>
        <v>EU</v>
      </c>
      <c r="GW66" s="142" t="str" cm="1">
        <f t="array" ref="GW66">INDEX($G$3:$G$210,MATCH(GX66,$C$3:$C$210,0),0)</f>
        <v>Western Europe</v>
      </c>
      <c r="GX66" s="142" t="s">
        <v>302</v>
      </c>
      <c r="GY66" s="143">
        <v>86575</v>
      </c>
      <c r="GZ66" s="142"/>
    </row>
    <row r="67" spans="1:210" ht="15.75" customHeight="1">
      <c r="A67" s="1">
        <v>1</v>
      </c>
      <c r="B67" s="142" t="s">
        <v>172</v>
      </c>
      <c r="C67" t="s">
        <v>173</v>
      </c>
      <c r="D67" t="s">
        <v>16</v>
      </c>
      <c r="E67" s="254" t="s">
        <v>538</v>
      </c>
      <c r="F67" s="20" t="s">
        <v>24</v>
      </c>
      <c r="G67" t="s">
        <v>73</v>
      </c>
      <c r="H67" t="s">
        <v>26</v>
      </c>
      <c r="I67" t="s">
        <v>27</v>
      </c>
      <c r="J67" t="s">
        <v>28</v>
      </c>
      <c r="K67" s="21">
        <v>0</v>
      </c>
      <c r="L67" s="21">
        <v>14278</v>
      </c>
      <c r="M67" s="21">
        <v>2</v>
      </c>
      <c r="N67" s="21">
        <v>0</v>
      </c>
      <c r="O67" s="22">
        <v>0</v>
      </c>
      <c r="P67" s="22">
        <v>13554</v>
      </c>
      <c r="Q67" s="22">
        <v>11</v>
      </c>
      <c r="R67" s="22">
        <v>0</v>
      </c>
      <c r="S67" s="23">
        <v>0</v>
      </c>
      <c r="T67" s="23">
        <v>12668</v>
      </c>
      <c r="U67" s="23">
        <v>17</v>
      </c>
      <c r="V67" s="23">
        <v>0</v>
      </c>
      <c r="W67" s="24">
        <v>0</v>
      </c>
      <c r="X67" s="24">
        <v>15984</v>
      </c>
      <c r="Y67" s="24">
        <v>4</v>
      </c>
      <c r="Z67" s="24">
        <v>0</v>
      </c>
      <c r="AA67" s="25">
        <v>0</v>
      </c>
      <c r="AB67" s="25">
        <v>20442</v>
      </c>
      <c r="AC67" s="25">
        <v>7</v>
      </c>
      <c r="AD67" s="25">
        <v>0</v>
      </c>
      <c r="AE67" s="26">
        <v>0</v>
      </c>
      <c r="AF67" s="26">
        <v>22215</v>
      </c>
      <c r="AG67" s="26">
        <v>3</v>
      </c>
      <c r="AH67" s="26">
        <v>0</v>
      </c>
      <c r="AI67">
        <f>SUM(K67:N67)</f>
        <v>14280</v>
      </c>
      <c r="AJ67">
        <f>SUM(O67:R67)</f>
        <v>13565</v>
      </c>
      <c r="AK67">
        <f>SUM(S67:V67)</f>
        <v>12685</v>
      </c>
      <c r="AL67">
        <f>SUM(W67:Z67)</f>
        <v>15988</v>
      </c>
      <c r="AM67">
        <f>SUM(AA67:AD67)</f>
        <v>20449</v>
      </c>
      <c r="AN67">
        <f>SUM(AE67:AH67)</f>
        <v>22218</v>
      </c>
      <c r="AO67">
        <f>SUM(AI67:AN67)</f>
        <v>99185</v>
      </c>
      <c r="AP67" s="67">
        <f>SUM(K67,O67,S67,W67)</f>
        <v>0</v>
      </c>
      <c r="AQ67" s="68">
        <f>SUM(L67,P67,T67,X67)</f>
        <v>56484</v>
      </c>
      <c r="AR67" s="68">
        <f>SUM(M67,Q67,U67,Y67)</f>
        <v>34</v>
      </c>
      <c r="AS67" s="69">
        <f>SUM(N67,R67,V67,Z67)</f>
        <v>0</v>
      </c>
      <c r="AT67" s="77">
        <f>SUM(W67,AA67,AE67)</f>
        <v>0</v>
      </c>
      <c r="AU67" s="73">
        <f>SUM(X67,AB67,AF67)</f>
        <v>58641</v>
      </c>
      <c r="AV67" s="73">
        <f>SUM(Y67,AC67,AG67)</f>
        <v>14</v>
      </c>
      <c r="AW67" s="78">
        <f>SUM(Z67,AD67,AH67)</f>
        <v>0</v>
      </c>
      <c r="AX67" s="84">
        <f>SUM(K67,O67,S67,W67,AA67,AE67)</f>
        <v>0</v>
      </c>
      <c r="AY67" s="79">
        <f>SUM(L67,P67,T67,X67,AB67,AF67)</f>
        <v>99141</v>
      </c>
      <c r="AZ67" s="79">
        <f>SUM(M67,Q67,U67,Y67,AC67,AG67)</f>
        <v>44</v>
      </c>
      <c r="BA67" s="85">
        <f>SUM(N67,R67,V67,Z67,AD67,AH67)</f>
        <v>0</v>
      </c>
      <c r="EQ67" s="180"/>
      <c r="ER67" s="182" t="s">
        <v>110</v>
      </c>
      <c r="ES67" s="184" t="s">
        <v>110</v>
      </c>
      <c r="ET67" s="27">
        <v>44554</v>
      </c>
      <c r="EU67" s="186">
        <f t="shared" si="89"/>
        <v>1.0195563325812253E-2</v>
      </c>
      <c r="EV67" s="9"/>
      <c r="EW67" s="182" t="s">
        <v>110</v>
      </c>
      <c r="EX67" s="184" t="s">
        <v>110</v>
      </c>
      <c r="EY67" s="27">
        <f t="shared" si="90"/>
        <v>91703</v>
      </c>
      <c r="EZ67" s="186">
        <f t="shared" si="91"/>
        <v>7.9493987477809377E-3</v>
      </c>
      <c r="GR67" t="s">
        <v>173</v>
      </c>
      <c r="GS67" s="1">
        <f t="shared" si="34"/>
        <v>22215</v>
      </c>
      <c r="GT67" s="1" t="str">
        <f t="shared" si="35"/>
        <v>EU</v>
      </c>
      <c r="GW67" s="142" t="str" cm="1">
        <f t="array" ref="GW67">INDEX($G$3:$G$210,MATCH(GX67,$C$3:$C$210,0),0)</f>
        <v>Western Europe</v>
      </c>
      <c r="GX67" s="142" t="s">
        <v>75</v>
      </c>
      <c r="GY67" s="143">
        <v>79740</v>
      </c>
      <c r="GZ67" s="142"/>
    </row>
    <row r="68" spans="1:210" ht="15.75" customHeight="1">
      <c r="A68" s="1">
        <v>1</v>
      </c>
      <c r="B68" s="142" t="s">
        <v>174</v>
      </c>
      <c r="C68" t="s">
        <v>175</v>
      </c>
      <c r="D68" t="s">
        <v>52</v>
      </c>
      <c r="E68" s="254" t="s">
        <v>538</v>
      </c>
      <c r="F68" t="s">
        <v>10</v>
      </c>
      <c r="G68" t="s">
        <v>57</v>
      </c>
      <c r="H68" t="s">
        <v>53</v>
      </c>
      <c r="I68" t="s">
        <v>41</v>
      </c>
      <c r="J68" t="s">
        <v>28</v>
      </c>
      <c r="K68" s="21">
        <v>49</v>
      </c>
      <c r="L68" s="21">
        <v>83287</v>
      </c>
      <c r="M68" s="21">
        <v>2021</v>
      </c>
      <c r="N68" s="21">
        <v>17</v>
      </c>
      <c r="O68" s="22">
        <v>0</v>
      </c>
      <c r="P68" s="22">
        <v>97824</v>
      </c>
      <c r="Q68" s="22">
        <v>2494</v>
      </c>
      <c r="R68" s="22">
        <v>13</v>
      </c>
      <c r="S68" s="23">
        <v>0</v>
      </c>
      <c r="T68" s="23">
        <v>114248</v>
      </c>
      <c r="U68" s="23">
        <v>2973</v>
      </c>
      <c r="V68" s="23">
        <v>6</v>
      </c>
      <c r="W68" s="24">
        <v>0</v>
      </c>
      <c r="X68" s="24">
        <v>147745</v>
      </c>
      <c r="Y68" s="24">
        <v>3154</v>
      </c>
      <c r="Z68" s="24">
        <v>15</v>
      </c>
      <c r="AA68" s="25">
        <v>0</v>
      </c>
      <c r="AB68" s="25">
        <v>189975</v>
      </c>
      <c r="AC68" s="25">
        <v>3857</v>
      </c>
      <c r="AD68" s="25">
        <v>29</v>
      </c>
      <c r="AE68" s="26">
        <v>0</v>
      </c>
      <c r="AF68" s="26">
        <v>196592</v>
      </c>
      <c r="AG68" s="26">
        <v>3690</v>
      </c>
      <c r="AH68" s="26">
        <v>20</v>
      </c>
      <c r="AI68">
        <f>SUM(K68:N68)</f>
        <v>85374</v>
      </c>
      <c r="AJ68">
        <f>SUM(O68:R68)</f>
        <v>100331</v>
      </c>
      <c r="AK68">
        <f>SUM(S68:V68)</f>
        <v>117227</v>
      </c>
      <c r="AL68">
        <f>SUM(W68:Z68)</f>
        <v>150914</v>
      </c>
      <c r="AM68">
        <f>SUM(AA68:AD68)</f>
        <v>193861</v>
      </c>
      <c r="AN68">
        <f>SUM(AE68:AH68)</f>
        <v>200302</v>
      </c>
      <c r="AO68">
        <f>SUM(AI68:AN68)</f>
        <v>848009</v>
      </c>
      <c r="AP68" s="67">
        <f>SUM(K68,O68,S68,W68)</f>
        <v>49</v>
      </c>
      <c r="AQ68" s="68">
        <f>SUM(L68,P68,T68,X68)</f>
        <v>443104</v>
      </c>
      <c r="AR68" s="68">
        <f>SUM(M68,Q68,U68,Y68)</f>
        <v>10642</v>
      </c>
      <c r="AS68" s="69">
        <f>SUM(N68,R68,V68,Z68)</f>
        <v>51</v>
      </c>
      <c r="AT68" s="77">
        <f>SUM(W68,AA68,AE68)</f>
        <v>0</v>
      </c>
      <c r="AU68" s="73">
        <f>SUM(X68,AB68,AF68)</f>
        <v>534312</v>
      </c>
      <c r="AV68" s="73">
        <f>SUM(Y68,AC68,AG68)</f>
        <v>10701</v>
      </c>
      <c r="AW68" s="78">
        <f>SUM(Z68,AD68,AH68)</f>
        <v>64</v>
      </c>
      <c r="AX68" s="84">
        <f>SUM(K68,O68,S68,W68,AA68,AE68)</f>
        <v>49</v>
      </c>
      <c r="AY68" s="79">
        <f>SUM(L68,P68,T68,X68,AB68,AF68)</f>
        <v>829671</v>
      </c>
      <c r="AZ68" s="79">
        <f>SUM(M68,Q68,U68,Y68,AC68,AG68)</f>
        <v>18189</v>
      </c>
      <c r="BA68" s="85">
        <f>SUM(N68,R68,V68,Z68,AD68,AH68)</f>
        <v>100</v>
      </c>
      <c r="EQ68" s="180"/>
      <c r="ER68" s="180"/>
      <c r="ES68" s="180" t="s">
        <v>12</v>
      </c>
      <c r="ET68" s="27">
        <f>SUM(ET47:ET67)</f>
        <v>4369940</v>
      </c>
      <c r="EU68" s="186">
        <f>SUM(EU47:EU67)</f>
        <v>0.99999999999999989</v>
      </c>
      <c r="EV68" s="9"/>
      <c r="EW68" s="180"/>
      <c r="EX68" s="30" t="s">
        <v>12</v>
      </c>
      <c r="EY68" s="27">
        <f>SUM(EY47:EY67)</f>
        <v>11535841</v>
      </c>
      <c r="EZ68" s="186">
        <f>SUM(EZ47:EZ67)</f>
        <v>0.99999999999999989</v>
      </c>
      <c r="GR68" t="s">
        <v>175</v>
      </c>
      <c r="GS68" s="1">
        <f t="shared" ref="GS68:GS131" si="92">MAX(AE68:AH68)</f>
        <v>196592</v>
      </c>
      <c r="GT68" s="1" t="str">
        <f t="shared" ref="GT68:GT131" si="93">IF(AE68=GS68,"Japan",IF(AF68=GS68,"EU",IF(AG68=GS68,"USA",IF(AH68=GS68,"South Korea",""))))</f>
        <v>EU</v>
      </c>
      <c r="GW68" s="142" t="str" cm="1">
        <f t="array" ref="GW68">INDEX($G$3:$G$210,MATCH(GX68,$C$3:$C$210,0),0)</f>
        <v>Western Europe</v>
      </c>
      <c r="GX68" s="142" t="s">
        <v>56</v>
      </c>
      <c r="GY68" s="143">
        <v>51536</v>
      </c>
      <c r="GZ68" s="142"/>
    </row>
    <row r="69" spans="1:210" s="258" customFormat="1" ht="15.75" customHeight="1">
      <c r="A69" s="257">
        <v>1</v>
      </c>
      <c r="B69" s="258" t="s">
        <v>567</v>
      </c>
      <c r="C69" s="258" t="s">
        <v>176</v>
      </c>
      <c r="D69" s="258" t="s">
        <v>16</v>
      </c>
      <c r="E69" s="258" t="e">
        <v>#N/A</v>
      </c>
      <c r="F69" s="258" t="s">
        <v>39</v>
      </c>
      <c r="G69" s="258" t="s">
        <v>44</v>
      </c>
      <c r="H69" s="258" t="s">
        <v>19</v>
      </c>
      <c r="I69" s="258" t="s">
        <v>36</v>
      </c>
      <c r="J69" s="258" t="s">
        <v>28</v>
      </c>
      <c r="K69" s="258">
        <v>0</v>
      </c>
      <c r="L69" s="258">
        <v>0</v>
      </c>
      <c r="M69" s="258">
        <v>3</v>
      </c>
      <c r="N69" s="258">
        <v>0</v>
      </c>
      <c r="O69" s="258">
        <v>0</v>
      </c>
      <c r="P69" s="258">
        <v>0</v>
      </c>
      <c r="Q69" s="258">
        <v>1</v>
      </c>
      <c r="R69" s="258">
        <v>0</v>
      </c>
      <c r="S69" s="258">
        <v>0</v>
      </c>
      <c r="T69" s="258">
        <v>0</v>
      </c>
      <c r="U69" s="258">
        <v>0</v>
      </c>
      <c r="V69" s="258">
        <v>0</v>
      </c>
      <c r="W69" s="258">
        <v>0</v>
      </c>
      <c r="X69" s="258">
        <v>0</v>
      </c>
      <c r="Y69" s="258">
        <v>0</v>
      </c>
      <c r="Z69" s="258">
        <v>0</v>
      </c>
      <c r="AA69" s="258">
        <v>0</v>
      </c>
      <c r="AB69" s="258">
        <v>0</v>
      </c>
      <c r="AC69" s="258">
        <v>0</v>
      </c>
      <c r="AD69" s="258">
        <v>0</v>
      </c>
      <c r="AE69" s="258">
        <v>0</v>
      </c>
      <c r="AF69" s="258">
        <v>0</v>
      </c>
      <c r="AG69" s="258">
        <v>0</v>
      </c>
      <c r="AH69" s="258">
        <v>0</v>
      </c>
      <c r="AI69" s="258">
        <f>SUM(K69:N69)</f>
        <v>3</v>
      </c>
      <c r="AJ69" s="258">
        <f>SUM(O69:R69)</f>
        <v>1</v>
      </c>
      <c r="AK69" s="258">
        <f>SUM(S69:V69)</f>
        <v>0</v>
      </c>
      <c r="AL69" s="258">
        <f>SUM(W69:Z69)</f>
        <v>0</v>
      </c>
      <c r="AM69" s="258">
        <f>SUM(AA69:AD69)</f>
        <v>0</v>
      </c>
      <c r="AN69" s="258">
        <f>SUM(AE69:AH69)</f>
        <v>0</v>
      </c>
      <c r="AO69" s="258">
        <f>SUM(AI69:AN69)</f>
        <v>4</v>
      </c>
      <c r="AP69" s="259">
        <f>SUM(K69,O69,S69,W69)</f>
        <v>0</v>
      </c>
      <c r="AQ69" s="260">
        <f>SUM(L69,P69,T69,X69)</f>
        <v>0</v>
      </c>
      <c r="AR69" s="260">
        <f>SUM(M69,Q69,U69,Y69)</f>
        <v>4</v>
      </c>
      <c r="AS69" s="261">
        <f>SUM(N69,R69,V69,Z69)</f>
        <v>0</v>
      </c>
      <c r="AT69" s="262">
        <f>SUM(W69,AA69,AE69)</f>
        <v>0</v>
      </c>
      <c r="AU69" s="263">
        <f>SUM(X69,AB69,AF69)</f>
        <v>0</v>
      </c>
      <c r="AV69" s="263">
        <f>SUM(Y69,AC69,AG69)</f>
        <v>0</v>
      </c>
      <c r="AW69" s="264">
        <f>SUM(Z69,AD69,AH69)</f>
        <v>0</v>
      </c>
      <c r="AX69" s="265">
        <f>SUM(K69,O69,S69,W69,AA69,AE69)</f>
        <v>0</v>
      </c>
      <c r="AY69" s="266">
        <f>SUM(L69,P69,T69,X69,AB69,AF69)</f>
        <v>0</v>
      </c>
      <c r="AZ69" s="266">
        <f>SUM(M69,Q69,U69,Y69,AC69,AG69)</f>
        <v>4</v>
      </c>
      <c r="BA69" s="267">
        <f>SUM(N69,R69,V69,Z69,AD69,AH69)</f>
        <v>0</v>
      </c>
      <c r="BN69" s="268"/>
      <c r="BO69" s="268"/>
      <c r="BP69" s="268"/>
      <c r="BQ69" s="268"/>
      <c r="BR69" s="268"/>
      <c r="BS69" s="268"/>
      <c r="BT69" s="268"/>
      <c r="BU69" s="268"/>
      <c r="BV69" s="268"/>
      <c r="BW69" s="268"/>
      <c r="BX69" s="268"/>
      <c r="BY69" s="268"/>
      <c r="BZ69" s="268"/>
      <c r="CA69" s="268"/>
      <c r="CB69" s="268"/>
      <c r="CC69" s="268"/>
      <c r="CD69" s="268"/>
      <c r="CE69" s="268"/>
      <c r="CF69" s="268"/>
      <c r="CG69" s="268"/>
      <c r="CH69" s="268"/>
      <c r="CI69" s="268"/>
      <c r="CJ69" s="268"/>
      <c r="CK69" s="268"/>
      <c r="CL69" s="268"/>
      <c r="CM69" s="268"/>
      <c r="CN69" s="268"/>
      <c r="CO69" s="268"/>
      <c r="CP69" s="268"/>
      <c r="CQ69" s="268"/>
      <c r="CR69" s="268"/>
      <c r="CS69" s="268"/>
      <c r="EQ69" s="269"/>
      <c r="ER69" s="269"/>
      <c r="ES69" s="269"/>
      <c r="ET69" s="269"/>
      <c r="EU69" s="269"/>
      <c r="GR69" s="258" t="s">
        <v>176</v>
      </c>
      <c r="GS69" s="257">
        <f t="shared" si="92"/>
        <v>0</v>
      </c>
      <c r="GT69" s="257" t="str">
        <f t="shared" si="93"/>
        <v>Japan</v>
      </c>
      <c r="GW69" s="258" t="str" cm="1">
        <f t="array" ref="GW69">INDEX($G$3:$G$210,MATCH(GX69,$C$3:$C$210,0),0)</f>
        <v>Western Europe</v>
      </c>
      <c r="GX69" s="258" t="s">
        <v>333</v>
      </c>
      <c r="GY69" s="257">
        <v>36179</v>
      </c>
    </row>
    <row r="70" spans="1:210" ht="15.75" customHeight="1">
      <c r="A70" s="1">
        <v>1</v>
      </c>
      <c r="B70" s="142" t="s">
        <v>557</v>
      </c>
      <c r="C70" t="s">
        <v>177</v>
      </c>
      <c r="D70" t="s">
        <v>52</v>
      </c>
      <c r="E70" s="254" t="s">
        <v>540</v>
      </c>
      <c r="F70" t="s">
        <v>17</v>
      </c>
      <c r="G70" t="s">
        <v>490</v>
      </c>
      <c r="H70" t="s">
        <v>19</v>
      </c>
      <c r="I70" t="s">
        <v>41</v>
      </c>
      <c r="J70" t="s">
        <v>28</v>
      </c>
      <c r="K70" s="21">
        <v>0</v>
      </c>
      <c r="L70" s="21">
        <v>15</v>
      </c>
      <c r="M70" s="21">
        <v>2</v>
      </c>
      <c r="N70" s="21">
        <v>2</v>
      </c>
      <c r="O70" s="22">
        <v>0</v>
      </c>
      <c r="P70" s="22">
        <v>15</v>
      </c>
      <c r="Q70" s="22">
        <v>8</v>
      </c>
      <c r="R70" s="22">
        <v>0</v>
      </c>
      <c r="S70" s="23">
        <v>0</v>
      </c>
      <c r="T70" s="23">
        <v>11</v>
      </c>
      <c r="U70" s="23">
        <v>8</v>
      </c>
      <c r="V70" s="23">
        <v>0</v>
      </c>
      <c r="W70" s="24">
        <v>0</v>
      </c>
      <c r="X70" s="24">
        <v>20</v>
      </c>
      <c r="Y70" s="24">
        <v>18</v>
      </c>
      <c r="Z70" s="24">
        <v>0</v>
      </c>
      <c r="AA70" s="25">
        <v>0</v>
      </c>
      <c r="AB70" s="25">
        <v>57</v>
      </c>
      <c r="AC70" s="25">
        <v>18</v>
      </c>
      <c r="AD70" s="25">
        <v>0</v>
      </c>
      <c r="AE70" s="26">
        <v>0</v>
      </c>
      <c r="AF70" s="26">
        <v>24</v>
      </c>
      <c r="AG70" s="26">
        <v>11</v>
      </c>
      <c r="AH70" s="26">
        <v>0</v>
      </c>
      <c r="AI70">
        <f>SUM(K70:N70)</f>
        <v>19</v>
      </c>
      <c r="AJ70">
        <f>SUM(O70:R70)</f>
        <v>23</v>
      </c>
      <c r="AK70">
        <f>SUM(S70:V70)</f>
        <v>19</v>
      </c>
      <c r="AL70">
        <f>SUM(W70:Z70)</f>
        <v>38</v>
      </c>
      <c r="AM70">
        <f>SUM(AA70:AD70)</f>
        <v>75</v>
      </c>
      <c r="AN70">
        <f>SUM(AE70:AH70)</f>
        <v>35</v>
      </c>
      <c r="AO70">
        <f>SUM(AI70:AN70)</f>
        <v>209</v>
      </c>
      <c r="AP70" s="67">
        <f>SUM(K70,O70,S70,W70)</f>
        <v>0</v>
      </c>
      <c r="AQ70" s="68">
        <f>SUM(L70,P70,T70,X70)</f>
        <v>61</v>
      </c>
      <c r="AR70" s="68">
        <f>SUM(M70,Q70,U70,Y70)</f>
        <v>36</v>
      </c>
      <c r="AS70" s="69">
        <f>SUM(N70,R70,V70,Z70)</f>
        <v>2</v>
      </c>
      <c r="AT70" s="77">
        <f>SUM(W70,AA70,AE70)</f>
        <v>0</v>
      </c>
      <c r="AU70" s="73">
        <f>SUM(X70,AB70,AF70)</f>
        <v>101</v>
      </c>
      <c r="AV70" s="73">
        <f>SUM(Y70,AC70,AG70)</f>
        <v>47</v>
      </c>
      <c r="AW70" s="78">
        <f>SUM(Z70,AD70,AH70)</f>
        <v>0</v>
      </c>
      <c r="AX70" s="84">
        <f>SUM(K70,O70,S70,W70,AA70,AE70)</f>
        <v>0</v>
      </c>
      <c r="AY70" s="79">
        <f>SUM(L70,P70,T70,X70,AB70,AF70)</f>
        <v>142</v>
      </c>
      <c r="AZ70" s="79">
        <f>SUM(M70,Q70,U70,Y70,AC70,AG70)</f>
        <v>65</v>
      </c>
      <c r="BA70" s="85">
        <f>SUM(N70,R70,V70,Z70,AD70,AH70)</f>
        <v>2</v>
      </c>
      <c r="GR70" t="s">
        <v>177</v>
      </c>
      <c r="GS70" s="1">
        <f t="shared" si="92"/>
        <v>24</v>
      </c>
      <c r="GT70" s="1" t="str">
        <f t="shared" si="93"/>
        <v>EU</v>
      </c>
      <c r="GW70" s="142" t="str" cm="1">
        <f t="array" ref="GW70">INDEX($G$3:$G$210,MATCH(GX70,$C$3:$C$210,0),0)</f>
        <v>Western Europe</v>
      </c>
      <c r="GX70" s="142" t="s">
        <v>373</v>
      </c>
      <c r="GY70" s="143">
        <v>20248</v>
      </c>
      <c r="GZ70" s="142"/>
    </row>
    <row r="71" spans="1:210" ht="15.75" customHeight="1">
      <c r="A71" s="1">
        <v>1</v>
      </c>
      <c r="B71" s="142" t="s">
        <v>178</v>
      </c>
      <c r="C71" t="s">
        <v>179</v>
      </c>
      <c r="D71" t="s">
        <v>16</v>
      </c>
      <c r="E71" s="254" t="s">
        <v>541</v>
      </c>
      <c r="F71" t="s">
        <v>31</v>
      </c>
      <c r="G71" t="s">
        <v>81</v>
      </c>
      <c r="H71" t="s">
        <v>19</v>
      </c>
      <c r="I71" t="s">
        <v>27</v>
      </c>
      <c r="J71" t="s">
        <v>28</v>
      </c>
      <c r="K71" s="21">
        <v>3</v>
      </c>
      <c r="L71" s="21">
        <v>201</v>
      </c>
      <c r="M71" s="21">
        <v>98</v>
      </c>
      <c r="N71" s="21">
        <v>121</v>
      </c>
      <c r="O71" s="22">
        <v>0</v>
      </c>
      <c r="P71" s="22">
        <v>491</v>
      </c>
      <c r="Q71" s="22">
        <v>58</v>
      </c>
      <c r="R71" s="22">
        <v>173</v>
      </c>
      <c r="S71" s="23">
        <v>0</v>
      </c>
      <c r="T71" s="23">
        <v>444</v>
      </c>
      <c r="U71" s="23">
        <v>82</v>
      </c>
      <c r="V71" s="23">
        <v>158</v>
      </c>
      <c r="W71" s="24">
        <v>0</v>
      </c>
      <c r="X71" s="24">
        <v>207</v>
      </c>
      <c r="Y71" s="24">
        <v>130</v>
      </c>
      <c r="Z71" s="24">
        <v>506</v>
      </c>
      <c r="AA71" s="25">
        <v>0</v>
      </c>
      <c r="AB71" s="25">
        <v>329</v>
      </c>
      <c r="AC71" s="25">
        <v>119</v>
      </c>
      <c r="AD71" s="25">
        <v>721</v>
      </c>
      <c r="AE71" s="26">
        <v>0</v>
      </c>
      <c r="AF71" s="26">
        <v>121</v>
      </c>
      <c r="AG71" s="26">
        <v>61</v>
      </c>
      <c r="AH71" s="26">
        <v>542</v>
      </c>
      <c r="AI71">
        <f>SUM(K71:N71)</f>
        <v>423</v>
      </c>
      <c r="AJ71">
        <f>SUM(O71:R71)</f>
        <v>722</v>
      </c>
      <c r="AK71">
        <f>SUM(S71:V71)</f>
        <v>684</v>
      </c>
      <c r="AL71">
        <f>SUM(W71:Z71)</f>
        <v>843</v>
      </c>
      <c r="AM71">
        <f>SUM(AA71:AD71)</f>
        <v>1169</v>
      </c>
      <c r="AN71">
        <f>SUM(AE71:AH71)</f>
        <v>724</v>
      </c>
      <c r="AO71">
        <f>SUM(AI71:AN71)</f>
        <v>4565</v>
      </c>
      <c r="AP71" s="67">
        <f>SUM(K71,O71,S71,W71)</f>
        <v>3</v>
      </c>
      <c r="AQ71" s="68">
        <f>SUM(L71,P71,T71,X71)</f>
        <v>1343</v>
      </c>
      <c r="AR71" s="68">
        <f>SUM(M71,Q71,U71,Y71)</f>
        <v>368</v>
      </c>
      <c r="AS71" s="69">
        <f>SUM(N71,R71,V71,Z71)</f>
        <v>958</v>
      </c>
      <c r="AT71" s="77">
        <f>SUM(W71,AA71,AE71)</f>
        <v>0</v>
      </c>
      <c r="AU71" s="73">
        <f>SUM(X71,AB71,AF71)</f>
        <v>657</v>
      </c>
      <c r="AV71" s="73">
        <f>SUM(Y71,AC71,AG71)</f>
        <v>310</v>
      </c>
      <c r="AW71" s="78">
        <f>SUM(Z71,AD71,AH71)</f>
        <v>1769</v>
      </c>
      <c r="AX71" s="84">
        <f>SUM(K71,O71,S71,W71,AA71,AE71)</f>
        <v>3</v>
      </c>
      <c r="AY71" s="79">
        <f>SUM(L71,P71,T71,X71,AB71,AF71)</f>
        <v>1793</v>
      </c>
      <c r="AZ71" s="79">
        <f>SUM(M71,Q71,U71,Y71,AC71,AG71)</f>
        <v>548</v>
      </c>
      <c r="BA71" s="85">
        <f>SUM(N71,R71,V71,Z71,AD71,AH71)</f>
        <v>2221</v>
      </c>
      <c r="GR71" t="s">
        <v>179</v>
      </c>
      <c r="GS71" s="1">
        <f t="shared" si="92"/>
        <v>542</v>
      </c>
      <c r="GT71" s="1" t="str">
        <f t="shared" si="93"/>
        <v>South Korea</v>
      </c>
      <c r="GW71" s="142" t="str" cm="1">
        <f t="array" ref="GW71">INDEX($G$3:$G$210,MATCH(GX71,$C$3:$C$210,0),0)</f>
        <v>Western Europe</v>
      </c>
      <c r="GX71" s="142" t="s">
        <v>388</v>
      </c>
      <c r="GY71" s="143">
        <v>19358</v>
      </c>
      <c r="GZ71" s="142"/>
    </row>
    <row r="72" spans="1:210" ht="15.75" customHeight="1">
      <c r="A72" s="1">
        <v>1</v>
      </c>
      <c r="B72" s="273" t="s">
        <v>180</v>
      </c>
      <c r="C72" t="s">
        <v>181</v>
      </c>
      <c r="D72" t="s">
        <v>16</v>
      </c>
      <c r="E72" s="254" t="s">
        <v>541</v>
      </c>
      <c r="F72" t="s">
        <v>31</v>
      </c>
      <c r="G72" t="s">
        <v>81</v>
      </c>
      <c r="H72" t="s">
        <v>19</v>
      </c>
      <c r="I72" t="s">
        <v>20</v>
      </c>
      <c r="J72" t="s">
        <v>21</v>
      </c>
      <c r="K72" s="21">
        <v>0</v>
      </c>
      <c r="L72" s="21">
        <v>5637</v>
      </c>
      <c r="M72" s="21">
        <v>472</v>
      </c>
      <c r="N72" s="21">
        <v>11</v>
      </c>
      <c r="O72" s="22">
        <v>0</v>
      </c>
      <c r="P72" s="22">
        <v>6384</v>
      </c>
      <c r="Q72" s="22">
        <v>800</v>
      </c>
      <c r="R72" s="22">
        <v>26</v>
      </c>
      <c r="S72" s="23">
        <v>0</v>
      </c>
      <c r="T72" s="23">
        <v>9080</v>
      </c>
      <c r="U72" s="23">
        <v>682</v>
      </c>
      <c r="V72" s="23">
        <v>61</v>
      </c>
      <c r="W72" s="24">
        <v>0</v>
      </c>
      <c r="X72" s="24">
        <v>10851</v>
      </c>
      <c r="Y72" s="24">
        <v>1014</v>
      </c>
      <c r="Z72" s="24">
        <v>187</v>
      </c>
      <c r="AA72" s="25">
        <v>0</v>
      </c>
      <c r="AB72" s="25">
        <v>9106</v>
      </c>
      <c r="AC72" s="25">
        <v>925</v>
      </c>
      <c r="AD72" s="25">
        <v>409</v>
      </c>
      <c r="AE72" s="26">
        <v>0</v>
      </c>
      <c r="AF72" s="26">
        <v>8289</v>
      </c>
      <c r="AG72" s="26">
        <v>998</v>
      </c>
      <c r="AH72" s="26">
        <v>426</v>
      </c>
      <c r="AI72">
        <f>SUM(K72:N72)</f>
        <v>6120</v>
      </c>
      <c r="AJ72">
        <f>SUM(O72:R72)</f>
        <v>7210</v>
      </c>
      <c r="AK72">
        <f>SUM(S72:V72)</f>
        <v>9823</v>
      </c>
      <c r="AL72">
        <f>SUM(W72:Z72)</f>
        <v>12052</v>
      </c>
      <c r="AM72">
        <f>SUM(AA72:AD72)</f>
        <v>10440</v>
      </c>
      <c r="AN72">
        <f>SUM(AE72:AH72)</f>
        <v>9713</v>
      </c>
      <c r="AO72">
        <f>SUM(AI72:AN72)</f>
        <v>55358</v>
      </c>
      <c r="AP72" s="67">
        <f>SUM(K72,O72,S72,W72)</f>
        <v>0</v>
      </c>
      <c r="AQ72" s="68">
        <f>SUM(L72,P72,T72,X72)</f>
        <v>31952</v>
      </c>
      <c r="AR72" s="68">
        <f>SUM(M72,Q72,U72,Y72)</f>
        <v>2968</v>
      </c>
      <c r="AS72" s="69">
        <f>SUM(N72,R72,V72,Z72)</f>
        <v>285</v>
      </c>
      <c r="AT72" s="77">
        <f>SUM(W72,AA72,AE72)</f>
        <v>0</v>
      </c>
      <c r="AU72" s="73">
        <f>SUM(X72,AB72,AF72)</f>
        <v>28246</v>
      </c>
      <c r="AV72" s="73">
        <f>SUM(Y72,AC72,AG72)</f>
        <v>2937</v>
      </c>
      <c r="AW72" s="78">
        <f>SUM(Z72,AD72,AH72)</f>
        <v>1022</v>
      </c>
      <c r="AX72" s="84">
        <f>SUM(K72,O72,S72,W72,AA72,AE72)</f>
        <v>0</v>
      </c>
      <c r="AY72" s="79">
        <f>SUM(L72,P72,T72,X72,AB72,AF72)</f>
        <v>49347</v>
      </c>
      <c r="AZ72" s="79">
        <f>SUM(M72,Q72,U72,Y72,AC72,AG72)</f>
        <v>4891</v>
      </c>
      <c r="BA72" s="85">
        <f>SUM(N72,R72,V72,Z72,AD72,AH72)</f>
        <v>1120</v>
      </c>
      <c r="GR72" t="s">
        <v>181</v>
      </c>
      <c r="GS72" s="1">
        <f t="shared" si="92"/>
        <v>8289</v>
      </c>
      <c r="GT72" s="1" t="str">
        <f t="shared" si="93"/>
        <v>EU</v>
      </c>
      <c r="GW72" s="142" t="str" cm="1">
        <f t="array" ref="GW72">INDEX($G$3:$G$210,MATCH(GX72,$C$3:$C$210,0),0)</f>
        <v>Western Europe</v>
      </c>
      <c r="GX72" s="142" t="s">
        <v>261</v>
      </c>
      <c r="GY72" s="143">
        <v>14427</v>
      </c>
      <c r="GZ72" s="142"/>
    </row>
    <row r="73" spans="1:210" ht="15.75" customHeight="1">
      <c r="A73" s="1">
        <v>1</v>
      </c>
      <c r="B73" s="142" t="s">
        <v>182</v>
      </c>
      <c r="C73" t="s">
        <v>183</v>
      </c>
      <c r="D73" t="s">
        <v>16</v>
      </c>
      <c r="E73" s="254" t="s">
        <v>538</v>
      </c>
      <c r="F73" s="20" t="s">
        <v>24</v>
      </c>
      <c r="G73" s="20" t="s">
        <v>47</v>
      </c>
      <c r="H73" t="s">
        <v>26</v>
      </c>
      <c r="I73" t="s">
        <v>36</v>
      </c>
      <c r="J73" t="s">
        <v>28</v>
      </c>
      <c r="K73" s="21">
        <v>29407</v>
      </c>
      <c r="L73" s="21">
        <v>26332</v>
      </c>
      <c r="M73" s="21">
        <v>13923</v>
      </c>
      <c r="N73" s="21">
        <v>98</v>
      </c>
      <c r="O73" s="22">
        <v>37678</v>
      </c>
      <c r="P73" s="22">
        <v>20242</v>
      </c>
      <c r="Q73" s="22">
        <v>22853</v>
      </c>
      <c r="R73" s="22">
        <v>74</v>
      </c>
      <c r="S73" s="23">
        <v>17856</v>
      </c>
      <c r="T73" s="23">
        <v>12738</v>
      </c>
      <c r="U73" s="23">
        <v>35977</v>
      </c>
      <c r="V73" s="23">
        <v>164</v>
      </c>
      <c r="W73" s="24">
        <v>14993</v>
      </c>
      <c r="X73" s="24">
        <v>21791</v>
      </c>
      <c r="Y73" s="24">
        <v>59480</v>
      </c>
      <c r="Z73" s="24">
        <v>753</v>
      </c>
      <c r="AA73" s="25">
        <v>27917</v>
      </c>
      <c r="AB73" s="25">
        <v>35133</v>
      </c>
      <c r="AC73" s="25">
        <v>116664</v>
      </c>
      <c r="AD73" s="25">
        <v>3445</v>
      </c>
      <c r="AE73" s="26">
        <v>4824</v>
      </c>
      <c r="AF73" s="26">
        <v>11542</v>
      </c>
      <c r="AG73" s="26">
        <v>43868</v>
      </c>
      <c r="AH73" s="26">
        <v>4650</v>
      </c>
      <c r="AI73">
        <f>SUM(K73:N73)</f>
        <v>69760</v>
      </c>
      <c r="AJ73">
        <f>SUM(O73:R73)</f>
        <v>80847</v>
      </c>
      <c r="AK73">
        <f>SUM(S73:V73)</f>
        <v>66735</v>
      </c>
      <c r="AL73">
        <f>SUM(W73:Z73)</f>
        <v>97017</v>
      </c>
      <c r="AM73">
        <f>SUM(AA73:AD73)</f>
        <v>183159</v>
      </c>
      <c r="AN73">
        <f>SUM(AE73:AH73)</f>
        <v>64884</v>
      </c>
      <c r="AO73">
        <f>SUM(AI73:AN73)</f>
        <v>562402</v>
      </c>
      <c r="AP73" s="67">
        <f>SUM(K73,O73,S73,W73)</f>
        <v>99934</v>
      </c>
      <c r="AQ73" s="68">
        <f>SUM(L73,P73,T73,X73)</f>
        <v>81103</v>
      </c>
      <c r="AR73" s="68">
        <f>SUM(M73,Q73,U73,Y73)</f>
        <v>132233</v>
      </c>
      <c r="AS73" s="69">
        <f>SUM(N73,R73,V73,Z73)</f>
        <v>1089</v>
      </c>
      <c r="AT73" s="77">
        <f>SUM(W73,AA73,AE73)</f>
        <v>47734</v>
      </c>
      <c r="AU73" s="73">
        <f>SUM(X73,AB73,AF73)</f>
        <v>68466</v>
      </c>
      <c r="AV73" s="73">
        <f>SUM(Y73,AC73,AG73)</f>
        <v>220012</v>
      </c>
      <c r="AW73" s="78">
        <f>SUM(Z73,AD73,AH73)</f>
        <v>8848</v>
      </c>
      <c r="AX73" s="84">
        <f>SUM(K73,O73,S73,W73,AA73,AE73)</f>
        <v>132675</v>
      </c>
      <c r="AY73" s="79">
        <f>SUM(L73,P73,T73,X73,AB73,AF73)</f>
        <v>127778</v>
      </c>
      <c r="AZ73" s="79">
        <f>SUM(M73,Q73,U73,Y73,AC73,AG73)</f>
        <v>292765</v>
      </c>
      <c r="BA73" s="85">
        <f>SUM(N73,R73,V73,Z73,AD73,AH73)</f>
        <v>9184</v>
      </c>
      <c r="BD73" s="110"/>
      <c r="BE73" s="110"/>
      <c r="BF73" s="110"/>
      <c r="BG73" s="110"/>
      <c r="BH73" s="110"/>
      <c r="BI73" s="110"/>
      <c r="BJ73" s="110"/>
      <c r="BK73" s="110"/>
      <c r="BL73" s="110"/>
      <c r="GR73" t="s">
        <v>183</v>
      </c>
      <c r="GS73" s="1">
        <f t="shared" si="92"/>
        <v>43868</v>
      </c>
      <c r="GT73" s="1" t="str">
        <f t="shared" si="93"/>
        <v>USA</v>
      </c>
      <c r="GW73" s="142" t="str" cm="1">
        <f t="array" ref="GW73">INDEX($G$3:$G$210,MATCH(GX73,$C$3:$C$210,0),0)</f>
        <v>Western Europe</v>
      </c>
      <c r="GX73" s="142" t="s">
        <v>312</v>
      </c>
      <c r="GY73" s="143">
        <v>8862</v>
      </c>
      <c r="GZ73" s="142"/>
    </row>
    <row r="74" spans="1:210" ht="15.75" customHeight="1">
      <c r="A74" s="1">
        <v>1</v>
      </c>
      <c r="B74" s="142" t="s">
        <v>184</v>
      </c>
      <c r="C74" t="s">
        <v>185</v>
      </c>
      <c r="D74" t="s">
        <v>52</v>
      </c>
      <c r="E74" s="254" t="s">
        <v>538</v>
      </c>
      <c r="F74" t="s">
        <v>10</v>
      </c>
      <c r="G74" t="s">
        <v>57</v>
      </c>
      <c r="H74" t="s">
        <v>53</v>
      </c>
      <c r="I74" t="s">
        <v>41</v>
      </c>
      <c r="J74" t="s">
        <v>28</v>
      </c>
      <c r="K74" s="21">
        <v>368</v>
      </c>
      <c r="L74" s="21">
        <v>144119</v>
      </c>
      <c r="M74" s="21">
        <v>12603</v>
      </c>
      <c r="N74" s="21">
        <v>34</v>
      </c>
      <c r="O74" s="22">
        <v>370</v>
      </c>
      <c r="P74" s="22">
        <v>164233</v>
      </c>
      <c r="Q74" s="22">
        <v>17481</v>
      </c>
      <c r="R74" s="22">
        <v>56</v>
      </c>
      <c r="S74" s="23">
        <v>378</v>
      </c>
      <c r="T74" s="23">
        <v>167797</v>
      </c>
      <c r="U74" s="23">
        <v>24686</v>
      </c>
      <c r="V74" s="23">
        <v>71</v>
      </c>
      <c r="W74" s="24">
        <v>353</v>
      </c>
      <c r="X74" s="24">
        <v>195950</v>
      </c>
      <c r="Y74" s="24">
        <v>32391</v>
      </c>
      <c r="Z74" s="24">
        <v>278</v>
      </c>
      <c r="AA74" s="25">
        <v>428</v>
      </c>
      <c r="AB74" s="25">
        <v>193702</v>
      </c>
      <c r="AC74" s="25">
        <v>32684</v>
      </c>
      <c r="AD74" s="25">
        <v>335</v>
      </c>
      <c r="AE74" s="26">
        <v>402</v>
      </c>
      <c r="AF74" s="26">
        <v>166750</v>
      </c>
      <c r="AG74" s="26">
        <v>24845</v>
      </c>
      <c r="AH74" s="26">
        <v>274</v>
      </c>
      <c r="AI74">
        <f>SUM(K74:N74)</f>
        <v>157124</v>
      </c>
      <c r="AJ74">
        <f>SUM(O74:R74)</f>
        <v>182140</v>
      </c>
      <c r="AK74">
        <f>SUM(S74:V74)</f>
        <v>192932</v>
      </c>
      <c r="AL74">
        <f>SUM(W74:Z74)</f>
        <v>228972</v>
      </c>
      <c r="AM74">
        <f>SUM(AA74:AD74)</f>
        <v>227149</v>
      </c>
      <c r="AN74">
        <f>SUM(AE74:AH74)</f>
        <v>192271</v>
      </c>
      <c r="AO74">
        <f>SUM(AI74:AN74)</f>
        <v>1180588</v>
      </c>
      <c r="AP74" s="67">
        <f>SUM(K74,O74,S74,W74)</f>
        <v>1469</v>
      </c>
      <c r="AQ74" s="68">
        <f>SUM(L74,P74,T74,X74)</f>
        <v>672099</v>
      </c>
      <c r="AR74" s="68">
        <f>SUM(M74,Q74,U74,Y74)</f>
        <v>87161</v>
      </c>
      <c r="AS74" s="69">
        <f>SUM(N74,R74,V74,Z74)</f>
        <v>439</v>
      </c>
      <c r="AT74" s="77">
        <f>SUM(W74,AA74,AE74)</f>
        <v>1183</v>
      </c>
      <c r="AU74" s="73">
        <f>SUM(X74,AB74,AF74)</f>
        <v>556402</v>
      </c>
      <c r="AV74" s="73">
        <f>SUM(Y74,AC74,AG74)</f>
        <v>89920</v>
      </c>
      <c r="AW74" s="78">
        <f>SUM(Z74,AD74,AH74)</f>
        <v>887</v>
      </c>
      <c r="AX74" s="84">
        <f>SUM(K74,O74,S74,W74,AA74,AE74)</f>
        <v>2299</v>
      </c>
      <c r="AY74" s="79">
        <f>SUM(L74,P74,T74,X74,AB74,AF74)</f>
        <v>1032551</v>
      </c>
      <c r="AZ74" s="79">
        <f>SUM(M74,Q74,U74,Y74,AC74,AG74)</f>
        <v>144690</v>
      </c>
      <c r="BA74" s="85">
        <f>SUM(N74,R74,V74,Z74,AD74,AH74)</f>
        <v>1048</v>
      </c>
      <c r="GR74" t="s">
        <v>185</v>
      </c>
      <c r="GS74" s="1">
        <f t="shared" si="92"/>
        <v>166750</v>
      </c>
      <c r="GT74" s="1" t="str">
        <f t="shared" si="93"/>
        <v>EU</v>
      </c>
      <c r="GW74" s="142" t="str" cm="1">
        <f t="array" ref="GW74">INDEX($G$3:$G$210,MATCH(GX74,$C$3:$C$210,0),0)</f>
        <v>Western Europe</v>
      </c>
      <c r="GX74" s="142" t="s">
        <v>346</v>
      </c>
      <c r="GY74" s="143">
        <v>545</v>
      </c>
      <c r="GZ74" s="142"/>
    </row>
    <row r="75" spans="1:210" ht="15.75" customHeight="1">
      <c r="A75" s="1">
        <v>1</v>
      </c>
      <c r="B75" s="142" t="s">
        <v>186</v>
      </c>
      <c r="C75" t="s">
        <v>187</v>
      </c>
      <c r="D75" t="s">
        <v>16</v>
      </c>
      <c r="E75" s="254" t="s">
        <v>541</v>
      </c>
      <c r="F75" t="s">
        <v>31</v>
      </c>
      <c r="G75" t="s">
        <v>81</v>
      </c>
      <c r="H75" t="s">
        <v>19</v>
      </c>
      <c r="I75" t="s">
        <v>36</v>
      </c>
      <c r="J75" t="s">
        <v>28</v>
      </c>
      <c r="K75" s="21">
        <v>656</v>
      </c>
      <c r="L75" s="21">
        <v>10897</v>
      </c>
      <c r="M75" s="21">
        <v>15025</v>
      </c>
      <c r="N75" s="21">
        <v>5843</v>
      </c>
      <c r="O75" s="22">
        <v>805</v>
      </c>
      <c r="P75" s="22">
        <v>18901</v>
      </c>
      <c r="Q75" s="22">
        <v>18680</v>
      </c>
      <c r="R75" s="22">
        <v>9354</v>
      </c>
      <c r="S75" s="23">
        <v>685</v>
      </c>
      <c r="T75" s="23">
        <v>15945</v>
      </c>
      <c r="U75" s="23">
        <v>12432</v>
      </c>
      <c r="V75" s="23">
        <v>14070</v>
      </c>
      <c r="W75" s="24">
        <v>1217</v>
      </c>
      <c r="X75" s="24">
        <v>16460</v>
      </c>
      <c r="Y75" s="24">
        <v>13280</v>
      </c>
      <c r="Z75" s="24">
        <v>20097</v>
      </c>
      <c r="AA75" s="25">
        <v>4304</v>
      </c>
      <c r="AB75" s="25">
        <v>13855</v>
      </c>
      <c r="AC75" s="25">
        <v>13155</v>
      </c>
      <c r="AD75" s="25">
        <v>21876</v>
      </c>
      <c r="AE75" s="26">
        <v>11726</v>
      </c>
      <c r="AF75" s="26">
        <v>13736</v>
      </c>
      <c r="AG75" s="26">
        <v>18765</v>
      </c>
      <c r="AH75" s="26">
        <v>18369</v>
      </c>
      <c r="AI75">
        <f>SUM(K75:N75)</f>
        <v>32421</v>
      </c>
      <c r="AJ75">
        <f>SUM(O75:R75)</f>
        <v>47740</v>
      </c>
      <c r="AK75">
        <f>SUM(S75:V75)</f>
        <v>43132</v>
      </c>
      <c r="AL75">
        <f>SUM(W75:Z75)</f>
        <v>51054</v>
      </c>
      <c r="AM75">
        <f>SUM(AA75:AD75)</f>
        <v>53190</v>
      </c>
      <c r="AN75">
        <f>SUM(AE75:AH75)</f>
        <v>62596</v>
      </c>
      <c r="AO75">
        <f>SUM(AI75:AN75)</f>
        <v>290133</v>
      </c>
      <c r="AP75" s="67">
        <f>SUM(K75,O75,S75,W75)</f>
        <v>3363</v>
      </c>
      <c r="AQ75" s="68">
        <f>SUM(L75,P75,T75,X75)</f>
        <v>62203</v>
      </c>
      <c r="AR75" s="68">
        <f>SUM(M75,Q75,U75,Y75)</f>
        <v>59417</v>
      </c>
      <c r="AS75" s="69">
        <f>SUM(N75,R75,V75,Z75)</f>
        <v>49364</v>
      </c>
      <c r="AT75" s="77">
        <f>SUM(W75,AA75,AE75)</f>
        <v>17247</v>
      </c>
      <c r="AU75" s="73">
        <f>SUM(X75,AB75,AF75)</f>
        <v>44051</v>
      </c>
      <c r="AV75" s="73">
        <f>SUM(Y75,AC75,AG75)</f>
        <v>45200</v>
      </c>
      <c r="AW75" s="78">
        <f>SUM(Z75,AD75,AH75)</f>
        <v>60342</v>
      </c>
      <c r="AX75" s="84">
        <f>SUM(K75,O75,S75,W75,AA75,AE75)</f>
        <v>19393</v>
      </c>
      <c r="AY75" s="79">
        <f>SUM(L75,P75,T75,X75,AB75,AF75)</f>
        <v>89794</v>
      </c>
      <c r="AZ75" s="79">
        <f>SUM(M75,Q75,U75,Y75,AC75,AG75)</f>
        <v>91337</v>
      </c>
      <c r="BA75" s="85">
        <f>SUM(N75,R75,V75,Z75,AD75,AH75)</f>
        <v>89609</v>
      </c>
      <c r="BB75" s="79">
        <f>SUM(AX75:BA75)</f>
        <v>290133</v>
      </c>
      <c r="BD75" s="110"/>
      <c r="BE75" s="110"/>
      <c r="BF75" s="110"/>
      <c r="BG75" s="110"/>
      <c r="GR75" t="s">
        <v>187</v>
      </c>
      <c r="GS75" s="1">
        <f t="shared" si="92"/>
        <v>18765</v>
      </c>
      <c r="GT75" s="1" t="str">
        <f t="shared" si="93"/>
        <v>USA</v>
      </c>
      <c r="GW75" s="142" t="str" cm="1">
        <f t="array" ref="GW75">INDEX($G$3:$G$210,MATCH(GX75,$C$3:$C$210,0),0)</f>
        <v>Western Europe</v>
      </c>
      <c r="GX75" s="142" t="s">
        <v>257</v>
      </c>
      <c r="GY75" s="143">
        <v>160</v>
      </c>
      <c r="GZ75" s="142">
        <f>SUM(GY64:GY75)</f>
        <v>680972</v>
      </c>
      <c r="HA75" t="s">
        <v>495</v>
      </c>
      <c r="HB75" t="s">
        <v>499</v>
      </c>
    </row>
    <row r="76" spans="1:210" ht="15.75" customHeight="1">
      <c r="A76" s="1">
        <v>1</v>
      </c>
      <c r="B76" s="142" t="s">
        <v>549</v>
      </c>
      <c r="C76" t="s">
        <v>188</v>
      </c>
      <c r="D76" t="s">
        <v>52</v>
      </c>
      <c r="E76" s="254" t="s">
        <v>538</v>
      </c>
      <c r="F76" t="s">
        <v>10</v>
      </c>
      <c r="G76" s="20" t="s">
        <v>25</v>
      </c>
      <c r="H76" t="s">
        <v>53</v>
      </c>
      <c r="I76" t="s">
        <v>41</v>
      </c>
      <c r="J76" t="s">
        <v>28</v>
      </c>
      <c r="K76" s="21">
        <v>0</v>
      </c>
      <c r="L76" s="21">
        <v>27</v>
      </c>
      <c r="M76" s="21">
        <v>2</v>
      </c>
      <c r="N76" s="21">
        <v>0</v>
      </c>
      <c r="O76" s="22">
        <v>0</v>
      </c>
      <c r="P76" s="22">
        <v>27</v>
      </c>
      <c r="Q76" s="22">
        <v>0</v>
      </c>
      <c r="R76" s="22">
        <v>0</v>
      </c>
      <c r="S76" s="23">
        <v>0</v>
      </c>
      <c r="T76" s="23">
        <v>34</v>
      </c>
      <c r="U76" s="23">
        <v>1</v>
      </c>
      <c r="V76" s="23">
        <v>0</v>
      </c>
      <c r="W76" s="24">
        <v>0</v>
      </c>
      <c r="X76" s="24">
        <v>31</v>
      </c>
      <c r="Y76" s="24">
        <v>1</v>
      </c>
      <c r="Z76" s="24">
        <v>0</v>
      </c>
      <c r="AA76" s="25">
        <v>0</v>
      </c>
      <c r="AB76" s="25">
        <v>37</v>
      </c>
      <c r="AC76" s="25">
        <v>1</v>
      </c>
      <c r="AD76" s="25">
        <v>0</v>
      </c>
      <c r="AE76" s="26">
        <v>0</v>
      </c>
      <c r="AF76" s="26">
        <v>23</v>
      </c>
      <c r="AG76" s="26">
        <v>0</v>
      </c>
      <c r="AH76" s="26">
        <v>0</v>
      </c>
      <c r="AI76">
        <f>SUM(K76:N76)</f>
        <v>29</v>
      </c>
      <c r="AJ76">
        <f>SUM(O76:R76)</f>
        <v>27</v>
      </c>
      <c r="AK76">
        <f>SUM(S76:V76)</f>
        <v>35</v>
      </c>
      <c r="AL76">
        <f>SUM(W76:Z76)</f>
        <v>32</v>
      </c>
      <c r="AM76">
        <f>SUM(AA76:AD76)</f>
        <v>38</v>
      </c>
      <c r="AN76">
        <f>SUM(AE76:AH76)</f>
        <v>23</v>
      </c>
      <c r="AO76">
        <f>SUM(AI76:AN76)</f>
        <v>184</v>
      </c>
      <c r="AP76" s="67">
        <f>SUM(K76,O76,S76,W76)</f>
        <v>0</v>
      </c>
      <c r="AQ76" s="68">
        <f>SUM(L76,P76,T76,X76)</f>
        <v>119</v>
      </c>
      <c r="AR76" s="68">
        <f>SUM(M76,Q76,U76,Y76)</f>
        <v>4</v>
      </c>
      <c r="AS76" s="69">
        <f>SUM(N76,R76,V76,Z76)</f>
        <v>0</v>
      </c>
      <c r="AT76" s="77">
        <f>SUM(W76,AA76,AE76)</f>
        <v>0</v>
      </c>
      <c r="AU76" s="73">
        <f>SUM(X76,AB76,AF76)</f>
        <v>91</v>
      </c>
      <c r="AV76" s="73">
        <f>SUM(Y76,AC76,AG76)</f>
        <v>2</v>
      </c>
      <c r="AW76" s="78">
        <f>SUM(Z76,AD76,AH76)</f>
        <v>0</v>
      </c>
      <c r="AX76" s="84">
        <f>SUM(K76,O76,S76,W76,AA76,AE76)</f>
        <v>0</v>
      </c>
      <c r="AY76" s="79">
        <f>SUM(L76,P76,T76,X76,AB76,AF76)</f>
        <v>179</v>
      </c>
      <c r="AZ76" s="79">
        <f>SUM(M76,Q76,U76,Y76,AC76,AG76)</f>
        <v>5</v>
      </c>
      <c r="BA76" s="85">
        <f>SUM(N76,R76,V76,Z76,AD76,AH76)</f>
        <v>0</v>
      </c>
      <c r="BB76" t="s">
        <v>537</v>
      </c>
      <c r="BC76" s="238">
        <f>AX75/BB75</f>
        <v>6.6841758779594182E-2</v>
      </c>
      <c r="GR76" t="s">
        <v>188</v>
      </c>
      <c r="GS76" s="1">
        <f t="shared" si="92"/>
        <v>23</v>
      </c>
      <c r="GT76" s="1" t="str">
        <f t="shared" si="93"/>
        <v>EU</v>
      </c>
    </row>
    <row r="77" spans="1:210" ht="15.75" customHeight="1">
      <c r="A77" s="1">
        <v>1</v>
      </c>
      <c r="B77" s="142" t="s">
        <v>189</v>
      </c>
      <c r="C77" t="s">
        <v>190</v>
      </c>
      <c r="D77" t="s">
        <v>52</v>
      </c>
      <c r="E77" s="254" t="s">
        <v>538</v>
      </c>
      <c r="F77" t="s">
        <v>10</v>
      </c>
      <c r="G77" s="20" t="s">
        <v>25</v>
      </c>
      <c r="H77" t="s">
        <v>53</v>
      </c>
      <c r="I77" t="s">
        <v>41</v>
      </c>
      <c r="J77" t="s">
        <v>28</v>
      </c>
      <c r="K77" s="21">
        <v>0</v>
      </c>
      <c r="L77" s="21">
        <v>5139</v>
      </c>
      <c r="M77" s="21">
        <v>105</v>
      </c>
      <c r="N77" s="21">
        <v>2</v>
      </c>
      <c r="O77" s="22">
        <v>0</v>
      </c>
      <c r="P77" s="22">
        <v>6273</v>
      </c>
      <c r="Q77" s="22">
        <v>199</v>
      </c>
      <c r="R77" s="22">
        <v>2</v>
      </c>
      <c r="S77" s="23">
        <v>0</v>
      </c>
      <c r="T77" s="23">
        <v>8529</v>
      </c>
      <c r="U77" s="23">
        <v>173</v>
      </c>
      <c r="V77" s="23">
        <v>0</v>
      </c>
      <c r="W77" s="24">
        <v>0</v>
      </c>
      <c r="X77" s="24">
        <v>13767</v>
      </c>
      <c r="Y77" s="24">
        <v>232</v>
      </c>
      <c r="Z77" s="24">
        <v>2</v>
      </c>
      <c r="AA77" s="25">
        <v>0</v>
      </c>
      <c r="AB77" s="25">
        <v>14128</v>
      </c>
      <c r="AC77" s="25">
        <v>168</v>
      </c>
      <c r="AD77" s="25">
        <v>5</v>
      </c>
      <c r="AE77" s="26">
        <v>0</v>
      </c>
      <c r="AF77" s="26">
        <v>7799</v>
      </c>
      <c r="AG77" s="26">
        <v>72</v>
      </c>
      <c r="AH77" s="26">
        <v>13</v>
      </c>
      <c r="AI77">
        <f>SUM(K77:N77)</f>
        <v>5246</v>
      </c>
      <c r="AJ77">
        <f>SUM(O77:R77)</f>
        <v>6474</v>
      </c>
      <c r="AK77">
        <f>SUM(S77:V77)</f>
        <v>8702</v>
      </c>
      <c r="AL77">
        <f>SUM(W77:Z77)</f>
        <v>14001</v>
      </c>
      <c r="AM77">
        <f>SUM(AA77:AD77)</f>
        <v>14301</v>
      </c>
      <c r="AN77">
        <f>SUM(AE77:AH77)</f>
        <v>7884</v>
      </c>
      <c r="AO77">
        <f>SUM(AI77:AN77)</f>
        <v>56608</v>
      </c>
      <c r="AP77" s="67">
        <f>SUM(K77,O77,S77,W77)</f>
        <v>0</v>
      </c>
      <c r="AQ77" s="68">
        <f>SUM(L77,P77,T77,X77)</f>
        <v>33708</v>
      </c>
      <c r="AR77" s="68">
        <f>SUM(M77,Q77,U77,Y77)</f>
        <v>709</v>
      </c>
      <c r="AS77" s="69">
        <f>SUM(N77,R77,V77,Z77)</f>
        <v>6</v>
      </c>
      <c r="AT77" s="77">
        <f>SUM(W77,AA77,AE77)</f>
        <v>0</v>
      </c>
      <c r="AU77" s="73">
        <f>SUM(X77,AB77,AF77)</f>
        <v>35694</v>
      </c>
      <c r="AV77" s="73">
        <f>SUM(Y77,AC77,AG77)</f>
        <v>472</v>
      </c>
      <c r="AW77" s="78">
        <f>SUM(Z77,AD77,AH77)</f>
        <v>20</v>
      </c>
      <c r="AX77" s="84">
        <f>SUM(K77,O77,S77,W77,AA77,AE77)</f>
        <v>0</v>
      </c>
      <c r="AY77" s="79">
        <f>SUM(L77,P77,T77,X77,AB77,AF77)</f>
        <v>55635</v>
      </c>
      <c r="AZ77" s="79">
        <f>SUM(M77,Q77,U77,Y77,AC77,AG77)</f>
        <v>949</v>
      </c>
      <c r="BA77" s="85">
        <f>SUM(N77,R77,V77,Z77,AD77,AH77)</f>
        <v>24</v>
      </c>
      <c r="BB77" t="s">
        <v>10</v>
      </c>
      <c r="BC77" s="238">
        <f>AY75/BB75</f>
        <v>0.30949254307507246</v>
      </c>
      <c r="GR77" t="s">
        <v>190</v>
      </c>
      <c r="GS77" s="1">
        <f t="shared" si="92"/>
        <v>7799</v>
      </c>
      <c r="GT77" s="1" t="str">
        <f t="shared" si="93"/>
        <v>EU</v>
      </c>
    </row>
    <row r="78" spans="1:210" ht="15.75" customHeight="1">
      <c r="A78" s="1">
        <v>1</v>
      </c>
      <c r="B78" s="142" t="s">
        <v>550</v>
      </c>
      <c r="C78" t="s">
        <v>191</v>
      </c>
      <c r="D78" t="s">
        <v>52</v>
      </c>
      <c r="E78" s="254" t="s">
        <v>538</v>
      </c>
      <c r="F78" t="s">
        <v>110</v>
      </c>
      <c r="G78" t="s">
        <v>110</v>
      </c>
      <c r="H78" t="s">
        <v>53</v>
      </c>
      <c r="I78" t="s">
        <v>41</v>
      </c>
      <c r="J78" t="s">
        <v>28</v>
      </c>
      <c r="K78" s="21">
        <v>0</v>
      </c>
      <c r="L78" s="21">
        <v>16</v>
      </c>
      <c r="M78" s="21">
        <v>0</v>
      </c>
      <c r="N78" s="21">
        <v>0</v>
      </c>
      <c r="O78" s="22">
        <v>0</v>
      </c>
      <c r="P78" s="22">
        <v>10</v>
      </c>
      <c r="Q78" s="22">
        <v>1</v>
      </c>
      <c r="R78" s="22">
        <v>0</v>
      </c>
      <c r="S78" s="23">
        <v>0</v>
      </c>
      <c r="T78" s="23">
        <v>15</v>
      </c>
      <c r="U78" s="23">
        <v>0</v>
      </c>
      <c r="V78" s="23">
        <v>0</v>
      </c>
      <c r="W78" s="24">
        <v>0</v>
      </c>
      <c r="X78" s="24">
        <v>30</v>
      </c>
      <c r="Y78" s="24">
        <v>0</v>
      </c>
      <c r="Z78" s="24">
        <v>0</v>
      </c>
      <c r="AA78" s="25">
        <v>0</v>
      </c>
      <c r="AB78" s="25">
        <v>47</v>
      </c>
      <c r="AC78" s="25">
        <v>1</v>
      </c>
      <c r="AD78" s="25">
        <v>0</v>
      </c>
      <c r="AE78" s="26">
        <v>0</v>
      </c>
      <c r="AF78" s="26">
        <v>69</v>
      </c>
      <c r="AG78" s="26">
        <v>1</v>
      </c>
      <c r="AH78" s="26">
        <v>0</v>
      </c>
      <c r="AI78">
        <f>SUM(K78:N78)</f>
        <v>16</v>
      </c>
      <c r="AJ78">
        <f>SUM(O78:R78)</f>
        <v>11</v>
      </c>
      <c r="AK78">
        <f>SUM(S78:V78)</f>
        <v>15</v>
      </c>
      <c r="AL78">
        <f>SUM(W78:Z78)</f>
        <v>30</v>
      </c>
      <c r="AM78">
        <f>SUM(AA78:AD78)</f>
        <v>48</v>
      </c>
      <c r="AN78">
        <f>SUM(AE78:AH78)</f>
        <v>70</v>
      </c>
      <c r="AO78">
        <f>SUM(AI78:AN78)</f>
        <v>190</v>
      </c>
      <c r="AP78" s="67">
        <f>SUM(K78,O78,S78,W78)</f>
        <v>0</v>
      </c>
      <c r="AQ78" s="68">
        <f>SUM(L78,P78,T78,X78)</f>
        <v>71</v>
      </c>
      <c r="AR78" s="68">
        <f>SUM(M78,Q78,U78,Y78)</f>
        <v>1</v>
      </c>
      <c r="AS78" s="69">
        <f>SUM(N78,R78,V78,Z78)</f>
        <v>0</v>
      </c>
      <c r="AT78" s="77">
        <f>SUM(W78,AA78,AE78)</f>
        <v>0</v>
      </c>
      <c r="AU78" s="73">
        <f>SUM(X78,AB78,AF78)</f>
        <v>146</v>
      </c>
      <c r="AV78" s="73">
        <f>SUM(Y78,AC78,AG78)</f>
        <v>2</v>
      </c>
      <c r="AW78" s="78">
        <f>SUM(Z78,AD78,AH78)</f>
        <v>0</v>
      </c>
      <c r="AX78" s="84">
        <f>SUM(K78,O78,S78,W78,AA78,AE78)</f>
        <v>0</v>
      </c>
      <c r="AY78" s="79">
        <f>SUM(L78,P78,T78,X78,AB78,AF78)</f>
        <v>187</v>
      </c>
      <c r="AZ78" s="79">
        <f>SUM(M78,Q78,U78,Y78,AC78,AG78)</f>
        <v>3</v>
      </c>
      <c r="BA78" s="85">
        <f>SUM(N78,R78,V78,Z78,AD78,AH78)</f>
        <v>0</v>
      </c>
      <c r="BB78" t="s">
        <v>11</v>
      </c>
      <c r="BC78" s="238">
        <f>AZ75/BB75</f>
        <v>0.31481079367048903</v>
      </c>
      <c r="GR78" t="s">
        <v>191</v>
      </c>
      <c r="GS78" s="1">
        <f t="shared" si="92"/>
        <v>69</v>
      </c>
      <c r="GT78" s="1" t="str">
        <f t="shared" si="93"/>
        <v>EU</v>
      </c>
    </row>
    <row r="79" spans="1:210" ht="15.75" customHeight="1">
      <c r="A79" s="1">
        <v>1</v>
      </c>
      <c r="B79" s="142" t="s">
        <v>192</v>
      </c>
      <c r="C79" t="s">
        <v>193</v>
      </c>
      <c r="D79" t="s">
        <v>16</v>
      </c>
      <c r="E79" s="254" t="s">
        <v>542</v>
      </c>
      <c r="F79" t="s">
        <v>39</v>
      </c>
      <c r="G79" t="s">
        <v>40</v>
      </c>
      <c r="H79" t="s">
        <v>19</v>
      </c>
      <c r="I79" t="s">
        <v>27</v>
      </c>
      <c r="J79" t="s">
        <v>28</v>
      </c>
      <c r="K79" s="21">
        <v>462</v>
      </c>
      <c r="L79" s="21">
        <v>40</v>
      </c>
      <c r="M79" s="21">
        <v>34</v>
      </c>
      <c r="N79" s="21">
        <v>0</v>
      </c>
      <c r="O79" s="22">
        <v>623</v>
      </c>
      <c r="P79" s="22">
        <v>148</v>
      </c>
      <c r="Q79" s="22">
        <v>78</v>
      </c>
      <c r="R79" s="22">
        <v>0</v>
      </c>
      <c r="S79" s="23">
        <v>756</v>
      </c>
      <c r="T79" s="23">
        <v>207</v>
      </c>
      <c r="U79" s="23">
        <v>96</v>
      </c>
      <c r="V79" s="23">
        <v>0</v>
      </c>
      <c r="W79" s="24">
        <v>971</v>
      </c>
      <c r="X79" s="24">
        <v>122</v>
      </c>
      <c r="Y79" s="24">
        <v>79</v>
      </c>
      <c r="Z79" s="24">
        <v>0</v>
      </c>
      <c r="AA79" s="25">
        <v>914</v>
      </c>
      <c r="AB79" s="25">
        <v>1466</v>
      </c>
      <c r="AC79" s="25">
        <v>51</v>
      </c>
      <c r="AD79" s="25">
        <v>1</v>
      </c>
      <c r="AE79" s="26">
        <v>815</v>
      </c>
      <c r="AF79" s="26">
        <v>1</v>
      </c>
      <c r="AG79" s="26">
        <v>81</v>
      </c>
      <c r="AH79" s="26">
        <v>0</v>
      </c>
      <c r="AI79">
        <f>SUM(K79:N79)</f>
        <v>536</v>
      </c>
      <c r="AJ79">
        <f>SUM(O79:R79)</f>
        <v>849</v>
      </c>
      <c r="AK79">
        <f>SUM(S79:V79)</f>
        <v>1059</v>
      </c>
      <c r="AL79">
        <f>SUM(W79:Z79)</f>
        <v>1172</v>
      </c>
      <c r="AM79">
        <f>SUM(AA79:AD79)</f>
        <v>2432</v>
      </c>
      <c r="AN79">
        <f>SUM(AE79:AH79)</f>
        <v>897</v>
      </c>
      <c r="AO79">
        <f>SUM(AI79:AN79)</f>
        <v>6945</v>
      </c>
      <c r="AP79" s="67">
        <f>SUM(K79,O79,S79,W79)</f>
        <v>2812</v>
      </c>
      <c r="AQ79" s="68">
        <f>SUM(L79,P79,T79,X79)</f>
        <v>517</v>
      </c>
      <c r="AR79" s="68">
        <f>SUM(M79,Q79,U79,Y79)</f>
        <v>287</v>
      </c>
      <c r="AS79" s="69">
        <f>SUM(N79,R79,V79,Z79)</f>
        <v>0</v>
      </c>
      <c r="AT79" s="77">
        <f>SUM(W79,AA79,AE79)</f>
        <v>2700</v>
      </c>
      <c r="AU79" s="73">
        <f>SUM(X79,AB79,AF79)</f>
        <v>1589</v>
      </c>
      <c r="AV79" s="73">
        <f>SUM(Y79,AC79,AG79)</f>
        <v>211</v>
      </c>
      <c r="AW79" s="78">
        <f>SUM(Z79,AD79,AH79)</f>
        <v>1</v>
      </c>
      <c r="AX79" s="84">
        <f>SUM(K79,O79,S79,W79,AA79,AE79)</f>
        <v>4541</v>
      </c>
      <c r="AY79" s="79">
        <f>SUM(L79,P79,T79,X79,AB79,AF79)</f>
        <v>1984</v>
      </c>
      <c r="AZ79" s="79">
        <f>SUM(M79,Q79,U79,Y79,AC79,AG79)</f>
        <v>419</v>
      </c>
      <c r="BA79" s="85">
        <f>SUM(N79,R79,V79,Z79,AD79,AH79)</f>
        <v>1</v>
      </c>
      <c r="BB79" t="s">
        <v>536</v>
      </c>
      <c r="BC79" s="238">
        <f>BA75/BB75</f>
        <v>0.30885490447484432</v>
      </c>
      <c r="GR79" t="s">
        <v>193</v>
      </c>
      <c r="GS79" s="1">
        <f t="shared" si="92"/>
        <v>815</v>
      </c>
      <c r="GT79" s="1" t="str">
        <f t="shared" si="93"/>
        <v>Japan</v>
      </c>
    </row>
    <row r="80" spans="1:210" ht="15.75" customHeight="1">
      <c r="A80" s="1">
        <v>1</v>
      </c>
      <c r="B80" s="142" t="s">
        <v>194</v>
      </c>
      <c r="C80" t="s">
        <v>195</v>
      </c>
      <c r="D80" t="s">
        <v>16</v>
      </c>
      <c r="E80" s="254" t="s">
        <v>542</v>
      </c>
      <c r="F80" t="s">
        <v>39</v>
      </c>
      <c r="G80" t="s">
        <v>78</v>
      </c>
      <c r="H80" t="s">
        <v>19</v>
      </c>
      <c r="I80" t="s">
        <v>27</v>
      </c>
      <c r="J80" t="s">
        <v>28</v>
      </c>
      <c r="K80" s="21">
        <v>152</v>
      </c>
      <c r="L80" s="21">
        <v>25</v>
      </c>
      <c r="M80" s="21">
        <v>14006</v>
      </c>
      <c r="N80" s="21">
        <v>1017</v>
      </c>
      <c r="O80" s="22">
        <v>233</v>
      </c>
      <c r="P80" s="22">
        <v>15</v>
      </c>
      <c r="Q80" s="22">
        <v>19021</v>
      </c>
      <c r="R80" s="22">
        <v>1220</v>
      </c>
      <c r="S80" s="23">
        <v>176</v>
      </c>
      <c r="T80" s="23">
        <v>9</v>
      </c>
      <c r="U80" s="23">
        <v>22836</v>
      </c>
      <c r="V80" s="23">
        <v>2383</v>
      </c>
      <c r="W80" s="24">
        <v>78</v>
      </c>
      <c r="X80" s="24">
        <v>17</v>
      </c>
      <c r="Y80" s="24">
        <v>21997</v>
      </c>
      <c r="Z80" s="24">
        <v>3716</v>
      </c>
      <c r="AA80" s="25">
        <v>62</v>
      </c>
      <c r="AB80" s="25">
        <v>10</v>
      </c>
      <c r="AC80" s="25">
        <v>20476</v>
      </c>
      <c r="AD80" s="25">
        <v>6467</v>
      </c>
      <c r="AE80" s="26">
        <v>58</v>
      </c>
      <c r="AF80" s="26">
        <v>8</v>
      </c>
      <c r="AG80" s="26">
        <v>17049</v>
      </c>
      <c r="AH80" s="26">
        <v>10053</v>
      </c>
      <c r="AI80">
        <f>SUM(K80:N80)</f>
        <v>15200</v>
      </c>
      <c r="AJ80">
        <f>SUM(O80:R80)</f>
        <v>20489</v>
      </c>
      <c r="AK80">
        <f>SUM(S80:V80)</f>
        <v>25404</v>
      </c>
      <c r="AL80">
        <f>SUM(W80:Z80)</f>
        <v>25808</v>
      </c>
      <c r="AM80">
        <f>SUM(AA80:AD80)</f>
        <v>27015</v>
      </c>
      <c r="AN80">
        <f>SUM(AE80:AH80)</f>
        <v>27168</v>
      </c>
      <c r="AO80">
        <f>SUM(AI80:AN80)</f>
        <v>141084</v>
      </c>
      <c r="AP80" s="67">
        <f>SUM(K80,O80,S80,W80)</f>
        <v>639</v>
      </c>
      <c r="AQ80" s="68">
        <f>SUM(L80,P80,T80,X80)</f>
        <v>66</v>
      </c>
      <c r="AR80" s="68">
        <f>SUM(M80,Q80,U80,Y80)</f>
        <v>77860</v>
      </c>
      <c r="AS80" s="69">
        <f>SUM(N80,R80,V80,Z80)</f>
        <v>8336</v>
      </c>
      <c r="AT80" s="77">
        <f>SUM(W80,AA80,AE80)</f>
        <v>198</v>
      </c>
      <c r="AU80" s="73">
        <f>SUM(X80,AB80,AF80)</f>
        <v>35</v>
      </c>
      <c r="AV80" s="73">
        <f>SUM(Y80,AC80,AG80)</f>
        <v>59522</v>
      </c>
      <c r="AW80" s="78">
        <f>SUM(Z80,AD80,AH80)</f>
        <v>20236</v>
      </c>
      <c r="AX80" s="84">
        <f>SUM(K80,O80,S80,W80,AA80,AE80)</f>
        <v>759</v>
      </c>
      <c r="AY80" s="79">
        <f>SUM(L80,P80,T80,X80,AB80,AF80)</f>
        <v>84</v>
      </c>
      <c r="AZ80" s="79">
        <f>SUM(M80,Q80,U80,Y80,AC80,AG80)</f>
        <v>115385</v>
      </c>
      <c r="BA80" s="85">
        <f>SUM(N80,R80,V80,Z80,AD80,AH80)</f>
        <v>24856</v>
      </c>
      <c r="GR80" t="s">
        <v>195</v>
      </c>
      <c r="GS80" s="1">
        <f t="shared" si="92"/>
        <v>17049</v>
      </c>
      <c r="GT80" s="1" t="str">
        <f t="shared" si="93"/>
        <v>USA</v>
      </c>
    </row>
    <row r="81" spans="1:202" ht="15.75" customHeight="1">
      <c r="A81" s="1">
        <v>1</v>
      </c>
      <c r="B81" s="272" t="s">
        <v>196</v>
      </c>
      <c r="C81" t="s">
        <v>197</v>
      </c>
      <c r="D81" t="s">
        <v>16</v>
      </c>
      <c r="E81" s="254" t="s">
        <v>541</v>
      </c>
      <c r="F81" t="s">
        <v>31</v>
      </c>
      <c r="G81" t="s">
        <v>81</v>
      </c>
      <c r="H81" t="s">
        <v>19</v>
      </c>
      <c r="I81" t="s">
        <v>20</v>
      </c>
      <c r="J81" t="s">
        <v>21</v>
      </c>
      <c r="K81" s="21">
        <v>59</v>
      </c>
      <c r="L81" s="21">
        <v>24542</v>
      </c>
      <c r="M81" s="21">
        <v>1174</v>
      </c>
      <c r="N81" s="21">
        <v>76</v>
      </c>
      <c r="O81" s="22">
        <v>22</v>
      </c>
      <c r="P81" s="22">
        <v>32128</v>
      </c>
      <c r="Q81" s="22">
        <v>1457</v>
      </c>
      <c r="R81" s="22">
        <v>139</v>
      </c>
      <c r="S81" s="23">
        <v>62</v>
      </c>
      <c r="T81" s="23">
        <v>30844</v>
      </c>
      <c r="U81" s="23">
        <v>1299</v>
      </c>
      <c r="V81" s="23">
        <v>341</v>
      </c>
      <c r="W81" s="24">
        <v>50</v>
      </c>
      <c r="X81" s="24">
        <v>32134</v>
      </c>
      <c r="Y81" s="24">
        <v>1601</v>
      </c>
      <c r="Z81" s="24">
        <v>705</v>
      </c>
      <c r="AA81" s="25">
        <v>85</v>
      </c>
      <c r="AB81" s="25">
        <v>41324</v>
      </c>
      <c r="AC81" s="25">
        <v>1946</v>
      </c>
      <c r="AD81" s="25">
        <v>1074</v>
      </c>
      <c r="AE81" s="26">
        <v>159</v>
      </c>
      <c r="AF81" s="26">
        <v>40213</v>
      </c>
      <c r="AG81" s="26">
        <v>2408</v>
      </c>
      <c r="AH81" s="26">
        <v>2044</v>
      </c>
      <c r="AI81">
        <f>SUM(K81:N81)</f>
        <v>25851</v>
      </c>
      <c r="AJ81">
        <f>SUM(O81:R81)</f>
        <v>33746</v>
      </c>
      <c r="AK81">
        <f>SUM(S81:V81)</f>
        <v>32546</v>
      </c>
      <c r="AL81">
        <f>SUM(W81:Z81)</f>
        <v>34490</v>
      </c>
      <c r="AM81">
        <f>SUM(AA81:AD81)</f>
        <v>44429</v>
      </c>
      <c r="AN81">
        <f>SUM(AE81:AH81)</f>
        <v>44824</v>
      </c>
      <c r="AO81">
        <f>SUM(AI81:AN81)</f>
        <v>215886</v>
      </c>
      <c r="AP81" s="67">
        <f>SUM(K81,O81,S81,W81)</f>
        <v>193</v>
      </c>
      <c r="AQ81" s="68">
        <f>SUM(L81,P81,T81,X81)</f>
        <v>119648</v>
      </c>
      <c r="AR81" s="68">
        <f>SUM(M81,Q81,U81,Y81)</f>
        <v>5531</v>
      </c>
      <c r="AS81" s="69">
        <f>SUM(N81,R81,V81,Z81)</f>
        <v>1261</v>
      </c>
      <c r="AT81" s="77">
        <f>SUM(W81,AA81,AE81)</f>
        <v>294</v>
      </c>
      <c r="AU81" s="73">
        <f>SUM(X81,AB81,AF81)</f>
        <v>113671</v>
      </c>
      <c r="AV81" s="73">
        <f>SUM(Y81,AC81,AG81)</f>
        <v>5955</v>
      </c>
      <c r="AW81" s="78">
        <f>SUM(Z81,AD81,AH81)</f>
        <v>3823</v>
      </c>
      <c r="AX81" s="84">
        <f>SUM(K81,O81,S81,W81,AA81,AE81)</f>
        <v>437</v>
      </c>
      <c r="AY81" s="79">
        <f>SUM(L81,P81,T81,X81,AB81,AF81)</f>
        <v>201185</v>
      </c>
      <c r="AZ81" s="79">
        <f>SUM(M81,Q81,U81,Y81,AC81,AG81)</f>
        <v>9885</v>
      </c>
      <c r="BA81" s="85">
        <f>SUM(N81,R81,V81,Z81,AD81,AH81)</f>
        <v>4379</v>
      </c>
      <c r="GR81" t="s">
        <v>197</v>
      </c>
      <c r="GS81" s="1">
        <f t="shared" si="92"/>
        <v>40213</v>
      </c>
      <c r="GT81" s="1" t="str">
        <f t="shared" si="93"/>
        <v>EU</v>
      </c>
    </row>
    <row r="82" spans="1:202" ht="15.75" customHeight="1">
      <c r="A82" s="1">
        <v>1</v>
      </c>
      <c r="B82" s="272" t="s">
        <v>198</v>
      </c>
      <c r="C82" t="s">
        <v>199</v>
      </c>
      <c r="D82" t="s">
        <v>16</v>
      </c>
      <c r="E82" s="254" t="s">
        <v>541</v>
      </c>
      <c r="F82" t="s">
        <v>31</v>
      </c>
      <c r="G82" t="s">
        <v>81</v>
      </c>
      <c r="H82" t="s">
        <v>19</v>
      </c>
      <c r="I82" t="s">
        <v>20</v>
      </c>
      <c r="J82" t="s">
        <v>21</v>
      </c>
      <c r="K82" s="21">
        <v>0</v>
      </c>
      <c r="L82" s="21">
        <v>1129</v>
      </c>
      <c r="M82" s="21">
        <v>5</v>
      </c>
      <c r="N82" s="21">
        <v>0</v>
      </c>
      <c r="O82" s="22">
        <v>0</v>
      </c>
      <c r="P82" s="22">
        <v>1487</v>
      </c>
      <c r="Q82" s="22">
        <v>11</v>
      </c>
      <c r="R82" s="22">
        <v>0</v>
      </c>
      <c r="S82" s="23">
        <v>0</v>
      </c>
      <c r="T82" s="23">
        <v>1684</v>
      </c>
      <c r="U82" s="23">
        <v>3</v>
      </c>
      <c r="V82" s="23">
        <v>0</v>
      </c>
      <c r="W82" s="24">
        <v>0</v>
      </c>
      <c r="X82" s="24">
        <v>1255</v>
      </c>
      <c r="Y82" s="24">
        <v>24</v>
      </c>
      <c r="Z82" s="24">
        <v>0</v>
      </c>
      <c r="AA82" s="25">
        <v>0</v>
      </c>
      <c r="AB82" s="25">
        <v>1199</v>
      </c>
      <c r="AC82" s="25">
        <v>6</v>
      </c>
      <c r="AD82" s="25">
        <v>0</v>
      </c>
      <c r="AE82" s="26">
        <v>0</v>
      </c>
      <c r="AF82" s="26">
        <v>1527</v>
      </c>
      <c r="AG82" s="26">
        <v>17</v>
      </c>
      <c r="AH82" s="26">
        <v>1</v>
      </c>
      <c r="AI82">
        <f>SUM(K82:N82)</f>
        <v>1134</v>
      </c>
      <c r="AJ82">
        <f>SUM(O82:R82)</f>
        <v>1498</v>
      </c>
      <c r="AK82">
        <f>SUM(S82:V82)</f>
        <v>1687</v>
      </c>
      <c r="AL82">
        <f>SUM(W82:Z82)</f>
        <v>1279</v>
      </c>
      <c r="AM82">
        <f>SUM(AA82:AD82)</f>
        <v>1205</v>
      </c>
      <c r="AN82">
        <f>SUM(AE82:AH82)</f>
        <v>1545</v>
      </c>
      <c r="AO82">
        <f>SUM(AI82:AN82)</f>
        <v>8348</v>
      </c>
      <c r="AP82" s="67">
        <f>SUM(K82,O82,S82,W82)</f>
        <v>0</v>
      </c>
      <c r="AQ82" s="68">
        <f>SUM(L82,P82,T82,X82)</f>
        <v>5555</v>
      </c>
      <c r="AR82" s="68">
        <f>SUM(M82,Q82,U82,Y82)</f>
        <v>43</v>
      </c>
      <c r="AS82" s="69">
        <f>SUM(N82,R82,V82,Z82)</f>
        <v>0</v>
      </c>
      <c r="AT82" s="77">
        <f>SUM(W82,AA82,AE82)</f>
        <v>0</v>
      </c>
      <c r="AU82" s="73">
        <f>SUM(X82,AB82,AF82)</f>
        <v>3981</v>
      </c>
      <c r="AV82" s="73">
        <f>SUM(Y82,AC82,AG82)</f>
        <v>47</v>
      </c>
      <c r="AW82" s="78">
        <f>SUM(Z82,AD82,AH82)</f>
        <v>1</v>
      </c>
      <c r="AX82" s="84">
        <f>SUM(K82,O82,S82,W82,AA82,AE82)</f>
        <v>0</v>
      </c>
      <c r="AY82" s="79">
        <f>SUM(L82,P82,T82,X82,AB82,AF82)</f>
        <v>8281</v>
      </c>
      <c r="AZ82" s="79">
        <f>SUM(M82,Q82,U82,Y82,AC82,AG82)</f>
        <v>66</v>
      </c>
      <c r="BA82" s="85">
        <f>SUM(N82,R82,V82,Z82,AD82,AH82)</f>
        <v>1</v>
      </c>
      <c r="GR82" t="s">
        <v>199</v>
      </c>
      <c r="GS82" s="1">
        <f t="shared" si="92"/>
        <v>1527</v>
      </c>
      <c r="GT82" s="1" t="str">
        <f t="shared" si="93"/>
        <v>EU</v>
      </c>
    </row>
    <row r="83" spans="1:202" ht="15.75" customHeight="1">
      <c r="A83" s="1">
        <v>1</v>
      </c>
      <c r="B83" s="272" t="s">
        <v>200</v>
      </c>
      <c r="C83" t="s">
        <v>201</v>
      </c>
      <c r="D83" t="s">
        <v>16</v>
      </c>
      <c r="E83" s="254" t="s">
        <v>542</v>
      </c>
      <c r="F83" t="s">
        <v>39</v>
      </c>
      <c r="G83" t="s">
        <v>44</v>
      </c>
      <c r="H83" t="s">
        <v>19</v>
      </c>
      <c r="I83" t="s">
        <v>27</v>
      </c>
      <c r="J83" t="s">
        <v>28</v>
      </c>
      <c r="K83" s="21">
        <v>5954</v>
      </c>
      <c r="L83" s="21">
        <v>1045</v>
      </c>
      <c r="M83" s="21">
        <v>106</v>
      </c>
      <c r="N83" s="21">
        <v>0</v>
      </c>
      <c r="O83" s="22">
        <v>0</v>
      </c>
      <c r="P83" s="22">
        <v>90</v>
      </c>
      <c r="Q83" s="22">
        <v>119</v>
      </c>
      <c r="R83" s="22">
        <v>0</v>
      </c>
      <c r="S83" s="23">
        <v>0</v>
      </c>
      <c r="T83" s="23">
        <v>71</v>
      </c>
      <c r="U83" s="23">
        <v>65</v>
      </c>
      <c r="V83" s="23">
        <v>1</v>
      </c>
      <c r="W83" s="24">
        <v>0</v>
      </c>
      <c r="X83" s="24">
        <v>54</v>
      </c>
      <c r="Y83" s="24">
        <v>118</v>
      </c>
      <c r="Z83" s="24">
        <v>16</v>
      </c>
      <c r="AA83" s="25">
        <v>0</v>
      </c>
      <c r="AB83" s="25">
        <v>52</v>
      </c>
      <c r="AC83" s="25">
        <v>88</v>
      </c>
      <c r="AD83" s="25">
        <v>14</v>
      </c>
      <c r="AE83" s="26">
        <v>0</v>
      </c>
      <c r="AF83" s="26">
        <v>8</v>
      </c>
      <c r="AG83" s="26">
        <v>70</v>
      </c>
      <c r="AH83" s="26">
        <v>11</v>
      </c>
      <c r="AI83">
        <f>SUM(K83:N83)</f>
        <v>7105</v>
      </c>
      <c r="AJ83">
        <f>SUM(O83:R83)</f>
        <v>209</v>
      </c>
      <c r="AK83">
        <f>SUM(S83:V83)</f>
        <v>137</v>
      </c>
      <c r="AL83">
        <f>SUM(W83:Z83)</f>
        <v>188</v>
      </c>
      <c r="AM83">
        <f>SUM(AA83:AD83)</f>
        <v>154</v>
      </c>
      <c r="AN83">
        <f>SUM(AE83:AH83)</f>
        <v>89</v>
      </c>
      <c r="AO83">
        <f>SUM(AI83:AN83)</f>
        <v>7882</v>
      </c>
      <c r="AP83" s="67">
        <f>SUM(K83,O83,S83,W83)</f>
        <v>5954</v>
      </c>
      <c r="AQ83" s="68">
        <f>SUM(L83,P83,T83,X83)</f>
        <v>1260</v>
      </c>
      <c r="AR83" s="68">
        <f>SUM(M83,Q83,U83,Y83)</f>
        <v>408</v>
      </c>
      <c r="AS83" s="69">
        <f>SUM(N83,R83,V83,Z83)</f>
        <v>17</v>
      </c>
      <c r="AT83" s="77">
        <f>SUM(W83,AA83,AE83)</f>
        <v>0</v>
      </c>
      <c r="AU83" s="73">
        <f>SUM(X83,AB83,AF83)</f>
        <v>114</v>
      </c>
      <c r="AV83" s="73">
        <f>SUM(Y83,AC83,AG83)</f>
        <v>276</v>
      </c>
      <c r="AW83" s="78">
        <f>SUM(Z83,AD83,AH83)</f>
        <v>41</v>
      </c>
      <c r="AX83" s="84">
        <f>SUM(K83,O83,S83,W83,AA83,AE83)</f>
        <v>5954</v>
      </c>
      <c r="AY83" s="79">
        <f>SUM(L83,P83,T83,X83,AB83,AF83)</f>
        <v>1320</v>
      </c>
      <c r="AZ83" s="79">
        <f>SUM(M83,Q83,U83,Y83,AC83,AG83)</f>
        <v>566</v>
      </c>
      <c r="BA83" s="85">
        <f>SUM(N83,R83,V83,Z83,AD83,AH83)</f>
        <v>42</v>
      </c>
      <c r="GR83" t="s">
        <v>201</v>
      </c>
      <c r="GS83" s="1">
        <f t="shared" si="92"/>
        <v>70</v>
      </c>
      <c r="GT83" s="1" t="str">
        <f t="shared" si="93"/>
        <v>USA</v>
      </c>
    </row>
    <row r="84" spans="1:202" ht="15.75" customHeight="1">
      <c r="A84" s="1">
        <v>1</v>
      </c>
      <c r="B84" s="142" t="s">
        <v>202</v>
      </c>
      <c r="C84" t="s">
        <v>203</v>
      </c>
      <c r="D84" t="s">
        <v>16</v>
      </c>
      <c r="E84" s="254" t="s">
        <v>542</v>
      </c>
      <c r="F84" t="s">
        <v>39</v>
      </c>
      <c r="G84" t="s">
        <v>40</v>
      </c>
      <c r="H84" t="s">
        <v>19</v>
      </c>
      <c r="I84" t="s">
        <v>20</v>
      </c>
      <c r="J84" t="s">
        <v>21</v>
      </c>
      <c r="K84" s="21">
        <v>40</v>
      </c>
      <c r="L84" s="21">
        <v>690</v>
      </c>
      <c r="M84" s="21">
        <v>1104</v>
      </c>
      <c r="N84" s="21">
        <v>9</v>
      </c>
      <c r="O84" s="22">
        <v>28</v>
      </c>
      <c r="P84" s="22">
        <v>530</v>
      </c>
      <c r="Q84" s="22">
        <v>1446</v>
      </c>
      <c r="R84" s="22">
        <v>13</v>
      </c>
      <c r="S84" s="23">
        <v>52</v>
      </c>
      <c r="T84" s="23">
        <v>605</v>
      </c>
      <c r="U84" s="23">
        <v>1133</v>
      </c>
      <c r="V84" s="23">
        <v>22</v>
      </c>
      <c r="W84" s="24">
        <v>95</v>
      </c>
      <c r="X84" s="24">
        <v>699</v>
      </c>
      <c r="Y84" s="24">
        <v>2288</v>
      </c>
      <c r="Z84" s="24">
        <v>27</v>
      </c>
      <c r="AA84" s="25">
        <v>90</v>
      </c>
      <c r="AB84" s="25">
        <v>560</v>
      </c>
      <c r="AC84" s="25">
        <v>3935</v>
      </c>
      <c r="AD84" s="25">
        <v>19</v>
      </c>
      <c r="AE84" s="26">
        <v>112</v>
      </c>
      <c r="AF84" s="26">
        <v>796</v>
      </c>
      <c r="AG84" s="26">
        <v>6612</v>
      </c>
      <c r="AH84" s="26">
        <v>15</v>
      </c>
      <c r="AI84">
        <f>SUM(K84:N84)</f>
        <v>1843</v>
      </c>
      <c r="AJ84">
        <f>SUM(O84:R84)</f>
        <v>2017</v>
      </c>
      <c r="AK84">
        <f>SUM(S84:V84)</f>
        <v>1812</v>
      </c>
      <c r="AL84">
        <f>SUM(W84:Z84)</f>
        <v>3109</v>
      </c>
      <c r="AM84">
        <f>SUM(AA84:AD84)</f>
        <v>4604</v>
      </c>
      <c r="AN84">
        <f>SUM(AE84:AH84)</f>
        <v>7535</v>
      </c>
      <c r="AO84">
        <f>SUM(AI84:AN84)</f>
        <v>20920</v>
      </c>
      <c r="AP84" s="67">
        <f>SUM(K84,O84,S84,W84)</f>
        <v>215</v>
      </c>
      <c r="AQ84" s="68">
        <f>SUM(L84,P84,T84,X84)</f>
        <v>2524</v>
      </c>
      <c r="AR84" s="68">
        <f>SUM(M84,Q84,U84,Y84)</f>
        <v>5971</v>
      </c>
      <c r="AS84" s="69">
        <f>SUM(N84,R84,V84,Z84)</f>
        <v>71</v>
      </c>
      <c r="AT84" s="77">
        <f>SUM(W84,AA84,AE84)</f>
        <v>297</v>
      </c>
      <c r="AU84" s="73">
        <f>SUM(X84,AB84,AF84)</f>
        <v>2055</v>
      </c>
      <c r="AV84" s="73">
        <f>SUM(Y84,AC84,AG84)</f>
        <v>12835</v>
      </c>
      <c r="AW84" s="78">
        <f>SUM(Z84,AD84,AH84)</f>
        <v>61</v>
      </c>
      <c r="AX84" s="84">
        <f>SUM(K84,O84,S84,W84,AA84,AE84)</f>
        <v>417</v>
      </c>
      <c r="AY84" s="79">
        <f>SUM(L84,P84,T84,X84,AB84,AF84)</f>
        <v>3880</v>
      </c>
      <c r="AZ84" s="79">
        <f>SUM(M84,Q84,U84,Y84,AC84,AG84)</f>
        <v>16518</v>
      </c>
      <c r="BA84" s="85">
        <f>SUM(N84,R84,V84,Z84,AD84,AH84)</f>
        <v>105</v>
      </c>
      <c r="GR84" t="s">
        <v>203</v>
      </c>
      <c r="GS84" s="1">
        <f t="shared" si="92"/>
        <v>6612</v>
      </c>
      <c r="GT84" s="1" t="str">
        <f t="shared" si="93"/>
        <v>USA</v>
      </c>
    </row>
    <row r="85" spans="1:202" ht="15.75" customHeight="1">
      <c r="A85" s="1">
        <v>1</v>
      </c>
      <c r="B85" s="142" t="s">
        <v>204</v>
      </c>
      <c r="C85" t="s">
        <v>205</v>
      </c>
      <c r="D85" t="s">
        <v>16</v>
      </c>
      <c r="E85" s="254" t="s">
        <v>542</v>
      </c>
      <c r="F85" t="s">
        <v>39</v>
      </c>
      <c r="G85" t="s">
        <v>78</v>
      </c>
      <c r="H85" t="s">
        <v>19</v>
      </c>
      <c r="I85" t="s">
        <v>36</v>
      </c>
      <c r="J85" t="s">
        <v>28</v>
      </c>
      <c r="K85" s="21">
        <v>0</v>
      </c>
      <c r="L85" s="21">
        <v>13</v>
      </c>
      <c r="M85" s="21">
        <v>4393</v>
      </c>
      <c r="N85" s="21">
        <v>23</v>
      </c>
      <c r="O85" s="22">
        <v>0</v>
      </c>
      <c r="P85" s="22">
        <v>12</v>
      </c>
      <c r="Q85" s="22">
        <v>7384</v>
      </c>
      <c r="R85" s="22">
        <v>34</v>
      </c>
      <c r="S85" s="23">
        <v>0</v>
      </c>
      <c r="T85" s="23">
        <v>8</v>
      </c>
      <c r="U85" s="23">
        <v>10106</v>
      </c>
      <c r="V85" s="23">
        <v>154</v>
      </c>
      <c r="W85" s="24">
        <v>0</v>
      </c>
      <c r="X85" s="24">
        <v>4</v>
      </c>
      <c r="Y85" s="24">
        <v>10523</v>
      </c>
      <c r="Z85" s="24">
        <v>594</v>
      </c>
      <c r="AA85" s="25">
        <v>0</v>
      </c>
      <c r="AB85" s="25">
        <v>3</v>
      </c>
      <c r="AC85" s="25">
        <v>9327</v>
      </c>
      <c r="AD85" s="25">
        <v>685</v>
      </c>
      <c r="AE85" s="26">
        <v>0</v>
      </c>
      <c r="AF85" s="26">
        <v>3</v>
      </c>
      <c r="AG85" s="26">
        <v>8618</v>
      </c>
      <c r="AH85" s="26">
        <v>1557</v>
      </c>
      <c r="AI85">
        <f>SUM(K85:N85)</f>
        <v>4429</v>
      </c>
      <c r="AJ85">
        <f>SUM(O85:R85)</f>
        <v>7430</v>
      </c>
      <c r="AK85">
        <f>SUM(S85:V85)</f>
        <v>10268</v>
      </c>
      <c r="AL85">
        <f>SUM(W85:Z85)</f>
        <v>11121</v>
      </c>
      <c r="AM85">
        <f>SUM(AA85:AD85)</f>
        <v>10015</v>
      </c>
      <c r="AN85">
        <f>SUM(AE85:AH85)</f>
        <v>10178</v>
      </c>
      <c r="AO85">
        <f>SUM(AI85:AN85)</f>
        <v>53441</v>
      </c>
      <c r="AP85" s="67">
        <f>SUM(K85,O85,S85,W85)</f>
        <v>0</v>
      </c>
      <c r="AQ85" s="68">
        <f>SUM(L85,P85,T85,X85)</f>
        <v>37</v>
      </c>
      <c r="AR85" s="68">
        <f>SUM(M85,Q85,U85,Y85)</f>
        <v>32406</v>
      </c>
      <c r="AS85" s="69">
        <f>SUM(N85,R85,V85,Z85)</f>
        <v>805</v>
      </c>
      <c r="AT85" s="77">
        <f>SUM(W85,AA85,AE85)</f>
        <v>0</v>
      </c>
      <c r="AU85" s="73">
        <f>SUM(X85,AB85,AF85)</f>
        <v>10</v>
      </c>
      <c r="AV85" s="73">
        <f>SUM(Y85,AC85,AG85)</f>
        <v>28468</v>
      </c>
      <c r="AW85" s="78">
        <f>SUM(Z85,AD85,AH85)</f>
        <v>2836</v>
      </c>
      <c r="AX85" s="84">
        <f>SUM(K85,O85,S85,W85,AA85,AE85)</f>
        <v>0</v>
      </c>
      <c r="AY85" s="79">
        <f>SUM(L85,P85,T85,X85,AB85,AF85)</f>
        <v>43</v>
      </c>
      <c r="AZ85" s="79">
        <f>SUM(M85,Q85,U85,Y85,AC85,AG85)</f>
        <v>50351</v>
      </c>
      <c r="BA85" s="85">
        <f>SUM(N85,R85,V85,Z85,AD85,AH85)</f>
        <v>3047</v>
      </c>
      <c r="GR85" t="s">
        <v>205</v>
      </c>
      <c r="GS85" s="1">
        <f t="shared" si="92"/>
        <v>8618</v>
      </c>
      <c r="GT85" s="1" t="str">
        <f t="shared" si="93"/>
        <v>USA</v>
      </c>
    </row>
    <row r="86" spans="1:202" ht="15.75" customHeight="1">
      <c r="A86" s="1">
        <v>1</v>
      </c>
      <c r="B86" s="142" t="s">
        <v>551</v>
      </c>
      <c r="C86" t="s">
        <v>206</v>
      </c>
      <c r="D86" t="s">
        <v>52</v>
      </c>
      <c r="E86" s="254" t="s">
        <v>540</v>
      </c>
      <c r="F86" t="s">
        <v>17</v>
      </c>
      <c r="G86" t="s">
        <v>284</v>
      </c>
      <c r="H86" t="s">
        <v>53</v>
      </c>
      <c r="I86" t="s">
        <v>41</v>
      </c>
      <c r="J86" t="s">
        <v>28</v>
      </c>
      <c r="K86" s="21">
        <v>10702</v>
      </c>
      <c r="L86" s="21">
        <v>596</v>
      </c>
      <c r="M86" s="21">
        <v>3304</v>
      </c>
      <c r="N86" s="21">
        <v>32</v>
      </c>
      <c r="O86" s="22">
        <v>8378</v>
      </c>
      <c r="P86" s="22">
        <v>1928</v>
      </c>
      <c r="Q86" s="22">
        <v>4267</v>
      </c>
      <c r="R86" s="22">
        <v>6</v>
      </c>
      <c r="S86" s="23">
        <v>9465</v>
      </c>
      <c r="T86" s="23">
        <v>4160</v>
      </c>
      <c r="U86" s="23">
        <v>2137</v>
      </c>
      <c r="V86" s="23">
        <v>5</v>
      </c>
      <c r="W86" s="24">
        <v>11602</v>
      </c>
      <c r="X86" s="24">
        <v>6142</v>
      </c>
      <c r="Y86" s="24">
        <v>1141</v>
      </c>
      <c r="Z86" s="24">
        <v>2</v>
      </c>
      <c r="AA86" s="25">
        <v>9185</v>
      </c>
      <c r="AB86" s="25">
        <v>1329</v>
      </c>
      <c r="AC86" s="25">
        <v>412</v>
      </c>
      <c r="AD86" s="25">
        <v>12</v>
      </c>
      <c r="AE86" s="26">
        <v>11245</v>
      </c>
      <c r="AF86" s="26">
        <v>105</v>
      </c>
      <c r="AG86" s="26">
        <v>59</v>
      </c>
      <c r="AH86" s="26">
        <v>0</v>
      </c>
      <c r="AI86">
        <f>SUM(K86:N86)</f>
        <v>14634</v>
      </c>
      <c r="AJ86">
        <f>SUM(O86:R86)</f>
        <v>14579</v>
      </c>
      <c r="AK86">
        <f>SUM(S86:V86)</f>
        <v>15767</v>
      </c>
      <c r="AL86">
        <f>SUM(W86:Z86)</f>
        <v>18887</v>
      </c>
      <c r="AM86">
        <f>SUM(AA86:AD86)</f>
        <v>10938</v>
      </c>
      <c r="AN86">
        <f>SUM(AE86:AH86)</f>
        <v>11409</v>
      </c>
      <c r="AO86">
        <f>SUM(AI86:AN86)</f>
        <v>86214</v>
      </c>
      <c r="AP86" s="67">
        <f>SUM(K86,O86,S86,W86)</f>
        <v>40147</v>
      </c>
      <c r="AQ86" s="68">
        <f>SUM(L86,P86,T86,X86)</f>
        <v>12826</v>
      </c>
      <c r="AR86" s="68">
        <f>SUM(M86,Q86,U86,Y86)</f>
        <v>10849</v>
      </c>
      <c r="AS86" s="69">
        <f>SUM(N86,R86,V86,Z86)</f>
        <v>45</v>
      </c>
      <c r="AT86" s="77">
        <f>SUM(W86,AA86,AE86)</f>
        <v>32032</v>
      </c>
      <c r="AU86" s="73">
        <f>SUM(X86,AB86,AF86)</f>
        <v>7576</v>
      </c>
      <c r="AV86" s="73">
        <f>SUM(Y86,AC86,AG86)</f>
        <v>1612</v>
      </c>
      <c r="AW86" s="78">
        <f>SUM(Z86,AD86,AH86)</f>
        <v>14</v>
      </c>
      <c r="AX86" s="84">
        <f>SUM(K86,O86,S86,W86,AA86,AE86)</f>
        <v>60577</v>
      </c>
      <c r="AY86" s="79">
        <f>SUM(L86,P86,T86,X86,AB86,AF86)</f>
        <v>14260</v>
      </c>
      <c r="AZ86" s="79">
        <f>SUM(M86,Q86,U86,Y86,AC86,AG86)</f>
        <v>11320</v>
      </c>
      <c r="BA86" s="85">
        <f>SUM(N86,R86,V86,Z86,AD86,AH86)</f>
        <v>57</v>
      </c>
      <c r="BD86" s="110"/>
      <c r="BE86" s="110"/>
      <c r="BF86" s="110"/>
      <c r="BG86" s="110"/>
      <c r="GR86" t="s">
        <v>206</v>
      </c>
      <c r="GS86" s="1">
        <f t="shared" si="92"/>
        <v>11245</v>
      </c>
      <c r="GT86" s="1" t="str">
        <f t="shared" si="93"/>
        <v>Japan</v>
      </c>
    </row>
    <row r="87" spans="1:202" ht="15.75" customHeight="1">
      <c r="A87" s="1">
        <v>1</v>
      </c>
      <c r="B87" s="142" t="s">
        <v>207</v>
      </c>
      <c r="C87" t="s">
        <v>208</v>
      </c>
      <c r="D87" t="s">
        <v>52</v>
      </c>
      <c r="E87" s="254" t="s">
        <v>538</v>
      </c>
      <c r="F87" s="20" t="s">
        <v>10</v>
      </c>
      <c r="G87" t="s">
        <v>136</v>
      </c>
      <c r="H87" t="s">
        <v>53</v>
      </c>
      <c r="I87" t="s">
        <v>41</v>
      </c>
      <c r="J87" t="s">
        <v>28</v>
      </c>
      <c r="K87" s="21">
        <v>6</v>
      </c>
      <c r="L87" s="21">
        <v>38001</v>
      </c>
      <c r="M87" s="21">
        <v>167</v>
      </c>
      <c r="N87" s="21">
        <v>0</v>
      </c>
      <c r="O87" s="22">
        <v>0</v>
      </c>
      <c r="P87" s="22">
        <v>49992</v>
      </c>
      <c r="Q87" s="22">
        <v>261</v>
      </c>
      <c r="R87" s="22">
        <v>1</v>
      </c>
      <c r="S87" s="23">
        <v>0</v>
      </c>
      <c r="T87" s="23">
        <v>50846</v>
      </c>
      <c r="U87" s="23">
        <v>142</v>
      </c>
      <c r="V87" s="23">
        <v>1</v>
      </c>
      <c r="W87" s="24">
        <v>0</v>
      </c>
      <c r="X87" s="24">
        <v>55361</v>
      </c>
      <c r="Y87" s="24">
        <v>148</v>
      </c>
      <c r="Z87" s="24">
        <v>4</v>
      </c>
      <c r="AA87" s="25">
        <v>0</v>
      </c>
      <c r="AB87" s="25">
        <v>55990</v>
      </c>
      <c r="AC87" s="25">
        <v>141</v>
      </c>
      <c r="AD87" s="25">
        <v>3</v>
      </c>
      <c r="AE87" s="26">
        <v>0</v>
      </c>
      <c r="AF87" s="26">
        <v>43021</v>
      </c>
      <c r="AG87" s="26">
        <v>96</v>
      </c>
      <c r="AH87" s="26">
        <v>3</v>
      </c>
      <c r="AI87">
        <f>SUM(K87:N87)</f>
        <v>38174</v>
      </c>
      <c r="AJ87">
        <f>SUM(O87:R87)</f>
        <v>50254</v>
      </c>
      <c r="AK87">
        <f>SUM(S87:V87)</f>
        <v>50989</v>
      </c>
      <c r="AL87">
        <f>SUM(W87:Z87)</f>
        <v>55513</v>
      </c>
      <c r="AM87">
        <f>SUM(AA87:AD87)</f>
        <v>56134</v>
      </c>
      <c r="AN87">
        <f>SUM(AE87:AH87)</f>
        <v>43120</v>
      </c>
      <c r="AO87">
        <f>SUM(AI87:AN87)</f>
        <v>294184</v>
      </c>
      <c r="AP87" s="67">
        <f>SUM(K87,O87,S87,W87)</f>
        <v>6</v>
      </c>
      <c r="AQ87" s="68">
        <f>SUM(L87,P87,T87,X87)</f>
        <v>194200</v>
      </c>
      <c r="AR87" s="68">
        <f>SUM(M87,Q87,U87,Y87)</f>
        <v>718</v>
      </c>
      <c r="AS87" s="69">
        <f>SUM(N87,R87,V87,Z87)</f>
        <v>6</v>
      </c>
      <c r="AT87" s="77">
        <f>SUM(W87,AA87,AE87)</f>
        <v>0</v>
      </c>
      <c r="AU87" s="73">
        <f>SUM(X87,AB87,AF87)</f>
        <v>154372</v>
      </c>
      <c r="AV87" s="73">
        <f>SUM(Y87,AC87,AG87)</f>
        <v>385</v>
      </c>
      <c r="AW87" s="78">
        <f>SUM(Z87,AD87,AH87)</f>
        <v>10</v>
      </c>
      <c r="AX87" s="84">
        <f>SUM(K87,O87,S87,W87,AA87,AE87)</f>
        <v>6</v>
      </c>
      <c r="AY87" s="79">
        <f>SUM(L87,P87,T87,X87,AB87,AF87)</f>
        <v>293211</v>
      </c>
      <c r="AZ87" s="79">
        <f>SUM(M87,Q87,U87,Y87,AC87,AG87)</f>
        <v>955</v>
      </c>
      <c r="BA87" s="85">
        <f>SUM(N87,R87,V87,Z87,AD87,AH87)</f>
        <v>12</v>
      </c>
      <c r="GR87" t="s">
        <v>208</v>
      </c>
      <c r="GS87" s="1">
        <f t="shared" si="92"/>
        <v>43021</v>
      </c>
      <c r="GT87" s="1" t="str">
        <f t="shared" si="93"/>
        <v>EU</v>
      </c>
    </row>
    <row r="88" spans="1:202" ht="15.75" customHeight="1">
      <c r="A88" s="1">
        <v>1</v>
      </c>
      <c r="B88" s="142" t="s">
        <v>209</v>
      </c>
      <c r="C88" t="s">
        <v>210</v>
      </c>
      <c r="D88" t="s">
        <v>52</v>
      </c>
      <c r="E88" s="254" t="s">
        <v>538</v>
      </c>
      <c r="F88" t="s">
        <v>10</v>
      </c>
      <c r="G88" t="s">
        <v>489</v>
      </c>
      <c r="H88" t="s">
        <v>53</v>
      </c>
      <c r="I88" t="s">
        <v>41</v>
      </c>
      <c r="J88" t="s">
        <v>28</v>
      </c>
      <c r="K88" s="21">
        <v>0</v>
      </c>
      <c r="L88" s="21">
        <v>889</v>
      </c>
      <c r="M88" s="21">
        <v>12</v>
      </c>
      <c r="N88" s="21">
        <v>0</v>
      </c>
      <c r="O88" s="22">
        <v>0</v>
      </c>
      <c r="P88" s="22">
        <v>1771</v>
      </c>
      <c r="Q88" s="22">
        <v>25</v>
      </c>
      <c r="R88" s="22">
        <v>4</v>
      </c>
      <c r="S88" s="23">
        <v>0</v>
      </c>
      <c r="T88" s="23">
        <v>2746</v>
      </c>
      <c r="U88" s="23">
        <v>32</v>
      </c>
      <c r="V88" s="23">
        <v>0</v>
      </c>
      <c r="W88" s="24">
        <v>0</v>
      </c>
      <c r="X88" s="24">
        <v>1418</v>
      </c>
      <c r="Y88" s="24">
        <v>173</v>
      </c>
      <c r="Z88" s="24">
        <v>4</v>
      </c>
      <c r="AA88" s="25">
        <v>0</v>
      </c>
      <c r="AB88" s="25">
        <v>732</v>
      </c>
      <c r="AC88" s="25">
        <v>185</v>
      </c>
      <c r="AD88" s="25">
        <v>14</v>
      </c>
      <c r="AE88" s="26">
        <v>0</v>
      </c>
      <c r="AF88" s="26">
        <v>604</v>
      </c>
      <c r="AG88" s="26">
        <v>139</v>
      </c>
      <c r="AH88" s="26">
        <v>5</v>
      </c>
      <c r="AI88">
        <f>SUM(K88:N88)</f>
        <v>901</v>
      </c>
      <c r="AJ88">
        <f>SUM(O88:R88)</f>
        <v>1800</v>
      </c>
      <c r="AK88">
        <f>SUM(S88:V88)</f>
        <v>2778</v>
      </c>
      <c r="AL88">
        <f>SUM(W88:Z88)</f>
        <v>1595</v>
      </c>
      <c r="AM88">
        <f>SUM(AA88:AD88)</f>
        <v>931</v>
      </c>
      <c r="AN88">
        <f>SUM(AE88:AH88)</f>
        <v>748</v>
      </c>
      <c r="AO88">
        <f>SUM(AI88:AN88)</f>
        <v>8753</v>
      </c>
      <c r="AP88" s="67">
        <f>SUM(K88,O88,S88,W88)</f>
        <v>0</v>
      </c>
      <c r="AQ88" s="68">
        <f>SUM(L88,P88,T88,X88)</f>
        <v>6824</v>
      </c>
      <c r="AR88" s="68">
        <f>SUM(M88,Q88,U88,Y88)</f>
        <v>242</v>
      </c>
      <c r="AS88" s="69">
        <f>SUM(N88,R88,V88,Z88)</f>
        <v>8</v>
      </c>
      <c r="AT88" s="77">
        <f>SUM(W88,AA88,AE88)</f>
        <v>0</v>
      </c>
      <c r="AU88" s="73">
        <f>SUM(X88,AB88,AF88)</f>
        <v>2754</v>
      </c>
      <c r="AV88" s="73">
        <f>SUM(Y88,AC88,AG88)</f>
        <v>497</v>
      </c>
      <c r="AW88" s="78">
        <f>SUM(Z88,AD88,AH88)</f>
        <v>23</v>
      </c>
      <c r="AX88" s="84">
        <f>SUM(K88,O88,S88,W88,AA88,AE88)</f>
        <v>0</v>
      </c>
      <c r="AY88" s="79">
        <f>SUM(L88,P88,T88,X88,AB88,AF88)</f>
        <v>8160</v>
      </c>
      <c r="AZ88" s="79">
        <f>SUM(M88,Q88,U88,Y88,AC88,AG88)</f>
        <v>566</v>
      </c>
      <c r="BA88" s="85">
        <f>SUM(N88,R88,V88,Z88,AD88,AH88)</f>
        <v>27</v>
      </c>
      <c r="GR88" t="s">
        <v>210</v>
      </c>
      <c r="GS88" s="1">
        <f t="shared" si="92"/>
        <v>604</v>
      </c>
      <c r="GT88" s="1" t="str">
        <f t="shared" si="93"/>
        <v>EU</v>
      </c>
    </row>
    <row r="89" spans="1:202" ht="15.75" customHeight="1">
      <c r="A89" s="1">
        <v>1</v>
      </c>
      <c r="B89" s="272" t="s">
        <v>211</v>
      </c>
      <c r="C89" t="s">
        <v>212</v>
      </c>
      <c r="D89" t="s">
        <v>16</v>
      </c>
      <c r="E89" s="254" t="s">
        <v>68</v>
      </c>
      <c r="F89" t="s">
        <v>17</v>
      </c>
      <c r="G89" t="s">
        <v>68</v>
      </c>
      <c r="H89" t="s">
        <v>19</v>
      </c>
      <c r="I89" t="s">
        <v>36</v>
      </c>
      <c r="J89" t="s">
        <v>28</v>
      </c>
      <c r="K89" s="21">
        <v>33</v>
      </c>
      <c r="L89" s="21">
        <v>37</v>
      </c>
      <c r="M89" s="21">
        <v>13</v>
      </c>
      <c r="N89" s="21">
        <v>0</v>
      </c>
      <c r="O89" s="22">
        <v>22</v>
      </c>
      <c r="P89" s="22">
        <v>44</v>
      </c>
      <c r="Q89" s="22">
        <v>59</v>
      </c>
      <c r="R89" s="22">
        <v>891</v>
      </c>
      <c r="S89" s="23">
        <v>13</v>
      </c>
      <c r="T89" s="23">
        <v>45</v>
      </c>
      <c r="U89" s="23">
        <v>14</v>
      </c>
      <c r="V89" s="23">
        <v>0</v>
      </c>
      <c r="W89" s="24">
        <v>16</v>
      </c>
      <c r="X89" s="24">
        <v>98</v>
      </c>
      <c r="Y89" s="24">
        <v>5</v>
      </c>
      <c r="Z89" s="24">
        <v>0</v>
      </c>
      <c r="AA89" s="25">
        <v>11</v>
      </c>
      <c r="AB89" s="25">
        <v>61</v>
      </c>
      <c r="AC89" s="25">
        <v>57</v>
      </c>
      <c r="AD89" s="25">
        <v>1</v>
      </c>
      <c r="AE89" s="26">
        <v>8</v>
      </c>
      <c r="AF89" s="26">
        <v>9</v>
      </c>
      <c r="AG89" s="26">
        <v>35</v>
      </c>
      <c r="AH89" s="26">
        <v>0</v>
      </c>
      <c r="AI89">
        <f>SUM(K89:N89)</f>
        <v>83</v>
      </c>
      <c r="AJ89">
        <f>SUM(O89:R89)</f>
        <v>1016</v>
      </c>
      <c r="AK89">
        <f>SUM(S89:V89)</f>
        <v>72</v>
      </c>
      <c r="AL89">
        <f>SUM(W89:Z89)</f>
        <v>119</v>
      </c>
      <c r="AM89">
        <f>SUM(AA89:AD89)</f>
        <v>130</v>
      </c>
      <c r="AN89">
        <f>SUM(AE89:AH89)</f>
        <v>52</v>
      </c>
      <c r="AO89">
        <f>SUM(AI89:AN89)</f>
        <v>1472</v>
      </c>
      <c r="AP89" s="67">
        <f>SUM(K89,O89,S89,W89)</f>
        <v>84</v>
      </c>
      <c r="AQ89" s="68">
        <f>SUM(L89,P89,T89,X89)</f>
        <v>224</v>
      </c>
      <c r="AR89" s="68">
        <f>SUM(M89,Q89,U89,Y89)</f>
        <v>91</v>
      </c>
      <c r="AS89" s="69">
        <f>SUM(N89,R89,V89,Z89)</f>
        <v>891</v>
      </c>
      <c r="AT89" s="77">
        <f>SUM(W89,AA89,AE89)</f>
        <v>35</v>
      </c>
      <c r="AU89" s="73">
        <f>SUM(X89,AB89,AF89)</f>
        <v>168</v>
      </c>
      <c r="AV89" s="73">
        <f>SUM(Y89,AC89,AG89)</f>
        <v>97</v>
      </c>
      <c r="AW89" s="78">
        <f>SUM(Z89,AD89,AH89)</f>
        <v>1</v>
      </c>
      <c r="AX89" s="84">
        <f>SUM(K89,O89,S89,W89,AA89,AE89)</f>
        <v>103</v>
      </c>
      <c r="AY89" s="79">
        <f>SUM(L89,P89,T89,X89,AB89,AF89)</f>
        <v>294</v>
      </c>
      <c r="AZ89" s="79">
        <f>SUM(M89,Q89,U89,Y89,AC89,AG89)</f>
        <v>183</v>
      </c>
      <c r="BA89" s="85">
        <f>SUM(N89,R89,V89,Z89,AD89,AH89)</f>
        <v>892</v>
      </c>
      <c r="GR89" t="s">
        <v>212</v>
      </c>
      <c r="GS89" s="1" t="s">
        <v>493</v>
      </c>
      <c r="GT89" s="1" t="str">
        <f t="shared" si="93"/>
        <v/>
      </c>
    </row>
    <row r="90" spans="1:202" ht="15.75" customHeight="1">
      <c r="A90" s="1">
        <v>1</v>
      </c>
      <c r="B90" s="142" t="s">
        <v>213</v>
      </c>
      <c r="C90" t="s">
        <v>214</v>
      </c>
      <c r="D90" t="s">
        <v>16</v>
      </c>
      <c r="E90" s="254" t="s">
        <v>540</v>
      </c>
      <c r="F90" t="s">
        <v>17</v>
      </c>
      <c r="G90" t="s">
        <v>96</v>
      </c>
      <c r="H90" t="s">
        <v>19</v>
      </c>
      <c r="I90" t="s">
        <v>36</v>
      </c>
      <c r="J90" t="s">
        <v>28</v>
      </c>
      <c r="K90" s="21">
        <v>2803</v>
      </c>
      <c r="L90" s="21">
        <v>27</v>
      </c>
      <c r="M90" s="21">
        <v>6</v>
      </c>
      <c r="N90" s="21">
        <v>0</v>
      </c>
      <c r="O90" s="22">
        <v>751</v>
      </c>
      <c r="P90" s="22">
        <v>12</v>
      </c>
      <c r="Q90" s="22">
        <v>4</v>
      </c>
      <c r="R90" s="22">
        <v>0</v>
      </c>
      <c r="S90" s="23">
        <v>634</v>
      </c>
      <c r="T90" s="23">
        <v>18</v>
      </c>
      <c r="U90" s="23">
        <v>17</v>
      </c>
      <c r="V90" s="23">
        <v>0</v>
      </c>
      <c r="W90" s="24">
        <v>660</v>
      </c>
      <c r="X90" s="24">
        <v>10</v>
      </c>
      <c r="Y90" s="24">
        <v>30</v>
      </c>
      <c r="Z90" s="24">
        <v>2</v>
      </c>
      <c r="AA90" s="25">
        <v>1273</v>
      </c>
      <c r="AB90" s="25">
        <v>24</v>
      </c>
      <c r="AC90" s="25">
        <v>6</v>
      </c>
      <c r="AD90" s="25">
        <v>4</v>
      </c>
      <c r="AE90" s="26">
        <v>512</v>
      </c>
      <c r="AF90" s="26">
        <v>180</v>
      </c>
      <c r="AG90" s="26">
        <v>7</v>
      </c>
      <c r="AH90" s="26">
        <v>0</v>
      </c>
      <c r="AI90">
        <f>SUM(K90:N90)</f>
        <v>2836</v>
      </c>
      <c r="AJ90">
        <f>SUM(O90:R90)</f>
        <v>767</v>
      </c>
      <c r="AK90">
        <f>SUM(S90:V90)</f>
        <v>669</v>
      </c>
      <c r="AL90">
        <f>SUM(W90:Z90)</f>
        <v>702</v>
      </c>
      <c r="AM90">
        <f>SUM(AA90:AD90)</f>
        <v>1307</v>
      </c>
      <c r="AN90">
        <f>SUM(AE90:AH90)</f>
        <v>699</v>
      </c>
      <c r="AO90">
        <f>SUM(AI90:AN90)</f>
        <v>6980</v>
      </c>
      <c r="AP90" s="67">
        <f>SUM(K90,O90,S90,W90)</f>
        <v>4848</v>
      </c>
      <c r="AQ90" s="68">
        <f>SUM(L90,P90,T90,X90)</f>
        <v>67</v>
      </c>
      <c r="AR90" s="68">
        <f>SUM(M90,Q90,U90,Y90)</f>
        <v>57</v>
      </c>
      <c r="AS90" s="69">
        <f>SUM(N90,R90,V90,Z90)</f>
        <v>2</v>
      </c>
      <c r="AT90" s="77">
        <f>SUM(W90,AA90,AE90)</f>
        <v>2445</v>
      </c>
      <c r="AU90" s="73">
        <f>SUM(X90,AB90,AF90)</f>
        <v>214</v>
      </c>
      <c r="AV90" s="73">
        <f>SUM(Y90,AC90,AG90)</f>
        <v>43</v>
      </c>
      <c r="AW90" s="78">
        <f>SUM(Z90,AD90,AH90)</f>
        <v>6</v>
      </c>
      <c r="AX90" s="84">
        <f>SUM(K90,O90,S90,W90,AA90,AE90)</f>
        <v>6633</v>
      </c>
      <c r="AY90" s="79">
        <f>SUM(L90,P90,T90,X90,AB90,AF90)</f>
        <v>271</v>
      </c>
      <c r="AZ90" s="79">
        <f>SUM(M90,Q90,U90,Y90,AC90,AG90)</f>
        <v>70</v>
      </c>
      <c r="BA90" s="85">
        <f>SUM(N90,R90,V90,Z90,AD90,AH90)</f>
        <v>6</v>
      </c>
      <c r="GR90" t="s">
        <v>214</v>
      </c>
      <c r="GS90" s="1" t="s">
        <v>493</v>
      </c>
      <c r="GT90" s="1" t="str">
        <f t="shared" si="93"/>
        <v/>
      </c>
    </row>
    <row r="91" spans="1:202" ht="15.75" customHeight="1">
      <c r="A91" s="1">
        <v>1</v>
      </c>
      <c r="B91" s="272" t="s">
        <v>215</v>
      </c>
      <c r="C91" t="s">
        <v>216</v>
      </c>
      <c r="D91" t="s">
        <v>16</v>
      </c>
      <c r="E91" s="254" t="s">
        <v>539</v>
      </c>
      <c r="F91" t="s">
        <v>64</v>
      </c>
      <c r="G91" t="s">
        <v>65</v>
      </c>
      <c r="H91" t="s">
        <v>19</v>
      </c>
      <c r="I91" t="s">
        <v>27</v>
      </c>
      <c r="J91" t="s">
        <v>28</v>
      </c>
      <c r="K91" s="21">
        <v>877</v>
      </c>
      <c r="L91" s="21">
        <v>293</v>
      </c>
      <c r="M91" s="21">
        <v>0</v>
      </c>
      <c r="N91" s="21">
        <v>9</v>
      </c>
      <c r="O91" s="22">
        <v>4596</v>
      </c>
      <c r="P91" s="22">
        <v>587</v>
      </c>
      <c r="Q91" s="22">
        <v>0</v>
      </c>
      <c r="R91" s="22">
        <v>23</v>
      </c>
      <c r="S91" s="23">
        <v>3712</v>
      </c>
      <c r="T91" s="23">
        <v>591</v>
      </c>
      <c r="U91" s="23">
        <v>0</v>
      </c>
      <c r="V91" s="23">
        <v>79</v>
      </c>
      <c r="W91" s="24">
        <v>2387</v>
      </c>
      <c r="X91" s="24">
        <v>193</v>
      </c>
      <c r="Y91" s="24">
        <v>0</v>
      </c>
      <c r="Z91" s="24">
        <v>173</v>
      </c>
      <c r="AA91" s="25">
        <v>241</v>
      </c>
      <c r="AB91" s="25">
        <v>8</v>
      </c>
      <c r="AC91" s="25">
        <v>0</v>
      </c>
      <c r="AD91" s="25">
        <v>32</v>
      </c>
      <c r="AE91" s="26">
        <v>89</v>
      </c>
      <c r="AF91" s="26">
        <v>14</v>
      </c>
      <c r="AG91" s="26">
        <v>0</v>
      </c>
      <c r="AH91" s="26">
        <v>16</v>
      </c>
      <c r="AI91">
        <f>SUM(K91:N91)</f>
        <v>1179</v>
      </c>
      <c r="AJ91">
        <f>SUM(O91:R91)</f>
        <v>5206</v>
      </c>
      <c r="AK91">
        <f>SUM(S91:V91)</f>
        <v>4382</v>
      </c>
      <c r="AL91">
        <f>SUM(W91:Z91)</f>
        <v>2753</v>
      </c>
      <c r="AM91">
        <f>SUM(AA91:AD91)</f>
        <v>281</v>
      </c>
      <c r="AN91">
        <f>SUM(AE91:AH91)</f>
        <v>119</v>
      </c>
      <c r="AO91">
        <f>SUM(AI91:AN91)</f>
        <v>13920</v>
      </c>
      <c r="AP91" s="67">
        <f>SUM(K91,O91,S91,W91)</f>
        <v>11572</v>
      </c>
      <c r="AQ91" s="68">
        <f>SUM(L91,P91,T91,X91)</f>
        <v>1664</v>
      </c>
      <c r="AR91" s="68">
        <f>SUM(M91,Q91,U91,Y91)</f>
        <v>0</v>
      </c>
      <c r="AS91" s="69">
        <f>SUM(N91,R91,V91,Z91)</f>
        <v>284</v>
      </c>
      <c r="AT91" s="77">
        <f>SUM(W91,AA91,AE91)</f>
        <v>2717</v>
      </c>
      <c r="AU91" s="73">
        <f>SUM(X91,AB91,AF91)</f>
        <v>215</v>
      </c>
      <c r="AV91" s="73">
        <f>SUM(Y91,AC91,AG91)</f>
        <v>0</v>
      </c>
      <c r="AW91" s="78">
        <f>SUM(Z91,AD91,AH91)</f>
        <v>221</v>
      </c>
      <c r="AX91" s="84">
        <f>SUM(K91,O91,S91,W91,AA91,AE91)</f>
        <v>11902</v>
      </c>
      <c r="AY91" s="79">
        <f>SUM(L91,P91,T91,X91,AB91,AF91)</f>
        <v>1686</v>
      </c>
      <c r="AZ91" s="79">
        <f>SUM(M91,Q91,U91,Y91,AC91,AG91)</f>
        <v>0</v>
      </c>
      <c r="BA91" s="85">
        <f>SUM(N91,R91,V91,Z91,AD91,AH91)</f>
        <v>332</v>
      </c>
      <c r="GR91" t="s">
        <v>216</v>
      </c>
      <c r="GS91" s="1">
        <f t="shared" si="92"/>
        <v>89</v>
      </c>
      <c r="GT91" s="1" t="str">
        <f t="shared" si="93"/>
        <v>Japan</v>
      </c>
    </row>
    <row r="92" spans="1:202" ht="15.75" customHeight="1">
      <c r="A92" s="1">
        <v>1</v>
      </c>
      <c r="B92" s="272" t="s">
        <v>217</v>
      </c>
      <c r="C92" t="s">
        <v>218</v>
      </c>
      <c r="D92" t="s">
        <v>16</v>
      </c>
      <c r="E92" s="254" t="s">
        <v>539</v>
      </c>
      <c r="F92" t="s">
        <v>64</v>
      </c>
      <c r="G92" t="s">
        <v>65</v>
      </c>
      <c r="H92" t="s">
        <v>19</v>
      </c>
      <c r="I92" t="s">
        <v>27</v>
      </c>
      <c r="J92" t="s">
        <v>28</v>
      </c>
      <c r="K92" s="21">
        <v>6</v>
      </c>
      <c r="L92" s="21">
        <v>310</v>
      </c>
      <c r="M92" s="21">
        <v>6188</v>
      </c>
      <c r="N92" s="21">
        <v>1113</v>
      </c>
      <c r="O92" s="22">
        <v>0</v>
      </c>
      <c r="P92" s="22">
        <v>133</v>
      </c>
      <c r="Q92" s="22">
        <v>14352</v>
      </c>
      <c r="R92" s="22">
        <v>985</v>
      </c>
      <c r="S92" s="23">
        <v>0</v>
      </c>
      <c r="T92" s="23">
        <v>253</v>
      </c>
      <c r="U92" s="23">
        <v>21541</v>
      </c>
      <c r="V92" s="23">
        <v>1282</v>
      </c>
      <c r="W92" s="24">
        <v>0</v>
      </c>
      <c r="X92" s="24">
        <v>297</v>
      </c>
      <c r="Y92" s="24">
        <v>17590</v>
      </c>
      <c r="Z92" s="24">
        <v>1032</v>
      </c>
      <c r="AA92" s="25">
        <v>0</v>
      </c>
      <c r="AB92" s="25">
        <v>536</v>
      </c>
      <c r="AC92" s="25">
        <v>2054</v>
      </c>
      <c r="AD92" s="25">
        <v>1232</v>
      </c>
      <c r="AE92" s="26">
        <v>0</v>
      </c>
      <c r="AF92" s="26">
        <v>297</v>
      </c>
      <c r="AG92" s="26">
        <v>2965</v>
      </c>
      <c r="AH92" s="26">
        <v>2365</v>
      </c>
      <c r="AI92">
        <f>SUM(K92:N92)</f>
        <v>7617</v>
      </c>
      <c r="AJ92">
        <f>SUM(O92:R92)</f>
        <v>15470</v>
      </c>
      <c r="AK92">
        <f>SUM(S92:V92)</f>
        <v>23076</v>
      </c>
      <c r="AL92">
        <f>SUM(W92:Z92)</f>
        <v>18919</v>
      </c>
      <c r="AM92">
        <f>SUM(AA92:AD92)</f>
        <v>3822</v>
      </c>
      <c r="AN92">
        <f>SUM(AE92:AH92)</f>
        <v>5627</v>
      </c>
      <c r="AO92">
        <f>SUM(AI92:AN92)</f>
        <v>74531</v>
      </c>
      <c r="AP92" s="67">
        <f>SUM(K92,O92,S92,W92)</f>
        <v>6</v>
      </c>
      <c r="AQ92" s="68">
        <f>SUM(L92,P92,T92,X92)</f>
        <v>993</v>
      </c>
      <c r="AR92" s="68">
        <f>SUM(M92,Q92,U92,Y92)</f>
        <v>59671</v>
      </c>
      <c r="AS92" s="69">
        <f>SUM(N92,R92,V92,Z92)</f>
        <v>4412</v>
      </c>
      <c r="AT92" s="77">
        <f>SUM(W92,AA92,AE92)</f>
        <v>0</v>
      </c>
      <c r="AU92" s="73">
        <f>SUM(X92,AB92,AF92)</f>
        <v>1130</v>
      </c>
      <c r="AV92" s="73">
        <f>SUM(Y92,AC92,AG92)</f>
        <v>22609</v>
      </c>
      <c r="AW92" s="78">
        <f>SUM(Z92,AD92,AH92)</f>
        <v>4629</v>
      </c>
      <c r="AX92" s="84">
        <f>SUM(K92,O92,S92,W92,AA92,AE92)</f>
        <v>6</v>
      </c>
      <c r="AY92" s="79">
        <f>SUM(L92,P92,T92,X92,AB92,AF92)</f>
        <v>1826</v>
      </c>
      <c r="AZ92" s="79">
        <f>SUM(M92,Q92,U92,Y92,AC92,AG92)</f>
        <v>64690</v>
      </c>
      <c r="BA92" s="85">
        <f>SUM(N92,R92,V92,Z92,AD92,AH92)</f>
        <v>8009</v>
      </c>
      <c r="GR92" t="s">
        <v>218</v>
      </c>
      <c r="GS92" s="1">
        <f t="shared" si="92"/>
        <v>2965</v>
      </c>
      <c r="GT92" s="1" t="str">
        <f t="shared" si="93"/>
        <v>USA</v>
      </c>
    </row>
    <row r="93" spans="1:202" ht="15.75" customHeight="1">
      <c r="A93" s="1">
        <v>1</v>
      </c>
      <c r="B93" s="142" t="s">
        <v>219</v>
      </c>
      <c r="C93" t="s">
        <v>220</v>
      </c>
      <c r="D93" t="s">
        <v>52</v>
      </c>
      <c r="E93" s="254" t="s">
        <v>538</v>
      </c>
      <c r="F93" t="s">
        <v>10</v>
      </c>
      <c r="G93" t="s">
        <v>489</v>
      </c>
      <c r="H93" t="s">
        <v>53</v>
      </c>
      <c r="I93" t="s">
        <v>41</v>
      </c>
      <c r="J93" t="s">
        <v>28</v>
      </c>
      <c r="K93" s="21">
        <v>2642</v>
      </c>
      <c r="L93" s="21">
        <v>13705</v>
      </c>
      <c r="M93" s="21">
        <v>42</v>
      </c>
      <c r="N93" s="21">
        <v>0</v>
      </c>
      <c r="O93" s="22">
        <v>2587</v>
      </c>
      <c r="P93" s="22">
        <v>15788</v>
      </c>
      <c r="Q93" s="22">
        <v>35</v>
      </c>
      <c r="R93" s="22">
        <v>0</v>
      </c>
      <c r="S93" s="23">
        <v>2426</v>
      </c>
      <c r="T93" s="23">
        <v>16980</v>
      </c>
      <c r="U93" s="23">
        <v>38</v>
      </c>
      <c r="V93" s="23">
        <v>0</v>
      </c>
      <c r="W93" s="24">
        <v>3722</v>
      </c>
      <c r="X93" s="24">
        <v>36924</v>
      </c>
      <c r="Y93" s="24">
        <v>35</v>
      </c>
      <c r="Z93" s="24">
        <v>2</v>
      </c>
      <c r="AA93" s="25">
        <v>4473</v>
      </c>
      <c r="AB93" s="25">
        <v>25320</v>
      </c>
      <c r="AC93" s="25">
        <v>35</v>
      </c>
      <c r="AD93" s="25">
        <v>1</v>
      </c>
      <c r="AE93" s="26">
        <v>3887</v>
      </c>
      <c r="AF93" s="26">
        <v>210</v>
      </c>
      <c r="AG93" s="26">
        <v>34</v>
      </c>
      <c r="AH93" s="26">
        <v>0</v>
      </c>
      <c r="AI93">
        <f>SUM(K93:N93)</f>
        <v>16389</v>
      </c>
      <c r="AJ93">
        <f>SUM(O93:R93)</f>
        <v>18410</v>
      </c>
      <c r="AK93">
        <f>SUM(S93:V93)</f>
        <v>19444</v>
      </c>
      <c r="AL93">
        <f>SUM(W93:Z93)</f>
        <v>40683</v>
      </c>
      <c r="AM93">
        <f>SUM(AA93:AD93)</f>
        <v>29829</v>
      </c>
      <c r="AN93">
        <f>SUM(AE93:AH93)</f>
        <v>4131</v>
      </c>
      <c r="AO93">
        <f>SUM(AI93:AN93)</f>
        <v>128886</v>
      </c>
      <c r="AP93" s="67">
        <f>SUM(K93,O93,S93,W93)</f>
        <v>11377</v>
      </c>
      <c r="AQ93" s="68">
        <f>SUM(L93,P93,T93,X93)</f>
        <v>83397</v>
      </c>
      <c r="AR93" s="68">
        <f>SUM(M93,Q93,U93,Y93)</f>
        <v>150</v>
      </c>
      <c r="AS93" s="69">
        <f>SUM(N93,R93,V93,Z93)</f>
        <v>2</v>
      </c>
      <c r="AT93" s="77">
        <f>SUM(W93,AA93,AE93)</f>
        <v>12082</v>
      </c>
      <c r="AU93" s="73">
        <f>SUM(X93,AB93,AF93)</f>
        <v>62454</v>
      </c>
      <c r="AV93" s="73">
        <f>SUM(Y93,AC93,AG93)</f>
        <v>104</v>
      </c>
      <c r="AW93" s="78">
        <f>SUM(Z93,AD93,AH93)</f>
        <v>3</v>
      </c>
      <c r="AX93" s="84">
        <f>SUM(K93,O93,S93,W93,AA93,AE93)</f>
        <v>19737</v>
      </c>
      <c r="AY93" s="79">
        <f>SUM(L93,P93,T93,X93,AB93,AF93)</f>
        <v>108927</v>
      </c>
      <c r="AZ93" s="79">
        <f>SUM(M93,Q93,U93,Y93,AC93,AG93)</f>
        <v>219</v>
      </c>
      <c r="BA93" s="85">
        <f>SUM(N93,R93,V93,Z93,AD93,AH93)</f>
        <v>3</v>
      </c>
      <c r="BD93" s="110"/>
      <c r="BE93" s="110"/>
      <c r="BF93" s="110"/>
      <c r="BG93" s="110"/>
      <c r="BH93" s="110"/>
      <c r="BI93" s="110"/>
      <c r="BJ93" s="110"/>
      <c r="BK93" s="110"/>
      <c r="BL93" s="110"/>
      <c r="GR93" t="s">
        <v>220</v>
      </c>
      <c r="GS93" s="1">
        <f t="shared" si="92"/>
        <v>3887</v>
      </c>
      <c r="GT93" s="1" t="str">
        <f t="shared" si="93"/>
        <v>Japan</v>
      </c>
    </row>
    <row r="94" spans="1:202" ht="15.75" customHeight="1">
      <c r="A94" s="1">
        <v>1</v>
      </c>
      <c r="B94" s="272" t="s">
        <v>221</v>
      </c>
      <c r="C94" t="s">
        <v>222</v>
      </c>
      <c r="D94" t="s">
        <v>16</v>
      </c>
      <c r="E94" s="254" t="s">
        <v>539</v>
      </c>
      <c r="F94" t="s">
        <v>64</v>
      </c>
      <c r="G94" t="s">
        <v>65</v>
      </c>
      <c r="H94" t="s">
        <v>19</v>
      </c>
      <c r="I94" t="s">
        <v>41</v>
      </c>
      <c r="J94" t="s">
        <v>28</v>
      </c>
      <c r="K94" s="21">
        <v>0</v>
      </c>
      <c r="L94" s="21">
        <v>11125</v>
      </c>
      <c r="M94" s="21">
        <v>196</v>
      </c>
      <c r="N94" s="21">
        <v>22</v>
      </c>
      <c r="O94" s="22">
        <v>0</v>
      </c>
      <c r="P94" s="22">
        <v>13564</v>
      </c>
      <c r="Q94" s="22">
        <v>245</v>
      </c>
      <c r="R94" s="22">
        <v>47</v>
      </c>
      <c r="S94" s="23">
        <v>0</v>
      </c>
      <c r="T94" s="23">
        <v>18831</v>
      </c>
      <c r="U94" s="23">
        <v>160</v>
      </c>
      <c r="V94" s="23">
        <v>38</v>
      </c>
      <c r="W94" s="24">
        <v>0</v>
      </c>
      <c r="X94" s="24">
        <v>11922</v>
      </c>
      <c r="Y94" s="24">
        <v>237</v>
      </c>
      <c r="Z94" s="24">
        <v>78</v>
      </c>
      <c r="AA94" s="25">
        <v>0</v>
      </c>
      <c r="AB94" s="25">
        <v>11673</v>
      </c>
      <c r="AC94" s="25">
        <v>367</v>
      </c>
      <c r="AD94" s="25">
        <v>67</v>
      </c>
      <c r="AE94" s="26">
        <v>0</v>
      </c>
      <c r="AF94" s="26">
        <v>11429</v>
      </c>
      <c r="AG94" s="26">
        <v>299</v>
      </c>
      <c r="AH94" s="26">
        <v>27</v>
      </c>
      <c r="AI94">
        <f>SUM(K94:N94)</f>
        <v>11343</v>
      </c>
      <c r="AJ94">
        <f>SUM(O94:R94)</f>
        <v>13856</v>
      </c>
      <c r="AK94">
        <f>SUM(S94:V94)</f>
        <v>19029</v>
      </c>
      <c r="AL94">
        <f>SUM(W94:Z94)</f>
        <v>12237</v>
      </c>
      <c r="AM94">
        <f>SUM(AA94:AD94)</f>
        <v>12107</v>
      </c>
      <c r="AN94">
        <f>SUM(AE94:AH94)</f>
        <v>11755</v>
      </c>
      <c r="AO94">
        <f>SUM(AI94:AN94)</f>
        <v>80327</v>
      </c>
      <c r="AP94" s="67">
        <f>SUM(K94,O94,S94,W94)</f>
        <v>0</v>
      </c>
      <c r="AQ94" s="68">
        <f>SUM(L94,P94,T94,X94)</f>
        <v>55442</v>
      </c>
      <c r="AR94" s="68">
        <f>SUM(M94,Q94,U94,Y94)</f>
        <v>838</v>
      </c>
      <c r="AS94" s="69">
        <f>SUM(N94,R94,V94,Z94)</f>
        <v>185</v>
      </c>
      <c r="AT94" s="77">
        <f>SUM(W94,AA94,AE94)</f>
        <v>0</v>
      </c>
      <c r="AU94" s="73">
        <f>SUM(X94,AB94,AF94)</f>
        <v>35024</v>
      </c>
      <c r="AV94" s="73">
        <f>SUM(Y94,AC94,AG94)</f>
        <v>903</v>
      </c>
      <c r="AW94" s="78">
        <f>SUM(Z94,AD94,AH94)</f>
        <v>172</v>
      </c>
      <c r="AX94" s="84">
        <f>SUM(K94,O94,S94,W94,AA94,AE94)</f>
        <v>0</v>
      </c>
      <c r="AY94" s="79">
        <f>SUM(L94,P94,T94,X94,AB94,AF94)</f>
        <v>78544</v>
      </c>
      <c r="AZ94" s="79">
        <f>SUM(M94,Q94,U94,Y94,AC94,AG94)</f>
        <v>1504</v>
      </c>
      <c r="BA94" s="85">
        <f>SUM(N94,R94,V94,Z94,AD94,AH94)</f>
        <v>279</v>
      </c>
      <c r="GR94" t="s">
        <v>222</v>
      </c>
      <c r="GS94" s="1">
        <f t="shared" si="92"/>
        <v>11429</v>
      </c>
      <c r="GT94" s="1" t="str">
        <f t="shared" si="93"/>
        <v>EU</v>
      </c>
    </row>
    <row r="95" spans="1:202" ht="15.75" customHeight="1">
      <c r="A95" s="1">
        <v>1</v>
      </c>
      <c r="B95" s="142" t="s">
        <v>223</v>
      </c>
      <c r="C95" t="s">
        <v>224</v>
      </c>
      <c r="D95" t="s">
        <v>52</v>
      </c>
      <c r="E95" s="254" t="s">
        <v>538</v>
      </c>
      <c r="F95" t="s">
        <v>10</v>
      </c>
      <c r="G95" s="20" t="s">
        <v>25</v>
      </c>
      <c r="H95" t="s">
        <v>53</v>
      </c>
      <c r="I95" t="s">
        <v>41</v>
      </c>
      <c r="J95" t="s">
        <v>28</v>
      </c>
      <c r="K95" s="21">
        <v>11</v>
      </c>
      <c r="L95" s="21">
        <v>58320</v>
      </c>
      <c r="M95" s="21">
        <v>380</v>
      </c>
      <c r="N95" s="21">
        <v>5</v>
      </c>
      <c r="O95" s="22">
        <v>0</v>
      </c>
      <c r="P95" s="22">
        <v>58967</v>
      </c>
      <c r="Q95" s="22">
        <v>313</v>
      </c>
      <c r="R95" s="22">
        <v>4</v>
      </c>
      <c r="S95" s="23">
        <v>0</v>
      </c>
      <c r="T95" s="23">
        <v>62470</v>
      </c>
      <c r="U95" s="23">
        <v>338</v>
      </c>
      <c r="V95" s="23">
        <v>1</v>
      </c>
      <c r="W95" s="24">
        <v>0</v>
      </c>
      <c r="X95" s="24">
        <v>75634</v>
      </c>
      <c r="Y95" s="24">
        <v>787</v>
      </c>
      <c r="Z95" s="24">
        <v>6</v>
      </c>
      <c r="AA95" s="25">
        <v>0</v>
      </c>
      <c r="AB95" s="25">
        <v>65380</v>
      </c>
      <c r="AC95" s="25">
        <v>1142</v>
      </c>
      <c r="AD95" s="25">
        <v>3</v>
      </c>
      <c r="AE95" s="26">
        <v>0</v>
      </c>
      <c r="AF95" s="26">
        <v>93633</v>
      </c>
      <c r="AG95" s="26">
        <v>249</v>
      </c>
      <c r="AH95" s="26">
        <v>5</v>
      </c>
      <c r="AI95">
        <f>SUM(K95:N95)</f>
        <v>58716</v>
      </c>
      <c r="AJ95">
        <f>SUM(O95:R95)</f>
        <v>59284</v>
      </c>
      <c r="AK95">
        <f>SUM(S95:V95)</f>
        <v>62809</v>
      </c>
      <c r="AL95">
        <f>SUM(W95:Z95)</f>
        <v>76427</v>
      </c>
      <c r="AM95">
        <f>SUM(AA95:AD95)</f>
        <v>66525</v>
      </c>
      <c r="AN95">
        <f>SUM(AE95:AH95)</f>
        <v>93887</v>
      </c>
      <c r="AO95">
        <f>SUM(AI95:AN95)</f>
        <v>417648</v>
      </c>
      <c r="AP95" s="67">
        <f>SUM(K95,O95,S95,W95)</f>
        <v>11</v>
      </c>
      <c r="AQ95" s="68">
        <f>SUM(L95,P95,T95,X95)</f>
        <v>255391</v>
      </c>
      <c r="AR95" s="68">
        <f>SUM(M95,Q95,U95,Y95)</f>
        <v>1818</v>
      </c>
      <c r="AS95" s="69">
        <f>SUM(N95,R95,V95,Z95)</f>
        <v>16</v>
      </c>
      <c r="AT95" s="77">
        <f>SUM(W95,AA95,AE95)</f>
        <v>0</v>
      </c>
      <c r="AU95" s="73">
        <f>SUM(X95,AB95,AF95)</f>
        <v>234647</v>
      </c>
      <c r="AV95" s="73">
        <f>SUM(Y95,AC95,AG95)</f>
        <v>2178</v>
      </c>
      <c r="AW95" s="78">
        <f>SUM(Z95,AD95,AH95)</f>
        <v>14</v>
      </c>
      <c r="AX95" s="84">
        <f>SUM(K95,O95,S95,W95,AA95,AE95)</f>
        <v>11</v>
      </c>
      <c r="AY95" s="79">
        <f>SUM(L95,P95,T95,X95,AB95,AF95)</f>
        <v>414404</v>
      </c>
      <c r="AZ95" s="79">
        <f>SUM(M95,Q95,U95,Y95,AC95,AG95)</f>
        <v>3209</v>
      </c>
      <c r="BA95" s="85">
        <f>SUM(N95,R95,V95,Z95,AD95,AH95)</f>
        <v>24</v>
      </c>
      <c r="GR95" t="s">
        <v>224</v>
      </c>
      <c r="GS95" s="1">
        <f t="shared" si="92"/>
        <v>93633</v>
      </c>
      <c r="GT95" s="1" t="str">
        <f t="shared" si="93"/>
        <v>EU</v>
      </c>
    </row>
    <row r="96" spans="1:202" ht="15.75" customHeight="1">
      <c r="A96" s="1">
        <v>1</v>
      </c>
      <c r="B96" s="272" t="s">
        <v>225</v>
      </c>
      <c r="C96" t="s">
        <v>226</v>
      </c>
      <c r="D96" t="s">
        <v>16</v>
      </c>
      <c r="E96" s="254" t="s">
        <v>542</v>
      </c>
      <c r="F96" t="s">
        <v>39</v>
      </c>
      <c r="G96" t="s">
        <v>40</v>
      </c>
      <c r="H96" t="s">
        <v>19</v>
      </c>
      <c r="I96" t="s">
        <v>27</v>
      </c>
      <c r="J96" t="s">
        <v>28</v>
      </c>
      <c r="K96" s="21">
        <v>15113</v>
      </c>
      <c r="L96" s="21">
        <v>80</v>
      </c>
      <c r="M96" s="21">
        <v>349</v>
      </c>
      <c r="N96" s="21">
        <v>1</v>
      </c>
      <c r="O96" s="22">
        <v>20178</v>
      </c>
      <c r="P96" s="22">
        <v>110</v>
      </c>
      <c r="Q96" s="22">
        <v>557</v>
      </c>
      <c r="R96" s="22">
        <v>0</v>
      </c>
      <c r="S96" s="23">
        <v>28505</v>
      </c>
      <c r="T96" s="23">
        <v>139</v>
      </c>
      <c r="U96" s="23">
        <v>1094</v>
      </c>
      <c r="V96" s="23">
        <v>6</v>
      </c>
      <c r="W96" s="24">
        <v>25431</v>
      </c>
      <c r="X96" s="24">
        <v>162</v>
      </c>
      <c r="Y96" s="24">
        <v>1121</v>
      </c>
      <c r="Z96" s="24">
        <v>5</v>
      </c>
      <c r="AA96" s="25">
        <v>28068</v>
      </c>
      <c r="AB96" s="25">
        <v>293</v>
      </c>
      <c r="AC96" s="25">
        <v>1134</v>
      </c>
      <c r="AD96" s="25">
        <v>6</v>
      </c>
      <c r="AE96" s="26">
        <v>19630</v>
      </c>
      <c r="AF96" s="26">
        <v>3</v>
      </c>
      <c r="AG96" s="26">
        <v>893</v>
      </c>
      <c r="AH96" s="26">
        <v>11</v>
      </c>
      <c r="AI96">
        <f>SUM(K96:N96)</f>
        <v>15543</v>
      </c>
      <c r="AJ96">
        <f>SUM(O96:R96)</f>
        <v>20845</v>
      </c>
      <c r="AK96">
        <f>SUM(S96:V96)</f>
        <v>29744</v>
      </c>
      <c r="AL96">
        <f>SUM(W96:Z96)</f>
        <v>26719</v>
      </c>
      <c r="AM96">
        <f>SUM(AA96:AD96)</f>
        <v>29501</v>
      </c>
      <c r="AN96">
        <f>SUM(AE96:AH96)</f>
        <v>20537</v>
      </c>
      <c r="AO96">
        <f>SUM(AI96:AN96)</f>
        <v>142889</v>
      </c>
      <c r="AP96" s="67">
        <f>SUM(K96,O96,S96,W96)</f>
        <v>89227</v>
      </c>
      <c r="AQ96" s="68">
        <f>SUM(L96,P96,T96,X96)</f>
        <v>491</v>
      </c>
      <c r="AR96" s="68">
        <f>SUM(M96,Q96,U96,Y96)</f>
        <v>3121</v>
      </c>
      <c r="AS96" s="69">
        <f>SUM(N96,R96,V96,Z96)</f>
        <v>12</v>
      </c>
      <c r="AT96" s="77">
        <f>SUM(W96,AA96,AE96)</f>
        <v>73129</v>
      </c>
      <c r="AU96" s="73">
        <f>SUM(X96,AB96,AF96)</f>
        <v>458</v>
      </c>
      <c r="AV96" s="73">
        <f>SUM(Y96,AC96,AG96)</f>
        <v>3148</v>
      </c>
      <c r="AW96" s="78">
        <f>SUM(Z96,AD96,AH96)</f>
        <v>22</v>
      </c>
      <c r="AX96" s="84">
        <f>SUM(K96,O96,S96,W96,AA96,AE96)</f>
        <v>136925</v>
      </c>
      <c r="AY96" s="79">
        <f>SUM(L96,P96,T96,X96,AB96,AF96)</f>
        <v>787</v>
      </c>
      <c r="AZ96" s="79">
        <f>SUM(M96,Q96,U96,Y96,AC96,AG96)</f>
        <v>5148</v>
      </c>
      <c r="BA96" s="85">
        <f>SUM(N96,R96,V96,Z96,AD96,AH96)</f>
        <v>29</v>
      </c>
      <c r="BD96" s="110"/>
      <c r="BE96" s="110"/>
      <c r="BF96" s="110"/>
      <c r="GR96" t="s">
        <v>226</v>
      </c>
      <c r="GS96" s="1">
        <f t="shared" si="92"/>
        <v>19630</v>
      </c>
      <c r="GT96" s="1" t="str">
        <f t="shared" si="93"/>
        <v>Japan</v>
      </c>
    </row>
    <row r="97" spans="1:202" ht="15.75" customHeight="1">
      <c r="A97" s="1">
        <v>1</v>
      </c>
      <c r="B97" s="272" t="s">
        <v>227</v>
      </c>
      <c r="C97" t="s">
        <v>228</v>
      </c>
      <c r="D97" t="s">
        <v>52</v>
      </c>
      <c r="E97" s="254" t="s">
        <v>540</v>
      </c>
      <c r="F97" t="s">
        <v>17</v>
      </c>
      <c r="G97" t="s">
        <v>284</v>
      </c>
      <c r="H97" t="s">
        <v>53</v>
      </c>
      <c r="I97" t="s">
        <v>41</v>
      </c>
      <c r="J97" t="s">
        <v>28</v>
      </c>
      <c r="K97" s="21">
        <v>0</v>
      </c>
      <c r="L97" s="21">
        <v>1176</v>
      </c>
      <c r="M97" s="21">
        <v>2051</v>
      </c>
      <c r="N97" s="21">
        <v>34</v>
      </c>
      <c r="O97" s="22">
        <v>0</v>
      </c>
      <c r="P97" s="22">
        <v>2788</v>
      </c>
      <c r="Q97" s="22">
        <v>2015</v>
      </c>
      <c r="R97" s="22">
        <v>36</v>
      </c>
      <c r="S97" s="23">
        <v>0</v>
      </c>
      <c r="T97" s="23">
        <v>7169</v>
      </c>
      <c r="U97" s="23">
        <v>2068</v>
      </c>
      <c r="V97" s="23">
        <v>65</v>
      </c>
      <c r="W97" s="24">
        <v>0</v>
      </c>
      <c r="X97" s="24">
        <v>1019</v>
      </c>
      <c r="Y97" s="24">
        <v>2240</v>
      </c>
      <c r="Z97" s="24">
        <v>62</v>
      </c>
      <c r="AA97" s="25">
        <v>0</v>
      </c>
      <c r="AB97" s="25">
        <v>3017</v>
      </c>
      <c r="AC97" s="25">
        <v>1838</v>
      </c>
      <c r="AD97" s="25">
        <v>115</v>
      </c>
      <c r="AE97" s="26">
        <v>0</v>
      </c>
      <c r="AF97" s="26">
        <v>610</v>
      </c>
      <c r="AG97" s="26">
        <v>1881</v>
      </c>
      <c r="AH97" s="26">
        <v>73</v>
      </c>
      <c r="AI97">
        <f>SUM(K97:N97)</f>
        <v>3261</v>
      </c>
      <c r="AJ97">
        <f>SUM(O97:R97)</f>
        <v>4839</v>
      </c>
      <c r="AK97">
        <f>SUM(S97:V97)</f>
        <v>9302</v>
      </c>
      <c r="AL97">
        <f>SUM(W97:Z97)</f>
        <v>3321</v>
      </c>
      <c r="AM97">
        <f>SUM(AA97:AD97)</f>
        <v>4970</v>
      </c>
      <c r="AN97">
        <f>SUM(AE97:AH97)</f>
        <v>2564</v>
      </c>
      <c r="AO97">
        <f>SUM(AI97:AN97)</f>
        <v>28257</v>
      </c>
      <c r="AP97" s="67">
        <f>SUM(K97,O97,S97,W97)</f>
        <v>0</v>
      </c>
      <c r="AQ97" s="68">
        <f>SUM(L97,P97,T97,X97)</f>
        <v>12152</v>
      </c>
      <c r="AR97" s="68">
        <f>SUM(M97,Q97,U97,Y97)</f>
        <v>8374</v>
      </c>
      <c r="AS97" s="69">
        <f>SUM(N97,R97,V97,Z97)</f>
        <v>197</v>
      </c>
      <c r="AT97" s="77">
        <f>SUM(W97,AA97,AE97)</f>
        <v>0</v>
      </c>
      <c r="AU97" s="73">
        <f>SUM(X97,AB97,AF97)</f>
        <v>4646</v>
      </c>
      <c r="AV97" s="73">
        <f>SUM(Y97,AC97,AG97)</f>
        <v>5959</v>
      </c>
      <c r="AW97" s="78">
        <f>SUM(Z97,AD97,AH97)</f>
        <v>250</v>
      </c>
      <c r="AX97" s="84">
        <f>SUM(K97,O97,S97,W97,AA97,AE97)</f>
        <v>0</v>
      </c>
      <c r="AY97" s="79">
        <f>SUM(L97,P97,T97,X97,AB97,AF97)</f>
        <v>15779</v>
      </c>
      <c r="AZ97" s="79">
        <f>SUM(M97,Q97,U97,Y97,AC97,AG97)</f>
        <v>12093</v>
      </c>
      <c r="BA97" s="85">
        <f>SUM(N97,R97,V97,Z97,AD97,AH97)</f>
        <v>385</v>
      </c>
      <c r="GR97" t="s">
        <v>228</v>
      </c>
      <c r="GS97" s="1">
        <f t="shared" si="92"/>
        <v>1881</v>
      </c>
      <c r="GT97" s="1" t="str">
        <f t="shared" si="93"/>
        <v>USA</v>
      </c>
    </row>
    <row r="98" spans="1:202" ht="15.75" customHeight="1">
      <c r="A98" s="1">
        <v>1</v>
      </c>
      <c r="B98" s="272" t="s">
        <v>229</v>
      </c>
      <c r="C98" t="s">
        <v>230</v>
      </c>
      <c r="D98" t="s">
        <v>16</v>
      </c>
      <c r="E98" s="254" t="s">
        <v>539</v>
      </c>
      <c r="F98" t="s">
        <v>64</v>
      </c>
      <c r="G98" t="s">
        <v>65</v>
      </c>
      <c r="H98" t="s">
        <v>19</v>
      </c>
      <c r="I98" t="s">
        <v>27</v>
      </c>
      <c r="J98" t="s">
        <v>28</v>
      </c>
      <c r="K98" s="21">
        <v>0</v>
      </c>
      <c r="L98" s="21">
        <v>2760</v>
      </c>
      <c r="M98" s="21">
        <v>27074</v>
      </c>
      <c r="N98" s="21">
        <v>29710</v>
      </c>
      <c r="O98" s="22">
        <v>0</v>
      </c>
      <c r="P98" s="22">
        <v>1357</v>
      </c>
      <c r="Q98" s="22">
        <v>27960</v>
      </c>
      <c r="R98" s="22">
        <v>25697</v>
      </c>
      <c r="S98" s="23">
        <v>0</v>
      </c>
      <c r="T98" s="23">
        <v>1742</v>
      </c>
      <c r="U98" s="23">
        <v>40842</v>
      </c>
      <c r="V98" s="23">
        <v>20491</v>
      </c>
      <c r="W98" s="24">
        <v>0</v>
      </c>
      <c r="X98" s="24">
        <v>1026</v>
      </c>
      <c r="Y98" s="24">
        <v>47210</v>
      </c>
      <c r="Z98" s="24">
        <v>17394</v>
      </c>
      <c r="AA98" s="25">
        <v>0</v>
      </c>
      <c r="AB98" s="25">
        <v>1189</v>
      </c>
      <c r="AC98" s="25">
        <v>39853</v>
      </c>
      <c r="AD98" s="25">
        <v>22284</v>
      </c>
      <c r="AE98" s="26">
        <v>0</v>
      </c>
      <c r="AF98" s="26">
        <v>1930</v>
      </c>
      <c r="AG98" s="26">
        <v>41291</v>
      </c>
      <c r="AH98" s="26">
        <v>25142</v>
      </c>
      <c r="AI98">
        <f>SUM(K98:N98)</f>
        <v>59544</v>
      </c>
      <c r="AJ98">
        <f>SUM(O98:R98)</f>
        <v>55014</v>
      </c>
      <c r="AK98">
        <f>SUM(S98:V98)</f>
        <v>63075</v>
      </c>
      <c r="AL98">
        <f>SUM(W98:Z98)</f>
        <v>65630</v>
      </c>
      <c r="AM98">
        <f>SUM(AA98:AD98)</f>
        <v>63326</v>
      </c>
      <c r="AN98">
        <f>SUM(AE98:AH98)</f>
        <v>68363</v>
      </c>
      <c r="AO98">
        <f>SUM(AI98:AN98)</f>
        <v>374952</v>
      </c>
      <c r="AP98" s="67">
        <f>SUM(K98,O98,S98,W98)</f>
        <v>0</v>
      </c>
      <c r="AQ98" s="68">
        <f>SUM(L98,P98,T98,X98)</f>
        <v>6885</v>
      </c>
      <c r="AR98" s="68">
        <f>SUM(M98,Q98,U98,Y98)</f>
        <v>143086</v>
      </c>
      <c r="AS98" s="69">
        <f>SUM(N98,R98,V98,Z98)</f>
        <v>93292</v>
      </c>
      <c r="AT98" s="77">
        <f>SUM(W98,AA98,AE98)</f>
        <v>0</v>
      </c>
      <c r="AU98" s="73">
        <f>SUM(X98,AB98,AF98)</f>
        <v>4145</v>
      </c>
      <c r="AV98" s="73">
        <f>SUM(Y98,AC98,AG98)</f>
        <v>128354</v>
      </c>
      <c r="AW98" s="78">
        <f>SUM(Z98,AD98,AH98)</f>
        <v>64820</v>
      </c>
      <c r="AX98" s="84">
        <f>SUM(K98,O98,S98,W98,AA98,AE98)</f>
        <v>0</v>
      </c>
      <c r="AY98" s="79">
        <f>SUM(L98,P98,T98,X98,AB98,AF98)</f>
        <v>10004</v>
      </c>
      <c r="AZ98" s="79">
        <f>SUM(M98,Q98,U98,Y98,AC98,AG98)</f>
        <v>224230</v>
      </c>
      <c r="BA98" s="85">
        <f>SUM(N98,R98,V98,Z98,AD98,AH98)</f>
        <v>140718</v>
      </c>
      <c r="GR98" t="s">
        <v>230</v>
      </c>
      <c r="GS98" s="1">
        <f t="shared" si="92"/>
        <v>41291</v>
      </c>
      <c r="GT98" s="1" t="str">
        <f t="shared" si="93"/>
        <v>USA</v>
      </c>
    </row>
    <row r="99" spans="1:202" ht="15.75" customHeight="1">
      <c r="A99" s="1">
        <v>1</v>
      </c>
      <c r="B99" s="272" t="s">
        <v>231</v>
      </c>
      <c r="C99" t="s">
        <v>232</v>
      </c>
      <c r="D99" t="s">
        <v>16</v>
      </c>
      <c r="E99" s="254" t="s">
        <v>538</v>
      </c>
      <c r="F99" s="20" t="s">
        <v>24</v>
      </c>
      <c r="G99" t="s">
        <v>18</v>
      </c>
      <c r="H99" t="s">
        <v>19</v>
      </c>
      <c r="I99" t="s">
        <v>27</v>
      </c>
      <c r="J99" t="s">
        <v>28</v>
      </c>
      <c r="K99" s="21">
        <v>2</v>
      </c>
      <c r="L99" s="21">
        <v>451</v>
      </c>
      <c r="M99" s="21">
        <v>44</v>
      </c>
      <c r="N99" s="21">
        <v>415</v>
      </c>
      <c r="O99" s="22">
        <v>0</v>
      </c>
      <c r="P99" s="22">
        <v>41</v>
      </c>
      <c r="Q99" s="22">
        <v>3</v>
      </c>
      <c r="R99" s="22">
        <v>64</v>
      </c>
      <c r="S99" s="23">
        <v>0</v>
      </c>
      <c r="T99" s="23">
        <v>91</v>
      </c>
      <c r="U99" s="23">
        <v>5</v>
      </c>
      <c r="V99" s="23">
        <v>293</v>
      </c>
      <c r="W99" s="24">
        <v>7</v>
      </c>
      <c r="X99" s="24">
        <v>57</v>
      </c>
      <c r="Y99" s="24">
        <v>14</v>
      </c>
      <c r="Z99" s="24">
        <v>748</v>
      </c>
      <c r="AA99" s="25">
        <v>3</v>
      </c>
      <c r="AB99" s="25">
        <v>114</v>
      </c>
      <c r="AC99" s="25">
        <v>26</v>
      </c>
      <c r="AD99" s="25">
        <v>1314</v>
      </c>
      <c r="AE99" s="26">
        <v>4</v>
      </c>
      <c r="AF99" s="26">
        <v>92</v>
      </c>
      <c r="AG99" s="26">
        <v>84</v>
      </c>
      <c r="AH99" s="26">
        <v>3135</v>
      </c>
      <c r="AI99">
        <f>SUM(K99:N99)</f>
        <v>912</v>
      </c>
      <c r="AJ99">
        <f>SUM(O99:R99)</f>
        <v>108</v>
      </c>
      <c r="AK99">
        <f>SUM(S99:V99)</f>
        <v>389</v>
      </c>
      <c r="AL99">
        <f>SUM(W99:Z99)</f>
        <v>826</v>
      </c>
      <c r="AM99">
        <f>SUM(AA99:AD99)</f>
        <v>1457</v>
      </c>
      <c r="AN99">
        <f>SUM(AE99:AH99)</f>
        <v>3315</v>
      </c>
      <c r="AO99">
        <f>SUM(AI99:AN99)</f>
        <v>7007</v>
      </c>
      <c r="AP99" s="67">
        <f>SUM(K99,O99,S99,W99)</f>
        <v>9</v>
      </c>
      <c r="AQ99" s="68">
        <f>SUM(L99,P99,T99,X99)</f>
        <v>640</v>
      </c>
      <c r="AR99" s="68">
        <f>SUM(M99,Q99,U99,Y99)</f>
        <v>66</v>
      </c>
      <c r="AS99" s="69">
        <f>SUM(N99,R99,V99,Z99)</f>
        <v>1520</v>
      </c>
      <c r="AT99" s="77">
        <f>SUM(W99,AA99,AE99)</f>
        <v>14</v>
      </c>
      <c r="AU99" s="73">
        <f>SUM(X99,AB99,AF99)</f>
        <v>263</v>
      </c>
      <c r="AV99" s="73">
        <f>SUM(Y99,AC99,AG99)</f>
        <v>124</v>
      </c>
      <c r="AW99" s="78">
        <f>SUM(Z99,AD99,AH99)</f>
        <v>5197</v>
      </c>
      <c r="AX99" s="84">
        <f>SUM(K99,O99,S99,W99,AA99,AE99)</f>
        <v>16</v>
      </c>
      <c r="AY99" s="79">
        <f>SUM(L99,P99,T99,X99,AB99,AF99)</f>
        <v>846</v>
      </c>
      <c r="AZ99" s="79">
        <f>SUM(M99,Q99,U99,Y99,AC99,AG99)</f>
        <v>176</v>
      </c>
      <c r="BA99" s="85">
        <f>SUM(N99,R99,V99,Z99,AD99,AH99)</f>
        <v>5969</v>
      </c>
      <c r="GR99" t="s">
        <v>232</v>
      </c>
      <c r="GS99" s="1">
        <f t="shared" si="92"/>
        <v>3135</v>
      </c>
      <c r="GT99" s="1" t="str">
        <f t="shared" si="93"/>
        <v>South Korea</v>
      </c>
    </row>
    <row r="100" spans="1:202" ht="15.75" customHeight="1">
      <c r="A100" s="1">
        <v>1</v>
      </c>
      <c r="B100" s="272" t="s">
        <v>233</v>
      </c>
      <c r="C100" t="s">
        <v>234</v>
      </c>
      <c r="D100" t="s">
        <v>16</v>
      </c>
      <c r="E100" s="254" t="s">
        <v>541</v>
      </c>
      <c r="F100" t="s">
        <v>31</v>
      </c>
      <c r="G100" t="s">
        <v>103</v>
      </c>
      <c r="H100" t="s">
        <v>19</v>
      </c>
      <c r="I100" t="s">
        <v>36</v>
      </c>
      <c r="J100" t="s">
        <v>28</v>
      </c>
      <c r="K100" s="21">
        <v>65225</v>
      </c>
      <c r="L100" s="21">
        <v>2770</v>
      </c>
      <c r="M100" s="21">
        <v>58</v>
      </c>
      <c r="N100" s="21">
        <v>4</v>
      </c>
      <c r="O100" s="22">
        <v>48671</v>
      </c>
      <c r="P100" s="22">
        <v>2328</v>
      </c>
      <c r="Q100" s="22">
        <v>42</v>
      </c>
      <c r="R100" s="22">
        <v>13</v>
      </c>
      <c r="S100" s="23">
        <v>65870</v>
      </c>
      <c r="T100" s="23">
        <v>5997</v>
      </c>
      <c r="U100" s="23">
        <v>42</v>
      </c>
      <c r="V100" s="23">
        <v>53</v>
      </c>
      <c r="W100" s="24">
        <v>67693</v>
      </c>
      <c r="X100" s="24">
        <v>5238</v>
      </c>
      <c r="Y100" s="24">
        <v>18</v>
      </c>
      <c r="Z100" s="24">
        <v>77</v>
      </c>
      <c r="AA100" s="25">
        <v>68640</v>
      </c>
      <c r="AB100" s="25">
        <v>2909</v>
      </c>
      <c r="AC100" s="25">
        <v>20</v>
      </c>
      <c r="AD100" s="25">
        <v>125</v>
      </c>
      <c r="AE100" s="26">
        <v>54292</v>
      </c>
      <c r="AF100" s="26">
        <v>36</v>
      </c>
      <c r="AG100" s="26">
        <v>20</v>
      </c>
      <c r="AH100" s="26">
        <v>180</v>
      </c>
      <c r="AI100">
        <f>SUM(K100:N100)</f>
        <v>68057</v>
      </c>
      <c r="AJ100">
        <f>SUM(O100:R100)</f>
        <v>51054</v>
      </c>
      <c r="AK100">
        <f>SUM(S100:V100)</f>
        <v>71962</v>
      </c>
      <c r="AL100">
        <f>SUM(W100:Z100)</f>
        <v>73026</v>
      </c>
      <c r="AM100">
        <f>SUM(AA100:AD100)</f>
        <v>71694</v>
      </c>
      <c r="AN100">
        <f>SUM(AE100:AH100)</f>
        <v>54528</v>
      </c>
      <c r="AO100">
        <f>SUM(AI100:AN100)</f>
        <v>390321</v>
      </c>
      <c r="AP100" s="67">
        <f>SUM(K100,O100,S100,W100)</f>
        <v>247459</v>
      </c>
      <c r="AQ100" s="68">
        <f>SUM(L100,P100,T100,X100)</f>
        <v>16333</v>
      </c>
      <c r="AR100" s="68">
        <f>SUM(M100,Q100,U100,Y100)</f>
        <v>160</v>
      </c>
      <c r="AS100" s="69">
        <f>SUM(N100,R100,V100,Z100)</f>
        <v>147</v>
      </c>
      <c r="AT100" s="77">
        <f>SUM(W100,AA100,AE100)</f>
        <v>190625</v>
      </c>
      <c r="AU100" s="73">
        <f>SUM(X100,AB100,AF100)</f>
        <v>8183</v>
      </c>
      <c r="AV100" s="73">
        <f>SUM(Y100,AC100,AG100)</f>
        <v>58</v>
      </c>
      <c r="AW100" s="78">
        <f>SUM(Z100,AD100,AH100)</f>
        <v>382</v>
      </c>
      <c r="AX100" s="84">
        <f>SUM(K100,O100,S100,W100,AA100,AE100)</f>
        <v>370391</v>
      </c>
      <c r="AY100" s="79">
        <f>SUM(L100,P100,T100,X100,AB100,AF100)</f>
        <v>19278</v>
      </c>
      <c r="AZ100" s="79">
        <f>SUM(M100,Q100,U100,Y100,AC100,AG100)</f>
        <v>200</v>
      </c>
      <c r="BA100" s="85">
        <f>SUM(N100,R100,V100,Z100,AD100,AH100)</f>
        <v>452</v>
      </c>
      <c r="BD100" s="110"/>
      <c r="BE100" s="110"/>
      <c r="BF100" s="110"/>
      <c r="GR100" t="s">
        <v>234</v>
      </c>
      <c r="GS100" s="1">
        <f t="shared" si="92"/>
        <v>54292</v>
      </c>
      <c r="GT100" s="1" t="str">
        <f t="shared" si="93"/>
        <v>Japan</v>
      </c>
    </row>
    <row r="101" spans="1:202" ht="15.75" customHeight="1">
      <c r="A101" s="1">
        <v>1</v>
      </c>
      <c r="B101" s="142" t="s">
        <v>235</v>
      </c>
      <c r="C101" t="s">
        <v>236</v>
      </c>
      <c r="D101" t="s">
        <v>52</v>
      </c>
      <c r="E101" s="254" t="s">
        <v>540</v>
      </c>
      <c r="F101" t="s">
        <v>17</v>
      </c>
      <c r="G101" t="s">
        <v>490</v>
      </c>
      <c r="H101" t="s">
        <v>19</v>
      </c>
      <c r="I101" t="s">
        <v>36</v>
      </c>
      <c r="J101" t="s">
        <v>28</v>
      </c>
      <c r="K101" s="21">
        <v>236</v>
      </c>
      <c r="L101" s="21">
        <v>0</v>
      </c>
      <c r="M101" s="21">
        <v>2</v>
      </c>
      <c r="N101" s="21">
        <v>2</v>
      </c>
      <c r="O101" s="22">
        <v>0</v>
      </c>
      <c r="P101" s="22">
        <v>0</v>
      </c>
      <c r="Q101" s="22">
        <v>0</v>
      </c>
      <c r="R101" s="22">
        <v>0</v>
      </c>
      <c r="S101" s="23">
        <v>0</v>
      </c>
      <c r="T101" s="23">
        <v>0</v>
      </c>
      <c r="U101" s="23">
        <v>0</v>
      </c>
      <c r="V101" s="23">
        <v>0</v>
      </c>
      <c r="W101" s="24">
        <v>0</v>
      </c>
      <c r="X101" s="24">
        <v>0</v>
      </c>
      <c r="Y101" s="24">
        <v>0</v>
      </c>
      <c r="Z101" s="24">
        <v>0</v>
      </c>
      <c r="AA101" s="25">
        <v>0</v>
      </c>
      <c r="AB101" s="25">
        <v>1</v>
      </c>
      <c r="AC101" s="25">
        <v>0</v>
      </c>
      <c r="AD101" s="25">
        <v>1</v>
      </c>
      <c r="AE101" s="26">
        <v>0</v>
      </c>
      <c r="AF101" s="26">
        <v>0</v>
      </c>
      <c r="AG101" s="26">
        <v>1</v>
      </c>
      <c r="AH101" s="26">
        <v>0</v>
      </c>
      <c r="AI101">
        <f>SUM(K101:N101)</f>
        <v>240</v>
      </c>
      <c r="AJ101">
        <f>SUM(O101:R101)</f>
        <v>0</v>
      </c>
      <c r="AK101">
        <f>SUM(S101:V101)</f>
        <v>0</v>
      </c>
      <c r="AL101">
        <f>SUM(W101:Z101)</f>
        <v>0</v>
      </c>
      <c r="AM101">
        <f>SUM(AA101:AD101)</f>
        <v>2</v>
      </c>
      <c r="AN101">
        <f>SUM(AE101:AH101)</f>
        <v>1</v>
      </c>
      <c r="AO101">
        <f>SUM(AI101:AN101)</f>
        <v>243</v>
      </c>
      <c r="AP101" s="67">
        <f>SUM(K101,O101,S101,W101)</f>
        <v>236</v>
      </c>
      <c r="AQ101" s="68">
        <f>SUM(L101,P101,T101,X101)</f>
        <v>0</v>
      </c>
      <c r="AR101" s="68">
        <f>SUM(M101,Q101,U101,Y101)</f>
        <v>2</v>
      </c>
      <c r="AS101" s="69">
        <f>SUM(N101,R101,V101,Z101)</f>
        <v>2</v>
      </c>
      <c r="AT101" s="77">
        <f>SUM(W101,AA101,AE101)</f>
        <v>0</v>
      </c>
      <c r="AU101" s="73">
        <f>SUM(X101,AB101,AF101)</f>
        <v>1</v>
      </c>
      <c r="AV101" s="73">
        <f>SUM(Y101,AC101,AG101)</f>
        <v>1</v>
      </c>
      <c r="AW101" s="78">
        <f>SUM(Z101,AD101,AH101)</f>
        <v>1</v>
      </c>
      <c r="AX101" s="84">
        <f>SUM(K101,O101,S101,W101,AA101,AE101)</f>
        <v>236</v>
      </c>
      <c r="AY101" s="79">
        <f>SUM(L101,P101,T101,X101,AB101,AF101)</f>
        <v>1</v>
      </c>
      <c r="AZ101" s="79">
        <f>SUM(M101,Q101,U101,Y101,AC101,AG101)</f>
        <v>3</v>
      </c>
      <c r="BA101" s="85">
        <f>SUM(N101,R101,V101,Z101,AD101,AH101)</f>
        <v>3</v>
      </c>
      <c r="GR101" t="s">
        <v>236</v>
      </c>
      <c r="GS101" s="1">
        <f t="shared" si="92"/>
        <v>1</v>
      </c>
      <c r="GT101" s="1" t="str">
        <f t="shared" si="93"/>
        <v>USA</v>
      </c>
    </row>
    <row r="102" spans="1:202" ht="15.75" customHeight="1">
      <c r="A102" s="1">
        <v>1</v>
      </c>
      <c r="B102" s="142" t="s">
        <v>556</v>
      </c>
      <c r="C102" t="s">
        <v>237</v>
      </c>
      <c r="D102" t="s">
        <v>52</v>
      </c>
      <c r="E102" s="254" t="s">
        <v>540</v>
      </c>
      <c r="F102" t="s">
        <v>17</v>
      </c>
      <c r="G102" t="s">
        <v>284</v>
      </c>
      <c r="H102" t="s">
        <v>53</v>
      </c>
      <c r="I102" t="s">
        <v>41</v>
      </c>
      <c r="J102" t="s">
        <v>28</v>
      </c>
      <c r="K102" s="21">
        <v>0</v>
      </c>
      <c r="L102" s="21">
        <v>3</v>
      </c>
      <c r="M102" s="21">
        <v>0</v>
      </c>
      <c r="N102" s="21">
        <v>0</v>
      </c>
      <c r="O102" s="22">
        <v>0</v>
      </c>
      <c r="P102" s="22">
        <v>0</v>
      </c>
      <c r="Q102" s="22">
        <v>0</v>
      </c>
      <c r="R102" s="22">
        <v>0</v>
      </c>
      <c r="S102" s="23">
        <v>0</v>
      </c>
      <c r="T102" s="23">
        <v>0</v>
      </c>
      <c r="U102" s="23">
        <v>0</v>
      </c>
      <c r="V102" s="23">
        <v>0</v>
      </c>
      <c r="W102" s="24">
        <v>0</v>
      </c>
      <c r="X102" s="24">
        <v>0</v>
      </c>
      <c r="Y102" s="24">
        <v>0</v>
      </c>
      <c r="Z102" s="24">
        <v>0</v>
      </c>
      <c r="AA102" s="25">
        <v>0</v>
      </c>
      <c r="AB102" s="25">
        <v>0</v>
      </c>
      <c r="AC102" s="25">
        <v>0</v>
      </c>
      <c r="AD102" s="25">
        <v>0</v>
      </c>
      <c r="AE102" s="26">
        <v>0</v>
      </c>
      <c r="AF102" s="26">
        <v>0</v>
      </c>
      <c r="AG102" s="26">
        <v>0</v>
      </c>
      <c r="AH102" s="26">
        <v>0</v>
      </c>
      <c r="AI102">
        <f>SUM(K102:N102)</f>
        <v>3</v>
      </c>
      <c r="AJ102">
        <f>SUM(O102:R102)</f>
        <v>0</v>
      </c>
      <c r="AK102">
        <f>SUM(S102:V102)</f>
        <v>0</v>
      </c>
      <c r="AL102">
        <f>SUM(W102:Z102)</f>
        <v>0</v>
      </c>
      <c r="AM102">
        <f>SUM(AA102:AD102)</f>
        <v>0</v>
      </c>
      <c r="AN102">
        <f>SUM(AE102:AH102)</f>
        <v>0</v>
      </c>
      <c r="AO102">
        <f>SUM(AI102:AN102)</f>
        <v>3</v>
      </c>
      <c r="AP102" s="67">
        <f>SUM(K102,O102,S102,W102)</f>
        <v>0</v>
      </c>
      <c r="AQ102" s="68">
        <f>SUM(L102,P102,T102,X102)</f>
        <v>3</v>
      </c>
      <c r="AR102" s="68">
        <f>SUM(M102,Q102,U102,Y102)</f>
        <v>0</v>
      </c>
      <c r="AS102" s="69">
        <f>SUM(N102,R102,V102,Z102)</f>
        <v>0</v>
      </c>
      <c r="AT102" s="77">
        <f>SUM(W102,AA102,AE102)</f>
        <v>0</v>
      </c>
      <c r="AU102" s="73">
        <f>SUM(X102,AB102,AF102)</f>
        <v>0</v>
      </c>
      <c r="AV102" s="73">
        <f>SUM(Y102,AC102,AG102)</f>
        <v>0</v>
      </c>
      <c r="AW102" s="78">
        <f>SUM(Z102,AD102,AH102)</f>
        <v>0</v>
      </c>
      <c r="AX102" s="84">
        <f>SUM(K102,O102,S102,W102,AA102,AE102)</f>
        <v>0</v>
      </c>
      <c r="AY102" s="79">
        <f>SUM(L102,P102,T102,X102,AB102,AF102)</f>
        <v>3</v>
      </c>
      <c r="AZ102" s="79">
        <f>SUM(M102,Q102,U102,Y102,AC102,AG102)</f>
        <v>0</v>
      </c>
      <c r="BA102" s="85">
        <f>SUM(N102,R102,V102,Z102,AD102,AH102)</f>
        <v>0</v>
      </c>
      <c r="GR102" t="s">
        <v>237</v>
      </c>
      <c r="GS102" s="1">
        <f t="shared" si="92"/>
        <v>0</v>
      </c>
      <c r="GT102" s="1" t="str">
        <f t="shared" si="93"/>
        <v>Japan</v>
      </c>
    </row>
    <row r="103" spans="1:202" ht="15.75" customHeight="1">
      <c r="A103" s="1">
        <v>1</v>
      </c>
      <c r="B103" s="142" t="s">
        <v>238</v>
      </c>
      <c r="C103" t="s">
        <v>239</v>
      </c>
      <c r="D103" t="s">
        <v>52</v>
      </c>
      <c r="E103" s="254" t="s">
        <v>540</v>
      </c>
      <c r="F103" t="s">
        <v>17</v>
      </c>
      <c r="G103" t="s">
        <v>284</v>
      </c>
      <c r="H103" t="s">
        <v>53</v>
      </c>
      <c r="I103" t="s">
        <v>41</v>
      </c>
      <c r="J103" t="s">
        <v>28</v>
      </c>
      <c r="K103" s="21">
        <v>809</v>
      </c>
      <c r="L103" s="21">
        <v>2857</v>
      </c>
      <c r="M103" s="21">
        <v>2023</v>
      </c>
      <c r="N103" s="21">
        <v>0</v>
      </c>
      <c r="O103" s="22">
        <v>525</v>
      </c>
      <c r="P103" s="22">
        <v>445</v>
      </c>
      <c r="Q103" s="22">
        <v>1410</v>
      </c>
      <c r="R103" s="22">
        <v>0</v>
      </c>
      <c r="S103" s="23">
        <v>412</v>
      </c>
      <c r="T103" s="23">
        <v>345</v>
      </c>
      <c r="U103" s="23">
        <v>1306</v>
      </c>
      <c r="V103" s="23">
        <v>0</v>
      </c>
      <c r="W103" s="24">
        <v>77</v>
      </c>
      <c r="X103" s="24">
        <v>361</v>
      </c>
      <c r="Y103" s="24">
        <v>2011</v>
      </c>
      <c r="Z103" s="24">
        <v>0</v>
      </c>
      <c r="AA103" s="25">
        <v>90</v>
      </c>
      <c r="AB103" s="25">
        <v>510</v>
      </c>
      <c r="AC103" s="25">
        <v>1815</v>
      </c>
      <c r="AD103" s="25">
        <v>0</v>
      </c>
      <c r="AE103" s="26">
        <v>39</v>
      </c>
      <c r="AF103" s="26">
        <v>334</v>
      </c>
      <c r="AG103" s="26">
        <v>924</v>
      </c>
      <c r="AH103" s="26">
        <v>0</v>
      </c>
      <c r="AI103">
        <f>SUM(K103:N103)</f>
        <v>5689</v>
      </c>
      <c r="AJ103">
        <f>SUM(O103:R103)</f>
        <v>2380</v>
      </c>
      <c r="AK103">
        <f>SUM(S103:V103)</f>
        <v>2063</v>
      </c>
      <c r="AL103">
        <f>SUM(W103:Z103)</f>
        <v>2449</v>
      </c>
      <c r="AM103">
        <f>SUM(AA103:AD103)</f>
        <v>2415</v>
      </c>
      <c r="AN103">
        <f>SUM(AE103:AH103)</f>
        <v>1297</v>
      </c>
      <c r="AO103">
        <f>SUM(AI103:AN103)</f>
        <v>16293</v>
      </c>
      <c r="AP103" s="67">
        <f>SUM(K103,O103,S103,W103)</f>
        <v>1823</v>
      </c>
      <c r="AQ103" s="68">
        <f>SUM(L103,P103,T103,X103)</f>
        <v>4008</v>
      </c>
      <c r="AR103" s="68">
        <f>SUM(M103,Q103,U103,Y103)</f>
        <v>6750</v>
      </c>
      <c r="AS103" s="69">
        <f>SUM(N103,R103,V103,Z103)</f>
        <v>0</v>
      </c>
      <c r="AT103" s="77">
        <f>SUM(W103,AA103,AE103)</f>
        <v>206</v>
      </c>
      <c r="AU103" s="73">
        <f>SUM(X103,AB103,AF103)</f>
        <v>1205</v>
      </c>
      <c r="AV103" s="73">
        <f>SUM(Y103,AC103,AG103)</f>
        <v>4750</v>
      </c>
      <c r="AW103" s="78">
        <f>SUM(Z103,AD103,AH103)</f>
        <v>0</v>
      </c>
      <c r="AX103" s="84">
        <f>SUM(K103,O103,S103,W103,AA103,AE103)</f>
        <v>1952</v>
      </c>
      <c r="AY103" s="79">
        <f>SUM(L103,P103,T103,X103,AB103,AF103)</f>
        <v>4852</v>
      </c>
      <c r="AZ103" s="79">
        <f>SUM(M103,Q103,U103,Y103,AC103,AG103)</f>
        <v>9489</v>
      </c>
      <c r="BA103" s="85">
        <f>SUM(N103,R103,V103,Z103,AD103,AH103)</f>
        <v>0</v>
      </c>
      <c r="GR103" t="s">
        <v>239</v>
      </c>
      <c r="GS103" s="1">
        <f t="shared" si="92"/>
        <v>924</v>
      </c>
      <c r="GT103" s="1" t="str">
        <f t="shared" si="93"/>
        <v>USA</v>
      </c>
    </row>
    <row r="104" spans="1:202" ht="15.75" customHeight="1">
      <c r="A104" s="1">
        <v>1</v>
      </c>
      <c r="B104" s="272" t="s">
        <v>240</v>
      </c>
      <c r="C104" t="s">
        <v>241</v>
      </c>
      <c r="D104" t="s">
        <v>16</v>
      </c>
      <c r="E104" s="254" t="s">
        <v>539</v>
      </c>
      <c r="F104" t="s">
        <v>64</v>
      </c>
      <c r="G104" t="s">
        <v>65</v>
      </c>
      <c r="H104" t="s">
        <v>19</v>
      </c>
      <c r="I104" t="s">
        <v>41</v>
      </c>
      <c r="J104" t="s">
        <v>28</v>
      </c>
      <c r="K104" s="21">
        <v>1</v>
      </c>
      <c r="L104" s="21">
        <v>451</v>
      </c>
      <c r="M104" s="21">
        <v>1577</v>
      </c>
      <c r="N104" s="21">
        <v>40</v>
      </c>
      <c r="O104" s="22">
        <v>0</v>
      </c>
      <c r="P104" s="22">
        <v>355</v>
      </c>
      <c r="Q104" s="22">
        <v>1130</v>
      </c>
      <c r="R104" s="22">
        <v>38</v>
      </c>
      <c r="S104" s="23">
        <v>0</v>
      </c>
      <c r="T104" s="23">
        <v>303</v>
      </c>
      <c r="U104" s="23">
        <v>1018</v>
      </c>
      <c r="V104" s="23">
        <v>21</v>
      </c>
      <c r="W104" s="24">
        <v>0</v>
      </c>
      <c r="X104" s="24">
        <v>277</v>
      </c>
      <c r="Y104" s="24">
        <v>1187</v>
      </c>
      <c r="Z104" s="24">
        <v>2</v>
      </c>
      <c r="AA104" s="25">
        <v>0</v>
      </c>
      <c r="AB104" s="25">
        <v>369</v>
      </c>
      <c r="AC104" s="25">
        <v>1190</v>
      </c>
      <c r="AD104" s="25">
        <v>2</v>
      </c>
      <c r="AE104" s="26">
        <v>0</v>
      </c>
      <c r="AF104" s="26">
        <v>356</v>
      </c>
      <c r="AG104" s="26">
        <v>1254</v>
      </c>
      <c r="AH104" s="26">
        <v>15</v>
      </c>
      <c r="AI104">
        <f>SUM(K104:N104)</f>
        <v>2069</v>
      </c>
      <c r="AJ104">
        <f>SUM(O104:R104)</f>
        <v>1523</v>
      </c>
      <c r="AK104">
        <f>SUM(S104:V104)</f>
        <v>1342</v>
      </c>
      <c r="AL104">
        <f>SUM(W104:Z104)</f>
        <v>1466</v>
      </c>
      <c r="AM104">
        <f>SUM(AA104:AD104)</f>
        <v>1561</v>
      </c>
      <c r="AN104">
        <f>SUM(AE104:AH104)</f>
        <v>1625</v>
      </c>
      <c r="AO104">
        <f>SUM(AI104:AN104)</f>
        <v>9586</v>
      </c>
      <c r="AP104" s="67">
        <f>SUM(K104,O104,S104,W104)</f>
        <v>1</v>
      </c>
      <c r="AQ104" s="68">
        <f>SUM(L104,P104,T104,X104)</f>
        <v>1386</v>
      </c>
      <c r="AR104" s="68">
        <f>SUM(M104,Q104,U104,Y104)</f>
        <v>4912</v>
      </c>
      <c r="AS104" s="69">
        <f>SUM(N104,R104,V104,Z104)</f>
        <v>101</v>
      </c>
      <c r="AT104" s="77">
        <f>SUM(W104,AA104,AE104)</f>
        <v>0</v>
      </c>
      <c r="AU104" s="73">
        <f>SUM(X104,AB104,AF104)</f>
        <v>1002</v>
      </c>
      <c r="AV104" s="73">
        <f>SUM(Y104,AC104,AG104)</f>
        <v>3631</v>
      </c>
      <c r="AW104" s="78">
        <f>SUM(Z104,AD104,AH104)</f>
        <v>19</v>
      </c>
      <c r="AX104" s="84">
        <f>SUM(K104,O104,S104,W104,AA104,AE104)</f>
        <v>1</v>
      </c>
      <c r="AY104" s="79">
        <f>SUM(L104,P104,T104,X104,AB104,AF104)</f>
        <v>2111</v>
      </c>
      <c r="AZ104" s="79">
        <f>SUM(M104,Q104,U104,Y104,AC104,AG104)</f>
        <v>7356</v>
      </c>
      <c r="BA104" s="85">
        <f>SUM(N104,R104,V104,Z104,AD104,AH104)</f>
        <v>118</v>
      </c>
      <c r="GR104" t="s">
        <v>241</v>
      </c>
      <c r="GS104" s="1">
        <f t="shared" si="92"/>
        <v>1254</v>
      </c>
      <c r="GT104" s="1" t="str">
        <f t="shared" si="93"/>
        <v>USA</v>
      </c>
    </row>
    <row r="105" spans="1:202" ht="15.75" customHeight="1">
      <c r="A105" s="1">
        <v>1</v>
      </c>
      <c r="B105" s="272" t="s">
        <v>242</v>
      </c>
      <c r="C105" t="s">
        <v>243</v>
      </c>
      <c r="D105" t="s">
        <v>16</v>
      </c>
      <c r="E105" s="254" t="s">
        <v>538</v>
      </c>
      <c r="F105" s="20" t="s">
        <v>24</v>
      </c>
      <c r="G105" t="s">
        <v>18</v>
      </c>
      <c r="H105" t="s">
        <v>19</v>
      </c>
      <c r="I105" t="s">
        <v>36</v>
      </c>
      <c r="J105" t="s">
        <v>28</v>
      </c>
      <c r="K105" s="21">
        <v>179</v>
      </c>
      <c r="L105" s="21">
        <v>722</v>
      </c>
      <c r="M105" s="21">
        <v>64</v>
      </c>
      <c r="N105" s="21">
        <v>2928</v>
      </c>
      <c r="O105" s="22">
        <v>2</v>
      </c>
      <c r="P105" s="22">
        <v>36</v>
      </c>
      <c r="Q105" s="22">
        <v>0</v>
      </c>
      <c r="R105" s="22">
        <v>3119</v>
      </c>
      <c r="S105" s="23">
        <v>0</v>
      </c>
      <c r="T105" s="23">
        <v>135</v>
      </c>
      <c r="U105" s="23">
        <v>0</v>
      </c>
      <c r="V105" s="23">
        <v>3717</v>
      </c>
      <c r="W105" s="24">
        <v>4</v>
      </c>
      <c r="X105" s="24">
        <v>2451</v>
      </c>
      <c r="Y105" s="24">
        <v>39</v>
      </c>
      <c r="Z105" s="24">
        <v>8056</v>
      </c>
      <c r="AA105" s="25">
        <v>13</v>
      </c>
      <c r="AB105" s="25">
        <v>7018</v>
      </c>
      <c r="AC105" s="25">
        <v>86</v>
      </c>
      <c r="AD105" s="25">
        <v>14900</v>
      </c>
      <c r="AE105" s="26">
        <v>11</v>
      </c>
      <c r="AF105" s="26">
        <v>339</v>
      </c>
      <c r="AG105" s="26">
        <v>14</v>
      </c>
      <c r="AH105" s="26">
        <v>4790</v>
      </c>
      <c r="AI105">
        <f>SUM(K105:N105)</f>
        <v>3893</v>
      </c>
      <c r="AJ105">
        <f>SUM(O105:R105)</f>
        <v>3157</v>
      </c>
      <c r="AK105">
        <f>SUM(S105:V105)</f>
        <v>3852</v>
      </c>
      <c r="AL105">
        <f>SUM(W105:Z105)</f>
        <v>10550</v>
      </c>
      <c r="AM105">
        <f>SUM(AA105:AD105)</f>
        <v>22017</v>
      </c>
      <c r="AN105">
        <f>SUM(AE105:AH105)</f>
        <v>5154</v>
      </c>
      <c r="AO105">
        <f>SUM(AI105:AN105)</f>
        <v>48623</v>
      </c>
      <c r="AP105" s="67">
        <f>SUM(K105,O105,S105,W105)</f>
        <v>185</v>
      </c>
      <c r="AQ105" s="68">
        <f>SUM(L105,P105,T105,X105)</f>
        <v>3344</v>
      </c>
      <c r="AR105" s="68">
        <f>SUM(M105,Q105,U105,Y105)</f>
        <v>103</v>
      </c>
      <c r="AS105" s="69">
        <f>SUM(N105,R105,V105,Z105)</f>
        <v>17820</v>
      </c>
      <c r="AT105" s="77">
        <f>SUM(W105,AA105,AE105)</f>
        <v>28</v>
      </c>
      <c r="AU105" s="73">
        <f>SUM(X105,AB105,AF105)</f>
        <v>9808</v>
      </c>
      <c r="AV105" s="73">
        <f>SUM(Y105,AC105,AG105)</f>
        <v>139</v>
      </c>
      <c r="AW105" s="78">
        <f>SUM(Z105,AD105,AH105)</f>
        <v>27746</v>
      </c>
      <c r="AX105" s="84">
        <f>SUM(K105,O105,S105,W105,AA105,AE105)</f>
        <v>209</v>
      </c>
      <c r="AY105" s="79">
        <f>SUM(L105,P105,T105,X105,AB105,AF105)</f>
        <v>10701</v>
      </c>
      <c r="AZ105" s="79">
        <f>SUM(M105,Q105,U105,Y105,AC105,AG105)</f>
        <v>203</v>
      </c>
      <c r="BA105" s="85">
        <f>SUM(N105,R105,V105,Z105,AD105,AH105)</f>
        <v>37510</v>
      </c>
      <c r="GR105" t="s">
        <v>243</v>
      </c>
      <c r="GS105" s="1">
        <f t="shared" si="92"/>
        <v>4790</v>
      </c>
      <c r="GT105" s="1" t="str">
        <f t="shared" si="93"/>
        <v>South Korea</v>
      </c>
    </row>
    <row r="106" spans="1:202" ht="15.75" customHeight="1">
      <c r="A106" s="1">
        <v>1</v>
      </c>
      <c r="B106" s="272" t="s">
        <v>244</v>
      </c>
      <c r="C106" t="s">
        <v>245</v>
      </c>
      <c r="D106" t="s">
        <v>16</v>
      </c>
      <c r="E106" s="254" t="s">
        <v>540</v>
      </c>
      <c r="F106" t="s">
        <v>17</v>
      </c>
      <c r="G106" t="s">
        <v>96</v>
      </c>
      <c r="H106" t="s">
        <v>19</v>
      </c>
      <c r="I106" t="s">
        <v>36</v>
      </c>
      <c r="J106" t="s">
        <v>21</v>
      </c>
      <c r="K106" s="21">
        <v>80</v>
      </c>
      <c r="L106" s="21">
        <v>20</v>
      </c>
      <c r="M106" s="21">
        <v>17</v>
      </c>
      <c r="N106" s="21">
        <v>459</v>
      </c>
      <c r="O106" s="22">
        <v>10</v>
      </c>
      <c r="P106" s="22">
        <v>13</v>
      </c>
      <c r="Q106" s="22">
        <v>0</v>
      </c>
      <c r="R106" s="22">
        <v>256</v>
      </c>
      <c r="S106" s="23">
        <v>8</v>
      </c>
      <c r="T106" s="23">
        <v>19</v>
      </c>
      <c r="U106" s="23">
        <v>1</v>
      </c>
      <c r="V106" s="23">
        <v>176</v>
      </c>
      <c r="W106" s="24">
        <v>5</v>
      </c>
      <c r="X106" s="24">
        <v>12</v>
      </c>
      <c r="Y106" s="24">
        <v>1</v>
      </c>
      <c r="Z106" s="24">
        <v>167</v>
      </c>
      <c r="AA106" s="25">
        <v>8</v>
      </c>
      <c r="AB106" s="25">
        <v>6</v>
      </c>
      <c r="AC106" s="25">
        <v>0</v>
      </c>
      <c r="AD106" s="25">
        <v>158</v>
      </c>
      <c r="AE106" s="26">
        <v>192</v>
      </c>
      <c r="AF106" s="26">
        <v>2</v>
      </c>
      <c r="AG106" s="26">
        <v>5</v>
      </c>
      <c r="AH106" s="26">
        <v>54</v>
      </c>
      <c r="AI106">
        <f>SUM(K106:N106)</f>
        <v>576</v>
      </c>
      <c r="AJ106">
        <f>SUM(O106:R106)</f>
        <v>279</v>
      </c>
      <c r="AK106">
        <f>SUM(S106:V106)</f>
        <v>204</v>
      </c>
      <c r="AL106">
        <f>SUM(W106:Z106)</f>
        <v>185</v>
      </c>
      <c r="AM106">
        <f>SUM(AA106:AD106)</f>
        <v>172</v>
      </c>
      <c r="AN106">
        <f>SUM(AE106:AH106)</f>
        <v>253</v>
      </c>
      <c r="AO106">
        <f>SUM(AI106:AN106)</f>
        <v>1669</v>
      </c>
      <c r="AP106" s="67">
        <f>SUM(K106,O106,S106,W106)</f>
        <v>103</v>
      </c>
      <c r="AQ106" s="68">
        <f>SUM(L106,P106,T106,X106)</f>
        <v>64</v>
      </c>
      <c r="AR106" s="68">
        <f>SUM(M106,Q106,U106,Y106)</f>
        <v>19</v>
      </c>
      <c r="AS106" s="69">
        <f>SUM(N106,R106,V106,Z106)</f>
        <v>1058</v>
      </c>
      <c r="AT106" s="77">
        <f>SUM(W106,AA106,AE106)</f>
        <v>205</v>
      </c>
      <c r="AU106" s="73">
        <f>SUM(X106,AB106,AF106)</f>
        <v>20</v>
      </c>
      <c r="AV106" s="73">
        <f>SUM(Y106,AC106,AG106)</f>
        <v>6</v>
      </c>
      <c r="AW106" s="78">
        <f>SUM(Z106,AD106,AH106)</f>
        <v>379</v>
      </c>
      <c r="AX106" s="84">
        <f>SUM(K106,O106,S106,W106,AA106,AE106)</f>
        <v>303</v>
      </c>
      <c r="AY106" s="79">
        <f>SUM(L106,P106,T106,X106,AB106,AF106)</f>
        <v>72</v>
      </c>
      <c r="AZ106" s="79">
        <f>SUM(M106,Q106,U106,Y106,AC106,AG106)</f>
        <v>24</v>
      </c>
      <c r="BA106" s="85">
        <f>SUM(N106,R106,V106,Z106,AD106,AH106)</f>
        <v>1270</v>
      </c>
      <c r="GR106" t="s">
        <v>245</v>
      </c>
      <c r="GS106" s="1">
        <f t="shared" si="92"/>
        <v>192</v>
      </c>
      <c r="GT106" s="1" t="str">
        <f t="shared" si="93"/>
        <v>Japan</v>
      </c>
    </row>
    <row r="107" spans="1:202" ht="15.75" customHeight="1">
      <c r="A107" s="1">
        <v>1</v>
      </c>
      <c r="B107" s="142" t="s">
        <v>246</v>
      </c>
      <c r="C107" t="s">
        <v>247</v>
      </c>
      <c r="D107" t="s">
        <v>52</v>
      </c>
      <c r="E107" s="254" t="s">
        <v>538</v>
      </c>
      <c r="F107" s="20" t="s">
        <v>10</v>
      </c>
      <c r="G107" t="s">
        <v>136</v>
      </c>
      <c r="H107" t="s">
        <v>53</v>
      </c>
      <c r="I107" t="s">
        <v>41</v>
      </c>
      <c r="J107" t="s">
        <v>28</v>
      </c>
      <c r="K107" s="21">
        <v>11</v>
      </c>
      <c r="L107" s="21">
        <v>10740</v>
      </c>
      <c r="M107" s="21">
        <v>234</v>
      </c>
      <c r="N107" s="21">
        <v>2</v>
      </c>
      <c r="O107" s="22">
        <v>0</v>
      </c>
      <c r="P107" s="22">
        <v>13572</v>
      </c>
      <c r="Q107" s="22">
        <v>97</v>
      </c>
      <c r="R107" s="22">
        <v>1</v>
      </c>
      <c r="S107" s="23">
        <v>0</v>
      </c>
      <c r="T107" s="23">
        <v>8118</v>
      </c>
      <c r="U107" s="23">
        <v>125</v>
      </c>
      <c r="V107" s="23">
        <v>0</v>
      </c>
      <c r="W107" s="24">
        <v>0</v>
      </c>
      <c r="X107" s="24">
        <v>8438</v>
      </c>
      <c r="Y107" s="24">
        <v>586</v>
      </c>
      <c r="Z107" s="24">
        <v>0</v>
      </c>
      <c r="AA107" s="25">
        <v>0</v>
      </c>
      <c r="AB107" s="25">
        <v>7706</v>
      </c>
      <c r="AC107" s="25">
        <v>937</v>
      </c>
      <c r="AD107" s="25">
        <v>1</v>
      </c>
      <c r="AE107" s="26">
        <v>0</v>
      </c>
      <c r="AF107" s="26">
        <v>5651</v>
      </c>
      <c r="AG107" s="26">
        <v>240</v>
      </c>
      <c r="AH107" s="26">
        <v>1</v>
      </c>
      <c r="AI107">
        <f>SUM(K107:N107)</f>
        <v>10987</v>
      </c>
      <c r="AJ107">
        <f>SUM(O107:R107)</f>
        <v>13670</v>
      </c>
      <c r="AK107">
        <f>SUM(S107:V107)</f>
        <v>8243</v>
      </c>
      <c r="AL107">
        <f>SUM(W107:Z107)</f>
        <v>9024</v>
      </c>
      <c r="AM107">
        <f>SUM(AA107:AD107)</f>
        <v>8644</v>
      </c>
      <c r="AN107">
        <f>SUM(AE107:AH107)</f>
        <v>5892</v>
      </c>
      <c r="AO107">
        <f>SUM(AI107:AN107)</f>
        <v>56460</v>
      </c>
      <c r="AP107" s="67">
        <f>SUM(K107,O107,S107,W107)</f>
        <v>11</v>
      </c>
      <c r="AQ107" s="68">
        <f>SUM(L107,P107,T107,X107)</f>
        <v>40868</v>
      </c>
      <c r="AR107" s="68">
        <f>SUM(M107,Q107,U107,Y107)</f>
        <v>1042</v>
      </c>
      <c r="AS107" s="69">
        <f>SUM(N107,R107,V107,Z107)</f>
        <v>3</v>
      </c>
      <c r="AT107" s="77">
        <f>SUM(W107,AA107,AE107)</f>
        <v>0</v>
      </c>
      <c r="AU107" s="73">
        <f>SUM(X107,AB107,AF107)</f>
        <v>21795</v>
      </c>
      <c r="AV107" s="73">
        <f>SUM(Y107,AC107,AG107)</f>
        <v>1763</v>
      </c>
      <c r="AW107" s="78">
        <f>SUM(Z107,AD107,AH107)</f>
        <v>2</v>
      </c>
      <c r="AX107" s="84">
        <f>SUM(K107,O107,S107,W107,AA107,AE107)</f>
        <v>11</v>
      </c>
      <c r="AY107" s="79">
        <f>SUM(L107,P107,T107,X107,AB107,AF107)</f>
        <v>54225</v>
      </c>
      <c r="AZ107" s="79">
        <f>SUM(M107,Q107,U107,Y107,AC107,AG107)</f>
        <v>2219</v>
      </c>
      <c r="BA107" s="85">
        <f>SUM(N107,R107,V107,Z107,AD107,AH107)</f>
        <v>5</v>
      </c>
      <c r="GR107" t="s">
        <v>247</v>
      </c>
      <c r="GS107" s="1">
        <f t="shared" si="92"/>
        <v>5651</v>
      </c>
      <c r="GT107" s="1" t="str">
        <f t="shared" si="93"/>
        <v>EU</v>
      </c>
    </row>
    <row r="108" spans="1:202" ht="15.75" customHeight="1">
      <c r="A108" s="1">
        <v>1</v>
      </c>
      <c r="B108" s="272" t="s">
        <v>248</v>
      </c>
      <c r="C108" t="s">
        <v>249</v>
      </c>
      <c r="D108" t="s">
        <v>16</v>
      </c>
      <c r="E108" s="254" t="s">
        <v>539</v>
      </c>
      <c r="F108" t="s">
        <v>64</v>
      </c>
      <c r="G108" t="s">
        <v>65</v>
      </c>
      <c r="H108" t="s">
        <v>19</v>
      </c>
      <c r="I108" t="s">
        <v>27</v>
      </c>
      <c r="J108" t="s">
        <v>28</v>
      </c>
      <c r="K108" s="21">
        <v>3</v>
      </c>
      <c r="L108" s="21">
        <v>8586</v>
      </c>
      <c r="M108" s="21">
        <v>17026</v>
      </c>
      <c r="N108" s="21">
        <v>52</v>
      </c>
      <c r="O108" s="22">
        <v>0</v>
      </c>
      <c r="P108" s="22">
        <v>12078</v>
      </c>
      <c r="Q108" s="22">
        <v>16213</v>
      </c>
      <c r="R108" s="22">
        <v>81</v>
      </c>
      <c r="S108" s="23">
        <v>0</v>
      </c>
      <c r="T108" s="23">
        <v>7431</v>
      </c>
      <c r="U108" s="23">
        <v>18059</v>
      </c>
      <c r="V108" s="23">
        <v>229</v>
      </c>
      <c r="W108" s="24">
        <v>0</v>
      </c>
      <c r="X108" s="24">
        <v>3851</v>
      </c>
      <c r="Y108" s="24">
        <v>16484</v>
      </c>
      <c r="Z108" s="24">
        <v>267</v>
      </c>
      <c r="AA108" s="25">
        <v>0</v>
      </c>
      <c r="AB108" s="25">
        <v>3031</v>
      </c>
      <c r="AC108" s="25">
        <v>9505</v>
      </c>
      <c r="AD108" s="25">
        <v>231</v>
      </c>
      <c r="AE108" s="26">
        <v>0</v>
      </c>
      <c r="AF108" s="26">
        <v>1415</v>
      </c>
      <c r="AG108" s="26">
        <v>3111</v>
      </c>
      <c r="AH108" s="26">
        <v>189</v>
      </c>
      <c r="AI108">
        <f>SUM(K108:N108)</f>
        <v>25667</v>
      </c>
      <c r="AJ108">
        <f>SUM(O108:R108)</f>
        <v>28372</v>
      </c>
      <c r="AK108">
        <f>SUM(S108:V108)</f>
        <v>25719</v>
      </c>
      <c r="AL108">
        <f>SUM(W108:Z108)</f>
        <v>20602</v>
      </c>
      <c r="AM108">
        <f>SUM(AA108:AD108)</f>
        <v>12767</v>
      </c>
      <c r="AN108">
        <f>SUM(AE108:AH108)</f>
        <v>4715</v>
      </c>
      <c r="AO108">
        <f>SUM(AI108:AN108)</f>
        <v>117842</v>
      </c>
      <c r="AP108" s="67">
        <f>SUM(K108,O108,S108,W108)</f>
        <v>3</v>
      </c>
      <c r="AQ108" s="68">
        <f>SUM(L108,P108,T108,X108)</f>
        <v>31946</v>
      </c>
      <c r="AR108" s="68">
        <f>SUM(M108,Q108,U108,Y108)</f>
        <v>67782</v>
      </c>
      <c r="AS108" s="69">
        <f>SUM(N108,R108,V108,Z108)</f>
        <v>629</v>
      </c>
      <c r="AT108" s="77">
        <f>SUM(W108,AA108,AE108)</f>
        <v>0</v>
      </c>
      <c r="AU108" s="73">
        <f>SUM(X108,AB108,AF108)</f>
        <v>8297</v>
      </c>
      <c r="AV108" s="73">
        <f>SUM(Y108,AC108,AG108)</f>
        <v>29100</v>
      </c>
      <c r="AW108" s="78">
        <f>SUM(Z108,AD108,AH108)</f>
        <v>687</v>
      </c>
      <c r="AX108" s="84">
        <f>SUM(K108,O108,S108,W108,AA108,AE108)</f>
        <v>3</v>
      </c>
      <c r="AY108" s="79">
        <f>SUM(L108,P108,T108,X108,AB108,AF108)</f>
        <v>36392</v>
      </c>
      <c r="AZ108" s="79">
        <f>SUM(M108,Q108,U108,Y108,AC108,AG108)</f>
        <v>80398</v>
      </c>
      <c r="BA108" s="85">
        <f>SUM(N108,R108,V108,Z108,AD108,AH108)</f>
        <v>1049</v>
      </c>
      <c r="GR108" t="s">
        <v>249</v>
      </c>
      <c r="GS108" s="1">
        <f t="shared" si="92"/>
        <v>3111</v>
      </c>
      <c r="GT108" s="1" t="str">
        <f t="shared" si="93"/>
        <v>USA</v>
      </c>
    </row>
    <row r="109" spans="1:202" ht="15.75" customHeight="1">
      <c r="A109" s="1">
        <v>1</v>
      </c>
      <c r="B109" s="272" t="s">
        <v>250</v>
      </c>
      <c r="C109" t="s">
        <v>251</v>
      </c>
      <c r="D109" t="s">
        <v>16</v>
      </c>
      <c r="E109" s="254" t="s">
        <v>541</v>
      </c>
      <c r="F109" t="s">
        <v>31</v>
      </c>
      <c r="G109" t="s">
        <v>35</v>
      </c>
      <c r="H109" t="s">
        <v>19</v>
      </c>
      <c r="I109" t="s">
        <v>36</v>
      </c>
      <c r="J109" t="s">
        <v>28</v>
      </c>
      <c r="K109" s="21">
        <v>1713</v>
      </c>
      <c r="L109" s="21">
        <v>12</v>
      </c>
      <c r="M109" s="21">
        <v>0</v>
      </c>
      <c r="N109" s="21">
        <v>0</v>
      </c>
      <c r="O109" s="22">
        <v>0</v>
      </c>
      <c r="P109" s="22">
        <v>9</v>
      </c>
      <c r="Q109" s="22">
        <v>2</v>
      </c>
      <c r="R109" s="22">
        <v>0</v>
      </c>
      <c r="S109" s="23">
        <v>0</v>
      </c>
      <c r="T109" s="23">
        <v>10</v>
      </c>
      <c r="U109" s="23">
        <v>0</v>
      </c>
      <c r="V109" s="23">
        <v>0</v>
      </c>
      <c r="W109" s="24">
        <v>0</v>
      </c>
      <c r="X109" s="24">
        <v>7</v>
      </c>
      <c r="Y109" s="24">
        <v>0</v>
      </c>
      <c r="Z109" s="24">
        <v>0</v>
      </c>
      <c r="AA109" s="25">
        <v>0</v>
      </c>
      <c r="AB109" s="25">
        <v>7</v>
      </c>
      <c r="AC109" s="25">
        <v>0</v>
      </c>
      <c r="AD109" s="25">
        <v>0</v>
      </c>
      <c r="AE109" s="26">
        <v>0</v>
      </c>
      <c r="AF109" s="26">
        <v>2</v>
      </c>
      <c r="AG109" s="26">
        <v>0</v>
      </c>
      <c r="AH109" s="26">
        <v>0</v>
      </c>
      <c r="AI109">
        <f>SUM(K109:N109)</f>
        <v>1725</v>
      </c>
      <c r="AJ109">
        <f>SUM(O109:R109)</f>
        <v>11</v>
      </c>
      <c r="AK109">
        <f>SUM(S109:V109)</f>
        <v>10</v>
      </c>
      <c r="AL109">
        <f>SUM(W109:Z109)</f>
        <v>7</v>
      </c>
      <c r="AM109">
        <f>SUM(AA109:AD109)</f>
        <v>7</v>
      </c>
      <c r="AN109">
        <f>SUM(AE109:AH109)</f>
        <v>2</v>
      </c>
      <c r="AO109">
        <f>SUM(AI109:AN109)</f>
        <v>1762</v>
      </c>
      <c r="AP109" s="67">
        <f>SUM(K109,O109,S109,W109)</f>
        <v>1713</v>
      </c>
      <c r="AQ109" s="68">
        <f>SUM(L109,P109,T109,X109)</f>
        <v>38</v>
      </c>
      <c r="AR109" s="68">
        <f>SUM(M109,Q109,U109,Y109)</f>
        <v>2</v>
      </c>
      <c r="AS109" s="69">
        <f>SUM(N109,R109,V109,Z109)</f>
        <v>0</v>
      </c>
      <c r="AT109" s="77">
        <f>SUM(W109,AA109,AE109)</f>
        <v>0</v>
      </c>
      <c r="AU109" s="73">
        <f>SUM(X109,AB109,AF109)</f>
        <v>16</v>
      </c>
      <c r="AV109" s="73">
        <f>SUM(Y109,AC109,AG109)</f>
        <v>0</v>
      </c>
      <c r="AW109" s="78">
        <f>SUM(Z109,AD109,AH109)</f>
        <v>0</v>
      </c>
      <c r="AX109" s="84">
        <f>SUM(K109,O109,S109,W109,AA109,AE109)</f>
        <v>1713</v>
      </c>
      <c r="AY109" s="79">
        <f>SUM(L109,P109,T109,X109,AB109,AF109)</f>
        <v>47</v>
      </c>
      <c r="AZ109" s="79">
        <f>SUM(M109,Q109,U109,Y109,AC109,AG109)</f>
        <v>2</v>
      </c>
      <c r="BA109" s="85">
        <f>SUM(N109,R109,V109,Z109,AD109,AH109)</f>
        <v>0</v>
      </c>
      <c r="GR109" t="s">
        <v>251</v>
      </c>
      <c r="GS109" s="1">
        <f t="shared" si="92"/>
        <v>2</v>
      </c>
      <c r="GT109" s="1" t="str">
        <f t="shared" si="93"/>
        <v>EU</v>
      </c>
    </row>
    <row r="110" spans="1:202" ht="15.75" customHeight="1">
      <c r="A110" s="1">
        <v>1</v>
      </c>
      <c r="B110" s="272" t="s">
        <v>252</v>
      </c>
      <c r="C110" t="s">
        <v>253</v>
      </c>
      <c r="D110" t="s">
        <v>16</v>
      </c>
      <c r="E110" s="254" t="s">
        <v>541</v>
      </c>
      <c r="F110" t="s">
        <v>31</v>
      </c>
      <c r="G110" t="s">
        <v>81</v>
      </c>
      <c r="H110" t="s">
        <v>19</v>
      </c>
      <c r="I110" t="s">
        <v>20</v>
      </c>
      <c r="J110" t="s">
        <v>21</v>
      </c>
      <c r="K110" s="21">
        <v>3</v>
      </c>
      <c r="L110" s="21">
        <v>1158</v>
      </c>
      <c r="M110" s="21">
        <v>1664</v>
      </c>
      <c r="N110" s="21">
        <v>51</v>
      </c>
      <c r="O110" s="22">
        <v>1645</v>
      </c>
      <c r="P110" s="22">
        <v>1176</v>
      </c>
      <c r="Q110" s="22">
        <v>2086</v>
      </c>
      <c r="R110" s="22">
        <v>136</v>
      </c>
      <c r="S110" s="23">
        <v>1041</v>
      </c>
      <c r="T110" s="23">
        <v>741</v>
      </c>
      <c r="U110" s="23">
        <v>1341</v>
      </c>
      <c r="V110" s="23">
        <v>176</v>
      </c>
      <c r="W110" s="24">
        <v>1537</v>
      </c>
      <c r="X110" s="24">
        <v>799</v>
      </c>
      <c r="Y110" s="24">
        <v>1710</v>
      </c>
      <c r="Z110" s="24">
        <v>491</v>
      </c>
      <c r="AA110" s="25">
        <v>2164</v>
      </c>
      <c r="AB110" s="25">
        <v>570</v>
      </c>
      <c r="AC110" s="25">
        <v>1283</v>
      </c>
      <c r="AD110" s="25">
        <v>661</v>
      </c>
      <c r="AE110" s="26">
        <v>1984</v>
      </c>
      <c r="AF110" s="26">
        <v>729</v>
      </c>
      <c r="AG110" s="26">
        <v>2458</v>
      </c>
      <c r="AH110" s="26">
        <v>1189</v>
      </c>
      <c r="AI110">
        <f>SUM(K110:N110)</f>
        <v>2876</v>
      </c>
      <c r="AJ110">
        <f>SUM(O110:R110)</f>
        <v>5043</v>
      </c>
      <c r="AK110">
        <f>SUM(S110:V110)</f>
        <v>3299</v>
      </c>
      <c r="AL110">
        <f>SUM(W110:Z110)</f>
        <v>4537</v>
      </c>
      <c r="AM110">
        <f>SUM(AA110:AD110)</f>
        <v>4678</v>
      </c>
      <c r="AN110">
        <f>SUM(AE110:AH110)</f>
        <v>6360</v>
      </c>
      <c r="AO110">
        <f>SUM(AI110:AN110)</f>
        <v>26793</v>
      </c>
      <c r="AP110" s="67">
        <f>SUM(K110,O110,S110,W110)</f>
        <v>4226</v>
      </c>
      <c r="AQ110" s="68">
        <f>SUM(L110,P110,T110,X110)</f>
        <v>3874</v>
      </c>
      <c r="AR110" s="68">
        <f>SUM(M110,Q110,U110,Y110)</f>
        <v>6801</v>
      </c>
      <c r="AS110" s="69">
        <f>SUM(N110,R110,V110,Z110)</f>
        <v>854</v>
      </c>
      <c r="AT110" s="77">
        <f>SUM(W110,AA110,AE110)</f>
        <v>5685</v>
      </c>
      <c r="AU110" s="73">
        <f>SUM(X110,AB110,AF110)</f>
        <v>2098</v>
      </c>
      <c r="AV110" s="73">
        <f>SUM(Y110,AC110,AG110)</f>
        <v>5451</v>
      </c>
      <c r="AW110" s="78">
        <f>SUM(Z110,AD110,AH110)</f>
        <v>2341</v>
      </c>
      <c r="AX110" s="84">
        <f>SUM(K110,O110,S110,W110,AA110,AE110)</f>
        <v>8374</v>
      </c>
      <c r="AY110" s="79">
        <f>SUM(L110,P110,T110,X110,AB110,AF110)</f>
        <v>5173</v>
      </c>
      <c r="AZ110" s="79">
        <f>SUM(M110,Q110,U110,Y110,AC110,AG110)</f>
        <v>10542</v>
      </c>
      <c r="BA110" s="85">
        <f>SUM(N110,R110,V110,Z110,AD110,AH110)</f>
        <v>2704</v>
      </c>
      <c r="GR110" t="s">
        <v>253</v>
      </c>
      <c r="GS110" s="1">
        <f t="shared" si="92"/>
        <v>2458</v>
      </c>
      <c r="GT110" s="1" t="str">
        <f t="shared" si="93"/>
        <v>USA</v>
      </c>
    </row>
    <row r="111" spans="1:202" ht="15.75" customHeight="1">
      <c r="A111" s="1">
        <v>1</v>
      </c>
      <c r="B111" s="272" t="s">
        <v>254</v>
      </c>
      <c r="C111" t="s">
        <v>255</v>
      </c>
      <c r="D111" t="s">
        <v>16</v>
      </c>
      <c r="E111" s="254" t="s">
        <v>539</v>
      </c>
      <c r="F111" t="s">
        <v>31</v>
      </c>
      <c r="G111" t="s">
        <v>32</v>
      </c>
      <c r="H111" t="s">
        <v>19</v>
      </c>
      <c r="I111" t="s">
        <v>27</v>
      </c>
      <c r="J111" t="s">
        <v>28</v>
      </c>
      <c r="K111" s="21">
        <v>0</v>
      </c>
      <c r="L111" s="21">
        <v>20876</v>
      </c>
      <c r="M111" s="21">
        <v>2895</v>
      </c>
      <c r="N111" s="21">
        <v>52426</v>
      </c>
      <c r="O111" s="22">
        <v>0</v>
      </c>
      <c r="P111" s="22">
        <v>9053</v>
      </c>
      <c r="Q111" s="22">
        <v>1290</v>
      </c>
      <c r="R111" s="22">
        <v>50110</v>
      </c>
      <c r="S111" s="23">
        <v>0</v>
      </c>
      <c r="T111" s="23">
        <v>26111</v>
      </c>
      <c r="U111" s="23">
        <v>3901</v>
      </c>
      <c r="V111" s="23">
        <v>87947</v>
      </c>
      <c r="W111" s="24">
        <v>0</v>
      </c>
      <c r="X111" s="24">
        <v>66349</v>
      </c>
      <c r="Y111" s="24">
        <v>21004</v>
      </c>
      <c r="Z111" s="24">
        <v>143184</v>
      </c>
      <c r="AA111" s="25">
        <v>0</v>
      </c>
      <c r="AB111" s="25">
        <v>115709</v>
      </c>
      <c r="AC111" s="25">
        <v>63013</v>
      </c>
      <c r="AD111" s="25">
        <v>209382</v>
      </c>
      <c r="AE111" s="26">
        <v>0</v>
      </c>
      <c r="AF111" s="26">
        <v>51159</v>
      </c>
      <c r="AG111" s="26">
        <v>21554</v>
      </c>
      <c r="AH111" s="26">
        <v>100564</v>
      </c>
      <c r="AI111">
        <f>SUM(K111:N111)</f>
        <v>76197</v>
      </c>
      <c r="AJ111">
        <f>SUM(O111:R111)</f>
        <v>60453</v>
      </c>
      <c r="AK111">
        <f>SUM(S111:V111)</f>
        <v>117959</v>
      </c>
      <c r="AL111">
        <f>SUM(W111:Z111)</f>
        <v>230537</v>
      </c>
      <c r="AM111">
        <f>SUM(AA111:AD111)</f>
        <v>388104</v>
      </c>
      <c r="AN111">
        <f>SUM(AE111:AH111)</f>
        <v>173277</v>
      </c>
      <c r="AO111">
        <f>SUM(AI111:AN111)</f>
        <v>1046527</v>
      </c>
      <c r="AP111" s="67">
        <f>SUM(K111,O111,S111,W111)</f>
        <v>0</v>
      </c>
      <c r="AQ111" s="68">
        <f>SUM(L111,P111,T111,X111)</f>
        <v>122389</v>
      </c>
      <c r="AR111" s="68">
        <f>SUM(M111,Q111,U111,Y111)</f>
        <v>29090</v>
      </c>
      <c r="AS111" s="69">
        <f>SUM(N111,R111,V111,Z111)</f>
        <v>333667</v>
      </c>
      <c r="AT111" s="77">
        <f>SUM(W111,AA111,AE111)</f>
        <v>0</v>
      </c>
      <c r="AU111" s="73">
        <f>SUM(X111,AB111,AF111)</f>
        <v>233217</v>
      </c>
      <c r="AV111" s="73">
        <f>SUM(Y111,AC111,AG111)</f>
        <v>105571</v>
      </c>
      <c r="AW111" s="78">
        <f>SUM(Z111,AD111,AH111)</f>
        <v>453130</v>
      </c>
      <c r="AX111" s="84">
        <f>SUM(K111,O111,S111,W111,AA111,AE111)</f>
        <v>0</v>
      </c>
      <c r="AY111" s="79">
        <f>SUM(L111,P111,T111,X111,AB111,AF111)</f>
        <v>289257</v>
      </c>
      <c r="AZ111" s="79">
        <f>SUM(M111,Q111,U111,Y111,AC111,AG111)</f>
        <v>113657</v>
      </c>
      <c r="BA111" s="85">
        <f>SUM(N111,R111,V111,Z111,AD111,AH111)</f>
        <v>643613</v>
      </c>
      <c r="GR111" t="s">
        <v>255</v>
      </c>
      <c r="GS111" s="1">
        <f t="shared" si="92"/>
        <v>100564</v>
      </c>
      <c r="GT111" s="1" t="str">
        <f t="shared" si="93"/>
        <v>South Korea</v>
      </c>
    </row>
    <row r="112" spans="1:202" ht="15.75" customHeight="1">
      <c r="A112" s="1">
        <v>1</v>
      </c>
      <c r="B112" s="142" t="s">
        <v>256</v>
      </c>
      <c r="C112" t="s">
        <v>257</v>
      </c>
      <c r="D112" t="s">
        <v>52</v>
      </c>
      <c r="E112" s="254" t="s">
        <v>538</v>
      </c>
      <c r="F112" t="s">
        <v>10</v>
      </c>
      <c r="G112" t="s">
        <v>57</v>
      </c>
      <c r="H112" t="s">
        <v>53</v>
      </c>
      <c r="I112" t="s">
        <v>41</v>
      </c>
      <c r="J112" t="s">
        <v>28</v>
      </c>
      <c r="K112" s="21">
        <v>0</v>
      </c>
      <c r="L112" s="21">
        <v>224</v>
      </c>
      <c r="M112" s="21">
        <v>9</v>
      </c>
      <c r="N112" s="21">
        <v>0</v>
      </c>
      <c r="O112" s="22">
        <v>0</v>
      </c>
      <c r="P112" s="22">
        <v>143</v>
      </c>
      <c r="Q112" s="22">
        <v>9</v>
      </c>
      <c r="R112" s="22">
        <v>2</v>
      </c>
      <c r="S112" s="23">
        <v>0</v>
      </c>
      <c r="T112" s="23">
        <v>137</v>
      </c>
      <c r="U112" s="23">
        <v>5</v>
      </c>
      <c r="V112" s="23">
        <v>0</v>
      </c>
      <c r="W112" s="24">
        <v>0</v>
      </c>
      <c r="X112" s="24">
        <v>143</v>
      </c>
      <c r="Y112" s="24">
        <v>4</v>
      </c>
      <c r="Z112" s="24">
        <v>0</v>
      </c>
      <c r="AA112" s="25">
        <v>0</v>
      </c>
      <c r="AB112" s="25">
        <v>142</v>
      </c>
      <c r="AC112" s="25">
        <v>4</v>
      </c>
      <c r="AD112" s="25">
        <v>1</v>
      </c>
      <c r="AE112" s="26">
        <v>0</v>
      </c>
      <c r="AF112" s="26">
        <v>160</v>
      </c>
      <c r="AG112" s="26">
        <v>4</v>
      </c>
      <c r="AH112" s="26">
        <v>0</v>
      </c>
      <c r="AI112">
        <f>SUM(K112:N112)</f>
        <v>233</v>
      </c>
      <c r="AJ112">
        <f>SUM(O112:R112)</f>
        <v>154</v>
      </c>
      <c r="AK112">
        <f>SUM(S112:V112)</f>
        <v>142</v>
      </c>
      <c r="AL112">
        <f>SUM(W112:Z112)</f>
        <v>147</v>
      </c>
      <c r="AM112">
        <f>SUM(AA112:AD112)</f>
        <v>147</v>
      </c>
      <c r="AN112">
        <f>SUM(AE112:AH112)</f>
        <v>164</v>
      </c>
      <c r="AO112">
        <f>SUM(AI112:AN112)</f>
        <v>987</v>
      </c>
      <c r="AP112" s="67">
        <f>SUM(K112,O112,S112,W112)</f>
        <v>0</v>
      </c>
      <c r="AQ112" s="68">
        <f>SUM(L112,P112,T112,X112)</f>
        <v>647</v>
      </c>
      <c r="AR112" s="68">
        <f>SUM(M112,Q112,U112,Y112)</f>
        <v>27</v>
      </c>
      <c r="AS112" s="69">
        <f>SUM(N112,R112,V112,Z112)</f>
        <v>2</v>
      </c>
      <c r="AT112" s="77">
        <f>SUM(W112,AA112,AE112)</f>
        <v>0</v>
      </c>
      <c r="AU112" s="73">
        <f>SUM(X112,AB112,AF112)</f>
        <v>445</v>
      </c>
      <c r="AV112" s="73">
        <f>SUM(Y112,AC112,AG112)</f>
        <v>12</v>
      </c>
      <c r="AW112" s="78">
        <f>SUM(Z112,AD112,AH112)</f>
        <v>1</v>
      </c>
      <c r="AX112" s="84">
        <f>SUM(K112,O112,S112,W112,AA112,AE112)</f>
        <v>0</v>
      </c>
      <c r="AY112" s="79">
        <f>SUM(L112,P112,T112,X112,AB112,AF112)</f>
        <v>949</v>
      </c>
      <c r="AZ112" s="79">
        <f>SUM(M112,Q112,U112,Y112,AC112,AG112)</f>
        <v>35</v>
      </c>
      <c r="BA112" s="85">
        <f>SUM(N112,R112,V112,Z112,AD112,AH112)</f>
        <v>3</v>
      </c>
      <c r="GR112" t="s">
        <v>257</v>
      </c>
      <c r="GS112" s="1">
        <f t="shared" si="92"/>
        <v>160</v>
      </c>
      <c r="GT112" s="1" t="str">
        <f t="shared" si="93"/>
        <v>EU</v>
      </c>
    </row>
    <row r="113" spans="1:202" ht="15.75" customHeight="1">
      <c r="A113" s="1">
        <v>1</v>
      </c>
      <c r="B113" s="142" t="s">
        <v>258</v>
      </c>
      <c r="C113" t="s">
        <v>259</v>
      </c>
      <c r="D113" t="s">
        <v>52</v>
      </c>
      <c r="E113" s="254" t="s">
        <v>538</v>
      </c>
      <c r="F113" s="20" t="s">
        <v>10</v>
      </c>
      <c r="G113" t="s">
        <v>136</v>
      </c>
      <c r="H113" t="s">
        <v>53</v>
      </c>
      <c r="I113" t="s">
        <v>41</v>
      </c>
      <c r="J113" t="s">
        <v>28</v>
      </c>
      <c r="K113" s="21">
        <v>19</v>
      </c>
      <c r="L113" s="21">
        <v>19428</v>
      </c>
      <c r="M113" s="21">
        <v>9366</v>
      </c>
      <c r="N113" s="21">
        <v>1</v>
      </c>
      <c r="O113" s="22">
        <v>0</v>
      </c>
      <c r="P113" s="22">
        <v>23800</v>
      </c>
      <c r="Q113" s="22">
        <v>15500</v>
      </c>
      <c r="R113" s="22">
        <v>0</v>
      </c>
      <c r="S113" s="23">
        <v>0</v>
      </c>
      <c r="T113" s="23">
        <v>23445</v>
      </c>
      <c r="U113" s="23">
        <v>22544</v>
      </c>
      <c r="V113" s="23">
        <v>12</v>
      </c>
      <c r="W113" s="24">
        <v>0</v>
      </c>
      <c r="X113" s="24">
        <v>27811</v>
      </c>
      <c r="Y113" s="24">
        <v>29783</v>
      </c>
      <c r="Z113" s="24">
        <v>74</v>
      </c>
      <c r="AA113" s="25">
        <v>0</v>
      </c>
      <c r="AB113" s="25">
        <v>32144</v>
      </c>
      <c r="AC113" s="25">
        <v>40219</v>
      </c>
      <c r="AD113" s="25">
        <v>90</v>
      </c>
      <c r="AE113" s="26">
        <v>0</v>
      </c>
      <c r="AF113" s="26">
        <v>27687</v>
      </c>
      <c r="AG113" s="26">
        <v>35902</v>
      </c>
      <c r="AH113" s="26">
        <v>186</v>
      </c>
      <c r="AI113">
        <f>SUM(K113:N113)</f>
        <v>28814</v>
      </c>
      <c r="AJ113">
        <f>SUM(O113:R113)</f>
        <v>39300</v>
      </c>
      <c r="AK113">
        <f>SUM(S113:V113)</f>
        <v>46001</v>
      </c>
      <c r="AL113">
        <f>SUM(W113:Z113)</f>
        <v>57668</v>
      </c>
      <c r="AM113">
        <f>SUM(AA113:AD113)</f>
        <v>72453</v>
      </c>
      <c r="AN113">
        <f>SUM(AE113:AH113)</f>
        <v>63775</v>
      </c>
      <c r="AO113">
        <f>SUM(AI113:AN113)</f>
        <v>308011</v>
      </c>
      <c r="AP113" s="67">
        <f>SUM(K113,O113,S113,W113)</f>
        <v>19</v>
      </c>
      <c r="AQ113" s="68">
        <f>SUM(L113,P113,T113,X113)</f>
        <v>94484</v>
      </c>
      <c r="AR113" s="68">
        <f>SUM(M113,Q113,U113,Y113)</f>
        <v>77193</v>
      </c>
      <c r="AS113" s="69">
        <f>SUM(N113,R113,V113,Z113)</f>
        <v>87</v>
      </c>
      <c r="AT113" s="77">
        <f>SUM(W113,AA113,AE113)</f>
        <v>0</v>
      </c>
      <c r="AU113" s="73">
        <f>SUM(X113,AB113,AF113)</f>
        <v>87642</v>
      </c>
      <c r="AV113" s="73">
        <f>SUM(Y113,AC113,AG113)</f>
        <v>105904</v>
      </c>
      <c r="AW113" s="78">
        <f>SUM(Z113,AD113,AH113)</f>
        <v>350</v>
      </c>
      <c r="AX113" s="84">
        <f>SUM(K113,O113,S113,W113,AA113,AE113)</f>
        <v>19</v>
      </c>
      <c r="AY113" s="79">
        <f>SUM(L113,P113,T113,X113,AB113,AF113)</f>
        <v>154315</v>
      </c>
      <c r="AZ113" s="79">
        <f>SUM(M113,Q113,U113,Y113,AC113,AG113)</f>
        <v>153314</v>
      </c>
      <c r="BA113" s="85">
        <f>SUM(N113,R113,V113,Z113,AD113,AH113)</f>
        <v>363</v>
      </c>
      <c r="GR113" t="s">
        <v>259</v>
      </c>
      <c r="GS113" s="1">
        <f t="shared" si="92"/>
        <v>35902</v>
      </c>
      <c r="GT113" s="1" t="str">
        <f t="shared" si="93"/>
        <v>USA</v>
      </c>
    </row>
    <row r="114" spans="1:202" ht="15.75" customHeight="1">
      <c r="A114" s="1">
        <v>1</v>
      </c>
      <c r="B114" s="142" t="s">
        <v>260</v>
      </c>
      <c r="C114" t="s">
        <v>261</v>
      </c>
      <c r="D114" t="s">
        <v>52</v>
      </c>
      <c r="E114" s="254" t="s">
        <v>538</v>
      </c>
      <c r="F114" t="s">
        <v>10</v>
      </c>
      <c r="G114" t="s">
        <v>57</v>
      </c>
      <c r="H114" t="s">
        <v>53</v>
      </c>
      <c r="I114" t="s">
        <v>41</v>
      </c>
      <c r="J114" t="s">
        <v>28</v>
      </c>
      <c r="K114" s="21">
        <v>3</v>
      </c>
      <c r="L114" s="21">
        <v>11068</v>
      </c>
      <c r="M114" s="21">
        <v>17</v>
      </c>
      <c r="N114" s="21">
        <v>0</v>
      </c>
      <c r="O114" s="22">
        <v>0</v>
      </c>
      <c r="P114" s="22">
        <v>14660</v>
      </c>
      <c r="Q114" s="22">
        <v>18</v>
      </c>
      <c r="R114" s="22">
        <v>1</v>
      </c>
      <c r="S114" s="23">
        <v>0</v>
      </c>
      <c r="T114" s="23">
        <v>17692</v>
      </c>
      <c r="U114" s="23">
        <v>19</v>
      </c>
      <c r="V114" s="23">
        <v>0</v>
      </c>
      <c r="W114" s="24">
        <v>0</v>
      </c>
      <c r="X114" s="24">
        <v>19709</v>
      </c>
      <c r="Y114" s="24">
        <v>22</v>
      </c>
      <c r="Z114" s="24">
        <v>0</v>
      </c>
      <c r="AA114" s="25">
        <v>0</v>
      </c>
      <c r="AB114" s="25">
        <v>18563</v>
      </c>
      <c r="AC114" s="25">
        <v>23</v>
      </c>
      <c r="AD114" s="25">
        <v>2</v>
      </c>
      <c r="AE114" s="26">
        <v>0</v>
      </c>
      <c r="AF114" s="26">
        <v>14427</v>
      </c>
      <c r="AG114" s="26">
        <v>57</v>
      </c>
      <c r="AH114" s="26">
        <v>0</v>
      </c>
      <c r="AI114">
        <f>SUM(K114:N114)</f>
        <v>11088</v>
      </c>
      <c r="AJ114">
        <f>SUM(O114:R114)</f>
        <v>14679</v>
      </c>
      <c r="AK114">
        <f>SUM(S114:V114)</f>
        <v>17711</v>
      </c>
      <c r="AL114">
        <f>SUM(W114:Z114)</f>
        <v>19731</v>
      </c>
      <c r="AM114">
        <f>SUM(AA114:AD114)</f>
        <v>18588</v>
      </c>
      <c r="AN114">
        <f>SUM(AE114:AH114)</f>
        <v>14484</v>
      </c>
      <c r="AO114">
        <f>SUM(AI114:AN114)</f>
        <v>96281</v>
      </c>
      <c r="AP114" s="67">
        <f>SUM(K114,O114,S114,W114)</f>
        <v>3</v>
      </c>
      <c r="AQ114" s="68">
        <f>SUM(L114,P114,T114,X114)</f>
        <v>63129</v>
      </c>
      <c r="AR114" s="68">
        <f>SUM(M114,Q114,U114,Y114)</f>
        <v>76</v>
      </c>
      <c r="AS114" s="69">
        <f>SUM(N114,R114,V114,Z114)</f>
        <v>1</v>
      </c>
      <c r="AT114" s="77">
        <f>SUM(W114,AA114,AE114)</f>
        <v>0</v>
      </c>
      <c r="AU114" s="73">
        <f>SUM(X114,AB114,AF114)</f>
        <v>52699</v>
      </c>
      <c r="AV114" s="73">
        <f>SUM(Y114,AC114,AG114)</f>
        <v>102</v>
      </c>
      <c r="AW114" s="78">
        <f>SUM(Z114,AD114,AH114)</f>
        <v>2</v>
      </c>
      <c r="AX114" s="84">
        <f>SUM(K114,O114,S114,W114,AA114,AE114)</f>
        <v>3</v>
      </c>
      <c r="AY114" s="79">
        <f>SUM(L114,P114,T114,X114,AB114,AF114)</f>
        <v>96119</v>
      </c>
      <c r="AZ114" s="79">
        <f>SUM(M114,Q114,U114,Y114,AC114,AG114)</f>
        <v>156</v>
      </c>
      <c r="BA114" s="85">
        <f>SUM(N114,R114,V114,Z114,AD114,AH114)</f>
        <v>3</v>
      </c>
      <c r="GR114" t="s">
        <v>261</v>
      </c>
      <c r="GS114" s="1">
        <f t="shared" si="92"/>
        <v>14427</v>
      </c>
      <c r="GT114" s="1" t="str">
        <f t="shared" si="93"/>
        <v>EU</v>
      </c>
    </row>
    <row r="115" spans="1:202" ht="15.75" customHeight="1">
      <c r="A115" s="1">
        <v>1</v>
      </c>
      <c r="B115" s="142" t="s">
        <v>262</v>
      </c>
      <c r="C115" t="s">
        <v>263</v>
      </c>
      <c r="D115" t="s">
        <v>16</v>
      </c>
      <c r="E115" s="254" t="s">
        <v>541</v>
      </c>
      <c r="F115" t="s">
        <v>31</v>
      </c>
      <c r="G115" t="s">
        <v>35</v>
      </c>
      <c r="H115" t="s">
        <v>19</v>
      </c>
      <c r="I115" t="s">
        <v>20</v>
      </c>
      <c r="J115" t="s">
        <v>21</v>
      </c>
      <c r="K115" s="21">
        <v>1</v>
      </c>
      <c r="L115" s="21">
        <v>2026</v>
      </c>
      <c r="M115" s="21">
        <v>14</v>
      </c>
      <c r="N115" s="21">
        <v>895</v>
      </c>
      <c r="O115" s="22">
        <v>6631</v>
      </c>
      <c r="P115" s="22">
        <v>2167</v>
      </c>
      <c r="Q115" s="22">
        <v>33</v>
      </c>
      <c r="R115" s="22">
        <v>4405</v>
      </c>
      <c r="S115" s="23">
        <v>7577</v>
      </c>
      <c r="T115" s="23">
        <v>3245</v>
      </c>
      <c r="U115" s="23">
        <v>9</v>
      </c>
      <c r="V115" s="23">
        <v>3875</v>
      </c>
      <c r="W115" s="24">
        <v>6553</v>
      </c>
      <c r="X115" s="24">
        <v>2042</v>
      </c>
      <c r="Y115" s="24">
        <v>14</v>
      </c>
      <c r="Z115" s="24">
        <v>2974</v>
      </c>
      <c r="AA115" s="25">
        <v>6677</v>
      </c>
      <c r="AB115" s="25">
        <v>2708</v>
      </c>
      <c r="AC115" s="25">
        <v>6</v>
      </c>
      <c r="AD115" s="25">
        <v>3268</v>
      </c>
      <c r="AE115" s="26">
        <v>5280</v>
      </c>
      <c r="AF115" s="26">
        <v>1587</v>
      </c>
      <c r="AG115" s="26">
        <v>6</v>
      </c>
      <c r="AH115" s="26">
        <v>2279</v>
      </c>
      <c r="AI115">
        <f>SUM(K115:N115)</f>
        <v>2936</v>
      </c>
      <c r="AJ115">
        <f>SUM(O115:R115)</f>
        <v>13236</v>
      </c>
      <c r="AK115">
        <f>SUM(S115:V115)</f>
        <v>14706</v>
      </c>
      <c r="AL115">
        <f>SUM(W115:Z115)</f>
        <v>11583</v>
      </c>
      <c r="AM115">
        <f>SUM(AA115:AD115)</f>
        <v>12659</v>
      </c>
      <c r="AN115">
        <f>SUM(AE115:AH115)</f>
        <v>9152</v>
      </c>
      <c r="AO115">
        <f>SUM(AI115:AN115)</f>
        <v>64272</v>
      </c>
      <c r="AP115" s="67">
        <f>SUM(K115,O115,S115,W115)</f>
        <v>20762</v>
      </c>
      <c r="AQ115" s="68">
        <f>SUM(L115,P115,T115,X115)</f>
        <v>9480</v>
      </c>
      <c r="AR115" s="68">
        <f>SUM(M115,Q115,U115,Y115)</f>
        <v>70</v>
      </c>
      <c r="AS115" s="69">
        <f>SUM(N115,R115,V115,Z115)</f>
        <v>12149</v>
      </c>
      <c r="AT115" s="77">
        <f>SUM(W115,AA115,AE115)</f>
        <v>18510</v>
      </c>
      <c r="AU115" s="73">
        <f>SUM(X115,AB115,AF115)</f>
        <v>6337</v>
      </c>
      <c r="AV115" s="73">
        <f>SUM(Y115,AC115,AG115)</f>
        <v>26</v>
      </c>
      <c r="AW115" s="78">
        <f>SUM(Z115,AD115,AH115)</f>
        <v>8521</v>
      </c>
      <c r="AX115" s="84">
        <f>SUM(K115,O115,S115,W115,AA115,AE115)</f>
        <v>32719</v>
      </c>
      <c r="AY115" s="79">
        <f>SUM(L115,P115,T115,X115,AB115,AF115)</f>
        <v>13775</v>
      </c>
      <c r="AZ115" s="79">
        <f>SUM(M115,Q115,U115,Y115,AC115,AG115)</f>
        <v>82</v>
      </c>
      <c r="BA115" s="85">
        <f>SUM(N115,R115,V115,Z115,AD115,AH115)</f>
        <v>17696</v>
      </c>
      <c r="GR115" t="s">
        <v>263</v>
      </c>
      <c r="GS115" s="1">
        <f t="shared" si="92"/>
        <v>5280</v>
      </c>
      <c r="GT115" s="1" t="str">
        <f t="shared" si="93"/>
        <v>Japan</v>
      </c>
    </row>
    <row r="116" spans="1:202" ht="15.75" customHeight="1">
      <c r="A116" s="1">
        <v>1</v>
      </c>
      <c r="B116" s="272" t="s">
        <v>264</v>
      </c>
      <c r="C116" t="s">
        <v>265</v>
      </c>
      <c r="D116" t="s">
        <v>16</v>
      </c>
      <c r="E116" s="254" t="s">
        <v>541</v>
      </c>
      <c r="F116" t="s">
        <v>31</v>
      </c>
      <c r="G116" s="20" t="s">
        <v>103</v>
      </c>
      <c r="H116" t="s">
        <v>19</v>
      </c>
      <c r="I116" t="s">
        <v>20</v>
      </c>
      <c r="J116" t="s">
        <v>21</v>
      </c>
      <c r="K116" s="21">
        <v>4281</v>
      </c>
      <c r="L116" s="21">
        <v>106</v>
      </c>
      <c r="M116" s="21">
        <v>6</v>
      </c>
      <c r="N116" s="21">
        <v>1</v>
      </c>
      <c r="O116" s="22">
        <v>2117</v>
      </c>
      <c r="P116" s="22">
        <v>12183</v>
      </c>
      <c r="Q116" s="22">
        <v>2</v>
      </c>
      <c r="R116" s="22">
        <v>1</v>
      </c>
      <c r="S116" s="23">
        <v>3143</v>
      </c>
      <c r="T116" s="23">
        <v>107</v>
      </c>
      <c r="U116" s="23">
        <v>9</v>
      </c>
      <c r="V116" s="23">
        <v>0</v>
      </c>
      <c r="W116" s="24">
        <v>4351</v>
      </c>
      <c r="X116" s="24">
        <v>207</v>
      </c>
      <c r="Y116" s="24">
        <v>1</v>
      </c>
      <c r="Z116" s="24">
        <v>0</v>
      </c>
      <c r="AA116" s="25">
        <v>5174</v>
      </c>
      <c r="AB116" s="25">
        <v>289</v>
      </c>
      <c r="AC116" s="25">
        <v>2</v>
      </c>
      <c r="AD116" s="25">
        <v>0</v>
      </c>
      <c r="AE116" s="26">
        <v>3746</v>
      </c>
      <c r="AF116" s="26">
        <v>2</v>
      </c>
      <c r="AG116" s="26">
        <v>2</v>
      </c>
      <c r="AH116" s="26">
        <v>0</v>
      </c>
      <c r="AI116">
        <f>SUM(K116:N116)</f>
        <v>4394</v>
      </c>
      <c r="AJ116">
        <f>SUM(O116:R116)</f>
        <v>14303</v>
      </c>
      <c r="AK116">
        <f>SUM(S116:V116)</f>
        <v>3259</v>
      </c>
      <c r="AL116">
        <f>SUM(W116:Z116)</f>
        <v>4559</v>
      </c>
      <c r="AM116">
        <f>SUM(AA116:AD116)</f>
        <v>5465</v>
      </c>
      <c r="AN116">
        <f>SUM(AE116:AH116)</f>
        <v>3750</v>
      </c>
      <c r="AO116">
        <f>SUM(AI116:AN116)</f>
        <v>35730</v>
      </c>
      <c r="AP116" s="67">
        <f>SUM(K116,O116,S116,W116)</f>
        <v>13892</v>
      </c>
      <c r="AQ116" s="68">
        <f>SUM(L116,P116,T116,X116)</f>
        <v>12603</v>
      </c>
      <c r="AR116" s="68">
        <f>SUM(M116,Q116,U116,Y116)</f>
        <v>18</v>
      </c>
      <c r="AS116" s="69">
        <f>SUM(N116,R116,V116,Z116)</f>
        <v>2</v>
      </c>
      <c r="AT116" s="77">
        <f>SUM(W116,AA116,AE116)</f>
        <v>13271</v>
      </c>
      <c r="AU116" s="73">
        <f>SUM(X116,AB116,AF116)</f>
        <v>498</v>
      </c>
      <c r="AV116" s="73">
        <f>SUM(Y116,AC116,AG116)</f>
        <v>5</v>
      </c>
      <c r="AW116" s="78">
        <f>SUM(Z116,AD116,AH116)</f>
        <v>0</v>
      </c>
      <c r="AX116" s="84">
        <f>SUM(K116,O116,S116,W116,AA116,AE116)</f>
        <v>22812</v>
      </c>
      <c r="AY116" s="79">
        <f>SUM(L116,P116,T116,X116,AB116,AF116)</f>
        <v>12894</v>
      </c>
      <c r="AZ116" s="79">
        <f>SUM(M116,Q116,U116,Y116,AC116,AG116)</f>
        <v>22</v>
      </c>
      <c r="BA116" s="85">
        <f>SUM(N116,R116,V116,Z116,AD116,AH116)</f>
        <v>2</v>
      </c>
      <c r="BD116" s="110"/>
      <c r="BE116" s="110"/>
      <c r="BF116" s="110"/>
      <c r="BG116" s="110"/>
      <c r="BH116" s="110"/>
      <c r="BI116" s="110"/>
      <c r="BJ116" s="110"/>
      <c r="BK116" s="110"/>
      <c r="BL116" s="110"/>
      <c r="GR116" t="s">
        <v>265</v>
      </c>
      <c r="GS116" s="1">
        <f t="shared" si="92"/>
        <v>3746</v>
      </c>
      <c r="GT116" s="1" t="str">
        <f t="shared" si="93"/>
        <v>Japan</v>
      </c>
    </row>
    <row r="117" spans="1:202" ht="15.75" customHeight="1">
      <c r="A117" s="1">
        <v>1</v>
      </c>
      <c r="B117" s="272" t="s">
        <v>266</v>
      </c>
      <c r="C117" t="s">
        <v>267</v>
      </c>
      <c r="D117" t="s">
        <v>16</v>
      </c>
      <c r="E117" s="254" t="s">
        <v>540</v>
      </c>
      <c r="F117" t="s">
        <v>17</v>
      </c>
      <c r="G117" s="20" t="s">
        <v>96</v>
      </c>
      <c r="H117" t="s">
        <v>19</v>
      </c>
      <c r="I117" t="s">
        <v>27</v>
      </c>
      <c r="J117" t="s">
        <v>28</v>
      </c>
      <c r="K117" s="21">
        <v>21205</v>
      </c>
      <c r="L117" s="21">
        <v>1430</v>
      </c>
      <c r="M117" s="21">
        <v>184</v>
      </c>
      <c r="N117" s="21">
        <v>4</v>
      </c>
      <c r="O117" s="22">
        <v>20326</v>
      </c>
      <c r="P117" s="22">
        <v>1638</v>
      </c>
      <c r="Q117" s="22">
        <v>88</v>
      </c>
      <c r="R117" s="22">
        <v>4</v>
      </c>
      <c r="S117" s="23">
        <v>17739</v>
      </c>
      <c r="T117" s="23">
        <v>1716</v>
      </c>
      <c r="U117" s="23">
        <v>79</v>
      </c>
      <c r="V117" s="23">
        <v>6</v>
      </c>
      <c r="W117" s="24">
        <v>20508</v>
      </c>
      <c r="X117" s="24">
        <v>1836</v>
      </c>
      <c r="Y117" s="24">
        <v>61</v>
      </c>
      <c r="Z117" s="24">
        <v>3</v>
      </c>
      <c r="AA117" s="25">
        <v>18937</v>
      </c>
      <c r="AB117" s="25">
        <v>2001</v>
      </c>
      <c r="AC117" s="25">
        <v>45</v>
      </c>
      <c r="AD117" s="25">
        <v>0</v>
      </c>
      <c r="AE117" s="26">
        <v>18039</v>
      </c>
      <c r="AF117" s="26">
        <v>183</v>
      </c>
      <c r="AG117" s="26">
        <v>36</v>
      </c>
      <c r="AH117" s="26">
        <v>7</v>
      </c>
      <c r="AI117">
        <f>SUM(K117:N117)</f>
        <v>22823</v>
      </c>
      <c r="AJ117">
        <f>SUM(O117:R117)</f>
        <v>22056</v>
      </c>
      <c r="AK117">
        <f>SUM(S117:V117)</f>
        <v>19540</v>
      </c>
      <c r="AL117">
        <f>SUM(W117:Z117)</f>
        <v>22408</v>
      </c>
      <c r="AM117">
        <f>SUM(AA117:AD117)</f>
        <v>20983</v>
      </c>
      <c r="AN117">
        <f>SUM(AE117:AH117)</f>
        <v>18265</v>
      </c>
      <c r="AO117">
        <f>SUM(AI117:AN117)</f>
        <v>126075</v>
      </c>
      <c r="AP117" s="67">
        <f>SUM(K117,O117,S117,W117)</f>
        <v>79778</v>
      </c>
      <c r="AQ117" s="68">
        <f>SUM(L117,P117,T117,X117)</f>
        <v>6620</v>
      </c>
      <c r="AR117" s="68">
        <f>SUM(M117,Q117,U117,Y117)</f>
        <v>412</v>
      </c>
      <c r="AS117" s="69">
        <f>SUM(N117,R117,V117,Z117)</f>
        <v>17</v>
      </c>
      <c r="AT117" s="77">
        <f>SUM(W117,AA117,AE117)</f>
        <v>57484</v>
      </c>
      <c r="AU117" s="73">
        <f>SUM(X117,AB117,AF117)</f>
        <v>4020</v>
      </c>
      <c r="AV117" s="73">
        <f>SUM(Y117,AC117,AG117)</f>
        <v>142</v>
      </c>
      <c r="AW117" s="78">
        <f>SUM(Z117,AD117,AH117)</f>
        <v>10</v>
      </c>
      <c r="AX117" s="84">
        <f>SUM(K117,O117,S117,W117,AA117,AE117)</f>
        <v>116754</v>
      </c>
      <c r="AY117" s="79">
        <f>SUM(L117,P117,T117,X117,AB117,AF117)</f>
        <v>8804</v>
      </c>
      <c r="AZ117" s="79">
        <f>SUM(M117,Q117,U117,Y117,AC117,AG117)</f>
        <v>493</v>
      </c>
      <c r="BA117" s="85">
        <f>SUM(N117,R117,V117,Z117,AD117,AH117)</f>
        <v>24</v>
      </c>
      <c r="BD117" s="110"/>
      <c r="BE117" s="110"/>
      <c r="BF117" s="110"/>
      <c r="GR117" t="s">
        <v>267</v>
      </c>
      <c r="GS117" s="1">
        <f t="shared" si="92"/>
        <v>18039</v>
      </c>
      <c r="GT117" s="1" t="str">
        <f t="shared" si="93"/>
        <v>Japan</v>
      </c>
    </row>
    <row r="118" spans="1:202" ht="15.75" customHeight="1">
      <c r="A118" s="1">
        <v>1</v>
      </c>
      <c r="B118" s="272" t="s">
        <v>268</v>
      </c>
      <c r="C118" t="s">
        <v>269</v>
      </c>
      <c r="D118" t="s">
        <v>16</v>
      </c>
      <c r="E118" s="254" t="s">
        <v>68</v>
      </c>
      <c r="F118" t="s">
        <v>17</v>
      </c>
      <c r="G118" s="20" t="s">
        <v>68</v>
      </c>
      <c r="H118" t="s">
        <v>19</v>
      </c>
      <c r="I118" t="s">
        <v>27</v>
      </c>
      <c r="J118" t="s">
        <v>28</v>
      </c>
      <c r="K118" s="21">
        <v>873</v>
      </c>
      <c r="L118" s="21">
        <v>5</v>
      </c>
      <c r="M118" s="21">
        <v>0</v>
      </c>
      <c r="N118" s="21">
        <v>0</v>
      </c>
      <c r="O118" s="22">
        <v>269</v>
      </c>
      <c r="P118" s="22">
        <v>4</v>
      </c>
      <c r="Q118" s="22">
        <v>0</v>
      </c>
      <c r="R118" s="22">
        <v>0</v>
      </c>
      <c r="S118" s="23">
        <v>322</v>
      </c>
      <c r="T118" s="23">
        <v>0</v>
      </c>
      <c r="U118" s="23">
        <v>0</v>
      </c>
      <c r="V118" s="23">
        <v>0</v>
      </c>
      <c r="W118" s="24">
        <v>519</v>
      </c>
      <c r="X118" s="24">
        <v>0</v>
      </c>
      <c r="Y118" s="24">
        <v>1</v>
      </c>
      <c r="Z118" s="24">
        <v>3</v>
      </c>
      <c r="AA118" s="25">
        <v>946</v>
      </c>
      <c r="AB118" s="25">
        <v>1</v>
      </c>
      <c r="AC118" s="25">
        <v>0</v>
      </c>
      <c r="AD118" s="25">
        <v>0</v>
      </c>
      <c r="AE118" s="26">
        <v>543</v>
      </c>
      <c r="AF118" s="26">
        <v>1</v>
      </c>
      <c r="AG118" s="26">
        <v>0</v>
      </c>
      <c r="AH118" s="26">
        <v>6</v>
      </c>
      <c r="AI118">
        <f>SUM(K118:N118)</f>
        <v>878</v>
      </c>
      <c r="AJ118">
        <f>SUM(O118:R118)</f>
        <v>273</v>
      </c>
      <c r="AK118">
        <f>SUM(S118:V118)</f>
        <v>322</v>
      </c>
      <c r="AL118">
        <f>SUM(W118:Z118)</f>
        <v>523</v>
      </c>
      <c r="AM118">
        <f>SUM(AA118:AD118)</f>
        <v>947</v>
      </c>
      <c r="AN118">
        <f>SUM(AE118:AH118)</f>
        <v>550</v>
      </c>
      <c r="AO118">
        <f>SUM(AI118:AN118)</f>
        <v>3493</v>
      </c>
      <c r="AP118" s="67">
        <f>SUM(K118,O118,S118,W118)</f>
        <v>1983</v>
      </c>
      <c r="AQ118" s="68">
        <f>SUM(L118,P118,T118,X118)</f>
        <v>9</v>
      </c>
      <c r="AR118" s="68">
        <f>SUM(M118,Q118,U118,Y118)</f>
        <v>1</v>
      </c>
      <c r="AS118" s="69">
        <f>SUM(N118,R118,V118,Z118)</f>
        <v>3</v>
      </c>
      <c r="AT118" s="77">
        <f>SUM(W118,AA118,AE118)</f>
        <v>2008</v>
      </c>
      <c r="AU118" s="73">
        <f>SUM(X118,AB118,AF118)</f>
        <v>2</v>
      </c>
      <c r="AV118" s="73">
        <f>SUM(Y118,AC118,AG118)</f>
        <v>1</v>
      </c>
      <c r="AW118" s="78">
        <f>SUM(Z118,AD118,AH118)</f>
        <v>9</v>
      </c>
      <c r="AX118" s="84">
        <f>SUM(K118,O118,S118,W118,AA118,AE118)</f>
        <v>3472</v>
      </c>
      <c r="AY118" s="79">
        <f>SUM(L118,P118,T118,X118,AB118,AF118)</f>
        <v>11</v>
      </c>
      <c r="AZ118" s="79">
        <f>SUM(M118,Q118,U118,Y118,AC118,AG118)</f>
        <v>1</v>
      </c>
      <c r="BA118" s="85">
        <f>SUM(N118,R118,V118,Z118,AD118,AH118)</f>
        <v>9</v>
      </c>
      <c r="GR118" t="s">
        <v>269</v>
      </c>
      <c r="GS118" s="1">
        <f t="shared" si="92"/>
        <v>543</v>
      </c>
      <c r="GT118" s="1" t="str">
        <f t="shared" si="93"/>
        <v>Japan</v>
      </c>
    </row>
    <row r="119" spans="1:202" ht="15.75" customHeight="1">
      <c r="A119" s="1">
        <v>1</v>
      </c>
      <c r="B119" s="272" t="s">
        <v>270</v>
      </c>
      <c r="C119" t="s">
        <v>271</v>
      </c>
      <c r="D119" t="s">
        <v>16</v>
      </c>
      <c r="E119" s="254" t="s">
        <v>541</v>
      </c>
      <c r="F119" t="s">
        <v>31</v>
      </c>
      <c r="G119" s="20" t="s">
        <v>81</v>
      </c>
      <c r="H119" t="s">
        <v>19</v>
      </c>
      <c r="I119" t="s">
        <v>20</v>
      </c>
      <c r="J119" t="s">
        <v>21</v>
      </c>
      <c r="K119" s="21">
        <v>17</v>
      </c>
      <c r="L119" s="21">
        <v>5840</v>
      </c>
      <c r="M119" s="21">
        <v>168</v>
      </c>
      <c r="N119" s="21">
        <v>33</v>
      </c>
      <c r="O119" s="22">
        <v>0</v>
      </c>
      <c r="P119" s="22">
        <v>6839</v>
      </c>
      <c r="Q119" s="22">
        <v>192</v>
      </c>
      <c r="R119" s="22">
        <v>116</v>
      </c>
      <c r="S119" s="23">
        <v>0</v>
      </c>
      <c r="T119" s="23">
        <v>5516</v>
      </c>
      <c r="U119" s="23">
        <v>339</v>
      </c>
      <c r="V119" s="23">
        <v>118</v>
      </c>
      <c r="W119" s="24">
        <v>0</v>
      </c>
      <c r="X119" s="24">
        <v>4313</v>
      </c>
      <c r="Y119" s="24">
        <v>423</v>
      </c>
      <c r="Z119" s="24">
        <v>81</v>
      </c>
      <c r="AA119" s="25">
        <v>0</v>
      </c>
      <c r="AB119" s="25">
        <v>3601</v>
      </c>
      <c r="AC119" s="25">
        <v>464</v>
      </c>
      <c r="AD119" s="25">
        <v>78</v>
      </c>
      <c r="AE119" s="26">
        <v>0</v>
      </c>
      <c r="AF119" s="26">
        <v>4437</v>
      </c>
      <c r="AG119" s="26">
        <v>656</v>
      </c>
      <c r="AH119" s="26">
        <v>68</v>
      </c>
      <c r="AI119">
        <f>SUM(K119:N119)</f>
        <v>6058</v>
      </c>
      <c r="AJ119">
        <f>SUM(O119:R119)</f>
        <v>7147</v>
      </c>
      <c r="AK119">
        <f>SUM(S119:V119)</f>
        <v>5973</v>
      </c>
      <c r="AL119">
        <f>SUM(W119:Z119)</f>
        <v>4817</v>
      </c>
      <c r="AM119">
        <f>SUM(AA119:AD119)</f>
        <v>4143</v>
      </c>
      <c r="AN119">
        <f>SUM(AE119:AH119)</f>
        <v>5161</v>
      </c>
      <c r="AO119">
        <f>SUM(AI119:AN119)</f>
        <v>33299</v>
      </c>
      <c r="AP119" s="67">
        <f>SUM(K119,O119,S119,W119)</f>
        <v>17</v>
      </c>
      <c r="AQ119" s="68">
        <f>SUM(L119,P119,T119,X119)</f>
        <v>22508</v>
      </c>
      <c r="AR119" s="68">
        <f>SUM(M119,Q119,U119,Y119)</f>
        <v>1122</v>
      </c>
      <c r="AS119" s="69">
        <f>SUM(N119,R119,V119,Z119)</f>
        <v>348</v>
      </c>
      <c r="AT119" s="77">
        <f>SUM(W119,AA119,AE119)</f>
        <v>0</v>
      </c>
      <c r="AU119" s="73">
        <f>SUM(X119,AB119,AF119)</f>
        <v>12351</v>
      </c>
      <c r="AV119" s="73">
        <f>SUM(Y119,AC119,AG119)</f>
        <v>1543</v>
      </c>
      <c r="AW119" s="78">
        <f>SUM(Z119,AD119,AH119)</f>
        <v>227</v>
      </c>
      <c r="AX119" s="84">
        <f>SUM(K119,O119,S119,W119,AA119,AE119)</f>
        <v>17</v>
      </c>
      <c r="AY119" s="79">
        <f>SUM(L119,P119,T119,X119,AB119,AF119)</f>
        <v>30546</v>
      </c>
      <c r="AZ119" s="79">
        <f>SUM(M119,Q119,U119,Y119,AC119,AG119)</f>
        <v>2242</v>
      </c>
      <c r="BA119" s="85">
        <f>SUM(N119,R119,V119,Z119,AD119,AH119)</f>
        <v>494</v>
      </c>
      <c r="GR119" t="s">
        <v>271</v>
      </c>
      <c r="GS119" s="1">
        <f t="shared" si="92"/>
        <v>4437</v>
      </c>
      <c r="GT119" s="1" t="str">
        <f t="shared" si="93"/>
        <v>EU</v>
      </c>
    </row>
    <row r="120" spans="1:202" ht="15.75" customHeight="1">
      <c r="A120" s="1">
        <v>1</v>
      </c>
      <c r="B120" s="142" t="s">
        <v>555</v>
      </c>
      <c r="C120" t="s">
        <v>272</v>
      </c>
      <c r="D120" t="s">
        <v>52</v>
      </c>
      <c r="E120" s="254" t="s">
        <v>539</v>
      </c>
      <c r="F120" t="s">
        <v>10</v>
      </c>
      <c r="G120" s="20" t="s">
        <v>25</v>
      </c>
      <c r="H120" t="s">
        <v>53</v>
      </c>
      <c r="I120" t="s">
        <v>41</v>
      </c>
      <c r="J120" t="s">
        <v>28</v>
      </c>
      <c r="K120" s="21">
        <v>5810</v>
      </c>
      <c r="L120" s="21">
        <v>10993</v>
      </c>
      <c r="M120" s="21">
        <v>48</v>
      </c>
      <c r="N120" s="21">
        <v>0</v>
      </c>
      <c r="O120" s="22">
        <v>4648</v>
      </c>
      <c r="P120" s="22">
        <v>896</v>
      </c>
      <c r="Q120" s="22">
        <v>46</v>
      </c>
      <c r="R120" s="22">
        <v>0</v>
      </c>
      <c r="S120" s="23">
        <v>4662</v>
      </c>
      <c r="T120" s="23">
        <v>1600</v>
      </c>
      <c r="U120" s="23">
        <v>41</v>
      </c>
      <c r="V120" s="23">
        <v>0</v>
      </c>
      <c r="W120" s="24">
        <v>5304</v>
      </c>
      <c r="X120" s="24">
        <v>1816</v>
      </c>
      <c r="Y120" s="24">
        <v>46</v>
      </c>
      <c r="Z120" s="24">
        <v>0</v>
      </c>
      <c r="AA120" s="25">
        <v>5129</v>
      </c>
      <c r="AB120" s="25">
        <v>1865</v>
      </c>
      <c r="AC120" s="25">
        <v>82</v>
      </c>
      <c r="AD120" s="25">
        <v>0</v>
      </c>
      <c r="AE120" s="26">
        <v>4198</v>
      </c>
      <c r="AF120" s="26">
        <v>93</v>
      </c>
      <c r="AG120" s="26">
        <v>16</v>
      </c>
      <c r="AH120" s="26">
        <v>0</v>
      </c>
      <c r="AI120">
        <f>SUM(K120:N120)</f>
        <v>16851</v>
      </c>
      <c r="AJ120">
        <f>SUM(O120:R120)</f>
        <v>5590</v>
      </c>
      <c r="AK120">
        <f>SUM(S120:V120)</f>
        <v>6303</v>
      </c>
      <c r="AL120">
        <f>SUM(W120:Z120)</f>
        <v>7166</v>
      </c>
      <c r="AM120">
        <f>SUM(AA120:AD120)</f>
        <v>7076</v>
      </c>
      <c r="AN120">
        <f>SUM(AE120:AH120)</f>
        <v>4307</v>
      </c>
      <c r="AO120">
        <f>SUM(AI120:AN120)</f>
        <v>47293</v>
      </c>
      <c r="AP120" s="67">
        <f>SUM(K120,O120,S120,W120)</f>
        <v>20424</v>
      </c>
      <c r="AQ120" s="68">
        <f>SUM(L120,P120,T120,X120)</f>
        <v>15305</v>
      </c>
      <c r="AR120" s="68">
        <f>SUM(M120,Q120,U120,Y120)</f>
        <v>181</v>
      </c>
      <c r="AS120" s="69">
        <f>SUM(N120,R120,V120,Z120)</f>
        <v>0</v>
      </c>
      <c r="AT120" s="77">
        <f>SUM(W120,AA120,AE120)</f>
        <v>14631</v>
      </c>
      <c r="AU120" s="73">
        <f>SUM(X120,AB120,AF120)</f>
        <v>3774</v>
      </c>
      <c r="AV120" s="73">
        <f>SUM(Y120,AC120,AG120)</f>
        <v>144</v>
      </c>
      <c r="AW120" s="78">
        <f>SUM(Z120,AD120,AH120)</f>
        <v>0</v>
      </c>
      <c r="AX120" s="84">
        <f>SUM(K120,O120,S120,W120,AA120,AE120)</f>
        <v>29751</v>
      </c>
      <c r="AY120" s="79">
        <f>SUM(L120,P120,T120,X120,AB120,AF120)</f>
        <v>17263</v>
      </c>
      <c r="AZ120" s="79">
        <f>SUM(M120,Q120,U120,Y120,AC120,AG120)</f>
        <v>279</v>
      </c>
      <c r="BA120" s="85">
        <f>SUM(N120,R120,V120,Z120,AD120,AH120)</f>
        <v>0</v>
      </c>
      <c r="BD120" s="110"/>
      <c r="BE120" s="110"/>
      <c r="BF120" s="110"/>
      <c r="BG120" s="110"/>
      <c r="BH120" s="110"/>
      <c r="BI120" s="110"/>
      <c r="BJ120" s="110"/>
      <c r="BK120" s="110"/>
      <c r="BL120" s="110"/>
      <c r="GR120" t="s">
        <v>272</v>
      </c>
      <c r="GS120" s="1">
        <f t="shared" si="92"/>
        <v>4198</v>
      </c>
      <c r="GT120" s="1" t="str">
        <f t="shared" si="93"/>
        <v>Japan</v>
      </c>
    </row>
    <row r="121" spans="1:202" ht="15.75" customHeight="1">
      <c r="A121" s="1">
        <v>1</v>
      </c>
      <c r="B121" s="142" t="s">
        <v>554</v>
      </c>
      <c r="C121" t="s">
        <v>273</v>
      </c>
      <c r="D121" t="s">
        <v>52</v>
      </c>
      <c r="E121" s="254" t="s">
        <v>540</v>
      </c>
      <c r="F121" t="s">
        <v>17</v>
      </c>
      <c r="G121" t="s">
        <v>490</v>
      </c>
      <c r="H121" t="s">
        <v>19</v>
      </c>
      <c r="I121" t="s">
        <v>27</v>
      </c>
      <c r="J121" t="s">
        <v>28</v>
      </c>
      <c r="K121" s="21">
        <v>1</v>
      </c>
      <c r="L121" s="21">
        <v>0</v>
      </c>
      <c r="M121" s="21">
        <v>8</v>
      </c>
      <c r="N121" s="21">
        <v>228</v>
      </c>
      <c r="O121" s="22">
        <v>0</v>
      </c>
      <c r="P121" s="22">
        <v>0</v>
      </c>
      <c r="Q121" s="22">
        <v>21</v>
      </c>
      <c r="R121" s="22">
        <v>268</v>
      </c>
      <c r="S121" s="23">
        <v>0</v>
      </c>
      <c r="T121" s="23">
        <v>0</v>
      </c>
      <c r="U121" s="23">
        <v>19</v>
      </c>
      <c r="V121" s="23">
        <v>302</v>
      </c>
      <c r="W121" s="24">
        <v>0</v>
      </c>
      <c r="X121" s="24">
        <v>1</v>
      </c>
      <c r="Y121" s="24">
        <v>9</v>
      </c>
      <c r="Z121" s="24">
        <v>252</v>
      </c>
      <c r="AA121" s="25">
        <v>0</v>
      </c>
      <c r="AB121" s="25">
        <v>19</v>
      </c>
      <c r="AC121" s="25">
        <v>8</v>
      </c>
      <c r="AD121" s="25">
        <v>261</v>
      </c>
      <c r="AE121" s="26">
        <v>0</v>
      </c>
      <c r="AF121" s="26">
        <v>0</v>
      </c>
      <c r="AG121" s="26">
        <v>4</v>
      </c>
      <c r="AH121" s="26">
        <v>344</v>
      </c>
      <c r="AI121">
        <f>SUM(K121:N121)</f>
        <v>237</v>
      </c>
      <c r="AJ121">
        <f>SUM(O121:R121)</f>
        <v>289</v>
      </c>
      <c r="AK121">
        <f>SUM(S121:V121)</f>
        <v>321</v>
      </c>
      <c r="AL121">
        <f>SUM(W121:Z121)</f>
        <v>262</v>
      </c>
      <c r="AM121">
        <f>SUM(AA121:AD121)</f>
        <v>288</v>
      </c>
      <c r="AN121">
        <f>SUM(AE121:AH121)</f>
        <v>348</v>
      </c>
      <c r="AO121">
        <f>SUM(AI121:AN121)</f>
        <v>1745</v>
      </c>
      <c r="AP121" s="67">
        <f>SUM(K121,O121,S121,W121)</f>
        <v>1</v>
      </c>
      <c r="AQ121" s="68">
        <f>SUM(L121,P121,T121,X121)</f>
        <v>1</v>
      </c>
      <c r="AR121" s="68">
        <f>SUM(M121,Q121,U121,Y121)</f>
        <v>57</v>
      </c>
      <c r="AS121" s="69">
        <f>SUM(N121,R121,V121,Z121)</f>
        <v>1050</v>
      </c>
      <c r="AT121" s="77">
        <f>SUM(W121,AA121,AE121)</f>
        <v>0</v>
      </c>
      <c r="AU121" s="73">
        <f>SUM(X121,AB121,AF121)</f>
        <v>20</v>
      </c>
      <c r="AV121" s="73">
        <f>SUM(Y121,AC121,AG121)</f>
        <v>21</v>
      </c>
      <c r="AW121" s="78">
        <f>SUM(Z121,AD121,AH121)</f>
        <v>857</v>
      </c>
      <c r="AX121" s="84">
        <f>SUM(K121,O121,S121,W121,AA121,AE121)</f>
        <v>1</v>
      </c>
      <c r="AY121" s="79">
        <f>SUM(L121,P121,T121,X121,AB121,AF121)</f>
        <v>20</v>
      </c>
      <c r="AZ121" s="79">
        <f>SUM(M121,Q121,U121,Y121,AC121,AG121)</f>
        <v>69</v>
      </c>
      <c r="BA121" s="85">
        <f>SUM(N121,R121,V121,Z121,AD121,AH121)</f>
        <v>1655</v>
      </c>
      <c r="GR121" t="s">
        <v>273</v>
      </c>
      <c r="GS121" s="1">
        <f t="shared" si="92"/>
        <v>344</v>
      </c>
      <c r="GT121" s="1" t="str">
        <f t="shared" si="93"/>
        <v>South Korea</v>
      </c>
    </row>
    <row r="122" spans="1:202" s="258" customFormat="1" ht="15" customHeight="1">
      <c r="A122" s="257">
        <v>1</v>
      </c>
      <c r="B122" s="258" t="s">
        <v>566</v>
      </c>
      <c r="C122" s="258" t="s">
        <v>274</v>
      </c>
      <c r="D122" s="258" t="s">
        <v>52</v>
      </c>
      <c r="E122" s="258" t="e">
        <v>#N/A</v>
      </c>
      <c r="F122" s="258" t="s">
        <v>39</v>
      </c>
      <c r="G122" s="258" t="s">
        <v>40</v>
      </c>
      <c r="H122" s="258" t="s">
        <v>19</v>
      </c>
      <c r="I122" s="258" t="s">
        <v>36</v>
      </c>
      <c r="J122" s="258" t="s">
        <v>28</v>
      </c>
      <c r="K122" s="258">
        <v>0</v>
      </c>
      <c r="L122" s="258">
        <v>0</v>
      </c>
      <c r="M122" s="258">
        <v>2</v>
      </c>
      <c r="N122" s="258">
        <v>0</v>
      </c>
      <c r="O122" s="258">
        <v>0</v>
      </c>
      <c r="P122" s="258">
        <v>0</v>
      </c>
      <c r="Q122" s="258">
        <v>5</v>
      </c>
      <c r="R122" s="258">
        <v>0</v>
      </c>
      <c r="S122" s="258">
        <v>0</v>
      </c>
      <c r="T122" s="258">
        <v>0</v>
      </c>
      <c r="U122" s="258">
        <v>15</v>
      </c>
      <c r="V122" s="258">
        <v>0</v>
      </c>
      <c r="W122" s="258">
        <v>0</v>
      </c>
      <c r="X122" s="258">
        <v>0</v>
      </c>
      <c r="Y122" s="258">
        <v>21</v>
      </c>
      <c r="Z122" s="258">
        <v>0</v>
      </c>
      <c r="AA122" s="258">
        <v>0</v>
      </c>
      <c r="AB122" s="258">
        <v>0</v>
      </c>
      <c r="AC122" s="258">
        <v>22</v>
      </c>
      <c r="AD122" s="258">
        <v>0</v>
      </c>
      <c r="AE122" s="258">
        <v>0</v>
      </c>
      <c r="AF122" s="258">
        <v>0</v>
      </c>
      <c r="AG122" s="258">
        <v>16</v>
      </c>
      <c r="AH122" s="258">
        <v>0</v>
      </c>
      <c r="AI122" s="258">
        <f>SUM(K122:N122)</f>
        <v>2</v>
      </c>
      <c r="AJ122" s="258">
        <f>SUM(O122:R122)</f>
        <v>5</v>
      </c>
      <c r="AK122" s="258">
        <f>SUM(S122:V122)</f>
        <v>15</v>
      </c>
      <c r="AL122" s="258">
        <f>SUM(W122:Z122)</f>
        <v>21</v>
      </c>
      <c r="AM122" s="258">
        <f>SUM(AA122:AD122)</f>
        <v>22</v>
      </c>
      <c r="AN122" s="258">
        <f>SUM(AE122:AH122)</f>
        <v>16</v>
      </c>
      <c r="AO122" s="258">
        <f>SUM(AI122:AN122)</f>
        <v>81</v>
      </c>
      <c r="AP122" s="259">
        <f>SUM(K122,O122,S122,W122)</f>
        <v>0</v>
      </c>
      <c r="AQ122" s="260">
        <f>SUM(L122,P122,T122,X122)</f>
        <v>0</v>
      </c>
      <c r="AR122" s="260">
        <f>SUM(M122,Q122,U122,Y122)</f>
        <v>43</v>
      </c>
      <c r="AS122" s="261">
        <f>SUM(N122,R122,V122,Z122)</f>
        <v>0</v>
      </c>
      <c r="AT122" s="262">
        <f>SUM(W122,AA122,AE122)</f>
        <v>0</v>
      </c>
      <c r="AU122" s="263">
        <f>SUM(X122,AB122,AF122)</f>
        <v>0</v>
      </c>
      <c r="AV122" s="263">
        <f>SUM(Y122,AC122,AG122)</f>
        <v>59</v>
      </c>
      <c r="AW122" s="264">
        <f>SUM(Z122,AD122,AH122)</f>
        <v>0</v>
      </c>
      <c r="AX122" s="265">
        <f>SUM(K122,O122,S122,W122,AA122,AE122)</f>
        <v>0</v>
      </c>
      <c r="AY122" s="266">
        <f>SUM(L122,P122,T122,X122,AB122,AF122)</f>
        <v>0</v>
      </c>
      <c r="AZ122" s="266">
        <f>SUM(M122,Q122,U122,Y122,AC122,AG122)</f>
        <v>81</v>
      </c>
      <c r="BA122" s="267">
        <f>SUM(N122,R122,V122,Z122,AD122,AH122)</f>
        <v>0</v>
      </c>
      <c r="BN122" s="268"/>
      <c r="BO122" s="268"/>
      <c r="BP122" s="268"/>
      <c r="BQ122" s="268"/>
      <c r="BR122" s="268"/>
      <c r="BS122" s="268"/>
      <c r="BT122" s="268"/>
      <c r="BU122" s="268"/>
      <c r="BV122" s="268"/>
      <c r="BW122" s="268"/>
      <c r="BX122" s="268"/>
      <c r="BY122" s="268"/>
      <c r="BZ122" s="268"/>
      <c r="CA122" s="268"/>
      <c r="CB122" s="268"/>
      <c r="CC122" s="268"/>
      <c r="CD122" s="268"/>
      <c r="CE122" s="268"/>
      <c r="CF122" s="268"/>
      <c r="CG122" s="268"/>
      <c r="CH122" s="268"/>
      <c r="CI122" s="268"/>
      <c r="CJ122" s="268"/>
      <c r="CK122" s="268"/>
      <c r="CL122" s="268"/>
      <c r="CM122" s="268"/>
      <c r="CN122" s="268"/>
      <c r="CO122" s="268"/>
      <c r="CP122" s="268"/>
      <c r="CQ122" s="268"/>
      <c r="CR122" s="268"/>
      <c r="CS122" s="268"/>
      <c r="GR122" s="258" t="s">
        <v>274</v>
      </c>
      <c r="GS122" s="257">
        <f t="shared" si="92"/>
        <v>16</v>
      </c>
      <c r="GT122" s="257" t="str">
        <f t="shared" si="93"/>
        <v>USA</v>
      </c>
    </row>
    <row r="123" spans="1:202" ht="15.75" customHeight="1">
      <c r="A123" s="1">
        <v>1</v>
      </c>
      <c r="B123" s="272" t="s">
        <v>275</v>
      </c>
      <c r="C123" t="s">
        <v>276</v>
      </c>
      <c r="D123" t="s">
        <v>16</v>
      </c>
      <c r="E123" s="254" t="s">
        <v>541</v>
      </c>
      <c r="F123" t="s">
        <v>31</v>
      </c>
      <c r="G123" t="s">
        <v>32</v>
      </c>
      <c r="H123" t="s">
        <v>19</v>
      </c>
      <c r="I123" t="s">
        <v>36</v>
      </c>
      <c r="J123" t="s">
        <v>21</v>
      </c>
      <c r="K123" s="21">
        <v>2</v>
      </c>
      <c r="L123" s="21">
        <v>893</v>
      </c>
      <c r="M123" s="21">
        <v>38</v>
      </c>
      <c r="N123" s="21">
        <v>1</v>
      </c>
      <c r="O123" s="22">
        <v>0</v>
      </c>
      <c r="P123" s="22">
        <v>2273</v>
      </c>
      <c r="Q123" s="22">
        <v>69</v>
      </c>
      <c r="R123" s="22">
        <v>15</v>
      </c>
      <c r="S123" s="23">
        <v>0</v>
      </c>
      <c r="T123" s="23">
        <v>1620</v>
      </c>
      <c r="U123" s="23">
        <v>168</v>
      </c>
      <c r="V123" s="23">
        <v>48</v>
      </c>
      <c r="W123" s="24">
        <v>0</v>
      </c>
      <c r="X123" s="24">
        <v>1511</v>
      </c>
      <c r="Y123" s="24">
        <v>387</v>
      </c>
      <c r="Z123" s="24">
        <v>143</v>
      </c>
      <c r="AA123" s="25">
        <v>0</v>
      </c>
      <c r="AB123" s="25">
        <v>1762</v>
      </c>
      <c r="AC123" s="25">
        <v>860</v>
      </c>
      <c r="AD123" s="25">
        <v>111</v>
      </c>
      <c r="AE123" s="26">
        <v>0</v>
      </c>
      <c r="AF123" s="26">
        <v>1530</v>
      </c>
      <c r="AG123" s="26">
        <v>1870</v>
      </c>
      <c r="AH123" s="26">
        <v>78</v>
      </c>
      <c r="AI123">
        <f>SUM(K123:N123)</f>
        <v>934</v>
      </c>
      <c r="AJ123">
        <f>SUM(O123:R123)</f>
        <v>2357</v>
      </c>
      <c r="AK123">
        <f>SUM(S123:V123)</f>
        <v>1836</v>
      </c>
      <c r="AL123">
        <f>SUM(W123:Z123)</f>
        <v>2041</v>
      </c>
      <c r="AM123">
        <f>SUM(AA123:AD123)</f>
        <v>2733</v>
      </c>
      <c r="AN123">
        <f>SUM(AE123:AH123)</f>
        <v>3478</v>
      </c>
      <c r="AO123">
        <f>SUM(AI123:AN123)</f>
        <v>13379</v>
      </c>
      <c r="AP123" s="67">
        <f>SUM(K123,O123,S123,W123)</f>
        <v>2</v>
      </c>
      <c r="AQ123" s="68">
        <f>SUM(L123,P123,T123,X123)</f>
        <v>6297</v>
      </c>
      <c r="AR123" s="68">
        <f>SUM(M123,Q123,U123,Y123)</f>
        <v>662</v>
      </c>
      <c r="AS123" s="69">
        <f>SUM(N123,R123,V123,Z123)</f>
        <v>207</v>
      </c>
      <c r="AT123" s="77">
        <f>SUM(W123,AA123,AE123)</f>
        <v>0</v>
      </c>
      <c r="AU123" s="73">
        <f>SUM(X123,AB123,AF123)</f>
        <v>4803</v>
      </c>
      <c r="AV123" s="73">
        <f>SUM(Y123,AC123,AG123)</f>
        <v>3117</v>
      </c>
      <c r="AW123" s="78">
        <f>SUM(Z123,AD123,AH123)</f>
        <v>332</v>
      </c>
      <c r="AX123" s="84">
        <f>SUM(K123,O123,S123,W123,AA123,AE123)</f>
        <v>2</v>
      </c>
      <c r="AY123" s="79">
        <f>SUM(L123,P123,T123,X123,AB123,AF123)</f>
        <v>9589</v>
      </c>
      <c r="AZ123" s="79">
        <f>SUM(M123,Q123,U123,Y123,AC123,AG123)</f>
        <v>3392</v>
      </c>
      <c r="BA123" s="85">
        <f>SUM(N123,R123,V123,Z123,AD123,AH123)</f>
        <v>396</v>
      </c>
      <c r="GR123" t="s">
        <v>276</v>
      </c>
      <c r="GS123" s="1">
        <f t="shared" si="92"/>
        <v>1870</v>
      </c>
      <c r="GT123" s="1" t="str">
        <f t="shared" si="93"/>
        <v>USA</v>
      </c>
    </row>
    <row r="124" spans="1:202" ht="15.75" customHeight="1">
      <c r="A124" s="1">
        <v>1</v>
      </c>
      <c r="B124" s="272" t="s">
        <v>277</v>
      </c>
      <c r="C124" t="s">
        <v>278</v>
      </c>
      <c r="D124" t="s">
        <v>16</v>
      </c>
      <c r="E124" s="254" t="s">
        <v>541</v>
      </c>
      <c r="F124" t="s">
        <v>31</v>
      </c>
      <c r="G124" s="20" t="s">
        <v>103</v>
      </c>
      <c r="H124" t="s">
        <v>19</v>
      </c>
      <c r="I124" t="s">
        <v>27</v>
      </c>
      <c r="J124" t="s">
        <v>28</v>
      </c>
      <c r="K124" s="21">
        <v>6544</v>
      </c>
      <c r="L124" s="21">
        <v>62</v>
      </c>
      <c r="M124" s="21">
        <v>0</v>
      </c>
      <c r="N124" s="21">
        <v>1</v>
      </c>
      <c r="O124" s="22">
        <v>0</v>
      </c>
      <c r="P124" s="22">
        <v>494</v>
      </c>
      <c r="Q124" s="22">
        <v>0</v>
      </c>
      <c r="R124" s="22">
        <v>5</v>
      </c>
      <c r="S124" s="23">
        <v>0</v>
      </c>
      <c r="T124" s="23">
        <v>6997</v>
      </c>
      <c r="U124" s="23">
        <v>1</v>
      </c>
      <c r="V124" s="23">
        <v>1</v>
      </c>
      <c r="W124" s="24">
        <v>0</v>
      </c>
      <c r="X124" s="24">
        <v>43</v>
      </c>
      <c r="Y124" s="24">
        <v>0</v>
      </c>
      <c r="Z124" s="24">
        <v>0</v>
      </c>
      <c r="AA124" s="25">
        <v>0</v>
      </c>
      <c r="AB124" s="25">
        <v>50</v>
      </c>
      <c r="AC124" s="25">
        <v>0</v>
      </c>
      <c r="AD124" s="25">
        <v>4</v>
      </c>
      <c r="AE124" s="26">
        <v>0</v>
      </c>
      <c r="AF124" s="26">
        <v>6</v>
      </c>
      <c r="AG124" s="26">
        <v>0</v>
      </c>
      <c r="AH124" s="26">
        <v>0</v>
      </c>
      <c r="AI124">
        <f>SUM(K124:N124)</f>
        <v>6607</v>
      </c>
      <c r="AJ124">
        <f>SUM(O124:R124)</f>
        <v>499</v>
      </c>
      <c r="AK124">
        <f>SUM(S124:V124)</f>
        <v>6999</v>
      </c>
      <c r="AL124">
        <f>SUM(W124:Z124)</f>
        <v>43</v>
      </c>
      <c r="AM124">
        <f>SUM(AA124:AD124)</f>
        <v>54</v>
      </c>
      <c r="AN124">
        <f>SUM(AE124:AH124)</f>
        <v>6</v>
      </c>
      <c r="AO124">
        <f>SUM(AI124:AN124)</f>
        <v>14208</v>
      </c>
      <c r="AP124" s="67">
        <f>SUM(K124,O124,S124,W124)</f>
        <v>6544</v>
      </c>
      <c r="AQ124" s="68">
        <f>SUM(L124,P124,T124,X124)</f>
        <v>7596</v>
      </c>
      <c r="AR124" s="68">
        <f>SUM(M124,Q124,U124,Y124)</f>
        <v>1</v>
      </c>
      <c r="AS124" s="69">
        <f>SUM(N124,R124,V124,Z124)</f>
        <v>7</v>
      </c>
      <c r="AT124" s="77">
        <f>SUM(W124,AA124,AE124)</f>
        <v>0</v>
      </c>
      <c r="AU124" s="73">
        <f>SUM(X124,AB124,AF124)</f>
        <v>99</v>
      </c>
      <c r="AV124" s="73">
        <f>SUM(Y124,AC124,AG124)</f>
        <v>0</v>
      </c>
      <c r="AW124" s="78">
        <f>SUM(Z124,AD124,AH124)</f>
        <v>4</v>
      </c>
      <c r="AX124" s="84">
        <f>SUM(K124,O124,S124,W124,AA124,AE124)</f>
        <v>6544</v>
      </c>
      <c r="AY124" s="79">
        <f>SUM(L124,P124,T124,X124,AB124,AF124)</f>
        <v>7652</v>
      </c>
      <c r="AZ124" s="79">
        <f>SUM(M124,Q124,U124,Y124,AC124,AG124)</f>
        <v>1</v>
      </c>
      <c r="BA124" s="85">
        <f>SUM(N124,R124,V124,Z124,AD124,AH124)</f>
        <v>11</v>
      </c>
      <c r="GR124" t="s">
        <v>278</v>
      </c>
      <c r="GS124" s="1">
        <f t="shared" si="92"/>
        <v>6</v>
      </c>
      <c r="GT124" s="1" t="str">
        <f t="shared" si="93"/>
        <v>EU</v>
      </c>
    </row>
    <row r="125" spans="1:202" ht="15.75" customHeight="1">
      <c r="A125" s="1">
        <v>1</v>
      </c>
      <c r="B125" s="272" t="s">
        <v>279</v>
      </c>
      <c r="C125" t="s">
        <v>280</v>
      </c>
      <c r="D125" t="s">
        <v>16</v>
      </c>
      <c r="E125" s="254" t="s">
        <v>542</v>
      </c>
      <c r="F125" t="s">
        <v>39</v>
      </c>
      <c r="G125" s="20" t="s">
        <v>78</v>
      </c>
      <c r="H125" t="s">
        <v>19</v>
      </c>
      <c r="I125" t="s">
        <v>27</v>
      </c>
      <c r="J125" t="s">
        <v>28</v>
      </c>
      <c r="K125" s="21">
        <v>0</v>
      </c>
      <c r="L125" s="21">
        <v>217</v>
      </c>
      <c r="M125" s="21">
        <v>80224</v>
      </c>
      <c r="N125" s="21">
        <v>0</v>
      </c>
      <c r="O125" s="22">
        <v>0</v>
      </c>
      <c r="P125" s="22">
        <v>158</v>
      </c>
      <c r="Q125" s="22">
        <v>86938</v>
      </c>
      <c r="R125" s="22">
        <v>0</v>
      </c>
      <c r="S125" s="23">
        <v>0</v>
      </c>
      <c r="T125" s="23">
        <v>150</v>
      </c>
      <c r="U125" s="23">
        <v>61858</v>
      </c>
      <c r="V125" s="23">
        <v>0</v>
      </c>
      <c r="W125" s="24">
        <v>0</v>
      </c>
      <c r="X125" s="24">
        <v>135</v>
      </c>
      <c r="Y125" s="24">
        <v>52431</v>
      </c>
      <c r="Z125" s="24">
        <v>1</v>
      </c>
      <c r="AA125" s="25">
        <v>0</v>
      </c>
      <c r="AB125" s="25">
        <v>836</v>
      </c>
      <c r="AC125" s="25">
        <v>54574</v>
      </c>
      <c r="AD125" s="25">
        <v>0</v>
      </c>
      <c r="AE125" s="26">
        <v>0</v>
      </c>
      <c r="AF125" s="26">
        <v>123</v>
      </c>
      <c r="AG125" s="26">
        <v>42123</v>
      </c>
      <c r="AH125" s="26">
        <v>0</v>
      </c>
      <c r="AI125">
        <f>SUM(K125:N125)</f>
        <v>80441</v>
      </c>
      <c r="AJ125">
        <f>SUM(O125:R125)</f>
        <v>87096</v>
      </c>
      <c r="AK125">
        <f>SUM(S125:V125)</f>
        <v>62008</v>
      </c>
      <c r="AL125">
        <f>SUM(W125:Z125)</f>
        <v>52567</v>
      </c>
      <c r="AM125">
        <f>SUM(AA125:AD125)</f>
        <v>55410</v>
      </c>
      <c r="AN125">
        <f>SUM(AE125:AH125)</f>
        <v>42246</v>
      </c>
      <c r="AO125">
        <f>SUM(AI125:AN125)</f>
        <v>379768</v>
      </c>
      <c r="AP125" s="67">
        <f>SUM(K125,O125,S125,W125)</f>
        <v>0</v>
      </c>
      <c r="AQ125" s="68">
        <f>SUM(L125,P125,T125,X125)</f>
        <v>660</v>
      </c>
      <c r="AR125" s="68">
        <f>SUM(M125,Q125,U125,Y125)</f>
        <v>281451</v>
      </c>
      <c r="AS125" s="69">
        <f>SUM(N125,R125,V125,Z125)</f>
        <v>1</v>
      </c>
      <c r="AT125" s="77">
        <f>SUM(W125,AA125,AE125)</f>
        <v>0</v>
      </c>
      <c r="AU125" s="73">
        <f>SUM(X125,AB125,AF125)</f>
        <v>1094</v>
      </c>
      <c r="AV125" s="73">
        <f>SUM(Y125,AC125,AG125)</f>
        <v>149128</v>
      </c>
      <c r="AW125" s="78">
        <f>SUM(Z125,AD125,AH125)</f>
        <v>1</v>
      </c>
      <c r="AX125" s="84">
        <f>SUM(K125,O125,S125,W125,AA125,AE125)</f>
        <v>0</v>
      </c>
      <c r="AY125" s="79">
        <f>SUM(L125,P125,T125,X125,AB125,AF125)</f>
        <v>1619</v>
      </c>
      <c r="AZ125" s="79">
        <f>SUM(M125,Q125,U125,Y125,AC125,AG125)</f>
        <v>378148</v>
      </c>
      <c r="BA125" s="85">
        <f>SUM(N125,R125,V125,Z125,AD125,AH125)</f>
        <v>1</v>
      </c>
      <c r="GR125" t="s">
        <v>280</v>
      </c>
      <c r="GS125" s="1">
        <f t="shared" si="92"/>
        <v>42123</v>
      </c>
      <c r="GT125" s="1" t="str">
        <f t="shared" si="93"/>
        <v>USA</v>
      </c>
    </row>
    <row r="126" spans="1:202" ht="15.75" customHeight="1">
      <c r="A126" s="1">
        <v>1</v>
      </c>
      <c r="B126" s="142" t="s">
        <v>553</v>
      </c>
      <c r="C126" t="s">
        <v>281</v>
      </c>
      <c r="D126" t="s">
        <v>16</v>
      </c>
      <c r="E126" s="254" t="s">
        <v>538</v>
      </c>
      <c r="F126" s="20" t="s">
        <v>24</v>
      </c>
      <c r="G126" s="20" t="s">
        <v>73</v>
      </c>
      <c r="H126" t="s">
        <v>26</v>
      </c>
      <c r="I126" t="s">
        <v>36</v>
      </c>
      <c r="J126" t="s">
        <v>28</v>
      </c>
      <c r="K126" s="21">
        <v>11</v>
      </c>
      <c r="L126" s="21">
        <v>4982</v>
      </c>
      <c r="M126" s="21">
        <v>13</v>
      </c>
      <c r="N126" s="21">
        <v>0</v>
      </c>
      <c r="O126" s="22">
        <v>0</v>
      </c>
      <c r="P126" s="22">
        <v>3808</v>
      </c>
      <c r="Q126" s="22">
        <v>24</v>
      </c>
      <c r="R126" s="22">
        <v>0</v>
      </c>
      <c r="S126" s="23">
        <v>0</v>
      </c>
      <c r="T126" s="23">
        <v>4760</v>
      </c>
      <c r="U126" s="23">
        <v>41</v>
      </c>
      <c r="V126" s="23">
        <v>8</v>
      </c>
      <c r="W126" s="24">
        <v>0</v>
      </c>
      <c r="X126" s="24">
        <v>5743</v>
      </c>
      <c r="Y126" s="24">
        <v>130</v>
      </c>
      <c r="Z126" s="24">
        <v>16</v>
      </c>
      <c r="AA126" s="25">
        <v>0</v>
      </c>
      <c r="AB126" s="25">
        <v>8863</v>
      </c>
      <c r="AC126" s="25">
        <v>235</v>
      </c>
      <c r="AD126" s="25">
        <v>26</v>
      </c>
      <c r="AE126" s="26">
        <v>0</v>
      </c>
      <c r="AF126" s="26">
        <v>8366</v>
      </c>
      <c r="AG126" s="26">
        <v>269</v>
      </c>
      <c r="AH126" s="26">
        <v>96</v>
      </c>
      <c r="AI126">
        <f>SUM(K126:N126)</f>
        <v>5006</v>
      </c>
      <c r="AJ126">
        <f>SUM(O126:R126)</f>
        <v>3832</v>
      </c>
      <c r="AK126">
        <f>SUM(S126:V126)</f>
        <v>4809</v>
      </c>
      <c r="AL126">
        <f>SUM(W126:Z126)</f>
        <v>5889</v>
      </c>
      <c r="AM126">
        <f>SUM(AA126:AD126)</f>
        <v>9124</v>
      </c>
      <c r="AN126">
        <f>SUM(AE126:AH126)</f>
        <v>8731</v>
      </c>
      <c r="AO126">
        <f>SUM(AI126:AN126)</f>
        <v>37391</v>
      </c>
      <c r="AP126" s="67">
        <f>SUM(K126,O126,S126,W126)</f>
        <v>11</v>
      </c>
      <c r="AQ126" s="68">
        <f>SUM(L126,P126,T126,X126)</f>
        <v>19293</v>
      </c>
      <c r="AR126" s="68">
        <f>SUM(M126,Q126,U126,Y126)</f>
        <v>208</v>
      </c>
      <c r="AS126" s="69">
        <f>SUM(N126,R126,V126,Z126)</f>
        <v>24</v>
      </c>
      <c r="AT126" s="77">
        <f>SUM(W126,AA126,AE126)</f>
        <v>0</v>
      </c>
      <c r="AU126" s="73">
        <f>SUM(X126,AB126,AF126)</f>
        <v>22972</v>
      </c>
      <c r="AV126" s="73">
        <f>SUM(Y126,AC126,AG126)</f>
        <v>634</v>
      </c>
      <c r="AW126" s="78">
        <f>SUM(Z126,AD126,AH126)</f>
        <v>138</v>
      </c>
      <c r="AX126" s="84">
        <f>SUM(K126,O126,S126,W126,AA126,AE126)</f>
        <v>11</v>
      </c>
      <c r="AY126" s="79">
        <f>SUM(L126,P126,T126,X126,AB126,AF126)</f>
        <v>36522</v>
      </c>
      <c r="AZ126" s="79">
        <f>SUM(M126,Q126,U126,Y126,AC126,AG126)</f>
        <v>712</v>
      </c>
      <c r="BA126" s="85">
        <f>SUM(N126,R126,V126,Z126,AD126,AH126)</f>
        <v>146</v>
      </c>
      <c r="GR126" t="s">
        <v>281</v>
      </c>
      <c r="GS126" s="1">
        <f t="shared" si="92"/>
        <v>8366</v>
      </c>
      <c r="GT126" s="1" t="str">
        <f t="shared" si="93"/>
        <v>EU</v>
      </c>
    </row>
    <row r="127" spans="1:202" ht="15.75" customHeight="1">
      <c r="A127" s="1">
        <v>1</v>
      </c>
      <c r="B127" s="272" t="s">
        <v>282</v>
      </c>
      <c r="C127" t="s">
        <v>283</v>
      </c>
      <c r="D127" t="s">
        <v>16</v>
      </c>
      <c r="E127" s="254" t="s">
        <v>540</v>
      </c>
      <c r="F127" t="s">
        <v>17</v>
      </c>
      <c r="G127" s="20" t="s">
        <v>284</v>
      </c>
      <c r="H127" t="s">
        <v>19</v>
      </c>
      <c r="I127" t="s">
        <v>36</v>
      </c>
      <c r="J127" t="s">
        <v>28</v>
      </c>
      <c r="K127" s="21">
        <v>30610</v>
      </c>
      <c r="L127" s="21">
        <v>95</v>
      </c>
      <c r="M127" s="21">
        <v>100</v>
      </c>
      <c r="N127" s="21">
        <v>7106</v>
      </c>
      <c r="O127" s="22">
        <v>30999</v>
      </c>
      <c r="P127" s="22">
        <v>39</v>
      </c>
      <c r="Q127" s="22">
        <v>29</v>
      </c>
      <c r="R127" s="22">
        <v>7146</v>
      </c>
      <c r="S127" s="23">
        <v>41270</v>
      </c>
      <c r="T127" s="23">
        <v>276</v>
      </c>
      <c r="U127" s="23">
        <v>121</v>
      </c>
      <c r="V127" s="23">
        <v>9347</v>
      </c>
      <c r="W127" s="24">
        <v>55795</v>
      </c>
      <c r="X127" s="24">
        <v>45</v>
      </c>
      <c r="Y127" s="24">
        <v>198</v>
      </c>
      <c r="Z127" s="24">
        <v>12969</v>
      </c>
      <c r="AA127" s="25">
        <v>54870</v>
      </c>
      <c r="AB127" s="25">
        <v>90</v>
      </c>
      <c r="AC127" s="25">
        <v>601</v>
      </c>
      <c r="AD127" s="25">
        <v>14287</v>
      </c>
      <c r="AE127" s="26">
        <v>45974</v>
      </c>
      <c r="AF127" s="26">
        <v>52</v>
      </c>
      <c r="AG127" s="26">
        <v>644</v>
      </c>
      <c r="AH127" s="26">
        <v>11922</v>
      </c>
      <c r="AI127">
        <f>SUM(K127:N127)</f>
        <v>37911</v>
      </c>
      <c r="AJ127">
        <f>SUM(O127:R127)</f>
        <v>38213</v>
      </c>
      <c r="AK127">
        <f>SUM(S127:V127)</f>
        <v>51014</v>
      </c>
      <c r="AL127">
        <f>SUM(W127:Z127)</f>
        <v>69007</v>
      </c>
      <c r="AM127">
        <f>SUM(AA127:AD127)</f>
        <v>69848</v>
      </c>
      <c r="AN127">
        <f>SUM(AE127:AH127)</f>
        <v>58592</v>
      </c>
      <c r="AO127">
        <f>SUM(AI127:AN127)</f>
        <v>324585</v>
      </c>
      <c r="AP127" s="67">
        <f>SUM(K127,O127,S127,W127)</f>
        <v>158674</v>
      </c>
      <c r="AQ127" s="68">
        <f>SUM(L127,P127,T127,X127)</f>
        <v>455</v>
      </c>
      <c r="AR127" s="68">
        <f>SUM(M127,Q127,U127,Y127)</f>
        <v>448</v>
      </c>
      <c r="AS127" s="69">
        <f>SUM(N127,R127,V127,Z127)</f>
        <v>36568</v>
      </c>
      <c r="AT127" s="77">
        <f>SUM(W127,AA127,AE127)</f>
        <v>156639</v>
      </c>
      <c r="AU127" s="73">
        <f>SUM(X127,AB127,AF127)</f>
        <v>187</v>
      </c>
      <c r="AV127" s="73">
        <f>SUM(Y127,AC127,AG127)</f>
        <v>1443</v>
      </c>
      <c r="AW127" s="78">
        <f>SUM(Z127,AD127,AH127)</f>
        <v>39178</v>
      </c>
      <c r="AX127" s="84">
        <f>SUM(K127,O127,S127,W127,AA127,AE127)</f>
        <v>259518</v>
      </c>
      <c r="AY127" s="79">
        <f>SUM(L127,P127,T127,X127,AB127,AF127)</f>
        <v>597</v>
      </c>
      <c r="AZ127" s="79">
        <f>SUM(M127,Q127,U127,Y127,AC127,AG127)</f>
        <v>1693</v>
      </c>
      <c r="BA127" s="85">
        <f>SUM(N127,R127,V127,Z127,AD127,AH127)</f>
        <v>62777</v>
      </c>
      <c r="BD127" s="110"/>
      <c r="BE127" s="110"/>
      <c r="BF127" s="110"/>
      <c r="GR127" t="s">
        <v>283</v>
      </c>
      <c r="GS127" s="1">
        <f t="shared" si="92"/>
        <v>45974</v>
      </c>
      <c r="GT127" s="1" t="str">
        <f t="shared" si="93"/>
        <v>Japan</v>
      </c>
    </row>
    <row r="128" spans="1:202" ht="15.75" customHeight="1">
      <c r="A128" s="1">
        <v>1</v>
      </c>
      <c r="B128" s="142" t="s">
        <v>285</v>
      </c>
      <c r="C128" t="s">
        <v>286</v>
      </c>
      <c r="D128" t="s">
        <v>16</v>
      </c>
      <c r="E128" s="254" t="s">
        <v>538</v>
      </c>
      <c r="F128" s="20" t="s">
        <v>24</v>
      </c>
      <c r="G128" t="s">
        <v>73</v>
      </c>
      <c r="H128" t="s">
        <v>26</v>
      </c>
      <c r="I128" t="s">
        <v>27</v>
      </c>
      <c r="J128" t="s">
        <v>28</v>
      </c>
      <c r="K128" s="21">
        <v>0</v>
      </c>
      <c r="L128" s="21">
        <v>6214</v>
      </c>
      <c r="M128" s="21">
        <v>92</v>
      </c>
      <c r="N128" s="21">
        <v>3</v>
      </c>
      <c r="O128" s="22">
        <v>0</v>
      </c>
      <c r="P128" s="22">
        <v>7558</v>
      </c>
      <c r="Q128" s="22">
        <v>79</v>
      </c>
      <c r="R128" s="22">
        <v>0</v>
      </c>
      <c r="S128" s="23">
        <v>0</v>
      </c>
      <c r="T128" s="23">
        <v>9340</v>
      </c>
      <c r="U128" s="23">
        <v>28</v>
      </c>
      <c r="V128" s="23">
        <v>0</v>
      </c>
      <c r="W128" s="24">
        <v>0</v>
      </c>
      <c r="X128" s="24">
        <v>11167</v>
      </c>
      <c r="Y128" s="24">
        <v>63</v>
      </c>
      <c r="Z128" s="24">
        <v>0</v>
      </c>
      <c r="AA128" s="25">
        <v>0</v>
      </c>
      <c r="AB128" s="25">
        <v>13137</v>
      </c>
      <c r="AC128" s="25">
        <v>31</v>
      </c>
      <c r="AD128" s="25">
        <v>28</v>
      </c>
      <c r="AE128" s="26">
        <v>0</v>
      </c>
      <c r="AF128" s="26">
        <v>7536</v>
      </c>
      <c r="AG128" s="26">
        <v>55</v>
      </c>
      <c r="AH128" s="26">
        <v>0</v>
      </c>
      <c r="AI128">
        <f>SUM(K128:N128)</f>
        <v>6309</v>
      </c>
      <c r="AJ128">
        <f>SUM(O128:R128)</f>
        <v>7637</v>
      </c>
      <c r="AK128">
        <f>SUM(S128:V128)</f>
        <v>9368</v>
      </c>
      <c r="AL128">
        <f>SUM(W128:Z128)</f>
        <v>11230</v>
      </c>
      <c r="AM128">
        <f>SUM(AA128:AD128)</f>
        <v>13196</v>
      </c>
      <c r="AN128">
        <f>SUM(AE128:AH128)</f>
        <v>7591</v>
      </c>
      <c r="AO128">
        <f>SUM(AI128:AN128)</f>
        <v>55331</v>
      </c>
      <c r="AP128" s="67">
        <f>SUM(K128,O128,S128,W128)</f>
        <v>0</v>
      </c>
      <c r="AQ128" s="68">
        <f>SUM(L128,P128,T128,X128)</f>
        <v>34279</v>
      </c>
      <c r="AR128" s="68">
        <f>SUM(M128,Q128,U128,Y128)</f>
        <v>262</v>
      </c>
      <c r="AS128" s="69">
        <f>SUM(N128,R128,V128,Z128)</f>
        <v>3</v>
      </c>
      <c r="AT128" s="77">
        <f>SUM(W128,AA128,AE128)</f>
        <v>0</v>
      </c>
      <c r="AU128" s="73">
        <f>SUM(X128,AB128,AF128)</f>
        <v>31840</v>
      </c>
      <c r="AV128" s="73">
        <f>SUM(Y128,AC128,AG128)</f>
        <v>149</v>
      </c>
      <c r="AW128" s="78">
        <f>SUM(Z128,AD128,AH128)</f>
        <v>28</v>
      </c>
      <c r="AX128" s="84">
        <f>SUM(K128,O128,S128,W128,AA128,AE128)</f>
        <v>0</v>
      </c>
      <c r="AY128" s="79">
        <f>SUM(L128,P128,T128,X128,AB128,AF128)</f>
        <v>54952</v>
      </c>
      <c r="AZ128" s="79">
        <f>SUM(M128,Q128,U128,Y128,AC128,AG128)</f>
        <v>348</v>
      </c>
      <c r="BA128" s="85">
        <f>SUM(N128,R128,V128,Z128,AD128,AH128)</f>
        <v>31</v>
      </c>
      <c r="GR128" t="s">
        <v>286</v>
      </c>
      <c r="GS128" s="1">
        <f t="shared" si="92"/>
        <v>7536</v>
      </c>
      <c r="GT128" s="1" t="str">
        <f t="shared" si="93"/>
        <v>EU</v>
      </c>
    </row>
    <row r="129" spans="1:202" s="258" customFormat="1" ht="15.75" customHeight="1">
      <c r="A129" s="257">
        <v>1</v>
      </c>
      <c r="B129" s="270" t="s">
        <v>287</v>
      </c>
      <c r="C129" s="258" t="s">
        <v>288</v>
      </c>
      <c r="D129" s="258" t="s">
        <v>52</v>
      </c>
      <c r="E129" s="258" t="e">
        <v>#N/A</v>
      </c>
      <c r="F129" s="258" t="s">
        <v>39</v>
      </c>
      <c r="G129" s="258" t="s">
        <v>40</v>
      </c>
      <c r="H129" s="258" t="s">
        <v>19</v>
      </c>
      <c r="I129" s="258" t="s">
        <v>41</v>
      </c>
      <c r="J129" s="258" t="s">
        <v>28</v>
      </c>
      <c r="K129" s="258">
        <v>94</v>
      </c>
      <c r="L129" s="258">
        <v>3</v>
      </c>
      <c r="M129" s="258">
        <v>13</v>
      </c>
      <c r="N129" s="258">
        <v>0</v>
      </c>
      <c r="O129" s="258">
        <v>0</v>
      </c>
      <c r="P129" s="258">
        <v>26</v>
      </c>
      <c r="Q129" s="258">
        <v>14</v>
      </c>
      <c r="R129" s="258">
        <v>0</v>
      </c>
      <c r="S129" s="258">
        <v>0</v>
      </c>
      <c r="T129" s="258">
        <v>47</v>
      </c>
      <c r="U129" s="258">
        <v>13</v>
      </c>
      <c r="V129" s="258">
        <v>0</v>
      </c>
      <c r="W129" s="258">
        <v>0</v>
      </c>
      <c r="X129" s="258">
        <v>29</v>
      </c>
      <c r="Y129" s="258">
        <v>5</v>
      </c>
      <c r="Z129" s="258">
        <v>2</v>
      </c>
      <c r="AA129" s="258">
        <v>0</v>
      </c>
      <c r="AB129" s="258">
        <v>20</v>
      </c>
      <c r="AC129" s="258">
        <v>3</v>
      </c>
      <c r="AD129" s="258">
        <v>0</v>
      </c>
      <c r="AE129" s="258">
        <v>0</v>
      </c>
      <c r="AF129" s="258">
        <v>2</v>
      </c>
      <c r="AG129" s="258">
        <v>7</v>
      </c>
      <c r="AH129" s="258">
        <v>0</v>
      </c>
      <c r="AI129" s="258">
        <f>SUM(K129:N129)</f>
        <v>110</v>
      </c>
      <c r="AJ129" s="258">
        <f>SUM(O129:R129)</f>
        <v>40</v>
      </c>
      <c r="AK129" s="258">
        <f>SUM(S129:V129)</f>
        <v>60</v>
      </c>
      <c r="AL129" s="258">
        <f>SUM(W129:Z129)</f>
        <v>36</v>
      </c>
      <c r="AM129" s="258">
        <f>SUM(AA129:AD129)</f>
        <v>23</v>
      </c>
      <c r="AN129" s="258">
        <f>SUM(AE129:AH129)</f>
        <v>9</v>
      </c>
      <c r="AO129" s="258">
        <f>SUM(AI129:AN129)</f>
        <v>278</v>
      </c>
      <c r="AP129" s="259">
        <f>SUM(K129,O129,S129,W129)</f>
        <v>94</v>
      </c>
      <c r="AQ129" s="260">
        <f>SUM(L129,P129,T129,X129)</f>
        <v>105</v>
      </c>
      <c r="AR129" s="260">
        <f>SUM(M129,Q129,U129,Y129)</f>
        <v>45</v>
      </c>
      <c r="AS129" s="261">
        <f>SUM(N129,R129,V129,Z129)</f>
        <v>2</v>
      </c>
      <c r="AT129" s="262">
        <f>SUM(W129,AA129,AE129)</f>
        <v>0</v>
      </c>
      <c r="AU129" s="263">
        <f>SUM(X129,AB129,AF129)</f>
        <v>51</v>
      </c>
      <c r="AV129" s="263">
        <f>SUM(Y129,AC129,AG129)</f>
        <v>15</v>
      </c>
      <c r="AW129" s="264">
        <f>SUM(Z129,AD129,AH129)</f>
        <v>2</v>
      </c>
      <c r="AX129" s="265">
        <f>SUM(K129,O129,S129,W129,AA129,AE129)</f>
        <v>94</v>
      </c>
      <c r="AY129" s="266">
        <f>SUM(L129,P129,T129,X129,AB129,AF129)</f>
        <v>127</v>
      </c>
      <c r="AZ129" s="266">
        <f>SUM(M129,Q129,U129,Y129,AC129,AG129)</f>
        <v>55</v>
      </c>
      <c r="BA129" s="267">
        <f>SUM(N129,R129,V129,Z129,AD129,AH129)</f>
        <v>2</v>
      </c>
      <c r="BN129" s="268"/>
      <c r="BO129" s="268"/>
      <c r="BP129" s="268"/>
      <c r="BQ129" s="268"/>
      <c r="BR129" s="268"/>
      <c r="BS129" s="268"/>
      <c r="BT129" s="268"/>
      <c r="BU129" s="268"/>
      <c r="BV129" s="268"/>
      <c r="BW129" s="268"/>
      <c r="BX129" s="268"/>
      <c r="BY129" s="268"/>
      <c r="BZ129" s="268"/>
      <c r="CA129" s="268"/>
      <c r="CB129" s="268"/>
      <c r="CC129" s="268"/>
      <c r="CD129" s="268"/>
      <c r="CE129" s="268"/>
      <c r="CF129" s="268"/>
      <c r="CG129" s="268"/>
      <c r="CH129" s="268"/>
      <c r="CI129" s="268"/>
      <c r="CJ129" s="268"/>
      <c r="CK129" s="268"/>
      <c r="CL129" s="268"/>
      <c r="CM129" s="268"/>
      <c r="CN129" s="268"/>
      <c r="CO129" s="268"/>
      <c r="CP129" s="268"/>
      <c r="CQ129" s="268"/>
      <c r="CR129" s="268"/>
      <c r="CS129" s="268"/>
      <c r="GR129" s="258" t="s">
        <v>288</v>
      </c>
      <c r="GS129" s="257">
        <f t="shared" si="92"/>
        <v>7</v>
      </c>
      <c r="GT129" s="257" t="str">
        <f t="shared" si="93"/>
        <v>USA</v>
      </c>
    </row>
    <row r="130" spans="1:202" ht="15.75" customHeight="1">
      <c r="A130" s="1">
        <v>1</v>
      </c>
      <c r="B130" s="272" t="s">
        <v>289</v>
      </c>
      <c r="C130" t="s">
        <v>290</v>
      </c>
      <c r="D130" t="s">
        <v>16</v>
      </c>
      <c r="E130" s="254" t="s">
        <v>539</v>
      </c>
      <c r="F130" t="s">
        <v>31</v>
      </c>
      <c r="G130" t="s">
        <v>32</v>
      </c>
      <c r="H130" t="s">
        <v>19</v>
      </c>
      <c r="I130" t="s">
        <v>36</v>
      </c>
      <c r="J130" t="s">
        <v>28</v>
      </c>
      <c r="K130" s="21">
        <v>0</v>
      </c>
      <c r="L130" s="21">
        <v>6022</v>
      </c>
      <c r="M130" s="21">
        <v>81</v>
      </c>
      <c r="N130" s="21">
        <v>6</v>
      </c>
      <c r="O130" s="22">
        <v>0</v>
      </c>
      <c r="P130" s="22">
        <v>5585</v>
      </c>
      <c r="Q130" s="22">
        <v>95</v>
      </c>
      <c r="R130" s="22">
        <v>11</v>
      </c>
      <c r="S130" s="23">
        <v>0</v>
      </c>
      <c r="T130" s="23">
        <v>5570</v>
      </c>
      <c r="U130" s="23">
        <v>62</v>
      </c>
      <c r="V130" s="23">
        <v>11</v>
      </c>
      <c r="W130" s="24">
        <v>0</v>
      </c>
      <c r="X130" s="24">
        <v>4898</v>
      </c>
      <c r="Y130" s="24">
        <v>75</v>
      </c>
      <c r="Z130" s="24">
        <v>14</v>
      </c>
      <c r="AA130" s="25">
        <v>0</v>
      </c>
      <c r="AB130" s="25">
        <v>5915</v>
      </c>
      <c r="AC130" s="25">
        <v>111</v>
      </c>
      <c r="AD130" s="25">
        <v>6</v>
      </c>
      <c r="AE130" s="26">
        <v>0</v>
      </c>
      <c r="AF130" s="26">
        <v>2775</v>
      </c>
      <c r="AG130" s="26">
        <v>47</v>
      </c>
      <c r="AH130" s="26">
        <v>0</v>
      </c>
      <c r="AI130">
        <f>SUM(K130:N130)</f>
        <v>6109</v>
      </c>
      <c r="AJ130">
        <f>SUM(O130:R130)</f>
        <v>5691</v>
      </c>
      <c r="AK130">
        <f>SUM(S130:V130)</f>
        <v>5643</v>
      </c>
      <c r="AL130">
        <f>SUM(W130:Z130)</f>
        <v>4987</v>
      </c>
      <c r="AM130">
        <f>SUM(AA130:AD130)</f>
        <v>6032</v>
      </c>
      <c r="AN130">
        <f>SUM(AE130:AH130)</f>
        <v>2822</v>
      </c>
      <c r="AO130">
        <f>SUM(AI130:AN130)</f>
        <v>31284</v>
      </c>
      <c r="AP130" s="67">
        <f>SUM(K130,O130,S130,W130)</f>
        <v>0</v>
      </c>
      <c r="AQ130" s="68">
        <f>SUM(L130,P130,T130,X130)</f>
        <v>22075</v>
      </c>
      <c r="AR130" s="68">
        <f>SUM(M130,Q130,U130,Y130)</f>
        <v>313</v>
      </c>
      <c r="AS130" s="69">
        <f>SUM(N130,R130,V130,Z130)</f>
        <v>42</v>
      </c>
      <c r="AT130" s="77">
        <f>SUM(W130,AA130,AE130)</f>
        <v>0</v>
      </c>
      <c r="AU130" s="73">
        <f>SUM(X130,AB130,AF130)</f>
        <v>13588</v>
      </c>
      <c r="AV130" s="73">
        <f>SUM(Y130,AC130,AG130)</f>
        <v>233</v>
      </c>
      <c r="AW130" s="78">
        <f>SUM(Z130,AD130,AH130)</f>
        <v>20</v>
      </c>
      <c r="AX130" s="84">
        <f>SUM(K130,O130,S130,W130,AA130,AE130)</f>
        <v>0</v>
      </c>
      <c r="AY130" s="79">
        <f>SUM(L130,P130,T130,X130,AB130,AF130)</f>
        <v>30765</v>
      </c>
      <c r="AZ130" s="79">
        <f>SUM(M130,Q130,U130,Y130,AC130,AG130)</f>
        <v>471</v>
      </c>
      <c r="BA130" s="85">
        <f>SUM(N130,R130,V130,Z130,AD130,AH130)</f>
        <v>48</v>
      </c>
      <c r="GR130" t="s">
        <v>290</v>
      </c>
      <c r="GS130" s="1">
        <f t="shared" si="92"/>
        <v>2775</v>
      </c>
      <c r="GT130" s="1" t="str">
        <f t="shared" si="93"/>
        <v>EU</v>
      </c>
    </row>
    <row r="131" spans="1:202" ht="15.75" customHeight="1">
      <c r="A131" s="1">
        <v>1</v>
      </c>
      <c r="B131" s="272" t="s">
        <v>291</v>
      </c>
      <c r="C131" t="s">
        <v>292</v>
      </c>
      <c r="D131" t="s">
        <v>16</v>
      </c>
      <c r="E131" s="254" t="s">
        <v>541</v>
      </c>
      <c r="F131" t="s">
        <v>31</v>
      </c>
      <c r="G131" s="20" t="s">
        <v>103</v>
      </c>
      <c r="H131" t="s">
        <v>19</v>
      </c>
      <c r="I131" t="s">
        <v>20</v>
      </c>
      <c r="J131" t="s">
        <v>21</v>
      </c>
      <c r="K131" s="21">
        <v>15311</v>
      </c>
      <c r="L131" s="21">
        <v>298</v>
      </c>
      <c r="M131" s="21">
        <v>5</v>
      </c>
      <c r="N131" s="21">
        <v>0</v>
      </c>
      <c r="O131" s="22">
        <v>6488</v>
      </c>
      <c r="P131" s="22">
        <v>88</v>
      </c>
      <c r="Q131" s="22">
        <v>4</v>
      </c>
      <c r="R131" s="22">
        <v>6</v>
      </c>
      <c r="S131" s="23">
        <v>8037</v>
      </c>
      <c r="T131" s="23">
        <v>81</v>
      </c>
      <c r="U131" s="23">
        <v>1</v>
      </c>
      <c r="V131" s="23">
        <v>5</v>
      </c>
      <c r="W131" s="24">
        <v>10248</v>
      </c>
      <c r="X131" s="24">
        <v>101</v>
      </c>
      <c r="Y131" s="24">
        <v>3</v>
      </c>
      <c r="Z131" s="24">
        <v>4</v>
      </c>
      <c r="AA131" s="25">
        <v>13199</v>
      </c>
      <c r="AB131" s="25">
        <v>80</v>
      </c>
      <c r="AC131" s="25">
        <v>0</v>
      </c>
      <c r="AD131" s="25">
        <v>0</v>
      </c>
      <c r="AE131" s="26">
        <v>12496</v>
      </c>
      <c r="AF131" s="26">
        <v>14</v>
      </c>
      <c r="AG131" s="26">
        <v>1</v>
      </c>
      <c r="AH131" s="26">
        <v>0</v>
      </c>
      <c r="AI131">
        <f>SUM(K131:N131)</f>
        <v>15614</v>
      </c>
      <c r="AJ131">
        <f>SUM(O131:R131)</f>
        <v>6586</v>
      </c>
      <c r="AK131">
        <f>SUM(S131:V131)</f>
        <v>8124</v>
      </c>
      <c r="AL131">
        <f>SUM(W131:Z131)</f>
        <v>10356</v>
      </c>
      <c r="AM131">
        <f>SUM(AA131:AD131)</f>
        <v>13279</v>
      </c>
      <c r="AN131">
        <f>SUM(AE131:AH131)</f>
        <v>12511</v>
      </c>
      <c r="AO131">
        <f>SUM(AI131:AN131)</f>
        <v>66470</v>
      </c>
      <c r="AP131" s="67">
        <f>SUM(K131,O131,S131,W131)</f>
        <v>40084</v>
      </c>
      <c r="AQ131" s="68">
        <f>SUM(L131,P131,T131,X131)</f>
        <v>568</v>
      </c>
      <c r="AR131" s="68">
        <f>SUM(M131,Q131,U131,Y131)</f>
        <v>13</v>
      </c>
      <c r="AS131" s="69">
        <f>SUM(N131,R131,V131,Z131)</f>
        <v>15</v>
      </c>
      <c r="AT131" s="77">
        <f>SUM(W131,AA131,AE131)</f>
        <v>35943</v>
      </c>
      <c r="AU131" s="73">
        <f>SUM(X131,AB131,AF131)</f>
        <v>195</v>
      </c>
      <c r="AV131" s="73">
        <f>SUM(Y131,AC131,AG131)</f>
        <v>4</v>
      </c>
      <c r="AW131" s="78">
        <f>SUM(Z131,AD131,AH131)</f>
        <v>4</v>
      </c>
      <c r="AX131" s="84">
        <f>SUM(K131,O131,S131,W131,AA131,AE131)</f>
        <v>65779</v>
      </c>
      <c r="AY131" s="79">
        <f>SUM(L131,P131,T131,X131,AB131,AF131)</f>
        <v>662</v>
      </c>
      <c r="AZ131" s="79">
        <f>SUM(M131,Q131,U131,Y131,AC131,AG131)</f>
        <v>14</v>
      </c>
      <c r="BA131" s="85">
        <f>SUM(N131,R131,V131,Z131,AD131,AH131)</f>
        <v>15</v>
      </c>
      <c r="BD131" s="110"/>
      <c r="BE131" s="110"/>
      <c r="BF131" s="110"/>
      <c r="BG131" s="110"/>
      <c r="GR131" t="s">
        <v>292</v>
      </c>
      <c r="GS131" s="1">
        <f t="shared" si="92"/>
        <v>12496</v>
      </c>
      <c r="GT131" s="1" t="str">
        <f t="shared" si="93"/>
        <v>Japan</v>
      </c>
    </row>
    <row r="132" spans="1:202" ht="15.75" customHeight="1">
      <c r="A132" s="1">
        <v>1</v>
      </c>
      <c r="B132" s="272" t="s">
        <v>293</v>
      </c>
      <c r="C132" t="s">
        <v>294</v>
      </c>
      <c r="D132" t="s">
        <v>16</v>
      </c>
      <c r="E132" s="254" t="s">
        <v>540</v>
      </c>
      <c r="F132" t="s">
        <v>17</v>
      </c>
      <c r="G132" s="20" t="s">
        <v>96</v>
      </c>
      <c r="H132" t="s">
        <v>19</v>
      </c>
      <c r="I132" t="s">
        <v>20</v>
      </c>
      <c r="J132" t="s">
        <v>21</v>
      </c>
      <c r="K132" s="21">
        <v>85959</v>
      </c>
      <c r="L132" s="21">
        <v>227</v>
      </c>
      <c r="M132" s="21">
        <v>186</v>
      </c>
      <c r="N132" s="21">
        <v>2535</v>
      </c>
      <c r="O132" s="22">
        <v>70654</v>
      </c>
      <c r="P132" s="22">
        <v>85</v>
      </c>
      <c r="Q132" s="22">
        <v>127</v>
      </c>
      <c r="R132" s="22">
        <v>2973</v>
      </c>
      <c r="S132" s="23">
        <v>50323</v>
      </c>
      <c r="T132" s="23">
        <v>85</v>
      </c>
      <c r="U132" s="23">
        <v>100</v>
      </c>
      <c r="V132" s="23">
        <v>3737</v>
      </c>
      <c r="W132" s="24">
        <v>44641</v>
      </c>
      <c r="X132" s="24">
        <v>303</v>
      </c>
      <c r="Y132" s="24">
        <v>144</v>
      </c>
      <c r="Z132" s="24">
        <v>1336</v>
      </c>
      <c r="AA132" s="25">
        <v>48060</v>
      </c>
      <c r="AB132" s="25">
        <v>154</v>
      </c>
      <c r="AC132" s="25">
        <v>549</v>
      </c>
      <c r="AD132" s="25">
        <v>1288</v>
      </c>
      <c r="AE132" s="26">
        <v>17660</v>
      </c>
      <c r="AF132" s="26">
        <v>438</v>
      </c>
      <c r="AG132" s="26">
        <v>949</v>
      </c>
      <c r="AH132" s="26">
        <v>4068</v>
      </c>
      <c r="AI132">
        <f>SUM(K132:N132)</f>
        <v>88907</v>
      </c>
      <c r="AJ132">
        <f>SUM(O132:R132)</f>
        <v>73839</v>
      </c>
      <c r="AK132">
        <f>SUM(S132:V132)</f>
        <v>54245</v>
      </c>
      <c r="AL132">
        <f>SUM(W132:Z132)</f>
        <v>46424</v>
      </c>
      <c r="AM132">
        <f>SUM(AA132:AD132)</f>
        <v>50051</v>
      </c>
      <c r="AN132">
        <f>SUM(AE132:AH132)</f>
        <v>23115</v>
      </c>
      <c r="AO132">
        <f>SUM(AI132:AN132)</f>
        <v>336581</v>
      </c>
      <c r="AP132" s="67">
        <f>SUM(K132,O132,S132,W132)</f>
        <v>251577</v>
      </c>
      <c r="AQ132" s="68">
        <f>SUM(L132,P132,T132,X132)</f>
        <v>700</v>
      </c>
      <c r="AR132" s="68">
        <f>SUM(M132,Q132,U132,Y132)</f>
        <v>557</v>
      </c>
      <c r="AS132" s="69">
        <f>SUM(N132,R132,V132,Z132)</f>
        <v>10581</v>
      </c>
      <c r="AT132" s="77">
        <f>SUM(W132,AA132,AE132)</f>
        <v>110361</v>
      </c>
      <c r="AU132" s="73">
        <f>SUM(X132,AB132,AF132)</f>
        <v>895</v>
      </c>
      <c r="AV132" s="73">
        <f>SUM(Y132,AC132,AG132)</f>
        <v>1642</v>
      </c>
      <c r="AW132" s="78">
        <f>SUM(Z132,AD132,AH132)</f>
        <v>6692</v>
      </c>
      <c r="AX132" s="84">
        <f>SUM(K132,O132,S132,W132,AA132,AE132)</f>
        <v>317297</v>
      </c>
      <c r="AY132" s="79">
        <f>SUM(L132,P132,T132,X132,AB132,AF132)</f>
        <v>1292</v>
      </c>
      <c r="AZ132" s="79">
        <f>SUM(M132,Q132,U132,Y132,AC132,AG132)</f>
        <v>2055</v>
      </c>
      <c r="BA132" s="85">
        <f>SUM(N132,R132,V132,Z132,AD132,AH132)</f>
        <v>15937</v>
      </c>
      <c r="BD132" s="110"/>
      <c r="BE132" s="110"/>
      <c r="BF132" s="110"/>
      <c r="GR132" t="s">
        <v>294</v>
      </c>
      <c r="GS132" s="1">
        <f t="shared" ref="GS132:GS195" si="94">MAX(AE132:AH132)</f>
        <v>17660</v>
      </c>
      <c r="GT132" s="1" t="str">
        <f t="shared" ref="GT132:GT195" si="95">IF(AE132=GS132,"Japan",IF(AF132=GS132,"EU",IF(AG132=GS132,"USA",IF(AH132=GS132,"South Korea",""))))</f>
        <v>Japan</v>
      </c>
    </row>
    <row r="133" spans="1:202" ht="15.75" customHeight="1">
      <c r="A133" s="1">
        <v>1</v>
      </c>
      <c r="B133" s="272" t="s">
        <v>295</v>
      </c>
      <c r="C133" t="s">
        <v>296</v>
      </c>
      <c r="D133" t="s">
        <v>16</v>
      </c>
      <c r="E133" s="254" t="s">
        <v>541</v>
      </c>
      <c r="F133" t="s">
        <v>31</v>
      </c>
      <c r="G133" s="20" t="s">
        <v>35</v>
      </c>
      <c r="H133" t="s">
        <v>19</v>
      </c>
      <c r="I133" t="s">
        <v>27</v>
      </c>
      <c r="J133" t="s">
        <v>28</v>
      </c>
      <c r="K133" s="21">
        <v>4816</v>
      </c>
      <c r="L133" s="21">
        <v>1504</v>
      </c>
      <c r="M133" s="21">
        <v>79</v>
      </c>
      <c r="N133" s="21">
        <v>0</v>
      </c>
      <c r="O133" s="22">
        <v>5365</v>
      </c>
      <c r="P133" s="22">
        <v>2563</v>
      </c>
      <c r="Q133" s="22">
        <v>42</v>
      </c>
      <c r="R133" s="22">
        <v>3</v>
      </c>
      <c r="S133" s="23">
        <v>3748</v>
      </c>
      <c r="T133" s="23">
        <v>7246</v>
      </c>
      <c r="U133" s="23">
        <v>26</v>
      </c>
      <c r="V133" s="23">
        <v>0</v>
      </c>
      <c r="W133" s="24">
        <v>3485</v>
      </c>
      <c r="X133" s="24">
        <v>2247</v>
      </c>
      <c r="Y133" s="24">
        <v>14</v>
      </c>
      <c r="Z133" s="24">
        <v>0</v>
      </c>
      <c r="AA133" s="25">
        <v>3204</v>
      </c>
      <c r="AB133" s="25">
        <v>1176</v>
      </c>
      <c r="AC133" s="25">
        <v>28</v>
      </c>
      <c r="AD133" s="25">
        <v>0</v>
      </c>
      <c r="AE133" s="26">
        <v>3057</v>
      </c>
      <c r="AF133" s="26">
        <v>18</v>
      </c>
      <c r="AG133" s="26">
        <v>25</v>
      </c>
      <c r="AH133" s="26">
        <v>0</v>
      </c>
      <c r="AI133">
        <f>SUM(K133:N133)</f>
        <v>6399</v>
      </c>
      <c r="AJ133">
        <f>SUM(O133:R133)</f>
        <v>7973</v>
      </c>
      <c r="AK133">
        <f>SUM(S133:V133)</f>
        <v>11020</v>
      </c>
      <c r="AL133">
        <f>SUM(W133:Z133)</f>
        <v>5746</v>
      </c>
      <c r="AM133">
        <f>SUM(AA133:AD133)</f>
        <v>4408</v>
      </c>
      <c r="AN133">
        <f>SUM(AE133:AH133)</f>
        <v>3100</v>
      </c>
      <c r="AO133">
        <f>SUM(AI133:AN133)</f>
        <v>38646</v>
      </c>
      <c r="AP133" s="67">
        <f>SUM(K133,O133,S133,W133)</f>
        <v>17414</v>
      </c>
      <c r="AQ133" s="68">
        <f>SUM(L133,P133,T133,X133)</f>
        <v>13560</v>
      </c>
      <c r="AR133" s="68">
        <f>SUM(M133,Q133,U133,Y133)</f>
        <v>161</v>
      </c>
      <c r="AS133" s="69">
        <f>SUM(N133,R133,V133,Z133)</f>
        <v>3</v>
      </c>
      <c r="AT133" s="77">
        <f>SUM(W133,AA133,AE133)</f>
        <v>9746</v>
      </c>
      <c r="AU133" s="73">
        <f>SUM(X133,AB133,AF133)</f>
        <v>3441</v>
      </c>
      <c r="AV133" s="73">
        <f>SUM(Y133,AC133,AG133)</f>
        <v>67</v>
      </c>
      <c r="AW133" s="78">
        <f>SUM(Z133,AD133,AH133)</f>
        <v>0</v>
      </c>
      <c r="AX133" s="84">
        <f>SUM(K133,O133,S133,W133,AA133,AE133)</f>
        <v>23675</v>
      </c>
      <c r="AY133" s="79">
        <f>SUM(L133,P133,T133,X133,AB133,AF133)</f>
        <v>14754</v>
      </c>
      <c r="AZ133" s="79">
        <f>SUM(M133,Q133,U133,Y133,AC133,AG133)</f>
        <v>214</v>
      </c>
      <c r="BA133" s="85">
        <f>SUM(N133,R133,V133,Z133,AD133,AH133)</f>
        <v>3</v>
      </c>
      <c r="GR133" t="s">
        <v>296</v>
      </c>
      <c r="GS133" s="1">
        <f t="shared" si="94"/>
        <v>3057</v>
      </c>
      <c r="GT133" s="1" t="str">
        <f t="shared" si="95"/>
        <v>Japan</v>
      </c>
    </row>
    <row r="134" spans="1:202" ht="15.75" customHeight="1">
      <c r="A134" s="1">
        <v>1</v>
      </c>
      <c r="B134" s="142" t="s">
        <v>297</v>
      </c>
      <c r="C134" t="s">
        <v>298</v>
      </c>
      <c r="D134" t="s">
        <v>16</v>
      </c>
      <c r="E134" s="254" t="s">
        <v>540</v>
      </c>
      <c r="F134" t="s">
        <v>17</v>
      </c>
      <c r="G134" t="s">
        <v>490</v>
      </c>
      <c r="H134" t="s">
        <v>19</v>
      </c>
      <c r="I134" t="s">
        <v>27</v>
      </c>
      <c r="J134" t="s">
        <v>28</v>
      </c>
      <c r="K134" s="21">
        <v>11</v>
      </c>
      <c r="L134" s="21">
        <v>0</v>
      </c>
      <c r="M134" s="21">
        <v>0</v>
      </c>
      <c r="N134" s="21">
        <v>0</v>
      </c>
      <c r="O134" s="22">
        <v>0</v>
      </c>
      <c r="P134" s="22">
        <v>0</v>
      </c>
      <c r="Q134" s="22">
        <v>0</v>
      </c>
      <c r="R134" s="22">
        <v>1</v>
      </c>
      <c r="S134" s="23">
        <v>0</v>
      </c>
      <c r="T134" s="23">
        <v>0</v>
      </c>
      <c r="U134" s="23">
        <v>0</v>
      </c>
      <c r="V134" s="23">
        <v>0</v>
      </c>
      <c r="W134" s="24">
        <v>0</v>
      </c>
      <c r="X134" s="24">
        <v>0</v>
      </c>
      <c r="Y134" s="24">
        <v>0</v>
      </c>
      <c r="Z134" s="24">
        <v>0</v>
      </c>
      <c r="AA134" s="25">
        <v>0</v>
      </c>
      <c r="AB134" s="25">
        <v>1</v>
      </c>
      <c r="AC134" s="25">
        <v>0</v>
      </c>
      <c r="AD134" s="25">
        <v>0</v>
      </c>
      <c r="AE134" s="26">
        <v>0</v>
      </c>
      <c r="AF134" s="26">
        <v>0</v>
      </c>
      <c r="AG134" s="26">
        <v>0</v>
      </c>
      <c r="AH134" s="26">
        <v>0</v>
      </c>
      <c r="AI134">
        <f>SUM(K134:N134)</f>
        <v>11</v>
      </c>
      <c r="AJ134">
        <f>SUM(O134:R134)</f>
        <v>1</v>
      </c>
      <c r="AK134">
        <f>SUM(S134:V134)</f>
        <v>0</v>
      </c>
      <c r="AL134">
        <f>SUM(W134:Z134)</f>
        <v>0</v>
      </c>
      <c r="AM134">
        <f>SUM(AA134:AD134)</f>
        <v>1</v>
      </c>
      <c r="AN134">
        <f>SUM(AE134:AH134)</f>
        <v>0</v>
      </c>
      <c r="AO134">
        <f>SUM(AI134:AN134)</f>
        <v>13</v>
      </c>
      <c r="AP134" s="67">
        <f>SUM(K134,O134,S134,W134)</f>
        <v>11</v>
      </c>
      <c r="AQ134" s="68">
        <f>SUM(L134,P134,T134,X134)</f>
        <v>0</v>
      </c>
      <c r="AR134" s="68">
        <f>SUM(M134,Q134,U134,Y134)</f>
        <v>0</v>
      </c>
      <c r="AS134" s="69">
        <f>SUM(N134,R134,V134,Z134)</f>
        <v>1</v>
      </c>
      <c r="AT134" s="77">
        <f>SUM(W134,AA134,AE134)</f>
        <v>0</v>
      </c>
      <c r="AU134" s="73">
        <f>SUM(X134,AB134,AF134)</f>
        <v>1</v>
      </c>
      <c r="AV134" s="73">
        <f>SUM(Y134,AC134,AG134)</f>
        <v>0</v>
      </c>
      <c r="AW134" s="78">
        <f>SUM(Z134,AD134,AH134)</f>
        <v>0</v>
      </c>
      <c r="AX134" s="84">
        <f>SUM(K134,O134,S134,W134,AA134,AE134)</f>
        <v>11</v>
      </c>
      <c r="AY134" s="79">
        <f>SUM(L134,P134,T134,X134,AB134,AF134)</f>
        <v>1</v>
      </c>
      <c r="AZ134" s="79">
        <f>SUM(M134,Q134,U134,Y134,AC134,AG134)</f>
        <v>0</v>
      </c>
      <c r="BA134" s="85">
        <f>SUM(N134,R134,V134,Z134,AD134,AH134)</f>
        <v>1</v>
      </c>
      <c r="GR134" t="s">
        <v>298</v>
      </c>
      <c r="GS134" s="1">
        <f t="shared" si="94"/>
        <v>0</v>
      </c>
      <c r="GT134" s="1" t="str">
        <f t="shared" si="95"/>
        <v>Japan</v>
      </c>
    </row>
    <row r="135" spans="1:202" ht="15.75" customHeight="1">
      <c r="A135" s="1">
        <v>1</v>
      </c>
      <c r="B135" s="142" t="s">
        <v>299</v>
      </c>
      <c r="C135" t="s">
        <v>300</v>
      </c>
      <c r="D135" t="s">
        <v>16</v>
      </c>
      <c r="E135" s="254" t="s">
        <v>68</v>
      </c>
      <c r="F135" t="s">
        <v>17</v>
      </c>
      <c r="G135" t="s">
        <v>68</v>
      </c>
      <c r="H135" t="s">
        <v>19</v>
      </c>
      <c r="I135" t="s">
        <v>20</v>
      </c>
      <c r="J135" t="s">
        <v>21</v>
      </c>
      <c r="K135" s="21">
        <v>0</v>
      </c>
      <c r="L135" s="21">
        <v>3</v>
      </c>
      <c r="M135" s="21">
        <v>0</v>
      </c>
      <c r="N135" s="21">
        <v>0</v>
      </c>
      <c r="O135" s="22">
        <v>0</v>
      </c>
      <c r="P135" s="22">
        <v>16</v>
      </c>
      <c r="Q135" s="22">
        <v>0</v>
      </c>
      <c r="R135" s="22">
        <v>0</v>
      </c>
      <c r="S135" s="23">
        <v>0</v>
      </c>
      <c r="T135" s="23">
        <v>8</v>
      </c>
      <c r="U135" s="23">
        <v>0</v>
      </c>
      <c r="V135" s="23">
        <v>0</v>
      </c>
      <c r="W135" s="24">
        <v>0</v>
      </c>
      <c r="X135" s="24">
        <v>1</v>
      </c>
      <c r="Y135" s="24">
        <v>0</v>
      </c>
      <c r="Z135" s="24">
        <v>0</v>
      </c>
      <c r="AA135" s="25">
        <v>0</v>
      </c>
      <c r="AB135" s="25">
        <v>2</v>
      </c>
      <c r="AC135" s="25">
        <v>0</v>
      </c>
      <c r="AD135" s="25">
        <v>0</v>
      </c>
      <c r="AE135" s="26">
        <v>0</v>
      </c>
      <c r="AF135" s="26">
        <v>0</v>
      </c>
      <c r="AG135" s="26">
        <v>0</v>
      </c>
      <c r="AH135" s="26">
        <v>0</v>
      </c>
      <c r="AI135">
        <f>SUM(K135:N135)</f>
        <v>3</v>
      </c>
      <c r="AJ135">
        <f>SUM(O135:R135)</f>
        <v>16</v>
      </c>
      <c r="AK135">
        <f>SUM(S135:V135)</f>
        <v>8</v>
      </c>
      <c r="AL135">
        <f>SUM(W135:Z135)</f>
        <v>1</v>
      </c>
      <c r="AM135">
        <f>SUM(AA135:AD135)</f>
        <v>2</v>
      </c>
      <c r="AN135">
        <f>SUM(AE135:AH135)</f>
        <v>0</v>
      </c>
      <c r="AO135">
        <f>SUM(AI135:AN135)</f>
        <v>30</v>
      </c>
      <c r="AP135" s="67">
        <f>SUM(K135,O135,S135,W135)</f>
        <v>0</v>
      </c>
      <c r="AQ135" s="68">
        <f>SUM(L135,P135,T135,X135)</f>
        <v>28</v>
      </c>
      <c r="AR135" s="68">
        <f>SUM(M135,Q135,U135,Y135)</f>
        <v>0</v>
      </c>
      <c r="AS135" s="69">
        <f>SUM(N135,R135,V135,Z135)</f>
        <v>0</v>
      </c>
      <c r="AT135" s="77">
        <f>SUM(W135,AA135,AE135)</f>
        <v>0</v>
      </c>
      <c r="AU135" s="73">
        <f>SUM(X135,AB135,AF135)</f>
        <v>3</v>
      </c>
      <c r="AV135" s="73">
        <f>SUM(Y135,AC135,AG135)</f>
        <v>0</v>
      </c>
      <c r="AW135" s="78">
        <f>SUM(Z135,AD135,AH135)</f>
        <v>0</v>
      </c>
      <c r="AX135" s="84">
        <f>SUM(K135,O135,S135,W135,AA135,AE135)</f>
        <v>0</v>
      </c>
      <c r="AY135" s="79">
        <f>SUM(L135,P135,T135,X135,AB135,AF135)</f>
        <v>30</v>
      </c>
      <c r="AZ135" s="79">
        <f>SUM(M135,Q135,U135,Y135,AC135,AG135)</f>
        <v>0</v>
      </c>
      <c r="BA135" s="85">
        <f>SUM(N135,R135,V135,Z135,AD135,AH135)</f>
        <v>0</v>
      </c>
      <c r="GR135" t="s">
        <v>300</v>
      </c>
      <c r="GS135" s="1" t="s">
        <v>493</v>
      </c>
      <c r="GT135" s="1" t="str">
        <f t="shared" si="95"/>
        <v/>
      </c>
    </row>
    <row r="136" spans="1:202" ht="15.75" customHeight="1">
      <c r="A136" s="256">
        <v>1</v>
      </c>
      <c r="B136" s="142" t="s">
        <v>301</v>
      </c>
      <c r="C136" t="s">
        <v>302</v>
      </c>
      <c r="D136" t="s">
        <v>52</v>
      </c>
      <c r="E136" s="254" t="s">
        <v>538</v>
      </c>
      <c r="F136" t="s">
        <v>10</v>
      </c>
      <c r="G136" t="s">
        <v>57</v>
      </c>
      <c r="H136" t="s">
        <v>53</v>
      </c>
      <c r="I136" t="s">
        <v>41</v>
      </c>
      <c r="J136" t="s">
        <v>28</v>
      </c>
      <c r="K136" s="21">
        <v>219</v>
      </c>
      <c r="L136" s="21">
        <v>47818</v>
      </c>
      <c r="M136" s="21">
        <v>10708</v>
      </c>
      <c r="N136" s="21">
        <v>4</v>
      </c>
      <c r="O136" s="22">
        <v>0</v>
      </c>
      <c r="P136" s="22">
        <v>58177</v>
      </c>
      <c r="Q136" s="22">
        <v>10494</v>
      </c>
      <c r="R136" s="22">
        <v>7</v>
      </c>
      <c r="S136" s="23">
        <v>0</v>
      </c>
      <c r="T136" s="23">
        <v>67139</v>
      </c>
      <c r="U136" s="23">
        <v>9478</v>
      </c>
      <c r="V136" s="23">
        <v>30</v>
      </c>
      <c r="W136" s="24">
        <v>0</v>
      </c>
      <c r="X136" s="24">
        <v>82269</v>
      </c>
      <c r="Y136" s="24">
        <v>10482</v>
      </c>
      <c r="Z136" s="24">
        <v>41</v>
      </c>
      <c r="AA136" s="25">
        <v>0</v>
      </c>
      <c r="AB136" s="25">
        <v>98538</v>
      </c>
      <c r="AC136" s="25">
        <v>11404</v>
      </c>
      <c r="AD136" s="25">
        <v>63</v>
      </c>
      <c r="AE136" s="26">
        <v>0</v>
      </c>
      <c r="AF136" s="26">
        <v>86575</v>
      </c>
      <c r="AG136" s="26">
        <v>12988</v>
      </c>
      <c r="AH136" s="26">
        <v>135</v>
      </c>
      <c r="AI136">
        <f>SUM(K136:N136)</f>
        <v>58749</v>
      </c>
      <c r="AJ136">
        <f>SUM(O136:R136)</f>
        <v>68678</v>
      </c>
      <c r="AK136">
        <f>SUM(S136:V136)</f>
        <v>76647</v>
      </c>
      <c r="AL136">
        <f>SUM(W136:Z136)</f>
        <v>92792</v>
      </c>
      <c r="AM136">
        <f>SUM(AA136:AD136)</f>
        <v>110005</v>
      </c>
      <c r="AN136">
        <f>SUM(AE136:AH136)</f>
        <v>99698</v>
      </c>
      <c r="AO136">
        <f>SUM(AI136:AN136)</f>
        <v>506569</v>
      </c>
      <c r="AP136" s="67">
        <f>SUM(K136,O136,S136,W136)</f>
        <v>219</v>
      </c>
      <c r="AQ136" s="68">
        <f>SUM(L136,P136,T136,X136)</f>
        <v>255403</v>
      </c>
      <c r="AR136" s="68">
        <f>SUM(M136,Q136,U136,Y136)</f>
        <v>41162</v>
      </c>
      <c r="AS136" s="69">
        <f>SUM(N136,R136,V136,Z136)</f>
        <v>82</v>
      </c>
      <c r="AT136" s="77">
        <f>SUM(W136,AA136,AE136)</f>
        <v>0</v>
      </c>
      <c r="AU136" s="73">
        <f>SUM(X136,AB136,AF136)</f>
        <v>267382</v>
      </c>
      <c r="AV136" s="73">
        <f>SUM(Y136,AC136,AG136)</f>
        <v>34874</v>
      </c>
      <c r="AW136" s="78">
        <f>SUM(Z136,AD136,AH136)</f>
        <v>239</v>
      </c>
      <c r="AX136" s="84">
        <f>SUM(K136,O136,S136,W136,AA136,AE136)</f>
        <v>219</v>
      </c>
      <c r="AY136" s="79">
        <f>SUM(L136,P136,T136,X136,AB136,AF136)</f>
        <v>440516</v>
      </c>
      <c r="AZ136" s="79">
        <f>SUM(M136,Q136,U136,Y136,AC136,AG136)</f>
        <v>65554</v>
      </c>
      <c r="BA136" s="85">
        <f>SUM(N136,R136,V136,Z136,AD136,AH136)</f>
        <v>280</v>
      </c>
      <c r="GR136" t="s">
        <v>302</v>
      </c>
      <c r="GS136" s="1">
        <f t="shared" si="94"/>
        <v>86575</v>
      </c>
      <c r="GT136" s="1" t="str">
        <f t="shared" si="95"/>
        <v>EU</v>
      </c>
    </row>
    <row r="137" spans="1:202" ht="15.75" customHeight="1">
      <c r="A137" s="1">
        <v>1</v>
      </c>
      <c r="B137" s="142" t="s">
        <v>303</v>
      </c>
      <c r="C137" t="s">
        <v>304</v>
      </c>
      <c r="D137" t="s">
        <v>16</v>
      </c>
      <c r="E137" s="254" t="s">
        <v>540</v>
      </c>
      <c r="F137" t="s">
        <v>17</v>
      </c>
      <c r="G137" t="s">
        <v>490</v>
      </c>
      <c r="H137" t="s">
        <v>53</v>
      </c>
      <c r="I137" t="s">
        <v>41</v>
      </c>
      <c r="J137" t="s">
        <v>28</v>
      </c>
      <c r="K137" s="21">
        <v>112644</v>
      </c>
      <c r="L137" s="21">
        <v>727</v>
      </c>
      <c r="M137" s="21">
        <v>1108</v>
      </c>
      <c r="N137" s="21">
        <v>0</v>
      </c>
      <c r="O137" s="22">
        <v>114904</v>
      </c>
      <c r="P137" s="22">
        <v>1563</v>
      </c>
      <c r="Q137" s="22">
        <v>1509</v>
      </c>
      <c r="R137" s="22">
        <v>1</v>
      </c>
      <c r="S137" s="23">
        <v>127797</v>
      </c>
      <c r="T137" s="23">
        <v>1632</v>
      </c>
      <c r="U137" s="23">
        <v>1425</v>
      </c>
      <c r="V137" s="23">
        <v>1</v>
      </c>
      <c r="W137" s="24">
        <v>108228</v>
      </c>
      <c r="X137" s="24">
        <v>3411</v>
      </c>
      <c r="Y137" s="24">
        <v>1676</v>
      </c>
      <c r="Z137" s="24">
        <v>1</v>
      </c>
      <c r="AA137" s="25">
        <v>104447</v>
      </c>
      <c r="AB137" s="25">
        <v>896</v>
      </c>
      <c r="AC137" s="25">
        <v>1174</v>
      </c>
      <c r="AD137" s="25">
        <v>1</v>
      </c>
      <c r="AE137" s="26">
        <v>83727</v>
      </c>
      <c r="AF137" s="26">
        <v>28</v>
      </c>
      <c r="AG137" s="26">
        <v>876</v>
      </c>
      <c r="AH137" s="26">
        <v>1</v>
      </c>
      <c r="AI137">
        <f>SUM(K137:N137)</f>
        <v>114479</v>
      </c>
      <c r="AJ137">
        <f>SUM(O137:R137)</f>
        <v>117977</v>
      </c>
      <c r="AK137">
        <f>SUM(S137:V137)</f>
        <v>130855</v>
      </c>
      <c r="AL137">
        <f>SUM(W137:Z137)</f>
        <v>113316</v>
      </c>
      <c r="AM137">
        <f>SUM(AA137:AD137)</f>
        <v>106518</v>
      </c>
      <c r="AN137">
        <f>SUM(AE137:AH137)</f>
        <v>84632</v>
      </c>
      <c r="AO137">
        <f>SUM(AI137:AN137)</f>
        <v>667777</v>
      </c>
      <c r="AP137" s="67">
        <f>SUM(K137,O137,S137,W137)</f>
        <v>463573</v>
      </c>
      <c r="AQ137" s="68">
        <f>SUM(L137,P137,T137,X137)</f>
        <v>7333</v>
      </c>
      <c r="AR137" s="68">
        <f>SUM(M137,Q137,U137,Y137)</f>
        <v>5718</v>
      </c>
      <c r="AS137" s="69">
        <f>SUM(N137,R137,V137,Z137)</f>
        <v>3</v>
      </c>
      <c r="AT137" s="77">
        <f>SUM(W137,AA137,AE137)</f>
        <v>296402</v>
      </c>
      <c r="AU137" s="73">
        <f>SUM(X137,AB137,AF137)</f>
        <v>4335</v>
      </c>
      <c r="AV137" s="73">
        <f>SUM(Y137,AC137,AG137)</f>
        <v>3726</v>
      </c>
      <c r="AW137" s="78">
        <f>SUM(Z137,AD137,AH137)</f>
        <v>3</v>
      </c>
      <c r="AX137" s="84">
        <f>SUM(K137,O137,S137,W137,AA137,AE137)</f>
        <v>651747</v>
      </c>
      <c r="AY137" s="79">
        <f>SUM(L137,P137,T137,X137,AB137,AF137)</f>
        <v>8257</v>
      </c>
      <c r="AZ137" s="79">
        <f>SUM(M137,Q137,U137,Y137,AC137,AG137)</f>
        <v>7768</v>
      </c>
      <c r="BA137" s="85">
        <f>SUM(N137,R137,V137,Z137,AD137,AH137)</f>
        <v>5</v>
      </c>
      <c r="BD137" s="110"/>
      <c r="BE137" s="110"/>
      <c r="BF137" s="110"/>
      <c r="GR137" t="s">
        <v>304</v>
      </c>
      <c r="GS137" s="1">
        <f t="shared" si="94"/>
        <v>83727</v>
      </c>
      <c r="GT137" s="1" t="str">
        <f t="shared" si="95"/>
        <v>Japan</v>
      </c>
    </row>
    <row r="138" spans="1:202" ht="15.75" customHeight="1">
      <c r="A138" s="1">
        <v>1</v>
      </c>
      <c r="B138" s="272" t="s">
        <v>305</v>
      </c>
      <c r="C138" t="s">
        <v>306</v>
      </c>
      <c r="D138" t="s">
        <v>16</v>
      </c>
      <c r="E138" s="254" t="s">
        <v>542</v>
      </c>
      <c r="F138" t="s">
        <v>39</v>
      </c>
      <c r="G138" t="s">
        <v>78</v>
      </c>
      <c r="H138" t="s">
        <v>19</v>
      </c>
      <c r="I138" t="s">
        <v>36</v>
      </c>
      <c r="J138" t="s">
        <v>28</v>
      </c>
      <c r="K138" s="21">
        <v>0</v>
      </c>
      <c r="L138" s="21">
        <v>9</v>
      </c>
      <c r="M138" s="21">
        <v>390</v>
      </c>
      <c r="N138" s="21">
        <v>1733</v>
      </c>
      <c r="O138" s="22">
        <v>0</v>
      </c>
      <c r="P138" s="22">
        <v>10</v>
      </c>
      <c r="Q138" s="22">
        <v>491</v>
      </c>
      <c r="R138" s="22">
        <v>2144</v>
      </c>
      <c r="S138" s="23">
        <v>0</v>
      </c>
      <c r="T138" s="23">
        <v>15</v>
      </c>
      <c r="U138" s="23">
        <v>657</v>
      </c>
      <c r="V138" s="23">
        <v>2886</v>
      </c>
      <c r="W138" s="24">
        <v>0</v>
      </c>
      <c r="X138" s="24">
        <v>10</v>
      </c>
      <c r="Y138" s="24">
        <v>312</v>
      </c>
      <c r="Z138" s="24">
        <v>1356</v>
      </c>
      <c r="AA138" s="25">
        <v>0</v>
      </c>
      <c r="AB138" s="25">
        <v>3</v>
      </c>
      <c r="AC138" s="25">
        <v>340</v>
      </c>
      <c r="AD138" s="25">
        <v>1067</v>
      </c>
      <c r="AE138" s="26">
        <v>0</v>
      </c>
      <c r="AF138" s="26">
        <v>5</v>
      </c>
      <c r="AG138" s="26">
        <v>230</v>
      </c>
      <c r="AH138" s="26">
        <v>994</v>
      </c>
      <c r="AI138">
        <f>SUM(K138:N138)</f>
        <v>2132</v>
      </c>
      <c r="AJ138">
        <f>SUM(O138:R138)</f>
        <v>2645</v>
      </c>
      <c r="AK138">
        <f>SUM(S138:V138)</f>
        <v>3558</v>
      </c>
      <c r="AL138">
        <f>SUM(W138:Z138)</f>
        <v>1678</v>
      </c>
      <c r="AM138">
        <f>SUM(AA138:AD138)</f>
        <v>1410</v>
      </c>
      <c r="AN138">
        <f>SUM(AE138:AH138)</f>
        <v>1229</v>
      </c>
      <c r="AO138">
        <f>SUM(AI138:AN138)</f>
        <v>12652</v>
      </c>
      <c r="AP138" s="67">
        <f>SUM(K138,O138,S138,W138)</f>
        <v>0</v>
      </c>
      <c r="AQ138" s="68">
        <f>SUM(L138,P138,T138,X138)</f>
        <v>44</v>
      </c>
      <c r="AR138" s="68">
        <f>SUM(M138,Q138,U138,Y138)</f>
        <v>1850</v>
      </c>
      <c r="AS138" s="69">
        <f>SUM(N138,R138,V138,Z138)</f>
        <v>8119</v>
      </c>
      <c r="AT138" s="77">
        <f>SUM(W138,AA138,AE138)</f>
        <v>0</v>
      </c>
      <c r="AU138" s="73">
        <f>SUM(X138,AB138,AF138)</f>
        <v>18</v>
      </c>
      <c r="AV138" s="73">
        <f>SUM(Y138,AC138,AG138)</f>
        <v>882</v>
      </c>
      <c r="AW138" s="78">
        <f>SUM(Z138,AD138,AH138)</f>
        <v>3417</v>
      </c>
      <c r="AX138" s="84">
        <f>SUM(K138,O138,S138,W138,AA138,AE138)</f>
        <v>0</v>
      </c>
      <c r="AY138" s="79">
        <f>SUM(L138,P138,T138,X138,AB138,AF138)</f>
        <v>52</v>
      </c>
      <c r="AZ138" s="79">
        <f>SUM(M138,Q138,U138,Y138,AC138,AG138)</f>
        <v>2420</v>
      </c>
      <c r="BA138" s="85">
        <f>SUM(N138,R138,V138,Z138,AD138,AH138)</f>
        <v>10180</v>
      </c>
      <c r="GR138" t="s">
        <v>306</v>
      </c>
      <c r="GS138" s="1">
        <f t="shared" si="94"/>
        <v>994</v>
      </c>
      <c r="GT138" s="1" t="str">
        <f t="shared" si="95"/>
        <v>South Korea</v>
      </c>
    </row>
    <row r="139" spans="1:202" ht="15.75" customHeight="1">
      <c r="A139" s="1">
        <v>1</v>
      </c>
      <c r="B139" s="272" t="s">
        <v>307</v>
      </c>
      <c r="C139" t="s">
        <v>308</v>
      </c>
      <c r="D139" t="s">
        <v>16</v>
      </c>
      <c r="E139" s="254" t="s">
        <v>541</v>
      </c>
      <c r="F139" t="s">
        <v>31</v>
      </c>
      <c r="G139" t="s">
        <v>81</v>
      </c>
      <c r="H139" t="s">
        <v>19</v>
      </c>
      <c r="I139" t="s">
        <v>20</v>
      </c>
      <c r="J139" t="s">
        <v>21</v>
      </c>
      <c r="K139" s="21">
        <v>3</v>
      </c>
      <c r="L139" s="21">
        <v>11913</v>
      </c>
      <c r="M139" s="21">
        <v>405</v>
      </c>
      <c r="N139" s="21">
        <v>0</v>
      </c>
      <c r="O139" s="22">
        <v>0</v>
      </c>
      <c r="P139" s="22">
        <v>2480</v>
      </c>
      <c r="Q139" s="22">
        <v>46</v>
      </c>
      <c r="R139" s="22">
        <v>0</v>
      </c>
      <c r="S139" s="23">
        <v>0</v>
      </c>
      <c r="T139" s="23">
        <v>3264</v>
      </c>
      <c r="U139" s="23">
        <v>23</v>
      </c>
      <c r="V139" s="23">
        <v>0</v>
      </c>
      <c r="W139" s="24">
        <v>0</v>
      </c>
      <c r="X139" s="24">
        <v>4716</v>
      </c>
      <c r="Y139" s="24">
        <v>38</v>
      </c>
      <c r="Z139" s="24">
        <v>1</v>
      </c>
      <c r="AA139" s="25">
        <v>0</v>
      </c>
      <c r="AB139" s="25">
        <v>6040</v>
      </c>
      <c r="AC139" s="25">
        <v>33</v>
      </c>
      <c r="AD139" s="25">
        <v>0</v>
      </c>
      <c r="AE139" s="26">
        <v>0</v>
      </c>
      <c r="AF139" s="26">
        <v>6848</v>
      </c>
      <c r="AG139" s="26">
        <v>53</v>
      </c>
      <c r="AH139" s="26">
        <v>3</v>
      </c>
      <c r="AI139">
        <f>SUM(K139:N139)</f>
        <v>12321</v>
      </c>
      <c r="AJ139">
        <f>SUM(O139:R139)</f>
        <v>2526</v>
      </c>
      <c r="AK139">
        <f>SUM(S139:V139)</f>
        <v>3287</v>
      </c>
      <c r="AL139">
        <f>SUM(W139:Z139)</f>
        <v>4755</v>
      </c>
      <c r="AM139">
        <f>SUM(AA139:AD139)</f>
        <v>6073</v>
      </c>
      <c r="AN139">
        <f>SUM(AE139:AH139)</f>
        <v>6904</v>
      </c>
      <c r="AO139">
        <f>SUM(AI139:AN139)</f>
        <v>35866</v>
      </c>
      <c r="AP139" s="67">
        <f>SUM(K139,O139,S139,W139)</f>
        <v>3</v>
      </c>
      <c r="AQ139" s="68">
        <f>SUM(L139,P139,T139,X139)</f>
        <v>22373</v>
      </c>
      <c r="AR139" s="68">
        <f>SUM(M139,Q139,U139,Y139)</f>
        <v>512</v>
      </c>
      <c r="AS139" s="69">
        <f>SUM(N139,R139,V139,Z139)</f>
        <v>1</v>
      </c>
      <c r="AT139" s="77">
        <f>SUM(W139,AA139,AE139)</f>
        <v>0</v>
      </c>
      <c r="AU139" s="73">
        <f>SUM(X139,AB139,AF139)</f>
        <v>17604</v>
      </c>
      <c r="AV139" s="73">
        <f>SUM(Y139,AC139,AG139)</f>
        <v>124</v>
      </c>
      <c r="AW139" s="78">
        <f>SUM(Z139,AD139,AH139)</f>
        <v>4</v>
      </c>
      <c r="AX139" s="84">
        <f>SUM(K139,O139,S139,W139,AA139,AE139)</f>
        <v>3</v>
      </c>
      <c r="AY139" s="79">
        <f>SUM(L139,P139,T139,X139,AB139,AF139)</f>
        <v>35261</v>
      </c>
      <c r="AZ139" s="79">
        <f>SUM(M139,Q139,U139,Y139,AC139,AG139)</f>
        <v>598</v>
      </c>
      <c r="BA139" s="85">
        <f>SUM(N139,R139,V139,Z139,AD139,AH139)</f>
        <v>4</v>
      </c>
      <c r="GR139" t="s">
        <v>308</v>
      </c>
      <c r="GS139" s="1">
        <f t="shared" si="94"/>
        <v>6848</v>
      </c>
      <c r="GT139" s="1" t="str">
        <f t="shared" si="95"/>
        <v>EU</v>
      </c>
    </row>
    <row r="140" spans="1:202" ht="15.75" customHeight="1">
      <c r="A140" s="1">
        <v>1</v>
      </c>
      <c r="B140" s="272" t="s">
        <v>309</v>
      </c>
      <c r="C140" t="s">
        <v>310</v>
      </c>
      <c r="D140" t="s">
        <v>16</v>
      </c>
      <c r="E140" s="254" t="s">
        <v>541</v>
      </c>
      <c r="F140" t="s">
        <v>31</v>
      </c>
      <c r="G140" t="s">
        <v>81</v>
      </c>
      <c r="H140" t="s">
        <v>19</v>
      </c>
      <c r="I140" t="s">
        <v>36</v>
      </c>
      <c r="J140" t="s">
        <v>28</v>
      </c>
      <c r="K140" s="21">
        <v>1032</v>
      </c>
      <c r="L140" s="21">
        <v>58399</v>
      </c>
      <c r="M140" s="21">
        <v>40136</v>
      </c>
      <c r="N140" s="21">
        <v>571</v>
      </c>
      <c r="O140" s="22">
        <v>1008</v>
      </c>
      <c r="P140" s="22">
        <v>98791</v>
      </c>
      <c r="Q140" s="22">
        <v>31868</v>
      </c>
      <c r="R140" s="22">
        <v>504</v>
      </c>
      <c r="S140" s="23">
        <v>1332</v>
      </c>
      <c r="T140" s="23">
        <v>46325</v>
      </c>
      <c r="U140" s="23">
        <v>48863</v>
      </c>
      <c r="V140" s="23">
        <v>577</v>
      </c>
      <c r="W140" s="24">
        <v>2987</v>
      </c>
      <c r="X140" s="24">
        <v>69903</v>
      </c>
      <c r="Y140" s="24">
        <v>82065</v>
      </c>
      <c r="Z140" s="24">
        <v>1108</v>
      </c>
      <c r="AA140" s="25">
        <v>4487</v>
      </c>
      <c r="AB140" s="25">
        <v>61866</v>
      </c>
      <c r="AC140" s="25">
        <v>91185</v>
      </c>
      <c r="AD140" s="25">
        <v>1669</v>
      </c>
      <c r="AE140" s="26">
        <v>5872</v>
      </c>
      <c r="AF140" s="26">
        <v>48925</v>
      </c>
      <c r="AG140" s="26">
        <v>95497</v>
      </c>
      <c r="AH140" s="26">
        <v>2049</v>
      </c>
      <c r="AI140">
        <f>SUM(K140:N140)</f>
        <v>100138</v>
      </c>
      <c r="AJ140">
        <f>SUM(O140:R140)</f>
        <v>132171</v>
      </c>
      <c r="AK140">
        <f>SUM(S140:V140)</f>
        <v>97097</v>
      </c>
      <c r="AL140">
        <f>SUM(W140:Z140)</f>
        <v>156063</v>
      </c>
      <c r="AM140">
        <f>SUM(AA140:AD140)</f>
        <v>159207</v>
      </c>
      <c r="AN140">
        <f>SUM(AE140:AH140)</f>
        <v>152343</v>
      </c>
      <c r="AO140">
        <f>SUM(AI140:AN140)</f>
        <v>797019</v>
      </c>
      <c r="AP140" s="67">
        <f>SUM(K140,O140,S140,W140)</f>
        <v>6359</v>
      </c>
      <c r="AQ140" s="68">
        <f>SUM(L140,P140,T140,X140)</f>
        <v>273418</v>
      </c>
      <c r="AR140" s="68">
        <f>SUM(M140,Q140,U140,Y140)</f>
        <v>202932</v>
      </c>
      <c r="AS140" s="69">
        <f>SUM(N140,R140,V140,Z140)</f>
        <v>2760</v>
      </c>
      <c r="AT140" s="77">
        <f>SUM(W140,AA140,AE140)</f>
        <v>13346</v>
      </c>
      <c r="AU140" s="73">
        <f>SUM(X140,AB140,AF140)</f>
        <v>180694</v>
      </c>
      <c r="AV140" s="73">
        <f>SUM(Y140,AC140,AG140)</f>
        <v>268747</v>
      </c>
      <c r="AW140" s="78">
        <f>SUM(Z140,AD140,AH140)</f>
        <v>4826</v>
      </c>
      <c r="AX140" s="84">
        <f>SUM(K140,O140,S140,W140,AA140,AE140)</f>
        <v>16718</v>
      </c>
      <c r="AY140" s="79">
        <f>SUM(L140,P140,T140,X140,AB140,AF140)</f>
        <v>384209</v>
      </c>
      <c r="AZ140" s="79">
        <f>SUM(M140,Q140,U140,Y140,AC140,AG140)</f>
        <v>389614</v>
      </c>
      <c r="BA140" s="85">
        <f>SUM(N140,R140,V140,Z140,AD140,AH140)</f>
        <v>6478</v>
      </c>
      <c r="BD140" s="110"/>
      <c r="BE140" s="110"/>
      <c r="BF140" s="110"/>
      <c r="BG140" s="110"/>
      <c r="BH140" s="110"/>
      <c r="BI140" s="110"/>
      <c r="BJ140" s="110"/>
      <c r="BK140" s="110"/>
      <c r="BL140" s="110"/>
      <c r="GR140" t="s">
        <v>310</v>
      </c>
      <c r="GS140" s="1">
        <f t="shared" si="94"/>
        <v>95497</v>
      </c>
      <c r="GT140" s="1" t="str">
        <f t="shared" si="95"/>
        <v>USA</v>
      </c>
    </row>
    <row r="141" spans="1:202" ht="15.75" customHeight="1">
      <c r="A141" s="1">
        <v>1</v>
      </c>
      <c r="B141" s="142" t="s">
        <v>311</v>
      </c>
      <c r="C141" t="s">
        <v>312</v>
      </c>
      <c r="D141" t="s">
        <v>52</v>
      </c>
      <c r="E141" s="254" t="s">
        <v>538</v>
      </c>
      <c r="F141" t="s">
        <v>10</v>
      </c>
      <c r="G141" t="s">
        <v>57</v>
      </c>
      <c r="H141" t="s">
        <v>53</v>
      </c>
      <c r="I141" t="s">
        <v>41</v>
      </c>
      <c r="J141" t="s">
        <v>28</v>
      </c>
      <c r="K141" s="21">
        <v>11</v>
      </c>
      <c r="L141" s="21">
        <v>14512</v>
      </c>
      <c r="M141" s="21">
        <v>1094</v>
      </c>
      <c r="N141" s="21">
        <v>2</v>
      </c>
      <c r="O141" s="22">
        <v>0</v>
      </c>
      <c r="P141" s="22">
        <v>9697</v>
      </c>
      <c r="Q141" s="22">
        <v>1492</v>
      </c>
      <c r="R141" s="22">
        <v>1</v>
      </c>
      <c r="S141" s="23">
        <v>0</v>
      </c>
      <c r="T141" s="23">
        <v>15639</v>
      </c>
      <c r="U141" s="23">
        <v>601</v>
      </c>
      <c r="V141" s="23">
        <v>1</v>
      </c>
      <c r="W141" s="24">
        <v>0</v>
      </c>
      <c r="X141" s="24">
        <v>14281</v>
      </c>
      <c r="Y141" s="24">
        <v>884</v>
      </c>
      <c r="Z141" s="24">
        <v>2</v>
      </c>
      <c r="AA141" s="25">
        <v>0</v>
      </c>
      <c r="AB141" s="25">
        <v>12269</v>
      </c>
      <c r="AC141" s="25">
        <v>442</v>
      </c>
      <c r="AD141" s="25">
        <v>0</v>
      </c>
      <c r="AE141" s="26">
        <v>0</v>
      </c>
      <c r="AF141" s="26">
        <v>8862</v>
      </c>
      <c r="AG141" s="26">
        <v>232</v>
      </c>
      <c r="AH141" s="26">
        <v>1</v>
      </c>
      <c r="AI141">
        <f>SUM(K141:N141)</f>
        <v>15619</v>
      </c>
      <c r="AJ141">
        <f>SUM(O141:R141)</f>
        <v>11190</v>
      </c>
      <c r="AK141">
        <f>SUM(S141:V141)</f>
        <v>16241</v>
      </c>
      <c r="AL141">
        <f>SUM(W141:Z141)</f>
        <v>15167</v>
      </c>
      <c r="AM141">
        <f>SUM(AA141:AD141)</f>
        <v>12711</v>
      </c>
      <c r="AN141">
        <f>SUM(AE141:AH141)</f>
        <v>9095</v>
      </c>
      <c r="AO141">
        <f>SUM(AI141:AN141)</f>
        <v>80023</v>
      </c>
      <c r="AP141" s="67">
        <f>SUM(K141,O141,S141,W141)</f>
        <v>11</v>
      </c>
      <c r="AQ141" s="68">
        <f>SUM(L141,P141,T141,X141)</f>
        <v>54129</v>
      </c>
      <c r="AR141" s="68">
        <f>SUM(M141,Q141,U141,Y141)</f>
        <v>4071</v>
      </c>
      <c r="AS141" s="69">
        <f>SUM(N141,R141,V141,Z141)</f>
        <v>6</v>
      </c>
      <c r="AT141" s="77">
        <f>SUM(W141,AA141,AE141)</f>
        <v>0</v>
      </c>
      <c r="AU141" s="73">
        <f>SUM(X141,AB141,AF141)</f>
        <v>35412</v>
      </c>
      <c r="AV141" s="73">
        <f>SUM(Y141,AC141,AG141)</f>
        <v>1558</v>
      </c>
      <c r="AW141" s="78">
        <f>SUM(Z141,AD141,AH141)</f>
        <v>3</v>
      </c>
      <c r="AX141" s="84">
        <f>SUM(K141,O141,S141,W141,AA141,AE141)</f>
        <v>11</v>
      </c>
      <c r="AY141" s="79">
        <f>SUM(L141,P141,T141,X141,AB141,AF141)</f>
        <v>75260</v>
      </c>
      <c r="AZ141" s="79">
        <f>SUM(M141,Q141,U141,Y141,AC141,AG141)</f>
        <v>4745</v>
      </c>
      <c r="BA141" s="85">
        <f>SUM(N141,R141,V141,Z141,AD141,AH141)</f>
        <v>7</v>
      </c>
      <c r="GR141" t="s">
        <v>312</v>
      </c>
      <c r="GS141" s="1">
        <f t="shared" si="94"/>
        <v>8862</v>
      </c>
      <c r="GT141" s="1" t="str">
        <f t="shared" si="95"/>
        <v>EU</v>
      </c>
    </row>
    <row r="142" spans="1:202" ht="15.75" customHeight="1">
      <c r="A142" s="1">
        <v>1</v>
      </c>
      <c r="B142" s="272" t="s">
        <v>313</v>
      </c>
      <c r="C142" t="s">
        <v>314</v>
      </c>
      <c r="D142" t="s">
        <v>16</v>
      </c>
      <c r="E142" s="254" t="s">
        <v>539</v>
      </c>
      <c r="F142" t="s">
        <v>64</v>
      </c>
      <c r="G142" s="20" t="s">
        <v>65</v>
      </c>
      <c r="H142" t="s">
        <v>19</v>
      </c>
      <c r="I142" t="s">
        <v>41</v>
      </c>
      <c r="J142" t="s">
        <v>28</v>
      </c>
      <c r="K142" s="21">
        <v>5</v>
      </c>
      <c r="L142" s="21">
        <v>64</v>
      </c>
      <c r="M142" s="21">
        <v>1280</v>
      </c>
      <c r="N142" s="21">
        <v>68</v>
      </c>
      <c r="O142" s="22">
        <v>0</v>
      </c>
      <c r="P142" s="22">
        <v>86</v>
      </c>
      <c r="Q142" s="22">
        <v>2492</v>
      </c>
      <c r="R142" s="22">
        <v>131</v>
      </c>
      <c r="S142" s="23">
        <v>0</v>
      </c>
      <c r="T142" s="23">
        <v>85</v>
      </c>
      <c r="U142" s="23">
        <v>6418</v>
      </c>
      <c r="V142" s="23">
        <v>39</v>
      </c>
      <c r="W142" s="24">
        <v>0</v>
      </c>
      <c r="X142" s="24">
        <v>59</v>
      </c>
      <c r="Y142" s="24">
        <v>19828</v>
      </c>
      <c r="Z142" s="24">
        <v>1675</v>
      </c>
      <c r="AA142" s="25">
        <v>0</v>
      </c>
      <c r="AB142" s="25">
        <v>69</v>
      </c>
      <c r="AC142" s="25">
        <v>39132</v>
      </c>
      <c r="AD142" s="25">
        <v>6008</v>
      </c>
      <c r="AE142" s="26">
        <v>0</v>
      </c>
      <c r="AF142" s="26">
        <v>37</v>
      </c>
      <c r="AG142" s="26">
        <v>37639</v>
      </c>
      <c r="AH142" s="26">
        <v>16641</v>
      </c>
      <c r="AI142">
        <f>SUM(K142:N142)</f>
        <v>1417</v>
      </c>
      <c r="AJ142">
        <f>SUM(O142:R142)</f>
        <v>2709</v>
      </c>
      <c r="AK142">
        <f>SUM(S142:V142)</f>
        <v>6542</v>
      </c>
      <c r="AL142">
        <f>SUM(W142:Z142)</f>
        <v>21562</v>
      </c>
      <c r="AM142">
        <f>SUM(AA142:AD142)</f>
        <v>45209</v>
      </c>
      <c r="AN142">
        <f>SUM(AE142:AH142)</f>
        <v>54317</v>
      </c>
      <c r="AO142">
        <f>SUM(AI142:AN142)</f>
        <v>131756</v>
      </c>
      <c r="AP142" s="67">
        <f>SUM(K142,O142,S142,W142)</f>
        <v>5</v>
      </c>
      <c r="AQ142" s="68">
        <f>SUM(L142,P142,T142,X142)</f>
        <v>294</v>
      </c>
      <c r="AR142" s="68">
        <f>SUM(M142,Q142,U142,Y142)</f>
        <v>30018</v>
      </c>
      <c r="AS142" s="69">
        <f>SUM(N142,R142,V142,Z142)</f>
        <v>1913</v>
      </c>
      <c r="AT142" s="77">
        <f>SUM(W142,AA142,AE142)</f>
        <v>0</v>
      </c>
      <c r="AU142" s="73">
        <f>SUM(X142,AB142,AF142)</f>
        <v>165</v>
      </c>
      <c r="AV142" s="73">
        <f>SUM(Y142,AC142,AG142)</f>
        <v>96599</v>
      </c>
      <c r="AW142" s="78">
        <f>SUM(Z142,AD142,AH142)</f>
        <v>24324</v>
      </c>
      <c r="AX142" s="84">
        <f>SUM(K142,O142,S142,W142,AA142,AE142)</f>
        <v>5</v>
      </c>
      <c r="AY142" s="79">
        <f>SUM(L142,P142,T142,X142,AB142,AF142)</f>
        <v>400</v>
      </c>
      <c r="AZ142" s="79">
        <f>SUM(M142,Q142,U142,Y142,AC142,AG142)</f>
        <v>106789</v>
      </c>
      <c r="BA142" s="85">
        <f>SUM(N142,R142,V142,Z142,AD142,AH142)</f>
        <v>24562</v>
      </c>
      <c r="GR142" t="s">
        <v>314</v>
      </c>
      <c r="GS142" s="1">
        <f t="shared" si="94"/>
        <v>37639</v>
      </c>
      <c r="GT142" s="1" t="str">
        <f t="shared" si="95"/>
        <v>USA</v>
      </c>
    </row>
    <row r="143" spans="1:202" ht="15.75" customHeight="1">
      <c r="A143" s="1">
        <v>1</v>
      </c>
      <c r="B143" s="272" t="s">
        <v>315</v>
      </c>
      <c r="C143" t="s">
        <v>316</v>
      </c>
      <c r="D143" t="s">
        <v>16</v>
      </c>
      <c r="E143" s="254" t="s">
        <v>68</v>
      </c>
      <c r="F143" t="s">
        <v>17</v>
      </c>
      <c r="G143" s="20" t="s">
        <v>68</v>
      </c>
      <c r="H143" t="s">
        <v>19</v>
      </c>
      <c r="I143" t="s">
        <v>36</v>
      </c>
      <c r="J143" t="s">
        <v>28</v>
      </c>
      <c r="K143" s="21">
        <v>43401</v>
      </c>
      <c r="L143" s="21">
        <v>570</v>
      </c>
      <c r="M143" s="21">
        <v>113</v>
      </c>
      <c r="N143" s="21">
        <v>43</v>
      </c>
      <c r="O143" s="22">
        <v>48334</v>
      </c>
      <c r="P143" s="22">
        <v>9614</v>
      </c>
      <c r="Q143" s="22">
        <v>38</v>
      </c>
      <c r="R143" s="22">
        <v>41</v>
      </c>
      <c r="S143" s="23">
        <v>76838</v>
      </c>
      <c r="T143" s="23">
        <v>966</v>
      </c>
      <c r="U143" s="23">
        <v>81</v>
      </c>
      <c r="V143" s="23">
        <v>60</v>
      </c>
      <c r="W143" s="24">
        <v>46960</v>
      </c>
      <c r="X143" s="24">
        <v>333</v>
      </c>
      <c r="Y143" s="24">
        <v>54</v>
      </c>
      <c r="Z143" s="24">
        <v>42</v>
      </c>
      <c r="AA143" s="25">
        <v>9185</v>
      </c>
      <c r="AB143" s="25">
        <v>101</v>
      </c>
      <c r="AC143" s="25">
        <v>32</v>
      </c>
      <c r="AD143" s="25">
        <v>230</v>
      </c>
      <c r="AE143" s="26">
        <v>20974</v>
      </c>
      <c r="AF143" s="26">
        <v>9</v>
      </c>
      <c r="AG143" s="26">
        <v>48</v>
      </c>
      <c r="AH143" s="26">
        <v>582</v>
      </c>
      <c r="AI143">
        <f>SUM(K143:N143)</f>
        <v>44127</v>
      </c>
      <c r="AJ143">
        <f>SUM(O143:R143)</f>
        <v>58027</v>
      </c>
      <c r="AK143">
        <f>SUM(S143:V143)</f>
        <v>77945</v>
      </c>
      <c r="AL143">
        <f>SUM(W143:Z143)</f>
        <v>47389</v>
      </c>
      <c r="AM143">
        <f>SUM(AA143:AD143)</f>
        <v>9548</v>
      </c>
      <c r="AN143">
        <f>SUM(AE143:AH143)</f>
        <v>21613</v>
      </c>
      <c r="AO143">
        <f>SUM(AI143:AN143)</f>
        <v>258649</v>
      </c>
      <c r="AP143" s="67">
        <f>SUM(K143,O143,S143,W143)</f>
        <v>215533</v>
      </c>
      <c r="AQ143" s="68">
        <f>SUM(L143,P143,T143,X143)</f>
        <v>11483</v>
      </c>
      <c r="AR143" s="68">
        <f>SUM(M143,Q143,U143,Y143)</f>
        <v>286</v>
      </c>
      <c r="AS143" s="69">
        <f>SUM(N143,R143,V143,Z143)</f>
        <v>186</v>
      </c>
      <c r="AT143" s="77">
        <f>SUM(W143,AA143,AE143)</f>
        <v>77119</v>
      </c>
      <c r="AU143" s="73">
        <f>SUM(X143,AB143,AF143)</f>
        <v>443</v>
      </c>
      <c r="AV143" s="73">
        <f>SUM(Y143,AC143,AG143)</f>
        <v>134</v>
      </c>
      <c r="AW143" s="78">
        <f>SUM(Z143,AD143,AH143)</f>
        <v>854</v>
      </c>
      <c r="AX143" s="84">
        <f>SUM(K143,O143,S143,W143,AA143,AE143)</f>
        <v>245692</v>
      </c>
      <c r="AY143" s="79">
        <f>SUM(L143,P143,T143,X143,AB143,AF143)</f>
        <v>11593</v>
      </c>
      <c r="AZ143" s="79">
        <f>SUM(M143,Q143,U143,Y143,AC143,AG143)</f>
        <v>366</v>
      </c>
      <c r="BA143" s="85">
        <f>SUM(N143,R143,V143,Z143,AD143,AH143)</f>
        <v>998</v>
      </c>
      <c r="BD143" s="110"/>
      <c r="GR143" t="s">
        <v>316</v>
      </c>
      <c r="GS143" s="1">
        <f t="shared" si="94"/>
        <v>20974</v>
      </c>
      <c r="GT143" s="1" t="str">
        <f t="shared" si="95"/>
        <v>Japan</v>
      </c>
    </row>
    <row r="144" spans="1:202" ht="15.75" customHeight="1">
      <c r="A144" s="1">
        <v>1</v>
      </c>
      <c r="B144" s="142" t="s">
        <v>317</v>
      </c>
      <c r="C144" t="s">
        <v>318</v>
      </c>
      <c r="D144" t="s">
        <v>16</v>
      </c>
      <c r="E144" s="254" t="s">
        <v>540</v>
      </c>
      <c r="F144" t="s">
        <v>17</v>
      </c>
      <c r="G144" t="s">
        <v>490</v>
      </c>
      <c r="H144" t="s">
        <v>19</v>
      </c>
      <c r="I144" t="s">
        <v>41</v>
      </c>
      <c r="J144" t="s">
        <v>28</v>
      </c>
      <c r="K144" s="21">
        <v>1015</v>
      </c>
      <c r="L144" s="21">
        <v>0</v>
      </c>
      <c r="M144" s="21">
        <v>7</v>
      </c>
      <c r="N144" s="21">
        <v>0</v>
      </c>
      <c r="O144" s="22">
        <v>0</v>
      </c>
      <c r="P144" s="22">
        <v>0</v>
      </c>
      <c r="Q144" s="22">
        <v>6</v>
      </c>
      <c r="R144" s="22">
        <v>0</v>
      </c>
      <c r="S144" s="23">
        <v>0</v>
      </c>
      <c r="T144" s="23">
        <v>0</v>
      </c>
      <c r="U144" s="23">
        <v>5</v>
      </c>
      <c r="V144" s="23">
        <v>11</v>
      </c>
      <c r="W144" s="24">
        <v>0</v>
      </c>
      <c r="X144" s="24">
        <v>0</v>
      </c>
      <c r="Y144" s="24">
        <v>22</v>
      </c>
      <c r="Z144" s="24">
        <v>3</v>
      </c>
      <c r="AA144" s="25">
        <v>0</v>
      </c>
      <c r="AB144" s="25">
        <v>0</v>
      </c>
      <c r="AC144" s="25">
        <v>3</v>
      </c>
      <c r="AD144" s="25">
        <v>5</v>
      </c>
      <c r="AE144" s="26">
        <v>0</v>
      </c>
      <c r="AF144" s="26">
        <v>0</v>
      </c>
      <c r="AG144" s="26">
        <v>2</v>
      </c>
      <c r="AH144" s="26">
        <v>10</v>
      </c>
      <c r="AI144">
        <f>SUM(K144:N144)</f>
        <v>1022</v>
      </c>
      <c r="AJ144">
        <f>SUM(O144:R144)</f>
        <v>6</v>
      </c>
      <c r="AK144">
        <f>SUM(S144:V144)</f>
        <v>16</v>
      </c>
      <c r="AL144">
        <f>SUM(W144:Z144)</f>
        <v>25</v>
      </c>
      <c r="AM144">
        <f>SUM(AA144:AD144)</f>
        <v>8</v>
      </c>
      <c r="AN144">
        <f>SUM(AE144:AH144)</f>
        <v>12</v>
      </c>
      <c r="AO144">
        <f>SUM(AI144:AN144)</f>
        <v>1089</v>
      </c>
      <c r="AP144" s="67">
        <f>SUM(K144,O144,S144,W144)</f>
        <v>1015</v>
      </c>
      <c r="AQ144" s="68">
        <f>SUM(L144,P144,T144,X144)</f>
        <v>0</v>
      </c>
      <c r="AR144" s="68">
        <f>SUM(M144,Q144,U144,Y144)</f>
        <v>40</v>
      </c>
      <c r="AS144" s="69">
        <f>SUM(N144,R144,V144,Z144)</f>
        <v>14</v>
      </c>
      <c r="AT144" s="77">
        <f>SUM(W144,AA144,AE144)</f>
        <v>0</v>
      </c>
      <c r="AU144" s="73">
        <f>SUM(X144,AB144,AF144)</f>
        <v>0</v>
      </c>
      <c r="AV144" s="73">
        <f>SUM(Y144,AC144,AG144)</f>
        <v>27</v>
      </c>
      <c r="AW144" s="78">
        <f>SUM(Z144,AD144,AH144)</f>
        <v>18</v>
      </c>
      <c r="AX144" s="84">
        <f>SUM(K144,O144,S144,W144,AA144,AE144)</f>
        <v>1015</v>
      </c>
      <c r="AY144" s="79">
        <f>SUM(L144,P144,T144,X144,AB144,AF144)</f>
        <v>0</v>
      </c>
      <c r="AZ144" s="79">
        <f>SUM(M144,Q144,U144,Y144,AC144,AG144)</f>
        <v>45</v>
      </c>
      <c r="BA144" s="85">
        <f>SUM(N144,R144,V144,Z144,AD144,AH144)</f>
        <v>29</v>
      </c>
      <c r="GR144" t="s">
        <v>318</v>
      </c>
      <c r="GS144" s="1">
        <f t="shared" si="94"/>
        <v>10</v>
      </c>
      <c r="GT144" s="1" t="str">
        <f t="shared" si="95"/>
        <v>South Korea</v>
      </c>
    </row>
    <row r="145" spans="1:202" ht="15.75" customHeight="1">
      <c r="A145" s="1">
        <v>1</v>
      </c>
      <c r="B145" s="272" t="s">
        <v>319</v>
      </c>
      <c r="C145" t="s">
        <v>320</v>
      </c>
      <c r="D145" t="s">
        <v>16</v>
      </c>
      <c r="E145" s="254" t="s">
        <v>542</v>
      </c>
      <c r="F145" t="s">
        <v>39</v>
      </c>
      <c r="G145" s="20" t="s">
        <v>78</v>
      </c>
      <c r="H145" t="s">
        <v>19</v>
      </c>
      <c r="I145" t="s">
        <v>41</v>
      </c>
      <c r="J145" t="s">
        <v>28</v>
      </c>
      <c r="K145" s="21">
        <v>39</v>
      </c>
      <c r="L145" s="21">
        <v>72</v>
      </c>
      <c r="M145" s="21">
        <v>2676</v>
      </c>
      <c r="N145" s="21">
        <v>6</v>
      </c>
      <c r="O145" s="22">
        <v>0</v>
      </c>
      <c r="P145" s="22">
        <v>21</v>
      </c>
      <c r="Q145" s="22">
        <v>2255</v>
      </c>
      <c r="R145" s="22">
        <v>15</v>
      </c>
      <c r="S145" s="23">
        <v>0</v>
      </c>
      <c r="T145" s="23">
        <v>39</v>
      </c>
      <c r="U145" s="23">
        <v>1327</v>
      </c>
      <c r="V145" s="23">
        <v>10</v>
      </c>
      <c r="W145" s="24">
        <v>0</v>
      </c>
      <c r="X145" s="24">
        <v>29</v>
      </c>
      <c r="Y145" s="24">
        <v>1153</v>
      </c>
      <c r="Z145" s="24">
        <v>13</v>
      </c>
      <c r="AA145" s="25">
        <v>0</v>
      </c>
      <c r="AB145" s="25">
        <v>66</v>
      </c>
      <c r="AC145" s="25">
        <v>1079</v>
      </c>
      <c r="AD145" s="25">
        <v>15</v>
      </c>
      <c r="AE145" s="26">
        <v>0</v>
      </c>
      <c r="AF145" s="26">
        <v>19</v>
      </c>
      <c r="AG145" s="26">
        <v>346</v>
      </c>
      <c r="AH145" s="26">
        <v>20</v>
      </c>
      <c r="AI145">
        <f>SUM(K145:N145)</f>
        <v>2793</v>
      </c>
      <c r="AJ145">
        <f>SUM(O145:R145)</f>
        <v>2291</v>
      </c>
      <c r="AK145">
        <f>SUM(S145:V145)</f>
        <v>1376</v>
      </c>
      <c r="AL145">
        <f>SUM(W145:Z145)</f>
        <v>1195</v>
      </c>
      <c r="AM145">
        <f>SUM(AA145:AD145)</f>
        <v>1160</v>
      </c>
      <c r="AN145">
        <f>SUM(AE145:AH145)</f>
        <v>385</v>
      </c>
      <c r="AO145">
        <f>SUM(AI145:AN145)</f>
        <v>9200</v>
      </c>
      <c r="AP145" s="67">
        <f>SUM(K145,O145,S145,W145)</f>
        <v>39</v>
      </c>
      <c r="AQ145" s="68">
        <f>SUM(L145,P145,T145,X145)</f>
        <v>161</v>
      </c>
      <c r="AR145" s="68">
        <f>SUM(M145,Q145,U145,Y145)</f>
        <v>7411</v>
      </c>
      <c r="AS145" s="69">
        <f>SUM(N145,R145,V145,Z145)</f>
        <v>44</v>
      </c>
      <c r="AT145" s="77">
        <f>SUM(W145,AA145,AE145)</f>
        <v>0</v>
      </c>
      <c r="AU145" s="73">
        <f>SUM(X145,AB145,AF145)</f>
        <v>114</v>
      </c>
      <c r="AV145" s="73">
        <f>SUM(Y145,AC145,AG145)</f>
        <v>2578</v>
      </c>
      <c r="AW145" s="78">
        <f>SUM(Z145,AD145,AH145)</f>
        <v>48</v>
      </c>
      <c r="AX145" s="84">
        <f>SUM(K145,O145,S145,W145,AA145,AE145)</f>
        <v>39</v>
      </c>
      <c r="AY145" s="79">
        <f>SUM(L145,P145,T145,X145,AB145,AF145)</f>
        <v>246</v>
      </c>
      <c r="AZ145" s="79">
        <f>SUM(M145,Q145,U145,Y145,AC145,AG145)</f>
        <v>8836</v>
      </c>
      <c r="BA145" s="85">
        <f>SUM(N145,R145,V145,Z145,AD145,AH145)</f>
        <v>79</v>
      </c>
      <c r="GR145" t="s">
        <v>320</v>
      </c>
      <c r="GS145" s="1">
        <f t="shared" si="94"/>
        <v>346</v>
      </c>
      <c r="GT145" s="1" t="str">
        <f t="shared" si="95"/>
        <v>USA</v>
      </c>
    </row>
    <row r="146" spans="1:202" ht="15.75" customHeight="1">
      <c r="A146" s="1">
        <v>1</v>
      </c>
      <c r="B146" s="142" t="s">
        <v>321</v>
      </c>
      <c r="C146" t="s">
        <v>322</v>
      </c>
      <c r="D146" t="s">
        <v>16</v>
      </c>
      <c r="E146" s="254" t="s">
        <v>540</v>
      </c>
      <c r="F146" t="s">
        <v>17</v>
      </c>
      <c r="G146" t="s">
        <v>490</v>
      </c>
      <c r="H146" t="s">
        <v>19</v>
      </c>
      <c r="I146" t="s">
        <v>36</v>
      </c>
      <c r="J146" t="s">
        <v>28</v>
      </c>
      <c r="K146" s="21">
        <v>2264</v>
      </c>
      <c r="L146" s="21">
        <v>4</v>
      </c>
      <c r="M146" s="21">
        <v>0</v>
      </c>
      <c r="N146" s="21">
        <v>0</v>
      </c>
      <c r="O146" s="22">
        <v>1703</v>
      </c>
      <c r="P146" s="22">
        <v>0</v>
      </c>
      <c r="Q146" s="22">
        <v>3</v>
      </c>
      <c r="R146" s="22">
        <v>0</v>
      </c>
      <c r="S146" s="23">
        <v>2387</v>
      </c>
      <c r="T146" s="23">
        <v>1</v>
      </c>
      <c r="U146" s="23">
        <v>1</v>
      </c>
      <c r="V146" s="23">
        <v>0</v>
      </c>
      <c r="W146" s="24">
        <v>2002</v>
      </c>
      <c r="X146" s="24">
        <v>1</v>
      </c>
      <c r="Y146" s="24">
        <v>1</v>
      </c>
      <c r="Z146" s="24">
        <v>3</v>
      </c>
      <c r="AA146" s="25">
        <v>1489</v>
      </c>
      <c r="AB146" s="25">
        <v>4</v>
      </c>
      <c r="AC146" s="25">
        <v>0</v>
      </c>
      <c r="AD146" s="25">
        <v>0</v>
      </c>
      <c r="AE146" s="26">
        <v>2903</v>
      </c>
      <c r="AF146" s="26">
        <v>1</v>
      </c>
      <c r="AG146" s="26">
        <v>6</v>
      </c>
      <c r="AH146" s="26">
        <v>1</v>
      </c>
      <c r="AI146">
        <f>SUM(K146:N146)</f>
        <v>2268</v>
      </c>
      <c r="AJ146">
        <f>SUM(O146:R146)</f>
        <v>1706</v>
      </c>
      <c r="AK146">
        <f>SUM(S146:V146)</f>
        <v>2389</v>
      </c>
      <c r="AL146">
        <f>SUM(W146:Z146)</f>
        <v>2007</v>
      </c>
      <c r="AM146">
        <f>SUM(AA146:AD146)</f>
        <v>1493</v>
      </c>
      <c r="AN146">
        <f>SUM(AE146:AH146)</f>
        <v>2911</v>
      </c>
      <c r="AO146">
        <f>SUM(AI146:AN146)</f>
        <v>12774</v>
      </c>
      <c r="AP146" s="67">
        <f>SUM(K146,O146,S146,W146)</f>
        <v>8356</v>
      </c>
      <c r="AQ146" s="68">
        <f>SUM(L146,P146,T146,X146)</f>
        <v>6</v>
      </c>
      <c r="AR146" s="68">
        <f>SUM(M146,Q146,U146,Y146)</f>
        <v>5</v>
      </c>
      <c r="AS146" s="69">
        <f>SUM(N146,R146,V146,Z146)</f>
        <v>3</v>
      </c>
      <c r="AT146" s="77">
        <f>SUM(W146,AA146,AE146)</f>
        <v>6394</v>
      </c>
      <c r="AU146" s="73">
        <f>SUM(X146,AB146,AF146)</f>
        <v>6</v>
      </c>
      <c r="AV146" s="73">
        <f>SUM(Y146,AC146,AG146)</f>
        <v>7</v>
      </c>
      <c r="AW146" s="78">
        <f>SUM(Z146,AD146,AH146)</f>
        <v>4</v>
      </c>
      <c r="AX146" s="84">
        <f>SUM(K146,O146,S146,W146,AA146,AE146)</f>
        <v>12748</v>
      </c>
      <c r="AY146" s="79">
        <f>SUM(L146,P146,T146,X146,AB146,AF146)</f>
        <v>11</v>
      </c>
      <c r="AZ146" s="79">
        <f>SUM(M146,Q146,U146,Y146,AC146,AG146)</f>
        <v>11</v>
      </c>
      <c r="BA146" s="85">
        <f>SUM(N146,R146,V146,Z146,AD146,AH146)</f>
        <v>4</v>
      </c>
      <c r="GR146" t="s">
        <v>322</v>
      </c>
      <c r="GS146" s="1">
        <f t="shared" si="94"/>
        <v>2903</v>
      </c>
      <c r="GT146" s="1" t="str">
        <f t="shared" si="95"/>
        <v>Japan</v>
      </c>
    </row>
    <row r="147" spans="1:202" ht="15.75" customHeight="1">
      <c r="A147" s="1">
        <v>1</v>
      </c>
      <c r="B147" s="142" t="s">
        <v>323</v>
      </c>
      <c r="C147" t="s">
        <v>324</v>
      </c>
      <c r="D147" t="s">
        <v>16</v>
      </c>
      <c r="E147" s="254" t="s">
        <v>542</v>
      </c>
      <c r="F147" t="s">
        <v>39</v>
      </c>
      <c r="G147" t="s">
        <v>44</v>
      </c>
      <c r="H147" t="s">
        <v>19</v>
      </c>
      <c r="I147" t="s">
        <v>27</v>
      </c>
      <c r="J147" t="s">
        <v>28</v>
      </c>
      <c r="K147" s="21">
        <v>6841</v>
      </c>
      <c r="L147" s="21">
        <v>1589</v>
      </c>
      <c r="M147" s="21">
        <v>602</v>
      </c>
      <c r="N147" s="21">
        <v>108</v>
      </c>
      <c r="O147" s="22">
        <v>7137</v>
      </c>
      <c r="P147" s="22">
        <v>894</v>
      </c>
      <c r="Q147" s="22">
        <v>504</v>
      </c>
      <c r="R147" s="22">
        <v>233</v>
      </c>
      <c r="S147" s="23">
        <v>4067</v>
      </c>
      <c r="T147" s="23">
        <v>820</v>
      </c>
      <c r="U147" s="23">
        <v>540</v>
      </c>
      <c r="V147" s="23">
        <v>428</v>
      </c>
      <c r="W147" s="24">
        <v>4134</v>
      </c>
      <c r="X147" s="24">
        <v>1157</v>
      </c>
      <c r="Y147" s="24">
        <v>578</v>
      </c>
      <c r="Z147" s="24">
        <v>681</v>
      </c>
      <c r="AA147" s="25">
        <v>1986</v>
      </c>
      <c r="AB147" s="25">
        <v>697</v>
      </c>
      <c r="AC147" s="25">
        <v>377</v>
      </c>
      <c r="AD147" s="25">
        <v>369</v>
      </c>
      <c r="AE147" s="26">
        <v>757</v>
      </c>
      <c r="AF147" s="26">
        <v>278</v>
      </c>
      <c r="AG147" s="26">
        <v>242</v>
      </c>
      <c r="AH147" s="26">
        <v>256</v>
      </c>
      <c r="AI147">
        <f>SUM(K147:N147)</f>
        <v>9140</v>
      </c>
      <c r="AJ147">
        <f>SUM(O147:R147)</f>
        <v>8768</v>
      </c>
      <c r="AK147">
        <f>SUM(S147:V147)</f>
        <v>5855</v>
      </c>
      <c r="AL147">
        <f>SUM(W147:Z147)</f>
        <v>6550</v>
      </c>
      <c r="AM147">
        <f>SUM(AA147:AD147)</f>
        <v>3429</v>
      </c>
      <c r="AN147">
        <f>SUM(AE147:AH147)</f>
        <v>1533</v>
      </c>
      <c r="AO147">
        <f>SUM(AI147:AN147)</f>
        <v>35275</v>
      </c>
      <c r="AP147" s="67">
        <f>SUM(K147,O147,S147,W147)</f>
        <v>22179</v>
      </c>
      <c r="AQ147" s="68">
        <f>SUM(L147,P147,T147,X147)</f>
        <v>4460</v>
      </c>
      <c r="AR147" s="68">
        <f>SUM(M147,Q147,U147,Y147)</f>
        <v>2224</v>
      </c>
      <c r="AS147" s="69">
        <f>SUM(N147,R147,V147,Z147)</f>
        <v>1450</v>
      </c>
      <c r="AT147" s="77">
        <f>SUM(W147,AA147,AE147)</f>
        <v>6877</v>
      </c>
      <c r="AU147" s="73">
        <f>SUM(X147,AB147,AF147)</f>
        <v>2132</v>
      </c>
      <c r="AV147" s="73">
        <f>SUM(Y147,AC147,AG147)</f>
        <v>1197</v>
      </c>
      <c r="AW147" s="78">
        <f>SUM(Z147,AD147,AH147)</f>
        <v>1306</v>
      </c>
      <c r="AX147" s="84">
        <f>SUM(K147,O147,S147,W147,AA147,AE147)</f>
        <v>24922</v>
      </c>
      <c r="AY147" s="79">
        <f>SUM(L147,P147,T147,X147,AB147,AF147)</f>
        <v>5435</v>
      </c>
      <c r="AZ147" s="79">
        <f>SUM(M147,Q147,U147,Y147,AC147,AG147)</f>
        <v>2843</v>
      </c>
      <c r="BA147" s="85">
        <f>SUM(N147,R147,V147,Z147,AD147,AH147)</f>
        <v>2075</v>
      </c>
      <c r="GR147" t="s">
        <v>324</v>
      </c>
      <c r="GS147" s="1">
        <f t="shared" si="94"/>
        <v>757</v>
      </c>
      <c r="GT147" s="1" t="str">
        <f t="shared" si="95"/>
        <v>Japan</v>
      </c>
    </row>
    <row r="148" spans="1:202" ht="15.75" customHeight="1">
      <c r="A148" s="1">
        <v>1</v>
      </c>
      <c r="B148" s="272" t="s">
        <v>325</v>
      </c>
      <c r="C148" t="s">
        <v>326</v>
      </c>
      <c r="D148" t="s">
        <v>16</v>
      </c>
      <c r="E148" s="254" t="s">
        <v>542</v>
      </c>
      <c r="F148" t="s">
        <v>39</v>
      </c>
      <c r="G148" s="20" t="s">
        <v>44</v>
      </c>
      <c r="H148" t="s">
        <v>19</v>
      </c>
      <c r="I148" t="s">
        <v>27</v>
      </c>
      <c r="J148" t="s">
        <v>28</v>
      </c>
      <c r="K148" s="21">
        <v>11</v>
      </c>
      <c r="L148" s="21">
        <v>42</v>
      </c>
      <c r="M148" s="21">
        <v>110</v>
      </c>
      <c r="N148" s="21">
        <v>282</v>
      </c>
      <c r="O148" s="22">
        <v>0</v>
      </c>
      <c r="P148" s="22">
        <v>32</v>
      </c>
      <c r="Q148" s="22">
        <v>76</v>
      </c>
      <c r="R148" s="22">
        <v>527</v>
      </c>
      <c r="S148" s="23">
        <v>0</v>
      </c>
      <c r="T148" s="23">
        <v>31</v>
      </c>
      <c r="U148" s="23">
        <v>112</v>
      </c>
      <c r="V148" s="23">
        <v>742</v>
      </c>
      <c r="W148" s="24">
        <v>0</v>
      </c>
      <c r="X148" s="24">
        <v>34</v>
      </c>
      <c r="Y148" s="24">
        <v>110</v>
      </c>
      <c r="Z148" s="24">
        <v>1274</v>
      </c>
      <c r="AA148" s="25">
        <v>0</v>
      </c>
      <c r="AB148" s="25">
        <v>25</v>
      </c>
      <c r="AC148" s="25">
        <v>130</v>
      </c>
      <c r="AD148" s="25">
        <v>848</v>
      </c>
      <c r="AE148" s="26">
        <v>0</v>
      </c>
      <c r="AF148" s="26">
        <v>10</v>
      </c>
      <c r="AG148" s="26">
        <v>34</v>
      </c>
      <c r="AH148" s="26">
        <v>32</v>
      </c>
      <c r="AI148">
        <f>SUM(K148:N148)</f>
        <v>445</v>
      </c>
      <c r="AJ148">
        <f>SUM(O148:R148)</f>
        <v>635</v>
      </c>
      <c r="AK148">
        <f>SUM(S148:V148)</f>
        <v>885</v>
      </c>
      <c r="AL148">
        <f>SUM(W148:Z148)</f>
        <v>1418</v>
      </c>
      <c r="AM148">
        <f>SUM(AA148:AD148)</f>
        <v>1003</v>
      </c>
      <c r="AN148">
        <f>SUM(AE148:AH148)</f>
        <v>76</v>
      </c>
      <c r="AO148">
        <f>SUM(AI148:AN148)</f>
        <v>4462</v>
      </c>
      <c r="AP148" s="67">
        <f>SUM(K148,O148,S148,W148)</f>
        <v>11</v>
      </c>
      <c r="AQ148" s="68">
        <f>SUM(L148,P148,T148,X148)</f>
        <v>139</v>
      </c>
      <c r="AR148" s="68">
        <f>SUM(M148,Q148,U148,Y148)</f>
        <v>408</v>
      </c>
      <c r="AS148" s="69">
        <f>SUM(N148,R148,V148,Z148)</f>
        <v>2825</v>
      </c>
      <c r="AT148" s="77">
        <f>SUM(W148,AA148,AE148)</f>
        <v>0</v>
      </c>
      <c r="AU148" s="73">
        <f>SUM(X148,AB148,AF148)</f>
        <v>69</v>
      </c>
      <c r="AV148" s="73">
        <f>SUM(Y148,AC148,AG148)</f>
        <v>274</v>
      </c>
      <c r="AW148" s="78">
        <f>SUM(Z148,AD148,AH148)</f>
        <v>2154</v>
      </c>
      <c r="AX148" s="84">
        <f>SUM(K148,O148,S148,W148,AA148,AE148)</f>
        <v>11</v>
      </c>
      <c r="AY148" s="79">
        <f>SUM(L148,P148,T148,X148,AB148,AF148)</f>
        <v>174</v>
      </c>
      <c r="AZ148" s="79">
        <f>SUM(M148,Q148,U148,Y148,AC148,AG148)</f>
        <v>572</v>
      </c>
      <c r="BA148" s="85">
        <f>SUM(N148,R148,V148,Z148,AD148,AH148)</f>
        <v>3705</v>
      </c>
      <c r="GR148" t="s">
        <v>326</v>
      </c>
      <c r="GS148" s="1">
        <f t="shared" si="94"/>
        <v>34</v>
      </c>
      <c r="GT148" s="1" t="str">
        <f t="shared" si="95"/>
        <v>USA</v>
      </c>
    </row>
    <row r="149" spans="1:202" ht="15.75" customHeight="1">
      <c r="A149" s="1">
        <v>1</v>
      </c>
      <c r="B149" s="272" t="s">
        <v>327</v>
      </c>
      <c r="C149" t="s">
        <v>328</v>
      </c>
      <c r="D149" t="s">
        <v>16</v>
      </c>
      <c r="E149" s="254" t="s">
        <v>540</v>
      </c>
      <c r="F149" t="s">
        <v>17</v>
      </c>
      <c r="G149" s="20" t="s">
        <v>96</v>
      </c>
      <c r="H149" t="s">
        <v>19</v>
      </c>
      <c r="I149" t="s">
        <v>36</v>
      </c>
      <c r="J149" t="s">
        <v>28</v>
      </c>
      <c r="K149" s="21">
        <v>479</v>
      </c>
      <c r="L149" s="21">
        <v>60</v>
      </c>
      <c r="M149" s="21">
        <v>189</v>
      </c>
      <c r="N149" s="21">
        <v>3929</v>
      </c>
      <c r="O149" s="22">
        <v>304</v>
      </c>
      <c r="P149" s="22">
        <v>78</v>
      </c>
      <c r="Q149" s="22">
        <v>149</v>
      </c>
      <c r="R149" s="22">
        <v>5329</v>
      </c>
      <c r="S149" s="23">
        <v>296</v>
      </c>
      <c r="T149" s="23">
        <v>70</v>
      </c>
      <c r="U149" s="23">
        <v>207</v>
      </c>
      <c r="V149" s="23">
        <v>6240</v>
      </c>
      <c r="W149" s="24">
        <v>396</v>
      </c>
      <c r="X149" s="24">
        <v>36</v>
      </c>
      <c r="Y149" s="24">
        <v>120</v>
      </c>
      <c r="Z149" s="24">
        <v>5808</v>
      </c>
      <c r="AA149" s="25">
        <v>1140</v>
      </c>
      <c r="AB149" s="25">
        <v>51</v>
      </c>
      <c r="AC149" s="25">
        <v>69</v>
      </c>
      <c r="AD149" s="25">
        <v>4542</v>
      </c>
      <c r="AE149" s="26">
        <v>2405</v>
      </c>
      <c r="AF149" s="26">
        <v>33</v>
      </c>
      <c r="AG149" s="26">
        <v>64</v>
      </c>
      <c r="AH149" s="26">
        <v>3826</v>
      </c>
      <c r="AI149">
        <f>SUM(K149:N149)</f>
        <v>4657</v>
      </c>
      <c r="AJ149">
        <f>SUM(O149:R149)</f>
        <v>5860</v>
      </c>
      <c r="AK149">
        <f>SUM(S149:V149)</f>
        <v>6813</v>
      </c>
      <c r="AL149">
        <f>SUM(W149:Z149)</f>
        <v>6360</v>
      </c>
      <c r="AM149">
        <f>SUM(AA149:AD149)</f>
        <v>5802</v>
      </c>
      <c r="AN149">
        <f>SUM(AE149:AH149)</f>
        <v>6328</v>
      </c>
      <c r="AO149">
        <f>SUM(AI149:AN149)</f>
        <v>35820</v>
      </c>
      <c r="AP149" s="67">
        <f>SUM(K149,O149,S149,W149)</f>
        <v>1475</v>
      </c>
      <c r="AQ149" s="68">
        <f>SUM(L149,P149,T149,X149)</f>
        <v>244</v>
      </c>
      <c r="AR149" s="68">
        <f>SUM(M149,Q149,U149,Y149)</f>
        <v>665</v>
      </c>
      <c r="AS149" s="69">
        <f>SUM(N149,R149,V149,Z149)</f>
        <v>21306</v>
      </c>
      <c r="AT149" s="77">
        <f>SUM(W149,AA149,AE149)</f>
        <v>3941</v>
      </c>
      <c r="AU149" s="73">
        <f>SUM(X149,AB149,AF149)</f>
        <v>120</v>
      </c>
      <c r="AV149" s="73">
        <f>SUM(Y149,AC149,AG149)</f>
        <v>253</v>
      </c>
      <c r="AW149" s="78">
        <f>SUM(Z149,AD149,AH149)</f>
        <v>14176</v>
      </c>
      <c r="AX149" s="84">
        <f>SUM(K149,O149,S149,W149,AA149,AE149)</f>
        <v>5020</v>
      </c>
      <c r="AY149" s="79">
        <f>SUM(L149,P149,T149,X149,AB149,AF149)</f>
        <v>328</v>
      </c>
      <c r="AZ149" s="79">
        <f>SUM(M149,Q149,U149,Y149,AC149,AG149)</f>
        <v>798</v>
      </c>
      <c r="BA149" s="85">
        <f>SUM(N149,R149,V149,Z149,AD149,AH149)</f>
        <v>29674</v>
      </c>
      <c r="BD149" s="110"/>
      <c r="BE149" s="110"/>
      <c r="BF149" s="110"/>
      <c r="BG149" s="110"/>
      <c r="BH149" s="110"/>
      <c r="BI149" s="110"/>
      <c r="BJ149" s="110"/>
      <c r="BK149" s="110"/>
      <c r="BL149" s="110"/>
      <c r="GR149" t="s">
        <v>328</v>
      </c>
      <c r="GS149" s="1">
        <f t="shared" si="94"/>
        <v>3826</v>
      </c>
      <c r="GT149" s="1" t="str">
        <f t="shared" si="95"/>
        <v>South Korea</v>
      </c>
    </row>
    <row r="150" spans="1:202" s="258" customFormat="1" ht="15.75" customHeight="1">
      <c r="A150" s="257">
        <v>1</v>
      </c>
      <c r="B150" s="258" t="s">
        <v>568</v>
      </c>
      <c r="C150" s="258" t="s">
        <v>329</v>
      </c>
      <c r="D150" s="258" t="s">
        <v>52</v>
      </c>
      <c r="E150" s="258" t="e">
        <v>#N/A</v>
      </c>
      <c r="F150" s="258" t="s">
        <v>17</v>
      </c>
      <c r="G150" s="258" t="s">
        <v>490</v>
      </c>
      <c r="H150" s="258" t="s">
        <v>19</v>
      </c>
      <c r="I150" s="258" t="s">
        <v>36</v>
      </c>
      <c r="J150" s="258" t="s">
        <v>28</v>
      </c>
      <c r="K150" s="258">
        <v>0</v>
      </c>
      <c r="L150" s="258">
        <v>0</v>
      </c>
      <c r="M150" s="258">
        <v>0</v>
      </c>
      <c r="N150" s="258">
        <v>0</v>
      </c>
      <c r="O150" s="258">
        <v>0</v>
      </c>
      <c r="P150" s="258">
        <v>0</v>
      </c>
      <c r="Q150" s="258">
        <v>0</v>
      </c>
      <c r="R150" s="258">
        <v>0</v>
      </c>
      <c r="S150" s="258">
        <v>0</v>
      </c>
      <c r="T150" s="258">
        <v>0</v>
      </c>
      <c r="U150" s="258">
        <v>0</v>
      </c>
      <c r="V150" s="258">
        <v>0</v>
      </c>
      <c r="W150" s="258">
        <v>0</v>
      </c>
      <c r="X150" s="258">
        <v>1</v>
      </c>
      <c r="Y150" s="258">
        <v>0</v>
      </c>
      <c r="Z150" s="258">
        <v>0</v>
      </c>
      <c r="AA150" s="258">
        <v>0</v>
      </c>
      <c r="AB150" s="258">
        <v>0</v>
      </c>
      <c r="AC150" s="258">
        <v>0</v>
      </c>
      <c r="AD150" s="258">
        <v>0</v>
      </c>
      <c r="AE150" s="258">
        <v>0</v>
      </c>
      <c r="AF150" s="258">
        <v>0</v>
      </c>
      <c r="AG150" s="258">
        <v>0</v>
      </c>
      <c r="AH150" s="258">
        <v>0</v>
      </c>
      <c r="AI150" s="258">
        <f>SUM(K150:N150)</f>
        <v>0</v>
      </c>
      <c r="AJ150" s="258">
        <f>SUM(O150:R150)</f>
        <v>0</v>
      </c>
      <c r="AK150" s="258">
        <f>SUM(S150:V150)</f>
        <v>0</v>
      </c>
      <c r="AL150" s="258">
        <f>SUM(W150:Z150)</f>
        <v>1</v>
      </c>
      <c r="AM150" s="258">
        <f>SUM(AA150:AD150)</f>
        <v>0</v>
      </c>
      <c r="AN150" s="258">
        <f>SUM(AE150:AH150)</f>
        <v>0</v>
      </c>
      <c r="AO150" s="258">
        <f>SUM(AI150:AN150)</f>
        <v>1</v>
      </c>
      <c r="AP150" s="259">
        <f>SUM(K150,O150,S150,W150)</f>
        <v>0</v>
      </c>
      <c r="AQ150" s="260">
        <f>SUM(L150,P150,T150,X150)</f>
        <v>1</v>
      </c>
      <c r="AR150" s="260">
        <f>SUM(M150,Q150,U150,Y150)</f>
        <v>0</v>
      </c>
      <c r="AS150" s="261">
        <f>SUM(N150,R150,V150,Z150)</f>
        <v>0</v>
      </c>
      <c r="AT150" s="262">
        <f>SUM(W150,AA150,AE150)</f>
        <v>0</v>
      </c>
      <c r="AU150" s="263">
        <f>SUM(X150,AB150,AF150)</f>
        <v>1</v>
      </c>
      <c r="AV150" s="263">
        <f>SUM(Y150,AC150,AG150)</f>
        <v>0</v>
      </c>
      <c r="AW150" s="264">
        <f>SUM(Z150,AD150,AH150)</f>
        <v>0</v>
      </c>
      <c r="AX150" s="265">
        <f>SUM(K150,O150,S150,W150,AA150,AE150)</f>
        <v>0</v>
      </c>
      <c r="AY150" s="266">
        <f>SUM(L150,P150,T150,X150,AB150,AF150)</f>
        <v>1</v>
      </c>
      <c r="AZ150" s="266">
        <f>SUM(M150,Q150,U150,Y150,AC150,AG150)</f>
        <v>0</v>
      </c>
      <c r="BA150" s="267">
        <f>SUM(N150,R150,V150,Z150,AD150,AH150)</f>
        <v>0</v>
      </c>
      <c r="BN150" s="268"/>
      <c r="BO150" s="268"/>
      <c r="BP150" s="268"/>
      <c r="BQ150" s="268"/>
      <c r="BR150" s="268"/>
      <c r="BS150" s="268"/>
      <c r="BT150" s="268"/>
      <c r="BU150" s="268"/>
      <c r="BV150" s="268"/>
      <c r="BW150" s="268"/>
      <c r="BX150" s="268"/>
      <c r="BY150" s="268"/>
      <c r="BZ150" s="268"/>
      <c r="CA150" s="268"/>
      <c r="CB150" s="268"/>
      <c r="CC150" s="268"/>
      <c r="CD150" s="268"/>
      <c r="CE150" s="268"/>
      <c r="CF150" s="268"/>
      <c r="CG150" s="268"/>
      <c r="CH150" s="268"/>
      <c r="CI150" s="268"/>
      <c r="CJ150" s="268"/>
      <c r="CK150" s="268"/>
      <c r="CL150" s="268"/>
      <c r="CM150" s="268"/>
      <c r="CN150" s="268"/>
      <c r="CO150" s="268"/>
      <c r="CP150" s="268"/>
      <c r="CQ150" s="268"/>
      <c r="CR150" s="268"/>
      <c r="CS150" s="268"/>
      <c r="GR150" s="258" t="s">
        <v>329</v>
      </c>
      <c r="GS150" s="257">
        <f t="shared" si="94"/>
        <v>0</v>
      </c>
      <c r="GT150" s="257" t="str">
        <f t="shared" si="95"/>
        <v>Japan</v>
      </c>
    </row>
    <row r="151" spans="1:202" ht="15.75" customHeight="1">
      <c r="A151" s="1">
        <v>1</v>
      </c>
      <c r="B151" s="142" t="s">
        <v>330</v>
      </c>
      <c r="C151" t="s">
        <v>331</v>
      </c>
      <c r="D151" t="s">
        <v>52</v>
      </c>
      <c r="E151" s="254" t="s">
        <v>538</v>
      </c>
      <c r="F151" t="s">
        <v>10</v>
      </c>
      <c r="G151" s="20" t="s">
        <v>136</v>
      </c>
      <c r="H151" t="s">
        <v>53</v>
      </c>
      <c r="I151" t="s">
        <v>41</v>
      </c>
      <c r="J151" t="s">
        <v>28</v>
      </c>
      <c r="K151" s="21">
        <v>22</v>
      </c>
      <c r="L151" s="21">
        <v>66161</v>
      </c>
      <c r="M151" s="21">
        <v>3750</v>
      </c>
      <c r="N151" s="21">
        <v>1</v>
      </c>
      <c r="O151" s="22">
        <v>0</v>
      </c>
      <c r="P151" s="22">
        <v>82756</v>
      </c>
      <c r="Q151" s="22">
        <v>4581</v>
      </c>
      <c r="R151" s="22">
        <v>23</v>
      </c>
      <c r="S151" s="23">
        <v>0</v>
      </c>
      <c r="T151" s="23">
        <v>86225</v>
      </c>
      <c r="U151" s="23">
        <v>6704</v>
      </c>
      <c r="V151" s="23">
        <v>6</v>
      </c>
      <c r="W151" s="24">
        <v>0</v>
      </c>
      <c r="X151" s="24">
        <v>103749</v>
      </c>
      <c r="Y151" s="24">
        <v>8499</v>
      </c>
      <c r="Z151" s="24">
        <v>13</v>
      </c>
      <c r="AA151" s="25">
        <v>0</v>
      </c>
      <c r="AB151" s="25">
        <v>104896</v>
      </c>
      <c r="AC151" s="25">
        <v>9104</v>
      </c>
      <c r="AD151" s="25">
        <v>33</v>
      </c>
      <c r="AE151" s="26">
        <v>0</v>
      </c>
      <c r="AF151" s="26">
        <v>75025</v>
      </c>
      <c r="AG151" s="26">
        <v>6587</v>
      </c>
      <c r="AH151" s="26">
        <v>22</v>
      </c>
      <c r="AI151">
        <f>SUM(K151:N151)</f>
        <v>69934</v>
      </c>
      <c r="AJ151">
        <f>SUM(O151:R151)</f>
        <v>87360</v>
      </c>
      <c r="AK151">
        <f>SUM(S151:V151)</f>
        <v>92935</v>
      </c>
      <c r="AL151">
        <f>SUM(W151:Z151)</f>
        <v>112261</v>
      </c>
      <c r="AM151">
        <f>SUM(AA151:AD151)</f>
        <v>114033</v>
      </c>
      <c r="AN151">
        <f>SUM(AE151:AH151)</f>
        <v>81634</v>
      </c>
      <c r="AO151">
        <f>SUM(AI151:AN151)</f>
        <v>558157</v>
      </c>
      <c r="AP151" s="67">
        <f>SUM(K151,O151,S151,W151)</f>
        <v>22</v>
      </c>
      <c r="AQ151" s="68">
        <f>SUM(L151,P151,T151,X151)</f>
        <v>338891</v>
      </c>
      <c r="AR151" s="68">
        <f>SUM(M151,Q151,U151,Y151)</f>
        <v>23534</v>
      </c>
      <c r="AS151" s="69">
        <f>SUM(N151,R151,V151,Z151)</f>
        <v>43</v>
      </c>
      <c r="AT151" s="77">
        <f>SUM(W151,AA151,AE151)</f>
        <v>0</v>
      </c>
      <c r="AU151" s="73">
        <f>SUM(X151,AB151,AF151)</f>
        <v>283670</v>
      </c>
      <c r="AV151" s="73">
        <f>SUM(Y151,AC151,AG151)</f>
        <v>24190</v>
      </c>
      <c r="AW151" s="78">
        <f>SUM(Z151,AD151,AH151)</f>
        <v>68</v>
      </c>
      <c r="AX151" s="84">
        <f>SUM(K151,O151,S151,W151,AA151,AE151)</f>
        <v>22</v>
      </c>
      <c r="AY151" s="79">
        <f>SUM(L151,P151,T151,X151,AB151,AF151)</f>
        <v>518812</v>
      </c>
      <c r="AZ151" s="79">
        <f>SUM(M151,Q151,U151,Y151,AC151,AG151)</f>
        <v>39225</v>
      </c>
      <c r="BA151" s="85">
        <f>SUM(N151,R151,V151,Z151,AD151,AH151)</f>
        <v>98</v>
      </c>
      <c r="GR151" t="s">
        <v>331</v>
      </c>
      <c r="GS151" s="1">
        <f t="shared" si="94"/>
        <v>75025</v>
      </c>
      <c r="GT151" s="1" t="str">
        <f t="shared" si="95"/>
        <v>EU</v>
      </c>
    </row>
    <row r="152" spans="1:202" ht="15.75" customHeight="1">
      <c r="A152" s="1">
        <v>1</v>
      </c>
      <c r="B152" s="142" t="s">
        <v>332</v>
      </c>
      <c r="C152" t="s">
        <v>333</v>
      </c>
      <c r="D152" t="s">
        <v>52</v>
      </c>
      <c r="E152" s="254" t="s">
        <v>538</v>
      </c>
      <c r="F152" t="s">
        <v>10</v>
      </c>
      <c r="G152" t="s">
        <v>57</v>
      </c>
      <c r="H152" t="s">
        <v>53</v>
      </c>
      <c r="I152" t="s">
        <v>41</v>
      </c>
      <c r="J152" t="s">
        <v>28</v>
      </c>
      <c r="K152" s="21">
        <v>0</v>
      </c>
      <c r="L152" s="21">
        <v>23975</v>
      </c>
      <c r="M152" s="21">
        <v>28</v>
      </c>
      <c r="N152" s="21">
        <v>0</v>
      </c>
      <c r="O152" s="22">
        <v>0</v>
      </c>
      <c r="P152" s="22">
        <v>26231</v>
      </c>
      <c r="Q152" s="22">
        <v>59</v>
      </c>
      <c r="R152" s="22">
        <v>0</v>
      </c>
      <c r="S152" s="23">
        <v>0</v>
      </c>
      <c r="T152" s="23">
        <v>34543</v>
      </c>
      <c r="U152" s="23">
        <v>65</v>
      </c>
      <c r="V152" s="23">
        <v>1</v>
      </c>
      <c r="W152" s="24">
        <v>0</v>
      </c>
      <c r="X152" s="24">
        <v>37053</v>
      </c>
      <c r="Y152" s="24">
        <v>53</v>
      </c>
      <c r="Z152" s="24">
        <v>2</v>
      </c>
      <c r="AA152" s="25">
        <v>0</v>
      </c>
      <c r="AB152" s="25">
        <v>36787</v>
      </c>
      <c r="AC152" s="25">
        <v>74</v>
      </c>
      <c r="AD152" s="25">
        <v>6</v>
      </c>
      <c r="AE152" s="26">
        <v>0</v>
      </c>
      <c r="AF152" s="26">
        <v>36179</v>
      </c>
      <c r="AG152" s="26">
        <v>49</v>
      </c>
      <c r="AH152" s="26">
        <v>0</v>
      </c>
      <c r="AI152">
        <f>SUM(K152:N152)</f>
        <v>24003</v>
      </c>
      <c r="AJ152">
        <f>SUM(O152:R152)</f>
        <v>26290</v>
      </c>
      <c r="AK152">
        <f>SUM(S152:V152)</f>
        <v>34609</v>
      </c>
      <c r="AL152">
        <f>SUM(W152:Z152)</f>
        <v>37108</v>
      </c>
      <c r="AM152">
        <f>SUM(AA152:AD152)</f>
        <v>36867</v>
      </c>
      <c r="AN152">
        <f>SUM(AE152:AH152)</f>
        <v>36228</v>
      </c>
      <c r="AO152">
        <f>SUM(AI152:AN152)</f>
        <v>195105</v>
      </c>
      <c r="AP152" s="67">
        <f>SUM(K152,O152,S152,W152)</f>
        <v>0</v>
      </c>
      <c r="AQ152" s="68">
        <f>SUM(L152,P152,T152,X152)</f>
        <v>121802</v>
      </c>
      <c r="AR152" s="68">
        <f>SUM(M152,Q152,U152,Y152)</f>
        <v>205</v>
      </c>
      <c r="AS152" s="69">
        <f>SUM(N152,R152,V152,Z152)</f>
        <v>3</v>
      </c>
      <c r="AT152" s="77">
        <f>SUM(W152,AA152,AE152)</f>
        <v>0</v>
      </c>
      <c r="AU152" s="73">
        <f>SUM(X152,AB152,AF152)</f>
        <v>110019</v>
      </c>
      <c r="AV152" s="73">
        <f>SUM(Y152,AC152,AG152)</f>
        <v>176</v>
      </c>
      <c r="AW152" s="78">
        <f>SUM(Z152,AD152,AH152)</f>
        <v>8</v>
      </c>
      <c r="AX152" s="84">
        <f>SUM(K152,O152,S152,W152,AA152,AE152)</f>
        <v>0</v>
      </c>
      <c r="AY152" s="79">
        <f>SUM(L152,P152,T152,X152,AB152,AF152)</f>
        <v>194768</v>
      </c>
      <c r="AZ152" s="79">
        <f>SUM(M152,Q152,U152,Y152,AC152,AG152)</f>
        <v>328</v>
      </c>
      <c r="BA152" s="85">
        <f>SUM(N152,R152,V152,Z152,AD152,AH152)</f>
        <v>9</v>
      </c>
      <c r="GR152" t="s">
        <v>333</v>
      </c>
      <c r="GS152" s="1">
        <f t="shared" si="94"/>
        <v>36179</v>
      </c>
      <c r="GT152" s="1" t="str">
        <f t="shared" si="95"/>
        <v>EU</v>
      </c>
    </row>
    <row r="153" spans="1:202" ht="15.75" customHeight="1">
      <c r="A153" s="1">
        <v>1</v>
      </c>
      <c r="B153" s="142" t="s">
        <v>334</v>
      </c>
      <c r="C153" t="s">
        <v>335</v>
      </c>
      <c r="D153" t="s">
        <v>16</v>
      </c>
      <c r="E153" s="254" t="s">
        <v>539</v>
      </c>
      <c r="F153" t="s">
        <v>64</v>
      </c>
      <c r="G153" t="s">
        <v>65</v>
      </c>
      <c r="H153" t="s">
        <v>19</v>
      </c>
      <c r="I153" t="s">
        <v>41</v>
      </c>
      <c r="J153" t="s">
        <v>28</v>
      </c>
      <c r="K153" s="21">
        <v>1</v>
      </c>
      <c r="L153" s="21">
        <v>163</v>
      </c>
      <c r="M153" s="21">
        <v>835</v>
      </c>
      <c r="N153" s="21">
        <v>1</v>
      </c>
      <c r="O153" s="22">
        <v>0</v>
      </c>
      <c r="P153" s="22">
        <v>120</v>
      </c>
      <c r="Q153" s="22">
        <v>508</v>
      </c>
      <c r="R153" s="22">
        <v>4</v>
      </c>
      <c r="S153" s="23">
        <v>0</v>
      </c>
      <c r="T153" s="23">
        <v>109</v>
      </c>
      <c r="U153" s="23">
        <v>414</v>
      </c>
      <c r="V153" s="23">
        <v>0</v>
      </c>
      <c r="W153" s="24">
        <v>0</v>
      </c>
      <c r="X153" s="24">
        <v>12110</v>
      </c>
      <c r="Y153" s="24">
        <v>448</v>
      </c>
      <c r="Z153" s="24">
        <v>0</v>
      </c>
      <c r="AA153" s="25">
        <v>0</v>
      </c>
      <c r="AB153" s="25">
        <v>178</v>
      </c>
      <c r="AC153" s="25">
        <v>348</v>
      </c>
      <c r="AD153" s="25">
        <v>3</v>
      </c>
      <c r="AE153" s="26">
        <v>0</v>
      </c>
      <c r="AF153" s="26">
        <v>99</v>
      </c>
      <c r="AG153" s="26">
        <v>374</v>
      </c>
      <c r="AH153" s="26">
        <v>0</v>
      </c>
      <c r="AI153">
        <f>SUM(K153:N153)</f>
        <v>1000</v>
      </c>
      <c r="AJ153">
        <f>SUM(O153:R153)</f>
        <v>632</v>
      </c>
      <c r="AK153">
        <f>SUM(S153:V153)</f>
        <v>523</v>
      </c>
      <c r="AL153">
        <f>SUM(W153:Z153)</f>
        <v>12558</v>
      </c>
      <c r="AM153">
        <f>SUM(AA153:AD153)</f>
        <v>529</v>
      </c>
      <c r="AN153">
        <f>SUM(AE153:AH153)</f>
        <v>473</v>
      </c>
      <c r="AO153">
        <f>SUM(AI153:AN153)</f>
        <v>15715</v>
      </c>
      <c r="AP153" s="67">
        <f>SUM(K153,O153,S153,W153)</f>
        <v>1</v>
      </c>
      <c r="AQ153" s="68">
        <f>SUM(L153,P153,T153,X153)</f>
        <v>12502</v>
      </c>
      <c r="AR153" s="68">
        <f>SUM(M153,Q153,U153,Y153)</f>
        <v>2205</v>
      </c>
      <c r="AS153" s="69">
        <f>SUM(N153,R153,V153,Z153)</f>
        <v>5</v>
      </c>
      <c r="AT153" s="77">
        <f>SUM(W153,AA153,AE153)</f>
        <v>0</v>
      </c>
      <c r="AU153" s="73">
        <f>SUM(X153,AB153,AF153)</f>
        <v>12387</v>
      </c>
      <c r="AV153" s="73">
        <f>SUM(Y153,AC153,AG153)</f>
        <v>1170</v>
      </c>
      <c r="AW153" s="78">
        <f>SUM(Z153,AD153,AH153)</f>
        <v>3</v>
      </c>
      <c r="AX153" s="84">
        <f>SUM(K153,O153,S153,W153,AA153,AE153)</f>
        <v>1</v>
      </c>
      <c r="AY153" s="79">
        <f>SUM(L153,P153,T153,X153,AB153,AF153)</f>
        <v>12779</v>
      </c>
      <c r="AZ153" s="79">
        <f>SUM(M153,Q153,U153,Y153,AC153,AG153)</f>
        <v>2927</v>
      </c>
      <c r="BA153" s="85">
        <f>SUM(N153,R153,V153,Z153,AD153,AH153)</f>
        <v>8</v>
      </c>
      <c r="GR153" t="s">
        <v>335</v>
      </c>
      <c r="GS153" s="1">
        <f t="shared" si="94"/>
        <v>374</v>
      </c>
      <c r="GT153" s="1" t="str">
        <f t="shared" si="95"/>
        <v>USA</v>
      </c>
    </row>
    <row r="154" spans="1:202" s="258" customFormat="1" ht="15.75" customHeight="1">
      <c r="A154" s="257">
        <v>1</v>
      </c>
      <c r="B154" s="270" t="s">
        <v>336</v>
      </c>
      <c r="C154" s="258" t="s">
        <v>337</v>
      </c>
      <c r="D154" s="258" t="s">
        <v>52</v>
      </c>
      <c r="E154" s="258" t="e">
        <v>#N/A</v>
      </c>
      <c r="F154" s="258" t="s">
        <v>31</v>
      </c>
      <c r="G154" s="270" t="s">
        <v>103</v>
      </c>
      <c r="H154" s="258" t="s">
        <v>19</v>
      </c>
      <c r="I154" s="258" t="s">
        <v>36</v>
      </c>
      <c r="J154" s="258" t="s">
        <v>28</v>
      </c>
      <c r="K154" s="258">
        <v>7</v>
      </c>
      <c r="L154" s="258">
        <v>0</v>
      </c>
      <c r="M154" s="258">
        <v>7</v>
      </c>
      <c r="N154" s="258">
        <v>0</v>
      </c>
      <c r="O154" s="258">
        <v>0</v>
      </c>
      <c r="P154" s="258">
        <v>0</v>
      </c>
      <c r="Q154" s="258">
        <v>3</v>
      </c>
      <c r="R154" s="258">
        <v>0</v>
      </c>
      <c r="S154" s="258">
        <v>0</v>
      </c>
      <c r="T154" s="258">
        <v>0</v>
      </c>
      <c r="U154" s="258">
        <v>1</v>
      </c>
      <c r="V154" s="258">
        <v>0</v>
      </c>
      <c r="W154" s="258">
        <v>0</v>
      </c>
      <c r="X154" s="258">
        <v>0</v>
      </c>
      <c r="Y154" s="258">
        <v>4</v>
      </c>
      <c r="Z154" s="258">
        <v>0</v>
      </c>
      <c r="AA154" s="258">
        <v>0</v>
      </c>
      <c r="AB154" s="258">
        <v>0</v>
      </c>
      <c r="AC154" s="258">
        <v>3</v>
      </c>
      <c r="AD154" s="258">
        <v>0</v>
      </c>
      <c r="AE154" s="258">
        <v>0</v>
      </c>
      <c r="AF154" s="258">
        <v>0</v>
      </c>
      <c r="AG154" s="258">
        <v>4</v>
      </c>
      <c r="AH154" s="258">
        <v>0</v>
      </c>
      <c r="AI154" s="258">
        <f>SUM(K154:N154)</f>
        <v>14</v>
      </c>
      <c r="AJ154" s="258">
        <f>SUM(O154:R154)</f>
        <v>3</v>
      </c>
      <c r="AK154" s="258">
        <f>SUM(S154:V154)</f>
        <v>1</v>
      </c>
      <c r="AL154" s="258">
        <f>SUM(W154:Z154)</f>
        <v>4</v>
      </c>
      <c r="AM154" s="258">
        <f>SUM(AA154:AD154)</f>
        <v>3</v>
      </c>
      <c r="AN154" s="258">
        <f>SUM(AE154:AH154)</f>
        <v>4</v>
      </c>
      <c r="AO154" s="258">
        <f>SUM(AI154:AN154)</f>
        <v>29</v>
      </c>
      <c r="AP154" s="259">
        <f>SUM(K154,O154,S154,W154)</f>
        <v>7</v>
      </c>
      <c r="AQ154" s="260">
        <f>SUM(L154,P154,T154,X154)</f>
        <v>0</v>
      </c>
      <c r="AR154" s="260">
        <f>SUM(M154,Q154,U154,Y154)</f>
        <v>15</v>
      </c>
      <c r="AS154" s="261">
        <f>SUM(N154,R154,V154,Z154)</f>
        <v>0</v>
      </c>
      <c r="AT154" s="262">
        <f>SUM(W154,AA154,AE154)</f>
        <v>0</v>
      </c>
      <c r="AU154" s="263">
        <f>SUM(X154,AB154,AF154)</f>
        <v>0</v>
      </c>
      <c r="AV154" s="263">
        <f>SUM(Y154,AC154,AG154)</f>
        <v>11</v>
      </c>
      <c r="AW154" s="264">
        <f>SUM(Z154,AD154,AH154)</f>
        <v>0</v>
      </c>
      <c r="AX154" s="265">
        <f>SUM(K154,O154,S154,W154,AA154,AE154)</f>
        <v>7</v>
      </c>
      <c r="AY154" s="266">
        <f>SUM(L154,P154,T154,X154,AB154,AF154)</f>
        <v>0</v>
      </c>
      <c r="AZ154" s="266">
        <f>SUM(M154,Q154,U154,Y154,AC154,AG154)</f>
        <v>22</v>
      </c>
      <c r="BA154" s="267">
        <f>SUM(N154,R154,V154,Z154,AD154,AH154)</f>
        <v>0</v>
      </c>
      <c r="BN154" s="268"/>
      <c r="BO154" s="268"/>
      <c r="BP154" s="268"/>
      <c r="BQ154" s="268"/>
      <c r="BR154" s="268"/>
      <c r="BS154" s="268"/>
      <c r="BT154" s="268"/>
      <c r="BU154" s="268"/>
      <c r="BV154" s="268"/>
      <c r="BW154" s="268"/>
      <c r="BX154" s="268"/>
      <c r="BY154" s="268"/>
      <c r="BZ154" s="268"/>
      <c r="CA154" s="268"/>
      <c r="CB154" s="268"/>
      <c r="CC154" s="268"/>
      <c r="CD154" s="268"/>
      <c r="CE154" s="268"/>
      <c r="CF154" s="268"/>
      <c r="CG154" s="268"/>
      <c r="CH154" s="268"/>
      <c r="CI154" s="268"/>
      <c r="CJ154" s="268"/>
      <c r="CK154" s="268"/>
      <c r="CL154" s="268"/>
      <c r="CM154" s="268"/>
      <c r="CN154" s="268"/>
      <c r="CO154" s="268"/>
      <c r="CP154" s="268"/>
      <c r="CQ154" s="268"/>
      <c r="CR154" s="268"/>
      <c r="CS154" s="268"/>
      <c r="GR154" s="258" t="s">
        <v>337</v>
      </c>
      <c r="GS154" s="257">
        <f t="shared" si="94"/>
        <v>4</v>
      </c>
      <c r="GT154" s="257" t="str">
        <f t="shared" si="95"/>
        <v>USA</v>
      </c>
    </row>
    <row r="155" spans="1:202" ht="15.75" customHeight="1">
      <c r="A155" s="1">
        <v>1</v>
      </c>
      <c r="B155" s="272" t="s">
        <v>338</v>
      </c>
      <c r="C155" t="s">
        <v>339</v>
      </c>
      <c r="D155" t="s">
        <v>52</v>
      </c>
      <c r="E155" s="254" t="s">
        <v>538</v>
      </c>
      <c r="F155" s="20" t="s">
        <v>10</v>
      </c>
      <c r="G155" s="20" t="s">
        <v>25</v>
      </c>
      <c r="H155" t="s">
        <v>19</v>
      </c>
      <c r="I155" t="s">
        <v>27</v>
      </c>
      <c r="J155" t="s">
        <v>28</v>
      </c>
      <c r="K155" s="21">
        <v>1</v>
      </c>
      <c r="L155" s="21">
        <v>26984</v>
      </c>
      <c r="M155" s="21">
        <v>120</v>
      </c>
      <c r="N155" s="21">
        <v>1</v>
      </c>
      <c r="O155" s="22">
        <v>0</v>
      </c>
      <c r="P155" s="22">
        <v>32473</v>
      </c>
      <c r="Q155" s="22">
        <v>171</v>
      </c>
      <c r="R155" s="22">
        <v>1</v>
      </c>
      <c r="S155" s="23">
        <v>0</v>
      </c>
      <c r="T155" s="23">
        <v>40505</v>
      </c>
      <c r="U155" s="23">
        <v>272</v>
      </c>
      <c r="V155" s="23">
        <v>4</v>
      </c>
      <c r="W155" s="24">
        <v>0</v>
      </c>
      <c r="X155" s="24">
        <v>52740</v>
      </c>
      <c r="Y155" s="24">
        <v>574</v>
      </c>
      <c r="Z155" s="24">
        <v>8</v>
      </c>
      <c r="AA155" s="25">
        <v>0</v>
      </c>
      <c r="AB155" s="25">
        <v>56892</v>
      </c>
      <c r="AC155" s="25">
        <v>519</v>
      </c>
      <c r="AD155" s="25">
        <v>20</v>
      </c>
      <c r="AE155" s="26">
        <v>0</v>
      </c>
      <c r="AF155" s="26">
        <v>38901</v>
      </c>
      <c r="AG155" s="26">
        <v>252</v>
      </c>
      <c r="AH155" s="26">
        <v>20</v>
      </c>
      <c r="AI155">
        <f>SUM(K155:N155)</f>
        <v>27106</v>
      </c>
      <c r="AJ155">
        <f>SUM(O155:R155)</f>
        <v>32645</v>
      </c>
      <c r="AK155">
        <f>SUM(S155:V155)</f>
        <v>40781</v>
      </c>
      <c r="AL155">
        <f>SUM(W155:Z155)</f>
        <v>53322</v>
      </c>
      <c r="AM155">
        <f>SUM(AA155:AD155)</f>
        <v>57431</v>
      </c>
      <c r="AN155">
        <f>SUM(AE155:AH155)</f>
        <v>39173</v>
      </c>
      <c r="AO155">
        <f>SUM(AI155:AN155)</f>
        <v>250458</v>
      </c>
      <c r="AP155" s="67">
        <f>SUM(K155,O155,S155,W155)</f>
        <v>1</v>
      </c>
      <c r="AQ155" s="68">
        <f>SUM(L155,P155,T155,X155)</f>
        <v>152702</v>
      </c>
      <c r="AR155" s="68">
        <f>SUM(M155,Q155,U155,Y155)</f>
        <v>1137</v>
      </c>
      <c r="AS155" s="69">
        <f>SUM(N155,R155,V155,Z155)</f>
        <v>14</v>
      </c>
      <c r="AT155" s="77">
        <f>SUM(W155,AA155,AE155)</f>
        <v>0</v>
      </c>
      <c r="AU155" s="73">
        <f>SUM(X155,AB155,AF155)</f>
        <v>148533</v>
      </c>
      <c r="AV155" s="73">
        <f>SUM(Y155,AC155,AG155)</f>
        <v>1345</v>
      </c>
      <c r="AW155" s="78">
        <f>SUM(Z155,AD155,AH155)</f>
        <v>48</v>
      </c>
      <c r="AX155" s="84">
        <f>SUM(K155,O155,S155,W155,AA155,AE155)</f>
        <v>1</v>
      </c>
      <c r="AY155" s="79">
        <f>SUM(L155,P155,T155,X155,AB155,AF155)</f>
        <v>248495</v>
      </c>
      <c r="AZ155" s="79">
        <f>SUM(M155,Q155,U155,Y155,AC155,AG155)</f>
        <v>1908</v>
      </c>
      <c r="BA155" s="85">
        <f>SUM(N155,R155,V155,Z155,AD155,AH155)</f>
        <v>54</v>
      </c>
      <c r="GR155" t="s">
        <v>339</v>
      </c>
      <c r="GS155" s="1">
        <f t="shared" si="94"/>
        <v>38901</v>
      </c>
      <c r="GT155" s="1" t="str">
        <f t="shared" si="95"/>
        <v>EU</v>
      </c>
    </row>
    <row r="156" spans="1:202" ht="15.75" customHeight="1">
      <c r="A156" s="1">
        <v>1</v>
      </c>
      <c r="B156" s="272" t="s">
        <v>340</v>
      </c>
      <c r="C156" t="s">
        <v>341</v>
      </c>
      <c r="D156" t="s">
        <v>16</v>
      </c>
      <c r="E156" s="254" t="s">
        <v>538</v>
      </c>
      <c r="F156" t="s">
        <v>24</v>
      </c>
      <c r="G156" s="20" t="s">
        <v>73</v>
      </c>
      <c r="H156" t="s">
        <v>26</v>
      </c>
      <c r="I156" t="s">
        <v>27</v>
      </c>
      <c r="J156" t="s">
        <v>28</v>
      </c>
      <c r="K156" s="21">
        <v>43978</v>
      </c>
      <c r="L156" s="21">
        <v>2248</v>
      </c>
      <c r="M156" s="21">
        <v>199</v>
      </c>
      <c r="N156" s="21">
        <v>323</v>
      </c>
      <c r="O156" s="22">
        <v>43184</v>
      </c>
      <c r="P156" s="22">
        <v>922</v>
      </c>
      <c r="Q156" s="22">
        <v>107</v>
      </c>
      <c r="R156" s="22">
        <v>348</v>
      </c>
      <c r="S156" s="23">
        <v>62707</v>
      </c>
      <c r="T156" s="23">
        <v>951</v>
      </c>
      <c r="U156" s="23">
        <v>554</v>
      </c>
      <c r="V156" s="23">
        <v>319</v>
      </c>
      <c r="W156" s="24">
        <v>87583</v>
      </c>
      <c r="X156" s="24">
        <v>3544</v>
      </c>
      <c r="Y156" s="24">
        <v>806</v>
      </c>
      <c r="Z156" s="24">
        <v>385</v>
      </c>
      <c r="AA156" s="25">
        <v>114682</v>
      </c>
      <c r="AB156" s="25">
        <v>1983</v>
      </c>
      <c r="AC156" s="25">
        <v>1141</v>
      </c>
      <c r="AD156" s="25">
        <v>498</v>
      </c>
      <c r="AE156" s="26">
        <v>118417</v>
      </c>
      <c r="AF156" s="26">
        <v>1200</v>
      </c>
      <c r="AG156" s="26">
        <v>1587</v>
      </c>
      <c r="AH156" s="26">
        <v>558</v>
      </c>
      <c r="AI156">
        <f>SUM(K156:N156)</f>
        <v>46748</v>
      </c>
      <c r="AJ156">
        <f>SUM(O156:R156)</f>
        <v>44561</v>
      </c>
      <c r="AK156">
        <f>SUM(S156:V156)</f>
        <v>64531</v>
      </c>
      <c r="AL156">
        <f>SUM(W156:Z156)</f>
        <v>92318</v>
      </c>
      <c r="AM156">
        <f>SUM(AA156:AD156)</f>
        <v>118304</v>
      </c>
      <c r="AN156">
        <f>SUM(AE156:AH156)</f>
        <v>121762</v>
      </c>
      <c r="AO156">
        <f>SUM(AI156:AN156)</f>
        <v>488224</v>
      </c>
      <c r="AP156" s="67">
        <f>SUM(K156,O156,S156,W156)</f>
        <v>237452</v>
      </c>
      <c r="AQ156" s="68">
        <f>SUM(L156,P156,T156,X156)</f>
        <v>7665</v>
      </c>
      <c r="AR156" s="68">
        <f>SUM(M156,Q156,U156,Y156)</f>
        <v>1666</v>
      </c>
      <c r="AS156" s="69">
        <f>SUM(N156,R156,V156,Z156)</f>
        <v>1375</v>
      </c>
      <c r="AT156" s="77">
        <f>SUM(W156,AA156,AE156)</f>
        <v>320682</v>
      </c>
      <c r="AU156" s="73">
        <f>SUM(X156,AB156,AF156)</f>
        <v>6727</v>
      </c>
      <c r="AV156" s="73">
        <f>SUM(Y156,AC156,AG156)</f>
        <v>3534</v>
      </c>
      <c r="AW156" s="78">
        <f>SUM(Z156,AD156,AH156)</f>
        <v>1441</v>
      </c>
      <c r="AX156" s="84">
        <f>SUM(K156,O156,S156,W156,AA156,AE156)</f>
        <v>470551</v>
      </c>
      <c r="AY156" s="79">
        <f>SUM(L156,P156,T156,X156,AB156,AF156)</f>
        <v>10848</v>
      </c>
      <c r="AZ156" s="79">
        <f>SUM(M156,Q156,U156,Y156,AC156,AG156)</f>
        <v>4394</v>
      </c>
      <c r="BA156" s="85">
        <f>SUM(N156,R156,V156,Z156,AD156,AH156)</f>
        <v>2431</v>
      </c>
      <c r="GR156" t="s">
        <v>341</v>
      </c>
      <c r="GS156" s="1">
        <f t="shared" si="94"/>
        <v>118417</v>
      </c>
      <c r="GT156" s="1" t="str">
        <f t="shared" si="95"/>
        <v>Japan</v>
      </c>
    </row>
    <row r="157" spans="1:202" ht="15.75" customHeight="1">
      <c r="A157" s="1">
        <v>1</v>
      </c>
      <c r="B157" s="142" t="s">
        <v>342</v>
      </c>
      <c r="C157" t="s">
        <v>343</v>
      </c>
      <c r="D157" t="s">
        <v>16</v>
      </c>
      <c r="E157" s="254" t="s">
        <v>541</v>
      </c>
      <c r="F157" t="s">
        <v>31</v>
      </c>
      <c r="G157" s="20" t="s">
        <v>103</v>
      </c>
      <c r="H157" t="s">
        <v>19</v>
      </c>
      <c r="I157" t="s">
        <v>20</v>
      </c>
      <c r="J157" t="s">
        <v>21</v>
      </c>
      <c r="K157" s="21">
        <v>122</v>
      </c>
      <c r="L157" s="21">
        <v>1422</v>
      </c>
      <c r="M157" s="21">
        <v>16</v>
      </c>
      <c r="N157" s="21">
        <v>44</v>
      </c>
      <c r="O157" s="22">
        <v>0</v>
      </c>
      <c r="P157" s="22">
        <v>1213</v>
      </c>
      <c r="Q157" s="22">
        <v>16</v>
      </c>
      <c r="R157" s="22">
        <v>27</v>
      </c>
      <c r="S157" s="23">
        <v>0</v>
      </c>
      <c r="T157" s="23">
        <v>805</v>
      </c>
      <c r="U157" s="23">
        <v>7</v>
      </c>
      <c r="V157" s="23">
        <v>32</v>
      </c>
      <c r="W157" s="24">
        <v>0</v>
      </c>
      <c r="X157" s="24">
        <v>425</v>
      </c>
      <c r="Y157" s="24">
        <v>7</v>
      </c>
      <c r="Z157" s="24">
        <v>97</v>
      </c>
      <c r="AA157" s="25">
        <v>0</v>
      </c>
      <c r="AB157" s="25">
        <v>790</v>
      </c>
      <c r="AC157" s="25">
        <v>10</v>
      </c>
      <c r="AD157" s="25">
        <v>175</v>
      </c>
      <c r="AE157" s="26">
        <v>0</v>
      </c>
      <c r="AF157" s="26">
        <v>500</v>
      </c>
      <c r="AG157" s="26">
        <v>5</v>
      </c>
      <c r="AH157" s="26">
        <v>392</v>
      </c>
      <c r="AI157">
        <f>SUM(K157:N157)</f>
        <v>1604</v>
      </c>
      <c r="AJ157">
        <f>SUM(O157:R157)</f>
        <v>1256</v>
      </c>
      <c r="AK157">
        <f>SUM(S157:V157)</f>
        <v>844</v>
      </c>
      <c r="AL157">
        <f>SUM(W157:Z157)</f>
        <v>529</v>
      </c>
      <c r="AM157">
        <f>SUM(AA157:AD157)</f>
        <v>975</v>
      </c>
      <c r="AN157">
        <f>SUM(AE157:AH157)</f>
        <v>897</v>
      </c>
      <c r="AO157">
        <f>SUM(AI157:AN157)</f>
        <v>6105</v>
      </c>
      <c r="AP157" s="67">
        <f>SUM(K157,O157,S157,W157)</f>
        <v>122</v>
      </c>
      <c r="AQ157" s="68">
        <f>SUM(L157,P157,T157,X157)</f>
        <v>3865</v>
      </c>
      <c r="AR157" s="68">
        <f>SUM(M157,Q157,U157,Y157)</f>
        <v>46</v>
      </c>
      <c r="AS157" s="69">
        <f>SUM(N157,R157,V157,Z157)</f>
        <v>200</v>
      </c>
      <c r="AT157" s="77">
        <f>SUM(W157,AA157,AE157)</f>
        <v>0</v>
      </c>
      <c r="AU157" s="73">
        <f>SUM(X157,AB157,AF157)</f>
        <v>1715</v>
      </c>
      <c r="AV157" s="73">
        <f>SUM(Y157,AC157,AG157)</f>
        <v>22</v>
      </c>
      <c r="AW157" s="78">
        <f>SUM(Z157,AD157,AH157)</f>
        <v>664</v>
      </c>
      <c r="AX157" s="84">
        <f>SUM(K157,O157,S157,W157,AA157,AE157)</f>
        <v>122</v>
      </c>
      <c r="AY157" s="79">
        <f>SUM(L157,P157,T157,X157,AB157,AF157)</f>
        <v>5155</v>
      </c>
      <c r="AZ157" s="79">
        <f>SUM(M157,Q157,U157,Y157,AC157,AG157)</f>
        <v>61</v>
      </c>
      <c r="BA157" s="85">
        <f>SUM(N157,R157,V157,Z157,AD157,AH157)</f>
        <v>767</v>
      </c>
      <c r="GR157" t="s">
        <v>343</v>
      </c>
      <c r="GS157" s="1">
        <f t="shared" si="94"/>
        <v>500</v>
      </c>
      <c r="GT157" s="1" t="str">
        <f t="shared" si="95"/>
        <v>EU</v>
      </c>
    </row>
    <row r="158" spans="1:202" ht="15.75" customHeight="1">
      <c r="A158" s="1">
        <v>1</v>
      </c>
      <c r="B158" s="142" t="s">
        <v>344</v>
      </c>
      <c r="C158" t="s">
        <v>345</v>
      </c>
      <c r="D158" t="s">
        <v>16</v>
      </c>
      <c r="E158" s="254" t="s">
        <v>540</v>
      </c>
      <c r="F158" t="s">
        <v>17</v>
      </c>
      <c r="G158" t="s">
        <v>490</v>
      </c>
      <c r="H158" t="s">
        <v>19</v>
      </c>
      <c r="I158" t="s">
        <v>27</v>
      </c>
      <c r="J158" t="s">
        <v>28</v>
      </c>
      <c r="K158" s="21">
        <v>1506</v>
      </c>
      <c r="L158" s="21">
        <v>2</v>
      </c>
      <c r="M158" s="21">
        <v>0</v>
      </c>
      <c r="N158" s="21">
        <v>0</v>
      </c>
      <c r="O158" s="22">
        <v>0</v>
      </c>
      <c r="P158" s="22">
        <v>0</v>
      </c>
      <c r="Q158" s="22">
        <v>0</v>
      </c>
      <c r="R158" s="22">
        <v>0</v>
      </c>
      <c r="S158" s="23">
        <v>0</v>
      </c>
      <c r="T158" s="23">
        <v>0</v>
      </c>
      <c r="U158" s="23">
        <v>0</v>
      </c>
      <c r="V158" s="23">
        <v>0</v>
      </c>
      <c r="W158" s="24">
        <v>0</v>
      </c>
      <c r="X158" s="24">
        <v>0</v>
      </c>
      <c r="Y158" s="24">
        <v>2</v>
      </c>
      <c r="Z158" s="24">
        <v>1</v>
      </c>
      <c r="AA158" s="25">
        <v>0</v>
      </c>
      <c r="AB158" s="25">
        <v>1</v>
      </c>
      <c r="AC158" s="25">
        <v>0</v>
      </c>
      <c r="AD158" s="25">
        <v>0</v>
      </c>
      <c r="AE158" s="26">
        <v>0</v>
      </c>
      <c r="AF158" s="26">
        <v>0</v>
      </c>
      <c r="AG158" s="26">
        <v>2</v>
      </c>
      <c r="AH158" s="26">
        <v>0</v>
      </c>
      <c r="AI158">
        <f>SUM(K158:N158)</f>
        <v>1508</v>
      </c>
      <c r="AJ158">
        <f>SUM(O158:R158)</f>
        <v>0</v>
      </c>
      <c r="AK158">
        <f>SUM(S158:V158)</f>
        <v>0</v>
      </c>
      <c r="AL158">
        <f>SUM(W158:Z158)</f>
        <v>3</v>
      </c>
      <c r="AM158">
        <f>SUM(AA158:AD158)</f>
        <v>1</v>
      </c>
      <c r="AN158">
        <f>SUM(AE158:AH158)</f>
        <v>2</v>
      </c>
      <c r="AO158">
        <f>SUM(AI158:AN158)</f>
        <v>1514</v>
      </c>
      <c r="AP158" s="67">
        <f>SUM(K158,O158,S158,W158)</f>
        <v>1506</v>
      </c>
      <c r="AQ158" s="68">
        <f>SUM(L158,P158,T158,X158)</f>
        <v>2</v>
      </c>
      <c r="AR158" s="68">
        <f>SUM(M158,Q158,U158,Y158)</f>
        <v>2</v>
      </c>
      <c r="AS158" s="69">
        <f>SUM(N158,R158,V158,Z158)</f>
        <v>1</v>
      </c>
      <c r="AT158" s="77">
        <f>SUM(W158,AA158,AE158)</f>
        <v>0</v>
      </c>
      <c r="AU158" s="73">
        <f>SUM(X158,AB158,AF158)</f>
        <v>1</v>
      </c>
      <c r="AV158" s="73">
        <f>SUM(Y158,AC158,AG158)</f>
        <v>4</v>
      </c>
      <c r="AW158" s="78">
        <f>SUM(Z158,AD158,AH158)</f>
        <v>1</v>
      </c>
      <c r="AX158" s="84">
        <f>SUM(K158,O158,S158,W158,AA158,AE158)</f>
        <v>1506</v>
      </c>
      <c r="AY158" s="79">
        <f>SUM(L158,P158,T158,X158,AB158,AF158)</f>
        <v>3</v>
      </c>
      <c r="AZ158" s="79">
        <f>SUM(M158,Q158,U158,Y158,AC158,AG158)</f>
        <v>4</v>
      </c>
      <c r="BA158" s="85">
        <f>SUM(N158,R158,V158,Z158,AD158,AH158)</f>
        <v>1</v>
      </c>
      <c r="GR158" t="s">
        <v>345</v>
      </c>
      <c r="GS158" s="1">
        <f t="shared" si="94"/>
        <v>2</v>
      </c>
      <c r="GT158" s="1" t="str">
        <f t="shared" si="95"/>
        <v>USA</v>
      </c>
    </row>
    <row r="159" spans="1:202" ht="15.75" customHeight="1">
      <c r="A159" s="1">
        <v>1</v>
      </c>
      <c r="B159" s="142" t="s">
        <v>559</v>
      </c>
      <c r="C159" t="s">
        <v>346</v>
      </c>
      <c r="D159" t="s">
        <v>52</v>
      </c>
      <c r="E159" s="254" t="s">
        <v>538</v>
      </c>
      <c r="F159" t="s">
        <v>10</v>
      </c>
      <c r="G159" t="s">
        <v>57</v>
      </c>
      <c r="H159" t="s">
        <v>19</v>
      </c>
      <c r="I159" t="s">
        <v>41</v>
      </c>
      <c r="J159" t="s">
        <v>28</v>
      </c>
      <c r="K159" s="21">
        <v>0</v>
      </c>
      <c r="L159" s="21">
        <v>718</v>
      </c>
      <c r="M159" s="21">
        <v>0</v>
      </c>
      <c r="N159" s="21">
        <v>0</v>
      </c>
      <c r="O159" s="22">
        <v>0</v>
      </c>
      <c r="P159" s="22">
        <v>717</v>
      </c>
      <c r="Q159" s="22">
        <v>0</v>
      </c>
      <c r="R159" s="22">
        <v>0</v>
      </c>
      <c r="S159" s="23">
        <v>0</v>
      </c>
      <c r="T159" s="23">
        <v>773</v>
      </c>
      <c r="U159" s="23">
        <v>0</v>
      </c>
      <c r="V159" s="23">
        <v>0</v>
      </c>
      <c r="W159" s="24">
        <v>0</v>
      </c>
      <c r="X159" s="24">
        <v>693</v>
      </c>
      <c r="Y159" s="24">
        <v>0</v>
      </c>
      <c r="Z159" s="24">
        <v>0</v>
      </c>
      <c r="AA159" s="25">
        <v>0</v>
      </c>
      <c r="AB159" s="25">
        <v>649</v>
      </c>
      <c r="AC159" s="25">
        <v>0</v>
      </c>
      <c r="AD159" s="25">
        <v>0</v>
      </c>
      <c r="AE159" s="26">
        <v>0</v>
      </c>
      <c r="AF159" s="26">
        <v>545</v>
      </c>
      <c r="AG159" s="26">
        <v>0</v>
      </c>
      <c r="AH159" s="26">
        <v>0</v>
      </c>
      <c r="AI159">
        <f>SUM(K159:N159)</f>
        <v>718</v>
      </c>
      <c r="AJ159">
        <f>SUM(O159:R159)</f>
        <v>717</v>
      </c>
      <c r="AK159">
        <f>SUM(S159:V159)</f>
        <v>773</v>
      </c>
      <c r="AL159">
        <f>SUM(W159:Z159)</f>
        <v>693</v>
      </c>
      <c r="AM159">
        <f>SUM(AA159:AD159)</f>
        <v>649</v>
      </c>
      <c r="AN159">
        <f>SUM(AE159:AH159)</f>
        <v>545</v>
      </c>
      <c r="AO159">
        <f>SUM(AI159:AN159)</f>
        <v>4095</v>
      </c>
      <c r="AP159" s="67">
        <f>SUM(K159,O159,S159,W159)</f>
        <v>0</v>
      </c>
      <c r="AQ159" s="68">
        <f>SUM(L159,P159,T159,X159)</f>
        <v>2901</v>
      </c>
      <c r="AR159" s="68">
        <f>SUM(M159,Q159,U159,Y159)</f>
        <v>0</v>
      </c>
      <c r="AS159" s="69">
        <f>SUM(N159,R159,V159,Z159)</f>
        <v>0</v>
      </c>
      <c r="AT159" s="77">
        <f>SUM(W159,AA159,AE159)</f>
        <v>0</v>
      </c>
      <c r="AU159" s="73">
        <f>SUM(X159,AB159,AF159)</f>
        <v>1887</v>
      </c>
      <c r="AV159" s="73">
        <f>SUM(Y159,AC159,AG159)</f>
        <v>0</v>
      </c>
      <c r="AW159" s="78">
        <f>SUM(Z159,AD159,AH159)</f>
        <v>0</v>
      </c>
      <c r="AX159" s="84">
        <f>SUM(K159,O159,S159,W159,AA159,AE159)</f>
        <v>0</v>
      </c>
      <c r="AY159" s="79">
        <f>SUM(L159,P159,T159,X159,AB159,AF159)</f>
        <v>4095</v>
      </c>
      <c r="AZ159" s="79">
        <f>SUM(M159,Q159,U159,Y159,AC159,AG159)</f>
        <v>0</v>
      </c>
      <c r="BA159" s="85">
        <f>SUM(N159,R159,V159,Z159,AD159,AH159)</f>
        <v>0</v>
      </c>
      <c r="GR159" t="s">
        <v>346</v>
      </c>
      <c r="GS159" s="1">
        <f t="shared" si="94"/>
        <v>545</v>
      </c>
      <c r="GT159" s="1" t="str">
        <f t="shared" si="95"/>
        <v>EU</v>
      </c>
    </row>
    <row r="160" spans="1:202" ht="15.75" customHeight="1">
      <c r="A160" s="1">
        <v>1</v>
      </c>
      <c r="B160" s="142" t="s">
        <v>347</v>
      </c>
      <c r="C160" t="s">
        <v>348</v>
      </c>
      <c r="D160" t="s">
        <v>16</v>
      </c>
      <c r="E160" s="254" t="s">
        <v>541</v>
      </c>
      <c r="F160" t="s">
        <v>31</v>
      </c>
      <c r="G160" t="s">
        <v>81</v>
      </c>
      <c r="H160" t="s">
        <v>19</v>
      </c>
      <c r="I160" t="s">
        <v>36</v>
      </c>
      <c r="J160" t="s">
        <v>21</v>
      </c>
      <c r="K160" s="21">
        <v>0</v>
      </c>
      <c r="L160" s="21">
        <v>417</v>
      </c>
      <c r="M160" s="21">
        <v>0</v>
      </c>
      <c r="N160" s="21">
        <v>0</v>
      </c>
      <c r="O160" s="22">
        <v>0</v>
      </c>
      <c r="P160" s="22">
        <v>453</v>
      </c>
      <c r="Q160" s="22">
        <v>5</v>
      </c>
      <c r="R160" s="22">
        <v>0</v>
      </c>
      <c r="S160" s="23">
        <v>0</v>
      </c>
      <c r="T160" s="23">
        <v>406</v>
      </c>
      <c r="U160" s="23">
        <v>9</v>
      </c>
      <c r="V160" s="23">
        <v>0</v>
      </c>
      <c r="W160" s="24">
        <v>0</v>
      </c>
      <c r="X160" s="24">
        <v>410</v>
      </c>
      <c r="Y160" s="24">
        <v>8</v>
      </c>
      <c r="Z160" s="24">
        <v>9</v>
      </c>
      <c r="AA160" s="25">
        <v>0</v>
      </c>
      <c r="AB160" s="25">
        <v>592</v>
      </c>
      <c r="AC160" s="25">
        <v>4</v>
      </c>
      <c r="AD160" s="25">
        <v>2</v>
      </c>
      <c r="AE160" s="26">
        <v>0</v>
      </c>
      <c r="AF160" s="26">
        <v>303</v>
      </c>
      <c r="AG160" s="26">
        <v>2</v>
      </c>
      <c r="AH160" s="26">
        <v>3</v>
      </c>
      <c r="AI160">
        <f>SUM(K160:N160)</f>
        <v>417</v>
      </c>
      <c r="AJ160">
        <f>SUM(O160:R160)</f>
        <v>458</v>
      </c>
      <c r="AK160">
        <f>SUM(S160:V160)</f>
        <v>415</v>
      </c>
      <c r="AL160">
        <f>SUM(W160:Z160)</f>
        <v>427</v>
      </c>
      <c r="AM160">
        <f>SUM(AA160:AD160)</f>
        <v>598</v>
      </c>
      <c r="AN160">
        <f>SUM(AE160:AH160)</f>
        <v>308</v>
      </c>
      <c r="AO160">
        <f>SUM(AI160:AN160)</f>
        <v>2623</v>
      </c>
      <c r="AP160" s="67">
        <f>SUM(K160,O160,S160,W160)</f>
        <v>0</v>
      </c>
      <c r="AQ160" s="68">
        <f>SUM(L160,P160,T160,X160)</f>
        <v>1686</v>
      </c>
      <c r="AR160" s="68">
        <f>SUM(M160,Q160,U160,Y160)</f>
        <v>22</v>
      </c>
      <c r="AS160" s="69">
        <f>SUM(N160,R160,V160,Z160)</f>
        <v>9</v>
      </c>
      <c r="AT160" s="77">
        <f>SUM(W160,AA160,AE160)</f>
        <v>0</v>
      </c>
      <c r="AU160" s="73">
        <f>SUM(X160,AB160,AF160)</f>
        <v>1305</v>
      </c>
      <c r="AV160" s="73">
        <f>SUM(Y160,AC160,AG160)</f>
        <v>14</v>
      </c>
      <c r="AW160" s="78">
        <f>SUM(Z160,AD160,AH160)</f>
        <v>14</v>
      </c>
      <c r="AX160" s="84">
        <f>SUM(K160,O160,S160,W160,AA160,AE160)</f>
        <v>0</v>
      </c>
      <c r="AY160" s="79">
        <f>SUM(L160,P160,T160,X160,AB160,AF160)</f>
        <v>2581</v>
      </c>
      <c r="AZ160" s="79">
        <f>SUM(M160,Q160,U160,Y160,AC160,AG160)</f>
        <v>28</v>
      </c>
      <c r="BA160" s="85">
        <f>SUM(N160,R160,V160,Z160,AD160,AH160)</f>
        <v>14</v>
      </c>
      <c r="GR160" t="s">
        <v>348</v>
      </c>
      <c r="GS160" s="1">
        <f t="shared" si="94"/>
        <v>303</v>
      </c>
      <c r="GT160" s="1" t="str">
        <f t="shared" si="95"/>
        <v>EU</v>
      </c>
    </row>
    <row r="161" spans="1:202" ht="15.75" customHeight="1">
      <c r="A161" s="1">
        <v>1</v>
      </c>
      <c r="B161" s="142" t="s">
        <v>349</v>
      </c>
      <c r="C161" t="s">
        <v>350</v>
      </c>
      <c r="D161" t="s">
        <v>16</v>
      </c>
      <c r="E161" s="254" t="s">
        <v>539</v>
      </c>
      <c r="F161" t="s">
        <v>64</v>
      </c>
      <c r="G161" s="20" t="s">
        <v>65</v>
      </c>
      <c r="H161" t="s">
        <v>19</v>
      </c>
      <c r="I161" t="s">
        <v>41</v>
      </c>
      <c r="J161" t="s">
        <v>28</v>
      </c>
      <c r="K161" s="21">
        <v>25</v>
      </c>
      <c r="L161" s="21">
        <v>502</v>
      </c>
      <c r="M161" s="21">
        <v>15891</v>
      </c>
      <c r="N161" s="21">
        <v>36</v>
      </c>
      <c r="O161" s="22">
        <v>0</v>
      </c>
      <c r="P161" s="22">
        <v>292</v>
      </c>
      <c r="Q161" s="22">
        <v>6140</v>
      </c>
      <c r="R161" s="22">
        <v>11</v>
      </c>
      <c r="S161" s="23">
        <v>0</v>
      </c>
      <c r="T161" s="23">
        <v>404</v>
      </c>
      <c r="U161" s="23">
        <v>4136</v>
      </c>
      <c r="V161" s="23">
        <v>66</v>
      </c>
      <c r="W161" s="24">
        <v>0</v>
      </c>
      <c r="X161" s="24">
        <v>181</v>
      </c>
      <c r="Y161" s="24">
        <v>2847</v>
      </c>
      <c r="Z161" s="24">
        <v>136</v>
      </c>
      <c r="AA161" s="25">
        <v>0</v>
      </c>
      <c r="AB161" s="25">
        <v>481</v>
      </c>
      <c r="AC161" s="25">
        <v>4925</v>
      </c>
      <c r="AD161" s="25">
        <v>1180</v>
      </c>
      <c r="AE161" s="26">
        <v>0</v>
      </c>
      <c r="AF161" s="26">
        <v>524</v>
      </c>
      <c r="AG161" s="26">
        <v>4587</v>
      </c>
      <c r="AH161" s="26">
        <v>1536</v>
      </c>
      <c r="AI161">
        <f>SUM(K161:N161)</f>
        <v>16454</v>
      </c>
      <c r="AJ161">
        <f>SUM(O161:R161)</f>
        <v>6443</v>
      </c>
      <c r="AK161">
        <f>SUM(S161:V161)</f>
        <v>4606</v>
      </c>
      <c r="AL161">
        <f>SUM(W161:Z161)</f>
        <v>3164</v>
      </c>
      <c r="AM161">
        <f>SUM(AA161:AD161)</f>
        <v>6586</v>
      </c>
      <c r="AN161">
        <f>SUM(AE161:AH161)</f>
        <v>6647</v>
      </c>
      <c r="AO161">
        <f>SUM(AI161:AN161)</f>
        <v>43900</v>
      </c>
      <c r="AP161" s="67">
        <f>SUM(K161,O161,S161,W161)</f>
        <v>25</v>
      </c>
      <c r="AQ161" s="68">
        <f>SUM(L161,P161,T161,X161)</f>
        <v>1379</v>
      </c>
      <c r="AR161" s="68">
        <f>SUM(M161,Q161,U161,Y161)</f>
        <v>29014</v>
      </c>
      <c r="AS161" s="69">
        <f>SUM(N161,R161,V161,Z161)</f>
        <v>249</v>
      </c>
      <c r="AT161" s="77">
        <f>SUM(W161,AA161,AE161)</f>
        <v>0</v>
      </c>
      <c r="AU161" s="73">
        <f>SUM(X161,AB161,AF161)</f>
        <v>1186</v>
      </c>
      <c r="AV161" s="73">
        <f>SUM(Y161,AC161,AG161)</f>
        <v>12359</v>
      </c>
      <c r="AW161" s="78">
        <f>SUM(Z161,AD161,AH161)</f>
        <v>2852</v>
      </c>
      <c r="AX161" s="84">
        <f>SUM(K161,O161,S161,W161,AA161,AE161)</f>
        <v>25</v>
      </c>
      <c r="AY161" s="79">
        <f>SUM(L161,P161,T161,X161,AB161,AF161)</f>
        <v>2384</v>
      </c>
      <c r="AZ161" s="79">
        <f>SUM(M161,Q161,U161,Y161,AC161,AG161)</f>
        <v>38526</v>
      </c>
      <c r="BA161" s="85">
        <f>SUM(N161,R161,V161,Z161,AD161,AH161)</f>
        <v>2965</v>
      </c>
      <c r="GR161" t="s">
        <v>350</v>
      </c>
      <c r="GS161" s="1">
        <f t="shared" si="94"/>
        <v>4587</v>
      </c>
      <c r="GT161" s="1" t="str">
        <f t="shared" si="95"/>
        <v>USA</v>
      </c>
    </row>
    <row r="162" spans="1:202" ht="15.75" customHeight="1">
      <c r="A162" s="1">
        <v>1</v>
      </c>
      <c r="B162" s="272" t="s">
        <v>351</v>
      </c>
      <c r="C162" t="s">
        <v>352</v>
      </c>
      <c r="D162" t="s">
        <v>16</v>
      </c>
      <c r="E162" s="254" t="s">
        <v>541</v>
      </c>
      <c r="F162" t="s">
        <v>31</v>
      </c>
      <c r="G162" t="s">
        <v>81</v>
      </c>
      <c r="H162" t="s">
        <v>19</v>
      </c>
      <c r="I162" t="s">
        <v>20</v>
      </c>
      <c r="J162" t="s">
        <v>21</v>
      </c>
      <c r="K162" s="21">
        <v>24</v>
      </c>
      <c r="L162" s="21">
        <v>15329</v>
      </c>
      <c r="M162" s="21">
        <v>926</v>
      </c>
      <c r="N162" s="21">
        <v>28</v>
      </c>
      <c r="O162" s="22">
        <v>42</v>
      </c>
      <c r="P162" s="22">
        <v>25771</v>
      </c>
      <c r="Q162" s="22">
        <v>2176</v>
      </c>
      <c r="R162" s="22">
        <v>48</v>
      </c>
      <c r="S162" s="23">
        <v>14</v>
      </c>
      <c r="T162" s="23">
        <v>26750</v>
      </c>
      <c r="U162" s="23">
        <v>2207</v>
      </c>
      <c r="V162" s="23">
        <v>116</v>
      </c>
      <c r="W162" s="24">
        <v>25</v>
      </c>
      <c r="X162" s="24">
        <v>24928</v>
      </c>
      <c r="Y162" s="24">
        <v>3760</v>
      </c>
      <c r="Z162" s="24">
        <v>220</v>
      </c>
      <c r="AA162" s="25">
        <v>14</v>
      </c>
      <c r="AB162" s="25">
        <v>25300</v>
      </c>
      <c r="AC162" s="25">
        <v>4483</v>
      </c>
      <c r="AD162" s="25">
        <v>517</v>
      </c>
      <c r="AE162" s="26">
        <v>19</v>
      </c>
      <c r="AF162" s="26">
        <v>24335</v>
      </c>
      <c r="AG162" s="26">
        <v>5388</v>
      </c>
      <c r="AH162" s="26">
        <v>960</v>
      </c>
      <c r="AI162">
        <f>SUM(K162:N162)</f>
        <v>16307</v>
      </c>
      <c r="AJ162">
        <f>SUM(O162:R162)</f>
        <v>28037</v>
      </c>
      <c r="AK162">
        <f>SUM(S162:V162)</f>
        <v>29087</v>
      </c>
      <c r="AL162">
        <f>SUM(W162:Z162)</f>
        <v>28933</v>
      </c>
      <c r="AM162">
        <f>SUM(AA162:AD162)</f>
        <v>30314</v>
      </c>
      <c r="AN162">
        <f>SUM(AE162:AH162)</f>
        <v>30702</v>
      </c>
      <c r="AO162">
        <f>SUM(AI162:AN162)</f>
        <v>163380</v>
      </c>
      <c r="AP162" s="67">
        <f>SUM(K162,O162,S162,W162)</f>
        <v>105</v>
      </c>
      <c r="AQ162" s="68">
        <f>SUM(L162,P162,T162,X162)</f>
        <v>92778</v>
      </c>
      <c r="AR162" s="68">
        <f>SUM(M162,Q162,U162,Y162)</f>
        <v>9069</v>
      </c>
      <c r="AS162" s="69">
        <f>SUM(N162,R162,V162,Z162)</f>
        <v>412</v>
      </c>
      <c r="AT162" s="77">
        <f>SUM(W162,AA162,AE162)</f>
        <v>58</v>
      </c>
      <c r="AU162" s="73">
        <f>SUM(X162,AB162,AF162)</f>
        <v>74563</v>
      </c>
      <c r="AV162" s="73">
        <f>SUM(Y162,AC162,AG162)</f>
        <v>13631</v>
      </c>
      <c r="AW162" s="78">
        <f>SUM(Z162,AD162,AH162)</f>
        <v>1697</v>
      </c>
      <c r="AX162" s="84">
        <f>SUM(K162,O162,S162,W162,AA162,AE162)</f>
        <v>138</v>
      </c>
      <c r="AY162" s="79">
        <f>SUM(L162,P162,T162,X162,AB162,AF162)</f>
        <v>142413</v>
      </c>
      <c r="AZ162" s="79">
        <f>SUM(M162,Q162,U162,Y162,AC162,AG162)</f>
        <v>18940</v>
      </c>
      <c r="BA162" s="85">
        <f>SUM(N162,R162,V162,Z162,AD162,AH162)</f>
        <v>1889</v>
      </c>
      <c r="GR162" t="s">
        <v>352</v>
      </c>
      <c r="GS162" s="1">
        <f t="shared" si="94"/>
        <v>24335</v>
      </c>
      <c r="GT162" s="1" t="str">
        <f t="shared" si="95"/>
        <v>EU</v>
      </c>
    </row>
    <row r="163" spans="1:202" ht="15.75" customHeight="1">
      <c r="A163" s="1">
        <v>1</v>
      </c>
      <c r="B163" s="142" t="s">
        <v>560</v>
      </c>
      <c r="C163" t="s">
        <v>353</v>
      </c>
      <c r="D163" t="s">
        <v>16</v>
      </c>
      <c r="E163" s="254" t="s">
        <v>538</v>
      </c>
      <c r="F163" t="s">
        <v>24</v>
      </c>
      <c r="G163" t="s">
        <v>73</v>
      </c>
      <c r="H163" t="s">
        <v>26</v>
      </c>
      <c r="I163" t="s">
        <v>27</v>
      </c>
      <c r="J163" t="s">
        <v>28</v>
      </c>
      <c r="K163" s="21">
        <v>0</v>
      </c>
      <c r="L163" s="21">
        <v>70625</v>
      </c>
      <c r="M163" s="21">
        <v>29</v>
      </c>
      <c r="N163" s="21">
        <v>1</v>
      </c>
      <c r="O163" s="22">
        <v>0</v>
      </c>
      <c r="P163" s="22">
        <v>94295</v>
      </c>
      <c r="Q163" s="22">
        <v>29</v>
      </c>
      <c r="R163" s="22">
        <v>1</v>
      </c>
      <c r="S163" s="23">
        <v>0</v>
      </c>
      <c r="T163" s="23">
        <v>96107</v>
      </c>
      <c r="U163" s="23">
        <v>34</v>
      </c>
      <c r="V163" s="23">
        <v>0</v>
      </c>
      <c r="W163" s="24">
        <v>0</v>
      </c>
      <c r="X163" s="24">
        <v>115654</v>
      </c>
      <c r="Y163" s="24">
        <v>58</v>
      </c>
      <c r="Z163" s="24">
        <v>1</v>
      </c>
      <c r="AA163" s="25">
        <v>0</v>
      </c>
      <c r="AB163" s="25">
        <v>106927</v>
      </c>
      <c r="AC163" s="25">
        <v>33</v>
      </c>
      <c r="AD163" s="25">
        <v>1</v>
      </c>
      <c r="AE163" s="26">
        <v>0</v>
      </c>
      <c r="AF163" s="26">
        <v>129028</v>
      </c>
      <c r="AG163" s="26">
        <v>65</v>
      </c>
      <c r="AH163" s="26">
        <v>0</v>
      </c>
      <c r="AI163">
        <f>SUM(K163:N163)</f>
        <v>70655</v>
      </c>
      <c r="AJ163">
        <f>SUM(O163:R163)</f>
        <v>94325</v>
      </c>
      <c r="AK163">
        <f>SUM(S163:V163)</f>
        <v>96141</v>
      </c>
      <c r="AL163">
        <f>SUM(W163:Z163)</f>
        <v>115713</v>
      </c>
      <c r="AM163">
        <f>SUM(AA163:AD163)</f>
        <v>106961</v>
      </c>
      <c r="AN163">
        <f>SUM(AE163:AH163)</f>
        <v>129093</v>
      </c>
      <c r="AO163">
        <f>SUM(AI163:AN163)</f>
        <v>612888</v>
      </c>
      <c r="AP163" s="67">
        <f>SUM(K163,O163,S163,W163)</f>
        <v>0</v>
      </c>
      <c r="AQ163" s="68">
        <f>SUM(L163,P163,T163,X163)</f>
        <v>376681</v>
      </c>
      <c r="AR163" s="68">
        <f>SUM(M163,Q163,U163,Y163)</f>
        <v>150</v>
      </c>
      <c r="AS163" s="69">
        <f>SUM(N163,R163,V163,Z163)</f>
        <v>3</v>
      </c>
      <c r="AT163" s="77">
        <f>SUM(W163,AA163,AE163)</f>
        <v>0</v>
      </c>
      <c r="AU163" s="73">
        <f>SUM(X163,AB163,AF163)</f>
        <v>351609</v>
      </c>
      <c r="AV163" s="73">
        <f>SUM(Y163,AC163,AG163)</f>
        <v>156</v>
      </c>
      <c r="AW163" s="78">
        <f>SUM(Z163,AD163,AH163)</f>
        <v>2</v>
      </c>
      <c r="AX163" s="84">
        <f>SUM(K163,O163,S163,W163,AA163,AE163)</f>
        <v>0</v>
      </c>
      <c r="AY163" s="79">
        <f>SUM(L163,P163,T163,X163,AB163,AF163)</f>
        <v>612636</v>
      </c>
      <c r="AZ163" s="79">
        <f>SUM(M163,Q163,U163,Y163,AC163,AG163)</f>
        <v>248</v>
      </c>
      <c r="BA163" s="85">
        <f>SUM(N163,R163,V163,Z163,AD163,AH163)</f>
        <v>4</v>
      </c>
      <c r="GR163" t="s">
        <v>353</v>
      </c>
      <c r="GS163" s="1">
        <f t="shared" si="94"/>
        <v>129028</v>
      </c>
      <c r="GT163" s="1" t="str">
        <f t="shared" si="95"/>
        <v>EU</v>
      </c>
    </row>
    <row r="164" spans="1:202" ht="15.75" customHeight="1">
      <c r="A164" s="1">
        <v>1</v>
      </c>
      <c r="B164" s="272" t="s">
        <v>354</v>
      </c>
      <c r="C164" t="s">
        <v>355</v>
      </c>
      <c r="D164" t="s">
        <v>16</v>
      </c>
      <c r="E164" s="254" t="s">
        <v>541</v>
      </c>
      <c r="F164" t="s">
        <v>31</v>
      </c>
      <c r="G164" s="20" t="s">
        <v>103</v>
      </c>
      <c r="H164" t="s">
        <v>19</v>
      </c>
      <c r="I164" t="s">
        <v>41</v>
      </c>
      <c r="J164" t="s">
        <v>28</v>
      </c>
      <c r="K164" s="21">
        <v>192</v>
      </c>
      <c r="L164" s="21">
        <v>4</v>
      </c>
      <c r="M164" s="21">
        <v>6</v>
      </c>
      <c r="N164" s="21">
        <v>0</v>
      </c>
      <c r="O164" s="22">
        <v>498</v>
      </c>
      <c r="P164" s="22">
        <v>7</v>
      </c>
      <c r="Q164" s="22">
        <v>4</v>
      </c>
      <c r="R164" s="22">
        <v>0</v>
      </c>
      <c r="S164" s="23">
        <v>323</v>
      </c>
      <c r="T164" s="23">
        <v>9</v>
      </c>
      <c r="U164" s="23">
        <v>4</v>
      </c>
      <c r="V164" s="23">
        <v>0</v>
      </c>
      <c r="W164" s="24">
        <v>239</v>
      </c>
      <c r="X164" s="24">
        <v>5</v>
      </c>
      <c r="Y164" s="24">
        <v>3</v>
      </c>
      <c r="Z164" s="24">
        <v>0</v>
      </c>
      <c r="AA164" s="25">
        <v>161</v>
      </c>
      <c r="AB164" s="25">
        <v>7</v>
      </c>
      <c r="AC164" s="25">
        <v>6</v>
      </c>
      <c r="AD164" s="25">
        <v>0</v>
      </c>
      <c r="AE164" s="26">
        <v>37</v>
      </c>
      <c r="AF164" s="26">
        <v>1</v>
      </c>
      <c r="AG164" s="26">
        <v>2</v>
      </c>
      <c r="AH164" s="26">
        <v>0</v>
      </c>
      <c r="AI164">
        <f>SUM(K164:N164)</f>
        <v>202</v>
      </c>
      <c r="AJ164">
        <f>SUM(O164:R164)</f>
        <v>509</v>
      </c>
      <c r="AK164">
        <f>SUM(S164:V164)</f>
        <v>336</v>
      </c>
      <c r="AL164">
        <f>SUM(W164:Z164)</f>
        <v>247</v>
      </c>
      <c r="AM164">
        <f>SUM(AA164:AD164)</f>
        <v>174</v>
      </c>
      <c r="AN164">
        <f>SUM(AE164:AH164)</f>
        <v>40</v>
      </c>
      <c r="AO164">
        <f>SUM(AI164:AN164)</f>
        <v>1508</v>
      </c>
      <c r="AP164" s="67">
        <f>SUM(K164,O164,S164,W164)</f>
        <v>1252</v>
      </c>
      <c r="AQ164" s="68">
        <f>SUM(L164,P164,T164,X164)</f>
        <v>25</v>
      </c>
      <c r="AR164" s="68">
        <f>SUM(M164,Q164,U164,Y164)</f>
        <v>17</v>
      </c>
      <c r="AS164" s="69">
        <f>SUM(N164,R164,V164,Z164)</f>
        <v>0</v>
      </c>
      <c r="AT164" s="77">
        <f>SUM(W164,AA164,AE164)</f>
        <v>437</v>
      </c>
      <c r="AU164" s="73">
        <f>SUM(X164,AB164,AF164)</f>
        <v>13</v>
      </c>
      <c r="AV164" s="73">
        <f>SUM(Y164,AC164,AG164)</f>
        <v>11</v>
      </c>
      <c r="AW164" s="78">
        <f>SUM(Z164,AD164,AH164)</f>
        <v>0</v>
      </c>
      <c r="AX164" s="84">
        <f>SUM(K164,O164,S164,W164,AA164,AE164)</f>
        <v>1450</v>
      </c>
      <c r="AY164" s="79">
        <f>SUM(L164,P164,T164,X164,AB164,AF164)</f>
        <v>33</v>
      </c>
      <c r="AZ164" s="79">
        <f>SUM(M164,Q164,U164,Y164,AC164,AG164)</f>
        <v>25</v>
      </c>
      <c r="BA164" s="85">
        <f>SUM(N164,R164,V164,Z164,AD164,AH164)</f>
        <v>0</v>
      </c>
      <c r="GR164" t="s">
        <v>355</v>
      </c>
      <c r="GS164" s="1" t="s">
        <v>493</v>
      </c>
      <c r="GT164" s="1" t="str">
        <f t="shared" si="95"/>
        <v/>
      </c>
    </row>
    <row r="165" spans="1:202" ht="15.75" customHeight="1">
      <c r="A165" s="256">
        <v>1</v>
      </c>
      <c r="B165" s="142" t="s">
        <v>356</v>
      </c>
      <c r="C165" t="s">
        <v>357</v>
      </c>
      <c r="D165" t="s">
        <v>16</v>
      </c>
      <c r="E165" s="254" t="s">
        <v>541</v>
      </c>
      <c r="F165" t="s">
        <v>31</v>
      </c>
      <c r="G165" t="s">
        <v>81</v>
      </c>
      <c r="H165" t="s">
        <v>19</v>
      </c>
      <c r="I165" t="s">
        <v>20</v>
      </c>
      <c r="J165" t="s">
        <v>21</v>
      </c>
      <c r="K165" s="21">
        <v>3</v>
      </c>
      <c r="L165" s="21">
        <v>2675</v>
      </c>
      <c r="M165" s="21">
        <v>1706</v>
      </c>
      <c r="N165" s="21">
        <v>8</v>
      </c>
      <c r="O165" s="22">
        <v>30</v>
      </c>
      <c r="P165" s="22">
        <v>4196</v>
      </c>
      <c r="Q165" s="22">
        <v>1761</v>
      </c>
      <c r="R165" s="22">
        <v>14</v>
      </c>
      <c r="S165" s="23">
        <v>6</v>
      </c>
      <c r="T165" s="23">
        <v>4109</v>
      </c>
      <c r="U165" s="23">
        <v>1437</v>
      </c>
      <c r="V165" s="23">
        <v>13</v>
      </c>
      <c r="W165" s="24">
        <v>7</v>
      </c>
      <c r="X165" s="24">
        <v>3700</v>
      </c>
      <c r="Y165" s="24">
        <v>1829</v>
      </c>
      <c r="Z165" s="24">
        <v>43</v>
      </c>
      <c r="AA165" s="25">
        <v>1</v>
      </c>
      <c r="AB165" s="25">
        <v>2959</v>
      </c>
      <c r="AC165" s="25">
        <v>1943</v>
      </c>
      <c r="AD165" s="25">
        <v>60</v>
      </c>
      <c r="AE165" s="26">
        <v>4</v>
      </c>
      <c r="AF165" s="26">
        <v>3205</v>
      </c>
      <c r="AG165" s="26">
        <v>3269</v>
      </c>
      <c r="AH165" s="26">
        <v>50</v>
      </c>
      <c r="AI165">
        <f>SUM(K165:N165)</f>
        <v>4392</v>
      </c>
      <c r="AJ165">
        <f>SUM(O165:R165)</f>
        <v>6001</v>
      </c>
      <c r="AK165">
        <f>SUM(S165:V165)</f>
        <v>5565</v>
      </c>
      <c r="AL165">
        <f>SUM(W165:Z165)</f>
        <v>5579</v>
      </c>
      <c r="AM165">
        <f>SUM(AA165:AD165)</f>
        <v>4963</v>
      </c>
      <c r="AN165">
        <f>SUM(AE165:AH165)</f>
        <v>6528</v>
      </c>
      <c r="AO165">
        <f>SUM(AI165:AN165)</f>
        <v>33028</v>
      </c>
      <c r="AP165" s="67">
        <f>SUM(K165,O165,S165,W165)</f>
        <v>46</v>
      </c>
      <c r="AQ165" s="68">
        <f>SUM(L165,P165,T165,X165)</f>
        <v>14680</v>
      </c>
      <c r="AR165" s="68">
        <f>SUM(M165,Q165,U165,Y165)</f>
        <v>6733</v>
      </c>
      <c r="AS165" s="69">
        <f>SUM(N165,R165,V165,Z165)</f>
        <v>78</v>
      </c>
      <c r="AT165" s="77">
        <f>SUM(W165,AA165,AE165)</f>
        <v>12</v>
      </c>
      <c r="AU165" s="73">
        <f>SUM(X165,AB165,AF165)</f>
        <v>9864</v>
      </c>
      <c r="AV165" s="73">
        <f>SUM(Y165,AC165,AG165)</f>
        <v>7041</v>
      </c>
      <c r="AW165" s="78">
        <f>SUM(Z165,AD165,AH165)</f>
        <v>153</v>
      </c>
      <c r="AX165" s="84">
        <f>SUM(K165,O165,S165,W165,AA165,AE165)</f>
        <v>51</v>
      </c>
      <c r="AY165" s="79">
        <f>SUM(L165,P165,T165,X165,AB165,AF165)</f>
        <v>20844</v>
      </c>
      <c r="AZ165" s="79">
        <f>SUM(M165,Q165,U165,Y165,AC165,AG165)</f>
        <v>11945</v>
      </c>
      <c r="BA165" s="85">
        <f>SUM(N165,R165,V165,Z165,AD165,AH165)</f>
        <v>188</v>
      </c>
      <c r="GR165" t="s">
        <v>357</v>
      </c>
      <c r="GS165" s="1">
        <f t="shared" si="94"/>
        <v>3269</v>
      </c>
      <c r="GT165" s="1" t="str">
        <f t="shared" si="95"/>
        <v>USA</v>
      </c>
    </row>
    <row r="166" spans="1:202" ht="15.75" customHeight="1">
      <c r="A166" s="1">
        <v>1</v>
      </c>
      <c r="B166" s="142" t="s">
        <v>358</v>
      </c>
      <c r="C166" t="s">
        <v>359</v>
      </c>
      <c r="D166" t="s">
        <v>16</v>
      </c>
      <c r="E166" s="254" t="s">
        <v>540</v>
      </c>
      <c r="F166" t="s">
        <v>17</v>
      </c>
      <c r="G166" t="s">
        <v>96</v>
      </c>
      <c r="H166" t="s">
        <v>19</v>
      </c>
      <c r="I166" t="s">
        <v>41</v>
      </c>
      <c r="J166" t="s">
        <v>28</v>
      </c>
      <c r="K166" s="21">
        <v>14885</v>
      </c>
      <c r="L166" s="21">
        <v>273</v>
      </c>
      <c r="M166" s="21">
        <v>82</v>
      </c>
      <c r="N166" s="21">
        <v>2</v>
      </c>
      <c r="O166" s="22">
        <v>21303</v>
      </c>
      <c r="P166" s="22">
        <v>276</v>
      </c>
      <c r="Q166" s="22">
        <v>33</v>
      </c>
      <c r="R166" s="22">
        <v>1</v>
      </c>
      <c r="S166" s="23">
        <v>10419</v>
      </c>
      <c r="T166" s="23">
        <v>12879</v>
      </c>
      <c r="U166" s="23">
        <v>35</v>
      </c>
      <c r="V166" s="23">
        <v>6</v>
      </c>
      <c r="W166" s="24">
        <v>13459</v>
      </c>
      <c r="X166" s="24">
        <v>422</v>
      </c>
      <c r="Y166" s="24">
        <v>21</v>
      </c>
      <c r="Z166" s="24">
        <v>6</v>
      </c>
      <c r="AA166" s="25">
        <v>12836</v>
      </c>
      <c r="AB166" s="25">
        <v>707</v>
      </c>
      <c r="AC166" s="25">
        <v>5</v>
      </c>
      <c r="AD166" s="25">
        <v>7</v>
      </c>
      <c r="AE166" s="26">
        <v>2951</v>
      </c>
      <c r="AF166" s="26">
        <v>30</v>
      </c>
      <c r="AG166" s="26">
        <v>6</v>
      </c>
      <c r="AH166" s="26">
        <v>4</v>
      </c>
      <c r="AI166">
        <f>SUM(K166:N166)</f>
        <v>15242</v>
      </c>
      <c r="AJ166">
        <f>SUM(O166:R166)</f>
        <v>21613</v>
      </c>
      <c r="AK166">
        <f>SUM(S166:V166)</f>
        <v>23339</v>
      </c>
      <c r="AL166">
        <f>SUM(W166:Z166)</f>
        <v>13908</v>
      </c>
      <c r="AM166">
        <f>SUM(AA166:AD166)</f>
        <v>13555</v>
      </c>
      <c r="AN166">
        <f>SUM(AE166:AH166)</f>
        <v>2991</v>
      </c>
      <c r="AO166">
        <f>SUM(AI166:AN166)</f>
        <v>90648</v>
      </c>
      <c r="AP166" s="67">
        <f>SUM(K166,O166,S166,W166)</f>
        <v>60066</v>
      </c>
      <c r="AQ166" s="68">
        <f>SUM(L166,P166,T166,X166)</f>
        <v>13850</v>
      </c>
      <c r="AR166" s="68">
        <f>SUM(M166,Q166,U166,Y166)</f>
        <v>171</v>
      </c>
      <c r="AS166" s="69">
        <f>SUM(N166,R166,V166,Z166)</f>
        <v>15</v>
      </c>
      <c r="AT166" s="77">
        <f>SUM(W166,AA166,AE166)</f>
        <v>29246</v>
      </c>
      <c r="AU166" s="73">
        <f>SUM(X166,AB166,AF166)</f>
        <v>1159</v>
      </c>
      <c r="AV166" s="73">
        <f>SUM(Y166,AC166,AG166)</f>
        <v>32</v>
      </c>
      <c r="AW166" s="78">
        <f>SUM(Z166,AD166,AH166)</f>
        <v>17</v>
      </c>
      <c r="AX166" s="84">
        <f>SUM(K166,O166,S166,W166,AA166,AE166)</f>
        <v>75853</v>
      </c>
      <c r="AY166" s="79">
        <f>SUM(L166,P166,T166,X166,AB166,AF166)</f>
        <v>14587</v>
      </c>
      <c r="AZ166" s="79">
        <f>SUM(M166,Q166,U166,Y166,AC166,AG166)</f>
        <v>182</v>
      </c>
      <c r="BA166" s="85">
        <f>SUM(N166,R166,V166,Z166,AD166,AH166)</f>
        <v>26</v>
      </c>
      <c r="GR166" t="s">
        <v>359</v>
      </c>
      <c r="GS166" s="1">
        <f t="shared" si="94"/>
        <v>2951</v>
      </c>
      <c r="GT166" s="1" t="str">
        <f t="shared" si="95"/>
        <v>Japan</v>
      </c>
    </row>
    <row r="167" spans="1:202" ht="15.75" customHeight="1">
      <c r="A167" s="1">
        <v>1</v>
      </c>
      <c r="B167" s="142" t="s">
        <v>561</v>
      </c>
      <c r="C167" t="s">
        <v>360</v>
      </c>
      <c r="D167" t="s">
        <v>52</v>
      </c>
      <c r="E167" s="254" t="s">
        <v>542</v>
      </c>
      <c r="F167" t="s">
        <v>39</v>
      </c>
      <c r="G167" t="s">
        <v>40</v>
      </c>
      <c r="H167" t="s">
        <v>19</v>
      </c>
      <c r="I167" t="s">
        <v>41</v>
      </c>
      <c r="J167" t="s">
        <v>28</v>
      </c>
      <c r="K167" s="21">
        <v>0</v>
      </c>
      <c r="L167" s="21">
        <v>64</v>
      </c>
      <c r="M167" s="21">
        <v>206</v>
      </c>
      <c r="N167" s="21">
        <v>0</v>
      </c>
      <c r="O167" s="22">
        <v>0</v>
      </c>
      <c r="P167" s="22">
        <v>47</v>
      </c>
      <c r="Q167" s="22">
        <v>330</v>
      </c>
      <c r="R167" s="22">
        <v>0</v>
      </c>
      <c r="S167" s="23">
        <v>0</v>
      </c>
      <c r="T167" s="23">
        <v>72</v>
      </c>
      <c r="U167" s="23">
        <v>483</v>
      </c>
      <c r="V167" s="23">
        <v>0</v>
      </c>
      <c r="W167" s="24">
        <v>0</v>
      </c>
      <c r="X167" s="24">
        <v>87</v>
      </c>
      <c r="Y167" s="24">
        <v>504</v>
      </c>
      <c r="Z167" s="24">
        <v>0</v>
      </c>
      <c r="AA167" s="25">
        <v>0</v>
      </c>
      <c r="AB167" s="25">
        <v>94</v>
      </c>
      <c r="AC167" s="25">
        <v>495</v>
      </c>
      <c r="AD167" s="25">
        <v>0</v>
      </c>
      <c r="AE167" s="26">
        <v>0</v>
      </c>
      <c r="AF167" s="26">
        <v>53</v>
      </c>
      <c r="AG167" s="26">
        <v>283</v>
      </c>
      <c r="AH167" s="26">
        <v>3</v>
      </c>
      <c r="AI167">
        <f>SUM(K167:N167)</f>
        <v>270</v>
      </c>
      <c r="AJ167">
        <f>SUM(O167:R167)</f>
        <v>377</v>
      </c>
      <c r="AK167">
        <f>SUM(S167:V167)</f>
        <v>555</v>
      </c>
      <c r="AL167">
        <f>SUM(W167:Z167)</f>
        <v>591</v>
      </c>
      <c r="AM167">
        <f>SUM(AA167:AD167)</f>
        <v>589</v>
      </c>
      <c r="AN167">
        <f>SUM(AE167:AH167)</f>
        <v>339</v>
      </c>
      <c r="AO167">
        <f>SUM(AI167:AN167)</f>
        <v>2721</v>
      </c>
      <c r="AP167" s="67">
        <f>SUM(K167,O167,S167,W167)</f>
        <v>0</v>
      </c>
      <c r="AQ167" s="68">
        <f>SUM(L167,P167,T167,X167)</f>
        <v>270</v>
      </c>
      <c r="AR167" s="68">
        <f>SUM(M167,Q167,U167,Y167)</f>
        <v>1523</v>
      </c>
      <c r="AS167" s="69">
        <f>SUM(N167,R167,V167,Z167)</f>
        <v>0</v>
      </c>
      <c r="AT167" s="77">
        <f>SUM(W167,AA167,AE167)</f>
        <v>0</v>
      </c>
      <c r="AU167" s="73">
        <f>SUM(X167,AB167,AF167)</f>
        <v>234</v>
      </c>
      <c r="AV167" s="73">
        <f>SUM(Y167,AC167,AG167)</f>
        <v>1282</v>
      </c>
      <c r="AW167" s="78">
        <f>SUM(Z167,AD167,AH167)</f>
        <v>3</v>
      </c>
      <c r="AX167" s="84">
        <f>SUM(K167,O167,S167,W167,AA167,AE167)</f>
        <v>0</v>
      </c>
      <c r="AY167" s="79">
        <f>SUM(L167,P167,T167,X167,AB167,AF167)</f>
        <v>417</v>
      </c>
      <c r="AZ167" s="79">
        <f>SUM(M167,Q167,U167,Y167,AC167,AG167)</f>
        <v>2301</v>
      </c>
      <c r="BA167" s="85">
        <f>SUM(N167,R167,V167,Z167,AD167,AH167)</f>
        <v>3</v>
      </c>
      <c r="GR167" t="s">
        <v>360</v>
      </c>
      <c r="GS167" s="1">
        <f t="shared" si="94"/>
        <v>283</v>
      </c>
      <c r="GT167" s="1" t="str">
        <f t="shared" si="95"/>
        <v>USA</v>
      </c>
    </row>
    <row r="168" spans="1:202" ht="15.75" customHeight="1">
      <c r="A168" s="1">
        <v>1</v>
      </c>
      <c r="B168" s="142" t="s">
        <v>361</v>
      </c>
      <c r="C168" t="s">
        <v>362</v>
      </c>
      <c r="D168" t="s">
        <v>52</v>
      </c>
      <c r="E168" s="254" t="s">
        <v>538</v>
      </c>
      <c r="F168" t="s">
        <v>10</v>
      </c>
      <c r="G168" t="s">
        <v>136</v>
      </c>
      <c r="H168" t="s">
        <v>53</v>
      </c>
      <c r="I168" t="s">
        <v>41</v>
      </c>
      <c r="J168" t="s">
        <v>28</v>
      </c>
      <c r="K168" s="21">
        <v>0</v>
      </c>
      <c r="L168" s="21">
        <v>21476</v>
      </c>
      <c r="M168" s="21">
        <v>65</v>
      </c>
      <c r="N168" s="21">
        <v>0</v>
      </c>
      <c r="O168" s="22">
        <v>0</v>
      </c>
      <c r="P168" s="22">
        <v>25553</v>
      </c>
      <c r="Q168" s="22">
        <v>69</v>
      </c>
      <c r="R168" s="22">
        <v>0</v>
      </c>
      <c r="S168" s="23">
        <v>0</v>
      </c>
      <c r="T168" s="23">
        <v>33596</v>
      </c>
      <c r="U168" s="23">
        <v>135</v>
      </c>
      <c r="V168" s="23">
        <v>2</v>
      </c>
      <c r="W168" s="24">
        <v>0</v>
      </c>
      <c r="X168" s="24">
        <v>36482</v>
      </c>
      <c r="Y168" s="24">
        <v>217</v>
      </c>
      <c r="Z168" s="24">
        <v>0</v>
      </c>
      <c r="AA168" s="25">
        <v>0</v>
      </c>
      <c r="AB168" s="25">
        <v>36698</v>
      </c>
      <c r="AC168" s="25">
        <v>179</v>
      </c>
      <c r="AD168" s="25">
        <v>0</v>
      </c>
      <c r="AE168" s="26">
        <v>0</v>
      </c>
      <c r="AF168" s="26">
        <v>30892</v>
      </c>
      <c r="AG168" s="26">
        <v>113</v>
      </c>
      <c r="AH168" s="26">
        <v>1</v>
      </c>
      <c r="AI168">
        <f>SUM(K168:N168)</f>
        <v>21541</v>
      </c>
      <c r="AJ168">
        <f>SUM(O168:R168)</f>
        <v>25622</v>
      </c>
      <c r="AK168">
        <f>SUM(S168:V168)</f>
        <v>33733</v>
      </c>
      <c r="AL168">
        <f>SUM(W168:Z168)</f>
        <v>36699</v>
      </c>
      <c r="AM168">
        <f>SUM(AA168:AD168)</f>
        <v>36877</v>
      </c>
      <c r="AN168">
        <f>SUM(AE168:AH168)</f>
        <v>31006</v>
      </c>
      <c r="AO168">
        <f>SUM(AI168:AN168)</f>
        <v>185478</v>
      </c>
      <c r="AP168" s="67">
        <f>SUM(K168,O168,S168,W168)</f>
        <v>0</v>
      </c>
      <c r="AQ168" s="68">
        <f>SUM(L168,P168,T168,X168)</f>
        <v>117107</v>
      </c>
      <c r="AR168" s="68">
        <f>SUM(M168,Q168,U168,Y168)</f>
        <v>486</v>
      </c>
      <c r="AS168" s="69">
        <f>SUM(N168,R168,V168,Z168)</f>
        <v>2</v>
      </c>
      <c r="AT168" s="77">
        <f>SUM(W168,AA168,AE168)</f>
        <v>0</v>
      </c>
      <c r="AU168" s="73">
        <f>SUM(X168,AB168,AF168)</f>
        <v>104072</v>
      </c>
      <c r="AV168" s="73">
        <f>SUM(Y168,AC168,AG168)</f>
        <v>509</v>
      </c>
      <c r="AW168" s="78">
        <f>SUM(Z168,AD168,AH168)</f>
        <v>1</v>
      </c>
      <c r="AX168" s="84">
        <f>SUM(K168,O168,S168,W168,AA168,AE168)</f>
        <v>0</v>
      </c>
      <c r="AY168" s="79">
        <f>SUM(L168,P168,T168,X168,AB168,AF168)</f>
        <v>184697</v>
      </c>
      <c r="AZ168" s="79">
        <f>SUM(M168,Q168,U168,Y168,AC168,AG168)</f>
        <v>778</v>
      </c>
      <c r="BA168" s="85">
        <f>SUM(N168,R168,V168,Z168,AD168,AH168)</f>
        <v>3</v>
      </c>
      <c r="GR168" t="s">
        <v>362</v>
      </c>
      <c r="GS168" s="1">
        <f t="shared" si="94"/>
        <v>30892</v>
      </c>
      <c r="GT168" s="1" t="str">
        <f t="shared" si="95"/>
        <v>EU</v>
      </c>
    </row>
    <row r="169" spans="1:202" ht="15.75" customHeight="1">
      <c r="A169" s="1">
        <v>1</v>
      </c>
      <c r="B169" s="142" t="s">
        <v>363</v>
      </c>
      <c r="C169" t="s">
        <v>364</v>
      </c>
      <c r="D169" t="s">
        <v>52</v>
      </c>
      <c r="E169" s="254" t="s">
        <v>538</v>
      </c>
      <c r="F169" t="s">
        <v>10</v>
      </c>
      <c r="G169" t="s">
        <v>136</v>
      </c>
      <c r="H169" t="s">
        <v>53</v>
      </c>
      <c r="I169" t="s">
        <v>41</v>
      </c>
      <c r="J169" t="s">
        <v>28</v>
      </c>
      <c r="K169" s="21">
        <v>2</v>
      </c>
      <c r="L169" s="21">
        <v>18769</v>
      </c>
      <c r="M169" s="21">
        <v>17</v>
      </c>
      <c r="N169" s="21">
        <v>1</v>
      </c>
      <c r="O169" s="22">
        <v>0</v>
      </c>
      <c r="P169" s="22">
        <v>23671</v>
      </c>
      <c r="Q169" s="22">
        <v>25</v>
      </c>
      <c r="R169" s="22">
        <v>1</v>
      </c>
      <c r="S169" s="23">
        <v>0</v>
      </c>
      <c r="T169" s="23">
        <v>28317</v>
      </c>
      <c r="U169" s="23">
        <v>18</v>
      </c>
      <c r="V169" s="23">
        <v>32</v>
      </c>
      <c r="W169" s="24">
        <v>0</v>
      </c>
      <c r="X169" s="24">
        <v>36052</v>
      </c>
      <c r="Y169" s="24">
        <v>15</v>
      </c>
      <c r="Z169" s="24">
        <v>0</v>
      </c>
      <c r="AA169" s="25">
        <v>0</v>
      </c>
      <c r="AB169" s="25">
        <v>38199</v>
      </c>
      <c r="AC169" s="25">
        <v>29</v>
      </c>
      <c r="AD169" s="25">
        <v>4</v>
      </c>
      <c r="AE169" s="26">
        <v>0</v>
      </c>
      <c r="AF169" s="26">
        <v>27776</v>
      </c>
      <c r="AG169" s="26">
        <v>26</v>
      </c>
      <c r="AH169" s="26">
        <v>0</v>
      </c>
      <c r="AI169">
        <f>SUM(K169:N169)</f>
        <v>18789</v>
      </c>
      <c r="AJ169">
        <f>SUM(O169:R169)</f>
        <v>23697</v>
      </c>
      <c r="AK169">
        <f>SUM(S169:V169)</f>
        <v>28367</v>
      </c>
      <c r="AL169">
        <f>SUM(W169:Z169)</f>
        <v>36067</v>
      </c>
      <c r="AM169">
        <f>SUM(AA169:AD169)</f>
        <v>38232</v>
      </c>
      <c r="AN169">
        <f>SUM(AE169:AH169)</f>
        <v>27802</v>
      </c>
      <c r="AO169">
        <f>SUM(AI169:AN169)</f>
        <v>172954</v>
      </c>
      <c r="AP169" s="67">
        <f>SUM(K169,O169,S169,W169)</f>
        <v>2</v>
      </c>
      <c r="AQ169" s="68">
        <f>SUM(L169,P169,T169,X169)</f>
        <v>106809</v>
      </c>
      <c r="AR169" s="68">
        <f>SUM(M169,Q169,U169,Y169)</f>
        <v>75</v>
      </c>
      <c r="AS169" s="69">
        <f>SUM(N169,R169,V169,Z169)</f>
        <v>34</v>
      </c>
      <c r="AT169" s="77">
        <f>SUM(W169,AA169,AE169)</f>
        <v>0</v>
      </c>
      <c r="AU169" s="73">
        <f>SUM(X169,AB169,AF169)</f>
        <v>102027</v>
      </c>
      <c r="AV169" s="73">
        <f>SUM(Y169,AC169,AG169)</f>
        <v>70</v>
      </c>
      <c r="AW169" s="78">
        <f>SUM(Z169,AD169,AH169)</f>
        <v>4</v>
      </c>
      <c r="AX169" s="84">
        <f>SUM(K169,O169,S169,W169,AA169,AE169)</f>
        <v>2</v>
      </c>
      <c r="AY169" s="79">
        <f>SUM(L169,P169,T169,X169,AB169,AF169)</f>
        <v>172784</v>
      </c>
      <c r="AZ169" s="79">
        <f>SUM(M169,Q169,U169,Y169,AC169,AG169)</f>
        <v>130</v>
      </c>
      <c r="BA169" s="85">
        <f>SUM(N169,R169,V169,Z169,AD169,AH169)</f>
        <v>38</v>
      </c>
      <c r="GR169" t="s">
        <v>364</v>
      </c>
      <c r="GS169" s="1">
        <f t="shared" si="94"/>
        <v>27776</v>
      </c>
      <c r="GT169" s="1" t="str">
        <f t="shared" si="95"/>
        <v>EU</v>
      </c>
    </row>
    <row r="170" spans="1:202" ht="15.75" customHeight="1">
      <c r="A170" s="1">
        <v>1</v>
      </c>
      <c r="B170" s="142" t="s">
        <v>558</v>
      </c>
      <c r="C170" t="s">
        <v>365</v>
      </c>
      <c r="D170" t="s">
        <v>52</v>
      </c>
      <c r="E170" s="254" t="s">
        <v>540</v>
      </c>
      <c r="F170" t="s">
        <v>17</v>
      </c>
      <c r="G170" t="s">
        <v>490</v>
      </c>
      <c r="H170" t="s">
        <v>19</v>
      </c>
      <c r="I170" t="s">
        <v>36</v>
      </c>
      <c r="J170" t="s">
        <v>28</v>
      </c>
      <c r="K170" s="21">
        <v>908</v>
      </c>
      <c r="L170" s="21">
        <v>6</v>
      </c>
      <c r="M170" s="21">
        <v>0</v>
      </c>
      <c r="N170" s="21">
        <v>0</v>
      </c>
      <c r="O170" s="22">
        <v>0</v>
      </c>
      <c r="P170" s="22">
        <v>23</v>
      </c>
      <c r="Q170" s="22">
        <v>1</v>
      </c>
      <c r="R170" s="22">
        <v>2</v>
      </c>
      <c r="S170" s="23">
        <v>0</v>
      </c>
      <c r="T170" s="23">
        <v>2</v>
      </c>
      <c r="U170" s="23">
        <v>1</v>
      </c>
      <c r="V170" s="23">
        <v>0</v>
      </c>
      <c r="W170" s="24">
        <v>0</v>
      </c>
      <c r="X170" s="24">
        <v>2</v>
      </c>
      <c r="Y170" s="24">
        <v>0</v>
      </c>
      <c r="Z170" s="24">
        <v>1</v>
      </c>
      <c r="AA170" s="25">
        <v>0</v>
      </c>
      <c r="AB170" s="25">
        <v>4</v>
      </c>
      <c r="AC170" s="25">
        <v>1</v>
      </c>
      <c r="AD170" s="25">
        <v>2</v>
      </c>
      <c r="AE170" s="26">
        <v>0</v>
      </c>
      <c r="AF170" s="26">
        <v>3</v>
      </c>
      <c r="AG170" s="26">
        <v>0</v>
      </c>
      <c r="AH170" s="26">
        <v>1</v>
      </c>
      <c r="AI170">
        <f>SUM(K170:N170)</f>
        <v>914</v>
      </c>
      <c r="AJ170">
        <f>SUM(O170:R170)</f>
        <v>26</v>
      </c>
      <c r="AK170">
        <f>SUM(S170:V170)</f>
        <v>3</v>
      </c>
      <c r="AL170">
        <f>SUM(W170:Z170)</f>
        <v>3</v>
      </c>
      <c r="AM170">
        <f>SUM(AA170:AD170)</f>
        <v>7</v>
      </c>
      <c r="AN170">
        <f>SUM(AE170:AH170)</f>
        <v>4</v>
      </c>
      <c r="AO170">
        <f>SUM(AI170:AN170)</f>
        <v>957</v>
      </c>
      <c r="AP170" s="67">
        <f>SUM(K170,O170,S170,W170)</f>
        <v>908</v>
      </c>
      <c r="AQ170" s="68">
        <f>SUM(L170,P170,T170,X170)</f>
        <v>33</v>
      </c>
      <c r="AR170" s="68">
        <f>SUM(M170,Q170,U170,Y170)</f>
        <v>2</v>
      </c>
      <c r="AS170" s="69">
        <f>SUM(N170,R170,V170,Z170)</f>
        <v>3</v>
      </c>
      <c r="AT170" s="77">
        <f>SUM(W170,AA170,AE170)</f>
        <v>0</v>
      </c>
      <c r="AU170" s="73">
        <f>SUM(X170,AB170,AF170)</f>
        <v>9</v>
      </c>
      <c r="AV170" s="73">
        <f>SUM(Y170,AC170,AG170)</f>
        <v>1</v>
      </c>
      <c r="AW170" s="78">
        <f>SUM(Z170,AD170,AH170)</f>
        <v>4</v>
      </c>
      <c r="AX170" s="84">
        <f>SUM(K170,O170,S170,W170,AA170,AE170)</f>
        <v>908</v>
      </c>
      <c r="AY170" s="79">
        <f>SUM(L170,P170,T170,X170,AB170,AF170)</f>
        <v>40</v>
      </c>
      <c r="AZ170" s="79">
        <f>SUM(M170,Q170,U170,Y170,AC170,AG170)</f>
        <v>3</v>
      </c>
      <c r="BA170" s="85">
        <f>SUM(N170,R170,V170,Z170,AD170,AH170)</f>
        <v>6</v>
      </c>
      <c r="GR170" t="s">
        <v>365</v>
      </c>
      <c r="GS170" s="1">
        <f t="shared" si="94"/>
        <v>3</v>
      </c>
      <c r="GT170" s="1" t="str">
        <f t="shared" si="95"/>
        <v>EU</v>
      </c>
    </row>
    <row r="171" spans="1:202" ht="15.75" customHeight="1">
      <c r="A171" s="256">
        <v>1</v>
      </c>
      <c r="B171" s="272" t="s">
        <v>366</v>
      </c>
      <c r="C171" t="s">
        <v>367</v>
      </c>
      <c r="D171" t="s">
        <v>16</v>
      </c>
      <c r="E171" s="254" t="s">
        <v>541</v>
      </c>
      <c r="F171" t="s">
        <v>31</v>
      </c>
      <c r="G171" t="s">
        <v>103</v>
      </c>
      <c r="H171" t="s">
        <v>19</v>
      </c>
      <c r="I171" t="s">
        <v>20</v>
      </c>
      <c r="J171" t="s">
        <v>21</v>
      </c>
      <c r="K171" s="21">
        <v>539</v>
      </c>
      <c r="L171" s="21">
        <v>248</v>
      </c>
      <c r="M171" s="21">
        <v>4</v>
      </c>
      <c r="N171" s="21">
        <v>1</v>
      </c>
      <c r="O171" s="22">
        <v>815</v>
      </c>
      <c r="P171" s="22">
        <v>265</v>
      </c>
      <c r="Q171" s="22">
        <v>1</v>
      </c>
      <c r="R171" s="22">
        <v>0</v>
      </c>
      <c r="S171" s="23">
        <v>707</v>
      </c>
      <c r="T171" s="23">
        <v>19374</v>
      </c>
      <c r="U171" s="23">
        <v>4</v>
      </c>
      <c r="V171" s="23">
        <v>1</v>
      </c>
      <c r="W171" s="24">
        <v>1196</v>
      </c>
      <c r="X171" s="24">
        <v>159</v>
      </c>
      <c r="Y171" s="24">
        <v>16</v>
      </c>
      <c r="Z171" s="24">
        <v>1</v>
      </c>
      <c r="AA171" s="25">
        <v>775</v>
      </c>
      <c r="AB171" s="25">
        <v>194</v>
      </c>
      <c r="AC171" s="25">
        <v>7</v>
      </c>
      <c r="AD171" s="25">
        <v>14</v>
      </c>
      <c r="AE171" s="26">
        <v>994</v>
      </c>
      <c r="AF171" s="26">
        <v>37</v>
      </c>
      <c r="AG171" s="26">
        <v>9</v>
      </c>
      <c r="AH171" s="26">
        <v>10</v>
      </c>
      <c r="AI171">
        <f>SUM(K171:N171)</f>
        <v>792</v>
      </c>
      <c r="AJ171">
        <f>SUM(O171:R171)</f>
        <v>1081</v>
      </c>
      <c r="AK171">
        <f>SUM(S171:V171)</f>
        <v>20086</v>
      </c>
      <c r="AL171">
        <f>SUM(W171:Z171)</f>
        <v>1372</v>
      </c>
      <c r="AM171">
        <f>SUM(AA171:AD171)</f>
        <v>990</v>
      </c>
      <c r="AN171">
        <f>SUM(AE171:AH171)</f>
        <v>1050</v>
      </c>
      <c r="AO171">
        <f>SUM(AI171:AN171)</f>
        <v>25371</v>
      </c>
      <c r="AP171" s="67">
        <f>SUM(K171,O171,S171,W171)</f>
        <v>3257</v>
      </c>
      <c r="AQ171" s="68">
        <f>SUM(L171,P171,T171,X171)</f>
        <v>20046</v>
      </c>
      <c r="AR171" s="68">
        <f>SUM(M171,Q171,U171,Y171)</f>
        <v>25</v>
      </c>
      <c r="AS171" s="69">
        <f>SUM(N171,R171,V171,Z171)</f>
        <v>3</v>
      </c>
      <c r="AT171" s="77">
        <f>SUM(W171,AA171,AE171)</f>
        <v>2965</v>
      </c>
      <c r="AU171" s="73">
        <f>SUM(X171,AB171,AF171)</f>
        <v>390</v>
      </c>
      <c r="AV171" s="73">
        <f>SUM(Y171,AC171,AG171)</f>
        <v>32</v>
      </c>
      <c r="AW171" s="78">
        <f>SUM(Z171,AD171,AH171)</f>
        <v>25</v>
      </c>
      <c r="AX171" s="84">
        <f>SUM(K171,O171,S171,W171,AA171,AE171)</f>
        <v>5026</v>
      </c>
      <c r="AY171" s="79">
        <f>SUM(L171,P171,T171,X171,AB171,AF171)</f>
        <v>20277</v>
      </c>
      <c r="AZ171" s="79">
        <f>SUM(M171,Q171,U171,Y171,AC171,AG171)</f>
        <v>41</v>
      </c>
      <c r="BA171" s="85">
        <f>SUM(N171,R171,V171,Z171,AD171,AH171)</f>
        <v>27</v>
      </c>
      <c r="GR171" t="s">
        <v>367</v>
      </c>
      <c r="GS171" s="1">
        <f t="shared" si="94"/>
        <v>994</v>
      </c>
      <c r="GT171" s="1" t="str">
        <f t="shared" si="95"/>
        <v>Japan</v>
      </c>
    </row>
    <row r="172" spans="1:202" ht="15.75" customHeight="1">
      <c r="A172" s="1">
        <v>1</v>
      </c>
      <c r="B172" s="142" t="s">
        <v>368</v>
      </c>
      <c r="C172" t="s">
        <v>369</v>
      </c>
      <c r="D172" t="s">
        <v>16</v>
      </c>
      <c r="E172" s="254" t="e">
        <v>#N/A</v>
      </c>
      <c r="F172" t="s">
        <v>31</v>
      </c>
      <c r="G172" t="s">
        <v>35</v>
      </c>
      <c r="H172" t="s">
        <v>19</v>
      </c>
      <c r="I172" t="s">
        <v>27</v>
      </c>
      <c r="J172" t="s">
        <v>28</v>
      </c>
      <c r="K172" s="21">
        <v>38003</v>
      </c>
      <c r="L172" s="21">
        <v>20203</v>
      </c>
      <c r="M172" s="21">
        <v>108</v>
      </c>
      <c r="N172" s="21">
        <v>2</v>
      </c>
      <c r="O172" s="22">
        <v>43496</v>
      </c>
      <c r="P172" s="22">
        <v>332</v>
      </c>
      <c r="Q172" s="22">
        <v>51</v>
      </c>
      <c r="R172" s="22">
        <v>11</v>
      </c>
      <c r="S172" s="23">
        <v>65360</v>
      </c>
      <c r="T172" s="23">
        <v>458</v>
      </c>
      <c r="U172" s="23">
        <v>78</v>
      </c>
      <c r="V172" s="23">
        <v>5</v>
      </c>
      <c r="W172" s="24">
        <v>82034</v>
      </c>
      <c r="X172" s="24">
        <v>1351</v>
      </c>
      <c r="Y172" s="24">
        <v>104</v>
      </c>
      <c r="Z172" s="24">
        <v>26</v>
      </c>
      <c r="AA172" s="25">
        <v>47824</v>
      </c>
      <c r="AB172" s="25">
        <v>840</v>
      </c>
      <c r="AC172" s="25">
        <v>52</v>
      </c>
      <c r="AD172" s="25">
        <v>30</v>
      </c>
      <c r="AE172" s="26">
        <v>38969</v>
      </c>
      <c r="AF172" s="26">
        <v>67</v>
      </c>
      <c r="AG172" s="26">
        <v>26</v>
      </c>
      <c r="AH172" s="26">
        <v>8</v>
      </c>
      <c r="AI172">
        <f>SUM(K172:N172)</f>
        <v>58316</v>
      </c>
      <c r="AJ172">
        <f>SUM(O172:R172)</f>
        <v>43890</v>
      </c>
      <c r="AK172">
        <f>SUM(S172:V172)</f>
        <v>65901</v>
      </c>
      <c r="AL172">
        <f>SUM(W172:Z172)</f>
        <v>83515</v>
      </c>
      <c r="AM172">
        <f>SUM(AA172:AD172)</f>
        <v>48746</v>
      </c>
      <c r="AN172">
        <f>SUM(AE172:AH172)</f>
        <v>39070</v>
      </c>
      <c r="AO172">
        <f>SUM(AI172:AN172)</f>
        <v>339438</v>
      </c>
      <c r="AP172" s="67">
        <f>SUM(K172,O172,S172,W172)</f>
        <v>228893</v>
      </c>
      <c r="AQ172" s="68">
        <f>SUM(L172,P172,T172,X172)</f>
        <v>22344</v>
      </c>
      <c r="AR172" s="68">
        <f>SUM(M172,Q172,U172,Y172)</f>
        <v>341</v>
      </c>
      <c r="AS172" s="69">
        <f>SUM(N172,R172,V172,Z172)</f>
        <v>44</v>
      </c>
      <c r="AT172" s="77">
        <f>SUM(W172,AA172,AE172)</f>
        <v>168827</v>
      </c>
      <c r="AU172" s="73">
        <f>SUM(X172,AB172,AF172)</f>
        <v>2258</v>
      </c>
      <c r="AV172" s="73">
        <f>SUM(Y172,AC172,AG172)</f>
        <v>182</v>
      </c>
      <c r="AW172" s="78">
        <f>SUM(Z172,AD172,AH172)</f>
        <v>64</v>
      </c>
      <c r="AX172" s="84">
        <f>SUM(K172,O172,S172,W172,AA172,AE172)</f>
        <v>315686</v>
      </c>
      <c r="AY172" s="79">
        <f>SUM(L172,P172,T172,X172,AB172,AF172)</f>
        <v>23251</v>
      </c>
      <c r="AZ172" s="79">
        <f>SUM(M172,Q172,U172,Y172,AC172,AG172)</f>
        <v>419</v>
      </c>
      <c r="BA172" s="85">
        <f>SUM(N172,R172,V172,Z172,AD172,AH172)</f>
        <v>82</v>
      </c>
      <c r="GR172" t="s">
        <v>369</v>
      </c>
      <c r="GS172" s="1" t="s">
        <v>493</v>
      </c>
      <c r="GT172" s="1" t="str">
        <f t="shared" si="95"/>
        <v/>
      </c>
    </row>
    <row r="173" spans="1:202" ht="15.75" customHeight="1">
      <c r="A173" s="1">
        <v>1</v>
      </c>
      <c r="B173" s="142" t="s">
        <v>370</v>
      </c>
      <c r="C173" t="s">
        <v>371</v>
      </c>
      <c r="D173" t="s">
        <v>16</v>
      </c>
      <c r="E173" s="254" t="s">
        <v>541</v>
      </c>
      <c r="F173" t="s">
        <v>31</v>
      </c>
      <c r="G173" t="s">
        <v>103</v>
      </c>
      <c r="H173" t="s">
        <v>19</v>
      </c>
      <c r="I173" t="s">
        <v>20</v>
      </c>
      <c r="J173" t="s">
        <v>21</v>
      </c>
      <c r="K173" s="21">
        <v>626</v>
      </c>
      <c r="L173" s="21">
        <v>20</v>
      </c>
      <c r="M173" s="21">
        <v>3</v>
      </c>
      <c r="N173" s="21">
        <v>0</v>
      </c>
      <c r="O173" s="22">
        <v>394</v>
      </c>
      <c r="P173" s="22">
        <v>5</v>
      </c>
      <c r="Q173" s="22">
        <v>0</v>
      </c>
      <c r="R173" s="22">
        <v>2</v>
      </c>
      <c r="S173" s="23">
        <v>234</v>
      </c>
      <c r="T173" s="23">
        <v>3</v>
      </c>
      <c r="U173" s="23">
        <v>0</v>
      </c>
      <c r="V173" s="23">
        <v>0</v>
      </c>
      <c r="W173" s="24">
        <v>503</v>
      </c>
      <c r="X173" s="24">
        <v>12</v>
      </c>
      <c r="Y173" s="24">
        <v>0</v>
      </c>
      <c r="Z173" s="24">
        <v>0</v>
      </c>
      <c r="AA173" s="25">
        <v>741</v>
      </c>
      <c r="AB173" s="25">
        <v>14</v>
      </c>
      <c r="AC173" s="25">
        <v>5</v>
      </c>
      <c r="AD173" s="25">
        <v>2</v>
      </c>
      <c r="AE173" s="26">
        <v>943</v>
      </c>
      <c r="AF173" s="26">
        <v>1</v>
      </c>
      <c r="AG173" s="26">
        <v>10</v>
      </c>
      <c r="AH173" s="26">
        <v>0</v>
      </c>
      <c r="AI173">
        <f>SUM(K173:N173)</f>
        <v>649</v>
      </c>
      <c r="AJ173">
        <f>SUM(O173:R173)</f>
        <v>401</v>
      </c>
      <c r="AK173">
        <f>SUM(S173:V173)</f>
        <v>237</v>
      </c>
      <c r="AL173">
        <f>SUM(W173:Z173)</f>
        <v>515</v>
      </c>
      <c r="AM173">
        <f>SUM(AA173:AD173)</f>
        <v>762</v>
      </c>
      <c r="AN173">
        <f>SUM(AE173:AH173)</f>
        <v>954</v>
      </c>
      <c r="AO173">
        <f>SUM(AI173:AN173)</f>
        <v>3518</v>
      </c>
      <c r="AP173" s="67">
        <f>SUM(K173,O173,S173,W173)</f>
        <v>1757</v>
      </c>
      <c r="AQ173" s="68">
        <f>SUM(L173,P173,T173,X173)</f>
        <v>40</v>
      </c>
      <c r="AR173" s="68">
        <f>SUM(M173,Q173,U173,Y173)</f>
        <v>3</v>
      </c>
      <c r="AS173" s="69">
        <f>SUM(N173,R173,V173,Z173)</f>
        <v>2</v>
      </c>
      <c r="AT173" s="77">
        <f>SUM(W173,AA173,AE173)</f>
        <v>2187</v>
      </c>
      <c r="AU173" s="73">
        <f>SUM(X173,AB173,AF173)</f>
        <v>27</v>
      </c>
      <c r="AV173" s="73">
        <f>SUM(Y173,AC173,AG173)</f>
        <v>15</v>
      </c>
      <c r="AW173" s="78">
        <f>SUM(Z173,AD173,AH173)</f>
        <v>2</v>
      </c>
      <c r="AX173" s="84">
        <f>SUM(K173,O173,S173,W173,AA173,AE173)</f>
        <v>3441</v>
      </c>
      <c r="AY173" s="79">
        <f>SUM(L173,P173,T173,X173,AB173,AF173)</f>
        <v>55</v>
      </c>
      <c r="AZ173" s="79">
        <f>SUM(M173,Q173,U173,Y173,AC173,AG173)</f>
        <v>18</v>
      </c>
      <c r="BA173" s="85">
        <f>SUM(N173,R173,V173,Z173,AD173,AH173)</f>
        <v>4</v>
      </c>
      <c r="GR173" t="s">
        <v>371</v>
      </c>
      <c r="GS173" s="1">
        <f t="shared" si="94"/>
        <v>943</v>
      </c>
      <c r="GT173" s="1" t="str">
        <f t="shared" si="95"/>
        <v>Japan</v>
      </c>
    </row>
    <row r="174" spans="1:202" ht="15.75" customHeight="1">
      <c r="A174" s="1">
        <v>1</v>
      </c>
      <c r="B174" s="142" t="s">
        <v>372</v>
      </c>
      <c r="C174" t="s">
        <v>373</v>
      </c>
      <c r="D174" t="s">
        <v>52</v>
      </c>
      <c r="E174" s="254" t="s">
        <v>538</v>
      </c>
      <c r="F174" t="s">
        <v>10</v>
      </c>
      <c r="G174" t="s">
        <v>57</v>
      </c>
      <c r="H174" t="s">
        <v>53</v>
      </c>
      <c r="I174" t="s">
        <v>41</v>
      </c>
      <c r="J174" t="s">
        <v>28</v>
      </c>
      <c r="K174" s="21">
        <v>25</v>
      </c>
      <c r="L174" s="21">
        <v>21490</v>
      </c>
      <c r="M174" s="21">
        <v>2078</v>
      </c>
      <c r="N174" s="21">
        <v>7</v>
      </c>
      <c r="O174" s="22">
        <v>45</v>
      </c>
      <c r="P174" s="22">
        <v>19789</v>
      </c>
      <c r="Q174" s="22">
        <v>2676</v>
      </c>
      <c r="R174" s="22">
        <v>5</v>
      </c>
      <c r="S174" s="23">
        <v>62</v>
      </c>
      <c r="T174" s="23">
        <v>24938</v>
      </c>
      <c r="U174" s="23">
        <v>501</v>
      </c>
      <c r="V174" s="23">
        <v>11</v>
      </c>
      <c r="W174" s="24">
        <v>96</v>
      </c>
      <c r="X174" s="24">
        <v>25957</v>
      </c>
      <c r="Y174" s="24">
        <v>512</v>
      </c>
      <c r="Z174" s="24">
        <v>5</v>
      </c>
      <c r="AA174" s="25">
        <v>33</v>
      </c>
      <c r="AB174" s="25">
        <v>33599</v>
      </c>
      <c r="AC174" s="25">
        <v>581</v>
      </c>
      <c r="AD174" s="25">
        <v>7</v>
      </c>
      <c r="AE174" s="26">
        <v>37</v>
      </c>
      <c r="AF174" s="26">
        <v>20248</v>
      </c>
      <c r="AG174" s="26">
        <v>365</v>
      </c>
      <c r="AH174" s="26">
        <v>8</v>
      </c>
      <c r="AI174">
        <f>SUM(K174:N174)</f>
        <v>23600</v>
      </c>
      <c r="AJ174">
        <f>SUM(O174:R174)</f>
        <v>22515</v>
      </c>
      <c r="AK174">
        <f>SUM(S174:V174)</f>
        <v>25512</v>
      </c>
      <c r="AL174">
        <f>SUM(W174:Z174)</f>
        <v>26570</v>
      </c>
      <c r="AM174">
        <f>SUM(AA174:AD174)</f>
        <v>34220</v>
      </c>
      <c r="AN174">
        <f>SUM(AE174:AH174)</f>
        <v>20658</v>
      </c>
      <c r="AO174">
        <f>SUM(AI174:AN174)</f>
        <v>153075</v>
      </c>
      <c r="AP174" s="67">
        <f>SUM(K174,O174,S174,W174)</f>
        <v>228</v>
      </c>
      <c r="AQ174" s="68">
        <f>SUM(L174,P174,T174,X174)</f>
        <v>92174</v>
      </c>
      <c r="AR174" s="68">
        <f>SUM(M174,Q174,U174,Y174)</f>
        <v>5767</v>
      </c>
      <c r="AS174" s="69">
        <f>SUM(N174,R174,V174,Z174)</f>
        <v>28</v>
      </c>
      <c r="AT174" s="77">
        <f>SUM(W174,AA174,AE174)</f>
        <v>166</v>
      </c>
      <c r="AU174" s="73">
        <f>SUM(X174,AB174,AF174)</f>
        <v>79804</v>
      </c>
      <c r="AV174" s="73">
        <f>SUM(Y174,AC174,AG174)</f>
        <v>1458</v>
      </c>
      <c r="AW174" s="78">
        <f>SUM(Z174,AD174,AH174)</f>
        <v>20</v>
      </c>
      <c r="AX174" s="84">
        <f>SUM(K174,O174,S174,W174,AA174,AE174)</f>
        <v>298</v>
      </c>
      <c r="AY174" s="79">
        <f>SUM(L174,P174,T174,X174,AB174,AF174)</f>
        <v>146021</v>
      </c>
      <c r="AZ174" s="79">
        <f>SUM(M174,Q174,U174,Y174,AC174,AG174)</f>
        <v>6713</v>
      </c>
      <c r="BA174" s="85">
        <f>SUM(N174,R174,V174,Z174,AD174,AH174)</f>
        <v>43</v>
      </c>
      <c r="GR174" t="s">
        <v>373</v>
      </c>
      <c r="GS174" s="1">
        <f t="shared" si="94"/>
        <v>20248</v>
      </c>
      <c r="GT174" s="1" t="str">
        <f t="shared" si="95"/>
        <v>EU</v>
      </c>
    </row>
    <row r="175" spans="1:202" ht="15.75" customHeight="1">
      <c r="A175" s="1">
        <v>1</v>
      </c>
      <c r="B175" s="272" t="s">
        <v>374</v>
      </c>
      <c r="C175" t="s">
        <v>375</v>
      </c>
      <c r="D175" t="s">
        <v>16</v>
      </c>
      <c r="E175" s="254" t="s">
        <v>68</v>
      </c>
      <c r="F175" t="s">
        <v>17</v>
      </c>
      <c r="G175" t="s">
        <v>68</v>
      </c>
      <c r="H175" t="s">
        <v>19</v>
      </c>
      <c r="I175" t="s">
        <v>36</v>
      </c>
      <c r="J175" t="s">
        <v>28</v>
      </c>
      <c r="K175" s="21">
        <v>51539</v>
      </c>
      <c r="L175" s="21">
        <v>258</v>
      </c>
      <c r="M175" s="21">
        <v>53</v>
      </c>
      <c r="N175" s="21">
        <v>0</v>
      </c>
      <c r="O175" s="22">
        <v>20548</v>
      </c>
      <c r="P175" s="22">
        <v>317</v>
      </c>
      <c r="Q175" s="22">
        <v>5</v>
      </c>
      <c r="R175" s="22">
        <v>1</v>
      </c>
      <c r="S175" s="23">
        <v>31333</v>
      </c>
      <c r="T175" s="23">
        <v>148</v>
      </c>
      <c r="U175" s="23">
        <v>1</v>
      </c>
      <c r="V175" s="23">
        <v>2</v>
      </c>
      <c r="W175" s="24">
        <v>64158</v>
      </c>
      <c r="X175" s="24">
        <v>6596</v>
      </c>
      <c r="Y175" s="24">
        <v>2</v>
      </c>
      <c r="Z175" s="24">
        <v>0</v>
      </c>
      <c r="AA175" s="25">
        <v>25861</v>
      </c>
      <c r="AB175" s="25">
        <v>327</v>
      </c>
      <c r="AC175" s="25">
        <v>3</v>
      </c>
      <c r="AD175" s="25">
        <v>3</v>
      </c>
      <c r="AE175" s="26">
        <v>9207</v>
      </c>
      <c r="AF175" s="26">
        <v>3</v>
      </c>
      <c r="AG175" s="26">
        <v>9</v>
      </c>
      <c r="AH175" s="26">
        <v>0</v>
      </c>
      <c r="AI175">
        <f>SUM(K175:N175)</f>
        <v>51850</v>
      </c>
      <c r="AJ175">
        <f>SUM(O175:R175)</f>
        <v>20871</v>
      </c>
      <c r="AK175">
        <f>SUM(S175:V175)</f>
        <v>31484</v>
      </c>
      <c r="AL175">
        <f>SUM(W175:Z175)</f>
        <v>70756</v>
      </c>
      <c r="AM175">
        <f>SUM(AA175:AD175)</f>
        <v>26194</v>
      </c>
      <c r="AN175">
        <f>SUM(AE175:AH175)</f>
        <v>9219</v>
      </c>
      <c r="AO175">
        <f>SUM(AI175:AN175)</f>
        <v>210374</v>
      </c>
      <c r="AP175" s="67">
        <f>SUM(K175,O175,S175,W175)</f>
        <v>167578</v>
      </c>
      <c r="AQ175" s="68">
        <f>SUM(L175,P175,T175,X175)</f>
        <v>7319</v>
      </c>
      <c r="AR175" s="68">
        <f>SUM(M175,Q175,U175,Y175)</f>
        <v>61</v>
      </c>
      <c r="AS175" s="69">
        <f>SUM(N175,R175,V175,Z175)</f>
        <v>3</v>
      </c>
      <c r="AT175" s="77">
        <f>SUM(W175,AA175,AE175)</f>
        <v>99226</v>
      </c>
      <c r="AU175" s="73">
        <f>SUM(X175,AB175,AF175)</f>
        <v>6926</v>
      </c>
      <c r="AV175" s="73">
        <f>SUM(Y175,AC175,AG175)</f>
        <v>14</v>
      </c>
      <c r="AW175" s="78">
        <f>SUM(Z175,AD175,AH175)</f>
        <v>3</v>
      </c>
      <c r="AX175" s="84">
        <f>SUM(K175,O175,S175,W175,AA175,AE175)</f>
        <v>202646</v>
      </c>
      <c r="AY175" s="79">
        <f>SUM(L175,P175,T175,X175,AB175,AF175)</f>
        <v>7649</v>
      </c>
      <c r="AZ175" s="79">
        <f>SUM(M175,Q175,U175,Y175,AC175,AG175)</f>
        <v>73</v>
      </c>
      <c r="BA175" s="85">
        <f>SUM(N175,R175,V175,Z175,AD175,AH175)</f>
        <v>6</v>
      </c>
      <c r="BD175" s="110"/>
      <c r="BE175" s="110"/>
      <c r="BF175" s="110"/>
      <c r="GR175" t="s">
        <v>375</v>
      </c>
      <c r="GS175" s="1">
        <f t="shared" si="94"/>
        <v>9207</v>
      </c>
      <c r="GT175" s="1" t="str">
        <f t="shared" si="95"/>
        <v>Japan</v>
      </c>
    </row>
    <row r="176" spans="1:202" ht="15.75" customHeight="1">
      <c r="A176" s="1">
        <v>1</v>
      </c>
      <c r="B176" s="272" t="s">
        <v>376</v>
      </c>
      <c r="C176" t="s">
        <v>377</v>
      </c>
      <c r="D176" t="s">
        <v>16</v>
      </c>
      <c r="E176" s="254" t="s">
        <v>542</v>
      </c>
      <c r="F176" t="s">
        <v>39</v>
      </c>
      <c r="G176" t="s">
        <v>40</v>
      </c>
      <c r="H176" t="s">
        <v>19</v>
      </c>
      <c r="I176" t="s">
        <v>41</v>
      </c>
      <c r="J176" t="s">
        <v>28</v>
      </c>
      <c r="K176" s="21">
        <v>794</v>
      </c>
      <c r="L176" s="21">
        <v>7</v>
      </c>
      <c r="M176" s="21">
        <v>39</v>
      </c>
      <c r="N176" s="21">
        <v>0</v>
      </c>
      <c r="O176" s="22">
        <v>933</v>
      </c>
      <c r="P176" s="22">
        <v>11</v>
      </c>
      <c r="Q176" s="22">
        <v>45</v>
      </c>
      <c r="R176" s="22">
        <v>0</v>
      </c>
      <c r="S176" s="23">
        <v>736</v>
      </c>
      <c r="T176" s="23">
        <v>7</v>
      </c>
      <c r="U176" s="23">
        <v>84</v>
      </c>
      <c r="V176" s="23">
        <v>7</v>
      </c>
      <c r="W176" s="24">
        <v>618</v>
      </c>
      <c r="X176" s="24">
        <v>4</v>
      </c>
      <c r="Y176" s="24">
        <v>88</v>
      </c>
      <c r="Z176" s="24">
        <v>5</v>
      </c>
      <c r="AA176" s="25">
        <v>640</v>
      </c>
      <c r="AB176" s="25">
        <v>5</v>
      </c>
      <c r="AC176" s="25">
        <v>95</v>
      </c>
      <c r="AD176" s="25">
        <v>4</v>
      </c>
      <c r="AE176" s="26">
        <v>581</v>
      </c>
      <c r="AF176" s="26">
        <v>0</v>
      </c>
      <c r="AG176" s="26">
        <v>87</v>
      </c>
      <c r="AH176" s="26">
        <v>7</v>
      </c>
      <c r="AI176">
        <f>SUM(K176:N176)</f>
        <v>840</v>
      </c>
      <c r="AJ176">
        <f>SUM(O176:R176)</f>
        <v>989</v>
      </c>
      <c r="AK176">
        <f>SUM(S176:V176)</f>
        <v>834</v>
      </c>
      <c r="AL176">
        <f>SUM(W176:Z176)</f>
        <v>715</v>
      </c>
      <c r="AM176">
        <f>SUM(AA176:AD176)</f>
        <v>744</v>
      </c>
      <c r="AN176">
        <f>SUM(AE176:AH176)</f>
        <v>675</v>
      </c>
      <c r="AO176">
        <f>SUM(AI176:AN176)</f>
        <v>4797</v>
      </c>
      <c r="AP176" s="67">
        <f>SUM(K176,O176,S176,W176)</f>
        <v>3081</v>
      </c>
      <c r="AQ176" s="68">
        <f>SUM(L176,P176,T176,X176)</f>
        <v>29</v>
      </c>
      <c r="AR176" s="68">
        <f>SUM(M176,Q176,U176,Y176)</f>
        <v>256</v>
      </c>
      <c r="AS176" s="69">
        <f>SUM(N176,R176,V176,Z176)</f>
        <v>12</v>
      </c>
      <c r="AT176" s="77">
        <f>SUM(W176,AA176,AE176)</f>
        <v>1839</v>
      </c>
      <c r="AU176" s="73">
        <f>SUM(X176,AB176,AF176)</f>
        <v>9</v>
      </c>
      <c r="AV176" s="73">
        <f>SUM(Y176,AC176,AG176)</f>
        <v>270</v>
      </c>
      <c r="AW176" s="78">
        <f>SUM(Z176,AD176,AH176)</f>
        <v>16</v>
      </c>
      <c r="AX176" s="84">
        <f>SUM(K176,O176,S176,W176,AA176,AE176)</f>
        <v>4302</v>
      </c>
      <c r="AY176" s="79">
        <f>SUM(L176,P176,T176,X176,AB176,AF176)</f>
        <v>34</v>
      </c>
      <c r="AZ176" s="79">
        <f>SUM(M176,Q176,U176,Y176,AC176,AG176)</f>
        <v>438</v>
      </c>
      <c r="BA176" s="85">
        <f>SUM(N176,R176,V176,Z176,AD176,AH176)</f>
        <v>23</v>
      </c>
      <c r="GR176" t="s">
        <v>377</v>
      </c>
      <c r="GS176" s="1">
        <f t="shared" si="94"/>
        <v>581</v>
      </c>
      <c r="GT176" s="1" t="str">
        <f t="shared" si="95"/>
        <v>Japan</v>
      </c>
    </row>
    <row r="177" spans="1:202" ht="15.75" customHeight="1">
      <c r="A177" s="1">
        <v>1</v>
      </c>
      <c r="B177" s="272" t="s">
        <v>378</v>
      </c>
      <c r="C177" t="s">
        <v>379</v>
      </c>
      <c r="D177" t="s">
        <v>16</v>
      </c>
      <c r="E177" s="254" t="s">
        <v>542</v>
      </c>
      <c r="F177" t="s">
        <v>39</v>
      </c>
      <c r="G177" t="s">
        <v>40</v>
      </c>
      <c r="H177" t="s">
        <v>19</v>
      </c>
      <c r="I177" t="s">
        <v>27</v>
      </c>
      <c r="J177" t="s">
        <v>28</v>
      </c>
      <c r="K177" s="21">
        <v>919</v>
      </c>
      <c r="L177" s="21">
        <v>10</v>
      </c>
      <c r="M177" s="21">
        <v>23</v>
      </c>
      <c r="N177" s="21">
        <v>0</v>
      </c>
      <c r="O177" s="22">
        <v>1120</v>
      </c>
      <c r="P177" s="22">
        <v>28</v>
      </c>
      <c r="Q177" s="22">
        <v>13</v>
      </c>
      <c r="R177" s="22">
        <v>0</v>
      </c>
      <c r="S177" s="23">
        <v>1339</v>
      </c>
      <c r="T177" s="23">
        <v>7557</v>
      </c>
      <c r="U177" s="23">
        <v>24</v>
      </c>
      <c r="V177" s="23">
        <v>0</v>
      </c>
      <c r="W177" s="24">
        <v>1335</v>
      </c>
      <c r="X177" s="24">
        <v>60</v>
      </c>
      <c r="Y177" s="24">
        <v>27</v>
      </c>
      <c r="Z177" s="24">
        <v>0</v>
      </c>
      <c r="AA177" s="25">
        <v>1476</v>
      </c>
      <c r="AB177" s="25">
        <v>59</v>
      </c>
      <c r="AC177" s="25">
        <v>34</v>
      </c>
      <c r="AD177" s="25">
        <v>3</v>
      </c>
      <c r="AE177" s="26">
        <v>910</v>
      </c>
      <c r="AF177" s="26">
        <v>2</v>
      </c>
      <c r="AG177" s="26">
        <v>21</v>
      </c>
      <c r="AH177" s="26">
        <v>1</v>
      </c>
      <c r="AI177">
        <f>SUM(K177:N177)</f>
        <v>952</v>
      </c>
      <c r="AJ177">
        <f>SUM(O177:R177)</f>
        <v>1161</v>
      </c>
      <c r="AK177">
        <f>SUM(S177:V177)</f>
        <v>8920</v>
      </c>
      <c r="AL177">
        <f>SUM(W177:Z177)</f>
        <v>1422</v>
      </c>
      <c r="AM177">
        <f>SUM(AA177:AD177)</f>
        <v>1572</v>
      </c>
      <c r="AN177">
        <f>SUM(AE177:AH177)</f>
        <v>934</v>
      </c>
      <c r="AO177">
        <f>SUM(AI177:AN177)</f>
        <v>14961</v>
      </c>
      <c r="AP177" s="67">
        <f>SUM(K177,O177,S177,W177)</f>
        <v>4713</v>
      </c>
      <c r="AQ177" s="68">
        <f>SUM(L177,P177,T177,X177)</f>
        <v>7655</v>
      </c>
      <c r="AR177" s="68">
        <f>SUM(M177,Q177,U177,Y177)</f>
        <v>87</v>
      </c>
      <c r="AS177" s="69">
        <f>SUM(N177,R177,V177,Z177)</f>
        <v>0</v>
      </c>
      <c r="AT177" s="77">
        <f>SUM(W177,AA177,AE177)</f>
        <v>3721</v>
      </c>
      <c r="AU177" s="73">
        <f>SUM(X177,AB177,AF177)</f>
        <v>121</v>
      </c>
      <c r="AV177" s="73">
        <f>SUM(Y177,AC177,AG177)</f>
        <v>82</v>
      </c>
      <c r="AW177" s="78">
        <f>SUM(Z177,AD177,AH177)</f>
        <v>4</v>
      </c>
      <c r="AX177" s="84">
        <f>SUM(K177,O177,S177,W177,AA177,AE177)</f>
        <v>7099</v>
      </c>
      <c r="AY177" s="79">
        <f>SUM(L177,P177,T177,X177,AB177,AF177)</f>
        <v>7716</v>
      </c>
      <c r="AZ177" s="79">
        <f>SUM(M177,Q177,U177,Y177,AC177,AG177)</f>
        <v>142</v>
      </c>
      <c r="BA177" s="85">
        <f>SUM(N177,R177,V177,Z177,AD177,AH177)</f>
        <v>4</v>
      </c>
      <c r="GR177" t="s">
        <v>379</v>
      </c>
      <c r="GS177" s="1">
        <f t="shared" si="94"/>
        <v>910</v>
      </c>
      <c r="GT177" s="1" t="str">
        <f t="shared" si="95"/>
        <v>Japan</v>
      </c>
    </row>
    <row r="178" spans="1:202" ht="15.75" customHeight="1">
      <c r="A178" s="1">
        <v>1</v>
      </c>
      <c r="B178" s="142" t="s">
        <v>380</v>
      </c>
      <c r="C178" t="s">
        <v>381</v>
      </c>
      <c r="D178" t="s">
        <v>16</v>
      </c>
      <c r="E178" s="254" t="s">
        <v>542</v>
      </c>
      <c r="F178" t="s">
        <v>39</v>
      </c>
      <c r="G178" t="s">
        <v>40</v>
      </c>
      <c r="H178" t="s">
        <v>19</v>
      </c>
      <c r="I178" t="s">
        <v>27</v>
      </c>
      <c r="J178" t="s">
        <v>28</v>
      </c>
      <c r="K178" s="21">
        <v>583</v>
      </c>
      <c r="L178" s="21">
        <v>4</v>
      </c>
      <c r="M178" s="21">
        <v>5</v>
      </c>
      <c r="N178" s="21">
        <v>0</v>
      </c>
      <c r="O178" s="22">
        <v>771</v>
      </c>
      <c r="P178" s="22">
        <v>26</v>
      </c>
      <c r="Q178" s="22">
        <v>10</v>
      </c>
      <c r="R178" s="22">
        <v>1</v>
      </c>
      <c r="S178" s="23">
        <v>722</v>
      </c>
      <c r="T178" s="23">
        <v>17</v>
      </c>
      <c r="U178" s="23">
        <v>28</v>
      </c>
      <c r="V178" s="23">
        <v>3</v>
      </c>
      <c r="W178" s="24">
        <v>690</v>
      </c>
      <c r="X178" s="24">
        <v>11</v>
      </c>
      <c r="Y178" s="24">
        <v>19</v>
      </c>
      <c r="Z178" s="24">
        <v>0</v>
      </c>
      <c r="AA178" s="25">
        <v>708</v>
      </c>
      <c r="AB178" s="25">
        <v>9</v>
      </c>
      <c r="AC178" s="25">
        <v>50</v>
      </c>
      <c r="AD178" s="25">
        <v>0</v>
      </c>
      <c r="AE178" s="26">
        <v>674</v>
      </c>
      <c r="AF178" s="26">
        <v>0</v>
      </c>
      <c r="AG178" s="26">
        <v>30</v>
      </c>
      <c r="AH178" s="26">
        <v>0</v>
      </c>
      <c r="AI178">
        <f>SUM(K178:N178)</f>
        <v>592</v>
      </c>
      <c r="AJ178">
        <f>SUM(O178:R178)</f>
        <v>808</v>
      </c>
      <c r="AK178">
        <f>SUM(S178:V178)</f>
        <v>770</v>
      </c>
      <c r="AL178">
        <f>SUM(W178:Z178)</f>
        <v>720</v>
      </c>
      <c r="AM178">
        <f>SUM(AA178:AD178)</f>
        <v>767</v>
      </c>
      <c r="AN178">
        <f>SUM(AE178:AH178)</f>
        <v>704</v>
      </c>
      <c r="AO178">
        <f>SUM(AI178:AN178)</f>
        <v>4361</v>
      </c>
      <c r="AP178" s="67">
        <f>SUM(K178,O178,S178,W178)</f>
        <v>2766</v>
      </c>
      <c r="AQ178" s="68">
        <f>SUM(L178,P178,T178,X178)</f>
        <v>58</v>
      </c>
      <c r="AR178" s="68">
        <f>SUM(M178,Q178,U178,Y178)</f>
        <v>62</v>
      </c>
      <c r="AS178" s="69">
        <f>SUM(N178,R178,V178,Z178)</f>
        <v>4</v>
      </c>
      <c r="AT178" s="77">
        <f>SUM(W178,AA178,AE178)</f>
        <v>2072</v>
      </c>
      <c r="AU178" s="73">
        <f>SUM(X178,AB178,AF178)</f>
        <v>20</v>
      </c>
      <c r="AV178" s="73">
        <f>SUM(Y178,AC178,AG178)</f>
        <v>99</v>
      </c>
      <c r="AW178" s="78">
        <f>SUM(Z178,AD178,AH178)</f>
        <v>0</v>
      </c>
      <c r="AX178" s="84">
        <f>SUM(K178,O178,S178,W178,AA178,AE178)</f>
        <v>4148</v>
      </c>
      <c r="AY178" s="79">
        <f>SUM(L178,P178,T178,X178,AB178,AF178)</f>
        <v>67</v>
      </c>
      <c r="AZ178" s="79">
        <f>SUM(M178,Q178,U178,Y178,AC178,AG178)</f>
        <v>142</v>
      </c>
      <c r="BA178" s="85">
        <f>SUM(N178,R178,V178,Z178,AD178,AH178)</f>
        <v>4</v>
      </c>
      <c r="GR178" t="s">
        <v>381</v>
      </c>
      <c r="GS178" s="1">
        <f t="shared" si="94"/>
        <v>674</v>
      </c>
      <c r="GT178" s="1" t="str">
        <f t="shared" si="95"/>
        <v>Japan</v>
      </c>
    </row>
    <row r="179" spans="1:202" ht="15.75" customHeight="1">
      <c r="A179" s="1">
        <v>1</v>
      </c>
      <c r="B179" s="272" t="s">
        <v>382</v>
      </c>
      <c r="C179" t="s">
        <v>383</v>
      </c>
      <c r="D179" t="s">
        <v>16</v>
      </c>
      <c r="E179" s="254" t="s">
        <v>541</v>
      </c>
      <c r="F179" t="s">
        <v>31</v>
      </c>
      <c r="G179" s="20" t="s">
        <v>103</v>
      </c>
      <c r="H179" t="s">
        <v>19</v>
      </c>
      <c r="I179" t="s">
        <v>36</v>
      </c>
      <c r="J179" t="s">
        <v>21</v>
      </c>
      <c r="K179" s="21">
        <v>21</v>
      </c>
      <c r="L179" s="21">
        <v>48</v>
      </c>
      <c r="M179" s="21">
        <v>0</v>
      </c>
      <c r="N179" s="21">
        <v>1123</v>
      </c>
      <c r="O179" s="22">
        <v>0</v>
      </c>
      <c r="P179" s="22">
        <v>27</v>
      </c>
      <c r="Q179" s="22">
        <v>0</v>
      </c>
      <c r="R179" s="22">
        <v>1866</v>
      </c>
      <c r="S179" s="23">
        <v>0</v>
      </c>
      <c r="T179" s="23">
        <v>36</v>
      </c>
      <c r="U179" s="23">
        <v>1</v>
      </c>
      <c r="V179" s="23">
        <v>4589</v>
      </c>
      <c r="W179" s="24">
        <v>0</v>
      </c>
      <c r="X179" s="24">
        <v>31</v>
      </c>
      <c r="Y179" s="24">
        <v>0</v>
      </c>
      <c r="Z179" s="24">
        <v>3345</v>
      </c>
      <c r="AA179" s="25">
        <v>0</v>
      </c>
      <c r="AB179" s="25">
        <v>66</v>
      </c>
      <c r="AC179" s="25">
        <v>18</v>
      </c>
      <c r="AD179" s="25">
        <v>6415</v>
      </c>
      <c r="AE179" s="26">
        <v>0</v>
      </c>
      <c r="AF179" s="26">
        <v>298</v>
      </c>
      <c r="AG179" s="26">
        <v>15</v>
      </c>
      <c r="AH179" s="26">
        <v>4281</v>
      </c>
      <c r="AI179">
        <f>SUM(K179:N179)</f>
        <v>1192</v>
      </c>
      <c r="AJ179">
        <f>SUM(O179:R179)</f>
        <v>1893</v>
      </c>
      <c r="AK179">
        <f>SUM(S179:V179)</f>
        <v>4626</v>
      </c>
      <c r="AL179">
        <f>SUM(W179:Z179)</f>
        <v>3376</v>
      </c>
      <c r="AM179">
        <f>SUM(AA179:AD179)</f>
        <v>6499</v>
      </c>
      <c r="AN179">
        <f>SUM(AE179:AH179)</f>
        <v>4594</v>
      </c>
      <c r="AO179">
        <f>SUM(AI179:AN179)</f>
        <v>22180</v>
      </c>
      <c r="AP179" s="67">
        <f>SUM(K179,O179,S179,W179)</f>
        <v>21</v>
      </c>
      <c r="AQ179" s="68">
        <f>SUM(L179,P179,T179,X179)</f>
        <v>142</v>
      </c>
      <c r="AR179" s="68">
        <f>SUM(M179,Q179,U179,Y179)</f>
        <v>1</v>
      </c>
      <c r="AS179" s="69">
        <f>SUM(N179,R179,V179,Z179)</f>
        <v>10923</v>
      </c>
      <c r="AT179" s="77">
        <f>SUM(W179,AA179,AE179)</f>
        <v>0</v>
      </c>
      <c r="AU179" s="73">
        <f>SUM(X179,AB179,AF179)</f>
        <v>395</v>
      </c>
      <c r="AV179" s="73">
        <f>SUM(Y179,AC179,AG179)</f>
        <v>33</v>
      </c>
      <c r="AW179" s="78">
        <f>SUM(Z179,AD179,AH179)</f>
        <v>14041</v>
      </c>
      <c r="AX179" s="84">
        <f>SUM(K179,O179,S179,W179,AA179,AE179)</f>
        <v>21</v>
      </c>
      <c r="AY179" s="79">
        <f>SUM(L179,P179,T179,X179,AB179,AF179)</f>
        <v>506</v>
      </c>
      <c r="AZ179" s="79">
        <f>SUM(M179,Q179,U179,Y179,AC179,AG179)</f>
        <v>34</v>
      </c>
      <c r="BA179" s="85">
        <f>SUM(N179,R179,V179,Z179,AD179,AH179)</f>
        <v>21619</v>
      </c>
      <c r="GR179" t="s">
        <v>383</v>
      </c>
      <c r="GS179" s="1">
        <f t="shared" si="94"/>
        <v>4281</v>
      </c>
      <c r="GT179" s="1" t="str">
        <f t="shared" si="95"/>
        <v>South Korea</v>
      </c>
    </row>
    <row r="180" spans="1:202" ht="15.75" customHeight="1">
      <c r="A180" s="1">
        <v>1</v>
      </c>
      <c r="B180" s="272" t="s">
        <v>384</v>
      </c>
      <c r="C180" t="s">
        <v>385</v>
      </c>
      <c r="D180" t="s">
        <v>16</v>
      </c>
      <c r="E180" s="254" t="s">
        <v>542</v>
      </c>
      <c r="F180" t="s">
        <v>39</v>
      </c>
      <c r="G180" t="s">
        <v>44</v>
      </c>
      <c r="H180" t="s">
        <v>19</v>
      </c>
      <c r="I180" t="s">
        <v>27</v>
      </c>
      <c r="J180" t="s">
        <v>28</v>
      </c>
      <c r="K180" s="21">
        <v>13506</v>
      </c>
      <c r="L180" s="21">
        <v>119</v>
      </c>
      <c r="M180" s="21">
        <v>133</v>
      </c>
      <c r="N180" s="21">
        <v>0</v>
      </c>
      <c r="O180" s="22">
        <v>4199</v>
      </c>
      <c r="P180" s="22">
        <v>101</v>
      </c>
      <c r="Q180" s="22">
        <v>83</v>
      </c>
      <c r="R180" s="22">
        <v>1</v>
      </c>
      <c r="S180" s="23">
        <v>7357</v>
      </c>
      <c r="T180" s="23">
        <v>171</v>
      </c>
      <c r="U180" s="23">
        <v>77</v>
      </c>
      <c r="V180" s="23">
        <v>0</v>
      </c>
      <c r="W180" s="24">
        <v>9973</v>
      </c>
      <c r="X180" s="24">
        <v>194</v>
      </c>
      <c r="Y180" s="24">
        <v>112</v>
      </c>
      <c r="Z180" s="24">
        <v>0</v>
      </c>
      <c r="AA180" s="25">
        <v>11218</v>
      </c>
      <c r="AB180" s="25">
        <v>448</v>
      </c>
      <c r="AC180" s="25">
        <v>110</v>
      </c>
      <c r="AD180" s="25">
        <v>1</v>
      </c>
      <c r="AE180" s="26">
        <v>5890</v>
      </c>
      <c r="AF180" s="26">
        <v>156</v>
      </c>
      <c r="AG180" s="26">
        <v>85</v>
      </c>
      <c r="AH180" s="26">
        <v>3</v>
      </c>
      <c r="AI180">
        <f>SUM(K180:N180)</f>
        <v>13758</v>
      </c>
      <c r="AJ180">
        <f>SUM(O180:R180)</f>
        <v>4384</v>
      </c>
      <c r="AK180">
        <f>SUM(S180:V180)</f>
        <v>7605</v>
      </c>
      <c r="AL180">
        <f>SUM(W180:Z180)</f>
        <v>10279</v>
      </c>
      <c r="AM180">
        <f>SUM(AA180:AD180)</f>
        <v>11777</v>
      </c>
      <c r="AN180">
        <f>SUM(AE180:AH180)</f>
        <v>6134</v>
      </c>
      <c r="AO180">
        <f>SUM(AI180:AN180)</f>
        <v>53937</v>
      </c>
      <c r="AP180" s="67">
        <f>SUM(K180,O180,S180,W180)</f>
        <v>35035</v>
      </c>
      <c r="AQ180" s="68">
        <f>SUM(L180,P180,T180,X180)</f>
        <v>585</v>
      </c>
      <c r="AR180" s="68">
        <f>SUM(M180,Q180,U180,Y180)</f>
        <v>405</v>
      </c>
      <c r="AS180" s="69">
        <f>SUM(N180,R180,V180,Z180)</f>
        <v>1</v>
      </c>
      <c r="AT180" s="77">
        <f>SUM(W180,AA180,AE180)</f>
        <v>27081</v>
      </c>
      <c r="AU180" s="73">
        <f>SUM(X180,AB180,AF180)</f>
        <v>798</v>
      </c>
      <c r="AV180" s="73">
        <f>SUM(Y180,AC180,AG180)</f>
        <v>307</v>
      </c>
      <c r="AW180" s="78">
        <f>SUM(Z180,AD180,AH180)</f>
        <v>4</v>
      </c>
      <c r="AX180" s="84">
        <f>SUM(K180,O180,S180,W180,AA180,AE180)</f>
        <v>52143</v>
      </c>
      <c r="AY180" s="79">
        <f>SUM(L180,P180,T180,X180,AB180,AF180)</f>
        <v>1189</v>
      </c>
      <c r="AZ180" s="79">
        <f>SUM(M180,Q180,U180,Y180,AC180,AG180)</f>
        <v>600</v>
      </c>
      <c r="BA180" s="85">
        <f>SUM(N180,R180,V180,Z180,AD180,AH180)</f>
        <v>5</v>
      </c>
      <c r="BD180" s="110"/>
      <c r="BE180" s="110"/>
      <c r="BF180" s="110"/>
      <c r="BG180" s="110"/>
      <c r="BH180" s="110"/>
      <c r="BI180" s="110"/>
      <c r="BJ180" s="110"/>
      <c r="BK180" s="110"/>
      <c r="BL180" s="110"/>
      <c r="GR180" t="s">
        <v>385</v>
      </c>
      <c r="GS180" s="1">
        <f t="shared" si="94"/>
        <v>5890</v>
      </c>
      <c r="GT180" s="1" t="str">
        <f t="shared" si="95"/>
        <v>Japan</v>
      </c>
    </row>
    <row r="181" spans="1:202" ht="15.75" customHeight="1">
      <c r="A181" s="1">
        <v>1</v>
      </c>
      <c r="B181" s="142" t="s">
        <v>386</v>
      </c>
      <c r="C181" t="s">
        <v>387</v>
      </c>
      <c r="D181" t="s">
        <v>52</v>
      </c>
      <c r="E181" s="254" t="s">
        <v>538</v>
      </c>
      <c r="F181" t="s">
        <v>10</v>
      </c>
      <c r="G181" t="s">
        <v>489</v>
      </c>
      <c r="H181" t="s">
        <v>53</v>
      </c>
      <c r="I181" t="s">
        <v>41</v>
      </c>
      <c r="J181" t="s">
        <v>28</v>
      </c>
      <c r="K181" s="21">
        <v>16</v>
      </c>
      <c r="L181" s="21">
        <v>1767</v>
      </c>
      <c r="M181" s="21">
        <v>2537</v>
      </c>
      <c r="N181" s="21">
        <v>5</v>
      </c>
      <c r="O181" s="22">
        <v>0</v>
      </c>
      <c r="P181" s="22">
        <v>1526</v>
      </c>
      <c r="Q181" s="22">
        <v>2730</v>
      </c>
      <c r="R181" s="22">
        <v>6</v>
      </c>
      <c r="S181" s="23">
        <v>0</v>
      </c>
      <c r="T181" s="23">
        <v>1119</v>
      </c>
      <c r="U181" s="23">
        <v>1953</v>
      </c>
      <c r="V181" s="23">
        <v>8</v>
      </c>
      <c r="W181" s="24">
        <v>0</v>
      </c>
      <c r="X181" s="24">
        <v>924</v>
      </c>
      <c r="Y181" s="24">
        <v>1925</v>
      </c>
      <c r="Z181" s="24">
        <v>1</v>
      </c>
      <c r="AA181" s="25">
        <v>0</v>
      </c>
      <c r="AB181" s="25">
        <v>1968</v>
      </c>
      <c r="AC181" s="25">
        <v>1495</v>
      </c>
      <c r="AD181" s="25">
        <v>2</v>
      </c>
      <c r="AE181" s="26">
        <v>0</v>
      </c>
      <c r="AF181" s="26">
        <v>1859</v>
      </c>
      <c r="AG181" s="26">
        <v>1131</v>
      </c>
      <c r="AH181" s="26">
        <v>2</v>
      </c>
      <c r="AI181">
        <f>SUM(K181:N181)</f>
        <v>4325</v>
      </c>
      <c r="AJ181">
        <f>SUM(O181:R181)</f>
        <v>4262</v>
      </c>
      <c r="AK181">
        <f>SUM(S181:V181)</f>
        <v>3080</v>
      </c>
      <c r="AL181">
        <f>SUM(W181:Z181)</f>
        <v>2850</v>
      </c>
      <c r="AM181">
        <f>SUM(AA181:AD181)</f>
        <v>3465</v>
      </c>
      <c r="AN181">
        <f>SUM(AE181:AH181)</f>
        <v>2992</v>
      </c>
      <c r="AO181">
        <f>SUM(AI181:AN181)</f>
        <v>20974</v>
      </c>
      <c r="AP181" s="67">
        <f>SUM(K181,O181,S181,W181)</f>
        <v>16</v>
      </c>
      <c r="AQ181" s="68">
        <f>SUM(L181,P181,T181,X181)</f>
        <v>5336</v>
      </c>
      <c r="AR181" s="68">
        <f>SUM(M181,Q181,U181,Y181)</f>
        <v>9145</v>
      </c>
      <c r="AS181" s="69">
        <f>SUM(N181,R181,V181,Z181)</f>
        <v>20</v>
      </c>
      <c r="AT181" s="77">
        <f>SUM(W181,AA181,AE181)</f>
        <v>0</v>
      </c>
      <c r="AU181" s="73">
        <f>SUM(X181,AB181,AF181)</f>
        <v>4751</v>
      </c>
      <c r="AV181" s="73">
        <f>SUM(Y181,AC181,AG181)</f>
        <v>4551</v>
      </c>
      <c r="AW181" s="78">
        <f>SUM(Z181,AD181,AH181)</f>
        <v>5</v>
      </c>
      <c r="AX181" s="84">
        <f>SUM(K181,O181,S181,W181,AA181,AE181)</f>
        <v>16</v>
      </c>
      <c r="AY181" s="79">
        <f>SUM(L181,P181,T181,X181,AB181,AF181)</f>
        <v>9163</v>
      </c>
      <c r="AZ181" s="79">
        <f>SUM(M181,Q181,U181,Y181,AC181,AG181)</f>
        <v>11771</v>
      </c>
      <c r="BA181" s="85">
        <f>SUM(N181,R181,V181,Z181,AD181,AH181)</f>
        <v>24</v>
      </c>
      <c r="GR181" t="s">
        <v>387</v>
      </c>
      <c r="GS181" s="1">
        <f t="shared" si="94"/>
        <v>1859</v>
      </c>
      <c r="GT181" s="1" t="str">
        <f t="shared" si="95"/>
        <v>EU</v>
      </c>
    </row>
    <row r="182" spans="1:202" ht="15.75" customHeight="1">
      <c r="A182" s="1">
        <v>1</v>
      </c>
      <c r="B182" s="142" t="s">
        <v>545</v>
      </c>
      <c r="C182" t="s">
        <v>388</v>
      </c>
      <c r="D182" t="s">
        <v>52</v>
      </c>
      <c r="E182" s="254" t="s">
        <v>538</v>
      </c>
      <c r="F182" t="s">
        <v>10</v>
      </c>
      <c r="G182" t="s">
        <v>57</v>
      </c>
      <c r="H182" t="s">
        <v>53</v>
      </c>
      <c r="I182" t="s">
        <v>41</v>
      </c>
      <c r="J182" t="s">
        <v>28</v>
      </c>
      <c r="K182" s="21">
        <v>37</v>
      </c>
      <c r="L182" s="21">
        <v>28002</v>
      </c>
      <c r="M182" s="21">
        <v>699</v>
      </c>
      <c r="N182" s="21">
        <v>0</v>
      </c>
      <c r="O182" s="22">
        <v>0</v>
      </c>
      <c r="P182" s="22">
        <v>17455</v>
      </c>
      <c r="Q182" s="22">
        <v>351</v>
      </c>
      <c r="R182" s="22">
        <v>0</v>
      </c>
      <c r="S182" s="23">
        <v>0</v>
      </c>
      <c r="T182" s="23">
        <v>15385</v>
      </c>
      <c r="U182" s="23">
        <v>406</v>
      </c>
      <c r="V182" s="23">
        <v>0</v>
      </c>
      <c r="W182" s="24">
        <v>0</v>
      </c>
      <c r="X182" s="24">
        <v>12795</v>
      </c>
      <c r="Y182" s="24">
        <v>819</v>
      </c>
      <c r="Z182" s="24">
        <v>2</v>
      </c>
      <c r="AA182" s="25">
        <v>0</v>
      </c>
      <c r="AB182" s="25">
        <v>13468</v>
      </c>
      <c r="AC182" s="25">
        <v>740</v>
      </c>
      <c r="AD182" s="25">
        <v>1</v>
      </c>
      <c r="AE182" s="26">
        <v>0</v>
      </c>
      <c r="AF182" s="26">
        <v>19358</v>
      </c>
      <c r="AG182" s="26">
        <v>215</v>
      </c>
      <c r="AH182" s="26">
        <v>0</v>
      </c>
      <c r="AI182">
        <f>SUM(K182:N182)</f>
        <v>28738</v>
      </c>
      <c r="AJ182">
        <f>SUM(O182:R182)</f>
        <v>17806</v>
      </c>
      <c r="AK182">
        <f>SUM(S182:V182)</f>
        <v>15791</v>
      </c>
      <c r="AL182">
        <f>SUM(W182:Z182)</f>
        <v>13616</v>
      </c>
      <c r="AM182">
        <f>SUM(AA182:AD182)</f>
        <v>14209</v>
      </c>
      <c r="AN182">
        <f>SUM(AE182:AH182)</f>
        <v>19573</v>
      </c>
      <c r="AO182">
        <f>SUM(AI182:AN182)</f>
        <v>109733</v>
      </c>
      <c r="AP182" s="67">
        <f>SUM(K182,O182,S182,W182)</f>
        <v>37</v>
      </c>
      <c r="AQ182" s="68">
        <f>SUM(L182,P182,T182,X182)</f>
        <v>73637</v>
      </c>
      <c r="AR182" s="68">
        <f>SUM(M182,Q182,U182,Y182)</f>
        <v>2275</v>
      </c>
      <c r="AS182" s="69">
        <f>SUM(N182,R182,V182,Z182)</f>
        <v>2</v>
      </c>
      <c r="AT182" s="77">
        <f>SUM(W182,AA182,AE182)</f>
        <v>0</v>
      </c>
      <c r="AU182" s="73">
        <f>SUM(X182,AB182,AF182)</f>
        <v>45621</v>
      </c>
      <c r="AV182" s="73">
        <f>SUM(Y182,AC182,AG182)</f>
        <v>1774</v>
      </c>
      <c r="AW182" s="78">
        <f>SUM(Z182,AD182,AH182)</f>
        <v>3</v>
      </c>
      <c r="AX182" s="84">
        <f>SUM(K182,O182,S182,W182,AA182,AE182)</f>
        <v>37</v>
      </c>
      <c r="AY182" s="79">
        <f>SUM(L182,P182,T182,X182,AB182,AF182)</f>
        <v>106463</v>
      </c>
      <c r="AZ182" s="79">
        <f>SUM(M182,Q182,U182,Y182,AC182,AG182)</f>
        <v>3230</v>
      </c>
      <c r="BA182" s="85">
        <f>SUM(N182,R182,V182,Z182,AD182,AH182)</f>
        <v>3</v>
      </c>
      <c r="GR182" t="s">
        <v>388</v>
      </c>
      <c r="GS182" s="1">
        <f t="shared" si="94"/>
        <v>19358</v>
      </c>
      <c r="GT182" s="1" t="str">
        <f t="shared" si="95"/>
        <v>EU</v>
      </c>
    </row>
    <row r="183" spans="1:202" ht="15.75" customHeight="1">
      <c r="A183" s="256">
        <v>1</v>
      </c>
      <c r="B183" s="272" t="s">
        <v>389</v>
      </c>
      <c r="C183" t="s">
        <v>390</v>
      </c>
      <c r="D183" t="s">
        <v>52</v>
      </c>
      <c r="E183" s="254" t="s">
        <v>539</v>
      </c>
      <c r="F183" t="s">
        <v>64</v>
      </c>
      <c r="G183" t="s">
        <v>65</v>
      </c>
      <c r="H183" t="s">
        <v>19</v>
      </c>
      <c r="I183" t="s">
        <v>20</v>
      </c>
      <c r="J183" t="s">
        <v>28</v>
      </c>
      <c r="K183" s="21">
        <v>0</v>
      </c>
      <c r="L183" s="21">
        <v>92</v>
      </c>
      <c r="M183" s="21">
        <v>0</v>
      </c>
      <c r="N183" s="21">
        <v>357</v>
      </c>
      <c r="O183" s="22">
        <v>0</v>
      </c>
      <c r="P183" s="22">
        <v>54</v>
      </c>
      <c r="Q183" s="22">
        <v>0</v>
      </c>
      <c r="R183" s="22">
        <v>2846</v>
      </c>
      <c r="S183" s="23">
        <v>0</v>
      </c>
      <c r="T183" s="23">
        <v>14</v>
      </c>
      <c r="U183" s="23">
        <v>0</v>
      </c>
      <c r="V183" s="23">
        <v>4746</v>
      </c>
      <c r="W183" s="24">
        <v>0</v>
      </c>
      <c r="X183" s="24">
        <v>19</v>
      </c>
      <c r="Y183" s="24">
        <v>0</v>
      </c>
      <c r="Z183" s="24">
        <v>3438</v>
      </c>
      <c r="AA183" s="25">
        <v>0</v>
      </c>
      <c r="AB183" s="25">
        <v>13</v>
      </c>
      <c r="AC183" s="25">
        <v>0</v>
      </c>
      <c r="AD183" s="25">
        <v>6315</v>
      </c>
      <c r="AE183" s="26">
        <v>0</v>
      </c>
      <c r="AF183" s="26">
        <v>9</v>
      </c>
      <c r="AG183" s="26">
        <v>0</v>
      </c>
      <c r="AH183" s="26">
        <v>3194</v>
      </c>
      <c r="AI183">
        <f>SUM(K183:N183)</f>
        <v>449</v>
      </c>
      <c r="AJ183">
        <f>SUM(O183:R183)</f>
        <v>2900</v>
      </c>
      <c r="AK183">
        <f>SUM(S183:V183)</f>
        <v>4760</v>
      </c>
      <c r="AL183">
        <f>SUM(W183:Z183)</f>
        <v>3457</v>
      </c>
      <c r="AM183">
        <f>SUM(AA183:AD183)</f>
        <v>6328</v>
      </c>
      <c r="AN183">
        <f>SUM(AE183:AH183)</f>
        <v>3203</v>
      </c>
      <c r="AO183">
        <f>SUM(AI183:AN183)</f>
        <v>21097</v>
      </c>
      <c r="AP183" s="67">
        <f>SUM(K183,O183,S183,W183)</f>
        <v>0</v>
      </c>
      <c r="AQ183" s="68">
        <f>SUM(L183,P183,T183,X183)</f>
        <v>179</v>
      </c>
      <c r="AR183" s="68">
        <f>SUM(M183,Q183,U183,Y183)</f>
        <v>0</v>
      </c>
      <c r="AS183" s="69">
        <f>SUM(N183,R183,V183,Z183)</f>
        <v>11387</v>
      </c>
      <c r="AT183" s="77">
        <f>SUM(W183,AA183,AE183)</f>
        <v>0</v>
      </c>
      <c r="AU183" s="73">
        <f>SUM(X183,AB183,AF183)</f>
        <v>41</v>
      </c>
      <c r="AV183" s="73">
        <f>SUM(Y183,AC183,AG183)</f>
        <v>0</v>
      </c>
      <c r="AW183" s="78">
        <f>SUM(Z183,AD183,AH183)</f>
        <v>12947</v>
      </c>
      <c r="AX183" s="84">
        <f>SUM(K183,O183,S183,W183,AA183,AE183)</f>
        <v>0</v>
      </c>
      <c r="AY183" s="79">
        <f>SUM(L183,P183,T183,X183,AB183,AF183)</f>
        <v>201</v>
      </c>
      <c r="AZ183" s="79">
        <f>SUM(M183,Q183,U183,Y183,AC183,AG183)</f>
        <v>0</v>
      </c>
      <c r="BA183" s="85">
        <f>SUM(N183,R183,V183,Z183,AD183,AH183)</f>
        <v>20896</v>
      </c>
      <c r="GR183" t="s">
        <v>390</v>
      </c>
      <c r="GS183" s="1">
        <f t="shared" si="94"/>
        <v>3194</v>
      </c>
      <c r="GT183" s="1" t="str">
        <f t="shared" si="95"/>
        <v>South Korea</v>
      </c>
    </row>
    <row r="184" spans="1:202" ht="15.75" customHeight="1">
      <c r="A184" s="1">
        <v>1</v>
      </c>
      <c r="B184" s="142" t="s">
        <v>563</v>
      </c>
      <c r="C184" t="s">
        <v>391</v>
      </c>
      <c r="D184" t="s">
        <v>52</v>
      </c>
      <c r="E184" s="254" t="s">
        <v>540</v>
      </c>
      <c r="F184" t="s">
        <v>17</v>
      </c>
      <c r="G184" s="20" t="s">
        <v>96</v>
      </c>
      <c r="H184" t="s">
        <v>19</v>
      </c>
      <c r="I184" t="s">
        <v>41</v>
      </c>
      <c r="J184" t="s">
        <v>28</v>
      </c>
      <c r="K184" s="21">
        <v>61</v>
      </c>
      <c r="L184" s="21">
        <v>1475</v>
      </c>
      <c r="M184" s="21">
        <v>5572</v>
      </c>
      <c r="N184" s="21">
        <v>4</v>
      </c>
      <c r="O184" s="22">
        <v>58</v>
      </c>
      <c r="P184" s="22">
        <v>961</v>
      </c>
      <c r="Q184" s="22">
        <v>6058</v>
      </c>
      <c r="R184" s="22">
        <v>3</v>
      </c>
      <c r="S184" s="23">
        <v>57</v>
      </c>
      <c r="T184" s="23">
        <v>3607</v>
      </c>
      <c r="U184" s="23">
        <v>8435</v>
      </c>
      <c r="V184" s="23">
        <v>1</v>
      </c>
      <c r="W184" s="24">
        <v>53</v>
      </c>
      <c r="X184" s="24">
        <v>1404</v>
      </c>
      <c r="Y184" s="24">
        <v>11034</v>
      </c>
      <c r="Z184" s="24">
        <v>1</v>
      </c>
      <c r="AA184" s="25">
        <v>31</v>
      </c>
      <c r="AB184" s="25">
        <v>663</v>
      </c>
      <c r="AC184" s="25">
        <v>9846</v>
      </c>
      <c r="AD184" s="25">
        <v>2</v>
      </c>
      <c r="AE184" s="26">
        <v>16</v>
      </c>
      <c r="AF184" s="26">
        <v>613</v>
      </c>
      <c r="AG184" s="26">
        <v>9039</v>
      </c>
      <c r="AH184" s="26">
        <v>1</v>
      </c>
      <c r="AI184">
        <f>SUM(K184:N184)</f>
        <v>7112</v>
      </c>
      <c r="AJ184">
        <f>SUM(O184:R184)</f>
        <v>7080</v>
      </c>
      <c r="AK184">
        <f>SUM(S184:V184)</f>
        <v>12100</v>
      </c>
      <c r="AL184">
        <f>SUM(W184:Z184)</f>
        <v>12492</v>
      </c>
      <c r="AM184">
        <f>SUM(AA184:AD184)</f>
        <v>10542</v>
      </c>
      <c r="AN184">
        <f>SUM(AE184:AH184)</f>
        <v>9669</v>
      </c>
      <c r="AO184">
        <f>SUM(AI184:AN184)</f>
        <v>58995</v>
      </c>
      <c r="AP184" s="67">
        <f>SUM(K184,O184,S184,W184)</f>
        <v>229</v>
      </c>
      <c r="AQ184" s="68">
        <f>SUM(L184,P184,T184,X184)</f>
        <v>7447</v>
      </c>
      <c r="AR184" s="68">
        <f>SUM(M184,Q184,U184,Y184)</f>
        <v>31099</v>
      </c>
      <c r="AS184" s="69">
        <f>SUM(N184,R184,V184,Z184)</f>
        <v>9</v>
      </c>
      <c r="AT184" s="77">
        <f>SUM(W184,AA184,AE184)</f>
        <v>100</v>
      </c>
      <c r="AU184" s="73">
        <f>SUM(X184,AB184,AF184)</f>
        <v>2680</v>
      </c>
      <c r="AV184" s="73">
        <f>SUM(Y184,AC184,AG184)</f>
        <v>29919</v>
      </c>
      <c r="AW184" s="78">
        <f>SUM(Z184,AD184,AH184)</f>
        <v>4</v>
      </c>
      <c r="AX184" s="84">
        <f>SUM(K184,O184,S184,W184,AA184,AE184)</f>
        <v>276</v>
      </c>
      <c r="AY184" s="79">
        <f>SUM(L184,P184,T184,X184,AB184,AF184)</f>
        <v>8723</v>
      </c>
      <c r="AZ184" s="79">
        <f>SUM(M184,Q184,U184,Y184,AC184,AG184)</f>
        <v>49984</v>
      </c>
      <c r="BA184" s="85">
        <f>SUM(N184,R184,V184,Z184,AD184,AH184)</f>
        <v>12</v>
      </c>
      <c r="GR184" t="s">
        <v>391</v>
      </c>
      <c r="GS184" s="1">
        <f t="shared" si="94"/>
        <v>9039</v>
      </c>
      <c r="GT184" s="1" t="str">
        <f t="shared" si="95"/>
        <v>USA</v>
      </c>
    </row>
    <row r="185" spans="1:202" ht="15.75" customHeight="1">
      <c r="A185" s="1">
        <v>1</v>
      </c>
      <c r="B185" s="272" t="s">
        <v>392</v>
      </c>
      <c r="C185" t="s">
        <v>393</v>
      </c>
      <c r="D185" t="s">
        <v>16</v>
      </c>
      <c r="E185" s="254" t="s">
        <v>538</v>
      </c>
      <c r="F185" t="s">
        <v>24</v>
      </c>
      <c r="G185" t="s">
        <v>18</v>
      </c>
      <c r="H185" t="s">
        <v>26</v>
      </c>
      <c r="I185" t="s">
        <v>20</v>
      </c>
      <c r="J185" t="s">
        <v>28</v>
      </c>
      <c r="K185" s="21">
        <v>0</v>
      </c>
      <c r="L185" s="21">
        <v>7868</v>
      </c>
      <c r="M185" s="21">
        <v>0</v>
      </c>
      <c r="N185" s="21">
        <v>1657</v>
      </c>
      <c r="O185" s="22">
        <v>0</v>
      </c>
      <c r="P185" s="22">
        <v>2797</v>
      </c>
      <c r="Q185" s="22">
        <v>0</v>
      </c>
      <c r="R185" s="22">
        <v>1428</v>
      </c>
      <c r="S185" s="23">
        <v>0</v>
      </c>
      <c r="T185" s="23">
        <v>9987</v>
      </c>
      <c r="U185" s="23">
        <v>0</v>
      </c>
      <c r="V185" s="23">
        <v>1512</v>
      </c>
      <c r="W185" s="24">
        <v>0</v>
      </c>
      <c r="X185" s="24">
        <v>4538</v>
      </c>
      <c r="Y185" s="24">
        <v>0</v>
      </c>
      <c r="Z185" s="24">
        <v>3111</v>
      </c>
      <c r="AA185" s="25">
        <v>0</v>
      </c>
      <c r="AB185" s="25">
        <v>7807</v>
      </c>
      <c r="AC185" s="25">
        <v>28</v>
      </c>
      <c r="AD185" s="25">
        <v>4798</v>
      </c>
      <c r="AE185" s="26">
        <v>0</v>
      </c>
      <c r="AF185" s="26">
        <v>9469</v>
      </c>
      <c r="AG185" s="26">
        <v>32</v>
      </c>
      <c r="AH185" s="26">
        <v>9404</v>
      </c>
      <c r="AI185">
        <f>SUM(K185:N185)</f>
        <v>9525</v>
      </c>
      <c r="AJ185">
        <f>SUM(O185:R185)</f>
        <v>4225</v>
      </c>
      <c r="AK185">
        <f>SUM(S185:V185)</f>
        <v>11499</v>
      </c>
      <c r="AL185">
        <f>SUM(W185:Z185)</f>
        <v>7649</v>
      </c>
      <c r="AM185">
        <f>SUM(AA185:AD185)</f>
        <v>12633</v>
      </c>
      <c r="AN185">
        <f>SUM(AE185:AH185)</f>
        <v>18905</v>
      </c>
      <c r="AO185">
        <f>SUM(AI185:AN185)</f>
        <v>64436</v>
      </c>
      <c r="AP185" s="67">
        <f>SUM(K185,O185,S185,W185)</f>
        <v>0</v>
      </c>
      <c r="AQ185" s="68">
        <f>SUM(L185,P185,T185,X185)</f>
        <v>25190</v>
      </c>
      <c r="AR185" s="68">
        <f>SUM(M185,Q185,U185,Y185)</f>
        <v>0</v>
      </c>
      <c r="AS185" s="69">
        <f>SUM(N185,R185,V185,Z185)</f>
        <v>7708</v>
      </c>
      <c r="AT185" s="77">
        <f>SUM(W185,AA185,AE185)</f>
        <v>0</v>
      </c>
      <c r="AU185" s="73">
        <f>SUM(X185,AB185,AF185)</f>
        <v>21814</v>
      </c>
      <c r="AV185" s="73">
        <f>SUM(Y185,AC185,AG185)</f>
        <v>60</v>
      </c>
      <c r="AW185" s="78">
        <f>SUM(Z185,AD185,AH185)</f>
        <v>17313</v>
      </c>
      <c r="AX185" s="84">
        <f>SUM(K185,O185,S185,W185,AA185,AE185)</f>
        <v>0</v>
      </c>
      <c r="AY185" s="79">
        <f>SUM(L185,P185,T185,X185,AB185,AF185)</f>
        <v>42466</v>
      </c>
      <c r="AZ185" s="79">
        <f>SUM(M185,Q185,U185,Y185,AC185,AG185)</f>
        <v>60</v>
      </c>
      <c r="BA185" s="85">
        <f>SUM(N185,R185,V185,Z185,AD185,AH185)</f>
        <v>21910</v>
      </c>
      <c r="GR185" t="s">
        <v>393</v>
      </c>
      <c r="GS185" s="1">
        <f t="shared" si="94"/>
        <v>9469</v>
      </c>
      <c r="GT185" s="1" t="str">
        <f t="shared" si="95"/>
        <v>EU</v>
      </c>
    </row>
    <row r="186" spans="1:202" ht="15.75" customHeight="1">
      <c r="A186" s="1">
        <v>1</v>
      </c>
      <c r="B186" s="272" t="s">
        <v>394</v>
      </c>
      <c r="C186" t="s">
        <v>395</v>
      </c>
      <c r="D186" t="s">
        <v>16</v>
      </c>
      <c r="E186" s="254" t="s">
        <v>541</v>
      </c>
      <c r="F186" t="s">
        <v>31</v>
      </c>
      <c r="G186" t="s">
        <v>103</v>
      </c>
      <c r="H186" t="s">
        <v>19</v>
      </c>
      <c r="I186" t="s">
        <v>20</v>
      </c>
      <c r="J186" t="s">
        <v>21</v>
      </c>
      <c r="K186" s="21">
        <v>35183</v>
      </c>
      <c r="L186" s="21">
        <v>2629</v>
      </c>
      <c r="M186" s="21">
        <v>121</v>
      </c>
      <c r="N186" s="21">
        <v>47</v>
      </c>
      <c r="O186" s="22">
        <v>31653</v>
      </c>
      <c r="P186" s="22">
        <v>1115</v>
      </c>
      <c r="Q186" s="22">
        <v>56</v>
      </c>
      <c r="R186" s="22">
        <v>119</v>
      </c>
      <c r="S186" s="23">
        <v>38816</v>
      </c>
      <c r="T186" s="23">
        <v>1742</v>
      </c>
      <c r="U186" s="23">
        <v>49</v>
      </c>
      <c r="V186" s="23">
        <v>305</v>
      </c>
      <c r="W186" s="24">
        <v>48095</v>
      </c>
      <c r="X186" s="24">
        <v>38633</v>
      </c>
      <c r="Y186" s="24">
        <v>50</v>
      </c>
      <c r="Z186" s="24">
        <v>688</v>
      </c>
      <c r="AA186" s="25">
        <v>44834</v>
      </c>
      <c r="AB186" s="25">
        <v>5947</v>
      </c>
      <c r="AC186" s="25">
        <v>58</v>
      </c>
      <c r="AD186" s="25">
        <v>1369</v>
      </c>
      <c r="AE186" s="26">
        <v>39185</v>
      </c>
      <c r="AF186" s="26">
        <v>1332</v>
      </c>
      <c r="AG186" s="26">
        <v>66</v>
      </c>
      <c r="AH186" s="26">
        <v>1271</v>
      </c>
      <c r="AI186">
        <f>SUM(K186:N186)</f>
        <v>37980</v>
      </c>
      <c r="AJ186">
        <f>SUM(O186:R186)</f>
        <v>32943</v>
      </c>
      <c r="AK186">
        <f>SUM(S186:V186)</f>
        <v>40912</v>
      </c>
      <c r="AL186">
        <f>SUM(W186:Z186)</f>
        <v>87466</v>
      </c>
      <c r="AM186">
        <f>SUM(AA186:AD186)</f>
        <v>52208</v>
      </c>
      <c r="AN186">
        <f>SUM(AE186:AH186)</f>
        <v>41854</v>
      </c>
      <c r="AO186">
        <f>SUM(AI186:AN186)</f>
        <v>293363</v>
      </c>
      <c r="AP186" s="67">
        <f>SUM(K186,O186,S186,W186)</f>
        <v>153747</v>
      </c>
      <c r="AQ186" s="68">
        <f>SUM(L186,P186,T186,X186)</f>
        <v>44119</v>
      </c>
      <c r="AR186" s="68">
        <f>SUM(M186,Q186,U186,Y186)</f>
        <v>276</v>
      </c>
      <c r="AS186" s="69">
        <f>SUM(N186,R186,V186,Z186)</f>
        <v>1159</v>
      </c>
      <c r="AT186" s="77">
        <f>SUM(W186,AA186,AE186)</f>
        <v>132114</v>
      </c>
      <c r="AU186" s="73">
        <f>SUM(X186,AB186,AF186)</f>
        <v>45912</v>
      </c>
      <c r="AV186" s="73">
        <f>SUM(Y186,AC186,AG186)</f>
        <v>174</v>
      </c>
      <c r="AW186" s="78">
        <f>SUM(Z186,AD186,AH186)</f>
        <v>3328</v>
      </c>
      <c r="AX186" s="84">
        <f>SUM(K186,O186,S186,W186,AA186,AE186)</f>
        <v>237766</v>
      </c>
      <c r="AY186" s="79">
        <f>SUM(L186,P186,T186,X186,AB186,AF186)</f>
        <v>51398</v>
      </c>
      <c r="AZ186" s="79">
        <f>SUM(M186,Q186,U186,Y186,AC186,AG186)</f>
        <v>400</v>
      </c>
      <c r="BA186" s="85">
        <f>SUM(N186,R186,V186,Z186,AD186,AH186)</f>
        <v>3799</v>
      </c>
      <c r="BD186" s="110"/>
      <c r="BE186" s="110"/>
      <c r="BF186" s="110"/>
      <c r="GR186" t="s">
        <v>395</v>
      </c>
      <c r="GS186" s="1">
        <f t="shared" si="94"/>
        <v>39185</v>
      </c>
      <c r="GT186" s="1" t="str">
        <f t="shared" si="95"/>
        <v>Japan</v>
      </c>
    </row>
    <row r="187" spans="1:202" ht="15.75" customHeight="1">
      <c r="A187" s="256">
        <v>1</v>
      </c>
      <c r="B187" s="272" t="s">
        <v>396</v>
      </c>
      <c r="C187" t="s">
        <v>397</v>
      </c>
      <c r="D187" t="s">
        <v>16</v>
      </c>
      <c r="E187" s="254" t="s">
        <v>540</v>
      </c>
      <c r="F187" t="s">
        <v>17</v>
      </c>
      <c r="G187" t="s">
        <v>96</v>
      </c>
      <c r="H187" t="s">
        <v>19</v>
      </c>
      <c r="I187" t="s">
        <v>27</v>
      </c>
      <c r="J187" t="s">
        <v>28</v>
      </c>
      <c r="K187" s="21">
        <v>9506</v>
      </c>
      <c r="L187" s="21">
        <v>307</v>
      </c>
      <c r="M187" s="21">
        <v>198</v>
      </c>
      <c r="N187" s="21">
        <v>151</v>
      </c>
      <c r="O187" s="22">
        <v>4198</v>
      </c>
      <c r="P187" s="22">
        <v>163</v>
      </c>
      <c r="Q187" s="22">
        <v>111</v>
      </c>
      <c r="R187" s="22">
        <v>136</v>
      </c>
      <c r="S187" s="23">
        <v>6339</v>
      </c>
      <c r="T187" s="23">
        <v>231</v>
      </c>
      <c r="U187" s="23">
        <v>78</v>
      </c>
      <c r="V187" s="23">
        <v>87</v>
      </c>
      <c r="W187" s="24">
        <v>7929</v>
      </c>
      <c r="X187" s="24">
        <v>1089</v>
      </c>
      <c r="Y187" s="24">
        <v>83</v>
      </c>
      <c r="Z187" s="24">
        <v>46</v>
      </c>
      <c r="AA187" s="25">
        <v>18417</v>
      </c>
      <c r="AB187" s="25">
        <v>390</v>
      </c>
      <c r="AC187" s="25">
        <v>63</v>
      </c>
      <c r="AD187" s="25">
        <v>131</v>
      </c>
      <c r="AE187" s="26">
        <v>19143</v>
      </c>
      <c r="AF187" s="26">
        <v>50</v>
      </c>
      <c r="AG187" s="26">
        <v>96</v>
      </c>
      <c r="AH187" s="26">
        <v>43</v>
      </c>
      <c r="AI187">
        <f>SUM(K187:N187)</f>
        <v>10162</v>
      </c>
      <c r="AJ187">
        <f>SUM(O187:R187)</f>
        <v>4608</v>
      </c>
      <c r="AK187">
        <f>SUM(S187:V187)</f>
        <v>6735</v>
      </c>
      <c r="AL187">
        <f>SUM(W187:Z187)</f>
        <v>9147</v>
      </c>
      <c r="AM187">
        <f>SUM(AA187:AD187)</f>
        <v>19001</v>
      </c>
      <c r="AN187">
        <f>SUM(AE187:AH187)</f>
        <v>19332</v>
      </c>
      <c r="AO187">
        <f>SUM(AI187:AN187)</f>
        <v>68985</v>
      </c>
      <c r="AP187" s="67">
        <f>SUM(K187,O187,S187,W187)</f>
        <v>27972</v>
      </c>
      <c r="AQ187" s="68">
        <f>SUM(L187,P187,T187,X187)</f>
        <v>1790</v>
      </c>
      <c r="AR187" s="68">
        <f>SUM(M187,Q187,U187,Y187)</f>
        <v>470</v>
      </c>
      <c r="AS187" s="69">
        <f>SUM(N187,R187,V187,Z187)</f>
        <v>420</v>
      </c>
      <c r="AT187" s="77">
        <f>SUM(W187,AA187,AE187)</f>
        <v>45489</v>
      </c>
      <c r="AU187" s="73">
        <f>SUM(X187,AB187,AF187)</f>
        <v>1529</v>
      </c>
      <c r="AV187" s="73">
        <f>SUM(Y187,AC187,AG187)</f>
        <v>242</v>
      </c>
      <c r="AW187" s="78">
        <f>SUM(Z187,AD187,AH187)</f>
        <v>220</v>
      </c>
      <c r="AX187" s="84">
        <f>SUM(K187,O187,S187,W187,AA187,AE187)</f>
        <v>65532</v>
      </c>
      <c r="AY187" s="79">
        <f>SUM(L187,P187,T187,X187,AB187,AF187)</f>
        <v>2230</v>
      </c>
      <c r="AZ187" s="79">
        <f>SUM(M187,Q187,U187,Y187,AC187,AG187)</f>
        <v>629</v>
      </c>
      <c r="BA187" s="85">
        <f>SUM(N187,R187,V187,Z187,AD187,AH187)</f>
        <v>594</v>
      </c>
      <c r="BD187" s="110"/>
      <c r="BE187" s="110"/>
      <c r="BF187" s="110"/>
      <c r="GR187" t="s">
        <v>397</v>
      </c>
      <c r="GS187" s="1" t="s">
        <v>493</v>
      </c>
      <c r="GT187" s="1" t="str">
        <f t="shared" si="95"/>
        <v/>
      </c>
    </row>
    <row r="188" spans="1:202" ht="15.75" customHeight="1">
      <c r="A188" s="1">
        <v>1</v>
      </c>
      <c r="B188" s="272" t="s">
        <v>398</v>
      </c>
      <c r="C188" t="s">
        <v>399</v>
      </c>
      <c r="D188" t="s">
        <v>16</v>
      </c>
      <c r="E188" s="254" t="s">
        <v>540</v>
      </c>
      <c r="F188" t="s">
        <v>17</v>
      </c>
      <c r="G188" t="s">
        <v>96</v>
      </c>
      <c r="H188" t="s">
        <v>19</v>
      </c>
      <c r="I188" t="s">
        <v>36</v>
      </c>
      <c r="J188" t="s">
        <v>21</v>
      </c>
      <c r="K188" s="21">
        <v>252</v>
      </c>
      <c r="L188" s="21">
        <v>1</v>
      </c>
      <c r="M188" s="21">
        <v>0</v>
      </c>
      <c r="N188" s="21">
        <v>2</v>
      </c>
      <c r="O188" s="22">
        <v>271</v>
      </c>
      <c r="P188" s="22">
        <v>1</v>
      </c>
      <c r="Q188" s="22">
        <v>0</v>
      </c>
      <c r="R188" s="22">
        <v>1</v>
      </c>
      <c r="S188" s="23">
        <v>483</v>
      </c>
      <c r="T188" s="23">
        <v>2</v>
      </c>
      <c r="U188" s="23">
        <v>0</v>
      </c>
      <c r="V188" s="23">
        <v>1</v>
      </c>
      <c r="W188" s="24">
        <v>413</v>
      </c>
      <c r="X188" s="24">
        <v>7</v>
      </c>
      <c r="Y188" s="24">
        <v>0</v>
      </c>
      <c r="Z188" s="24">
        <v>0</v>
      </c>
      <c r="AA188" s="25">
        <v>939</v>
      </c>
      <c r="AB188" s="25">
        <v>2</v>
      </c>
      <c r="AC188" s="25">
        <v>1</v>
      </c>
      <c r="AD188" s="25">
        <v>0</v>
      </c>
      <c r="AE188" s="26">
        <v>1282</v>
      </c>
      <c r="AF188" s="26">
        <v>0</v>
      </c>
      <c r="AG188" s="26">
        <v>0</v>
      </c>
      <c r="AH188" s="26">
        <v>0</v>
      </c>
      <c r="AI188">
        <f>SUM(K188:N188)</f>
        <v>255</v>
      </c>
      <c r="AJ188">
        <f>SUM(O188:R188)</f>
        <v>273</v>
      </c>
      <c r="AK188">
        <f>SUM(S188:V188)</f>
        <v>486</v>
      </c>
      <c r="AL188">
        <f>SUM(W188:Z188)</f>
        <v>420</v>
      </c>
      <c r="AM188">
        <f>SUM(AA188:AD188)</f>
        <v>942</v>
      </c>
      <c r="AN188">
        <f>SUM(AE188:AH188)</f>
        <v>1282</v>
      </c>
      <c r="AO188">
        <f>SUM(AI188:AN188)</f>
        <v>3658</v>
      </c>
      <c r="AP188" s="67">
        <f>SUM(K188,O188,S188,W188)</f>
        <v>1419</v>
      </c>
      <c r="AQ188" s="68">
        <f>SUM(L188,P188,T188,X188)</f>
        <v>11</v>
      </c>
      <c r="AR188" s="68">
        <f>SUM(M188,Q188,U188,Y188)</f>
        <v>0</v>
      </c>
      <c r="AS188" s="69">
        <f>SUM(N188,R188,V188,Z188)</f>
        <v>4</v>
      </c>
      <c r="AT188" s="77">
        <f>SUM(W188,AA188,AE188)</f>
        <v>2634</v>
      </c>
      <c r="AU188" s="73">
        <f>SUM(X188,AB188,AF188)</f>
        <v>9</v>
      </c>
      <c r="AV188" s="73">
        <f>SUM(Y188,AC188,AG188)</f>
        <v>1</v>
      </c>
      <c r="AW188" s="78">
        <f>SUM(Z188,AD188,AH188)</f>
        <v>0</v>
      </c>
      <c r="AX188" s="84">
        <f>SUM(K188,O188,S188,W188,AA188,AE188)</f>
        <v>3640</v>
      </c>
      <c r="AY188" s="79">
        <f>SUM(L188,P188,T188,X188,AB188,AF188)</f>
        <v>13</v>
      </c>
      <c r="AZ188" s="79">
        <f>SUM(M188,Q188,U188,Y188,AC188,AG188)</f>
        <v>1</v>
      </c>
      <c r="BA188" s="85">
        <f>SUM(N188,R188,V188,Z188,AD188,AH188)</f>
        <v>4</v>
      </c>
      <c r="GR188" t="s">
        <v>399</v>
      </c>
      <c r="GS188" s="1">
        <f t="shared" si="94"/>
        <v>1282</v>
      </c>
      <c r="GT188" s="1" t="str">
        <f t="shared" si="95"/>
        <v>Japan</v>
      </c>
    </row>
    <row r="189" spans="1:202" ht="15.75" customHeight="1">
      <c r="A189" s="1">
        <v>1</v>
      </c>
      <c r="B189" s="272" t="s">
        <v>400</v>
      </c>
      <c r="C189" t="s">
        <v>401</v>
      </c>
      <c r="D189" t="s">
        <v>16</v>
      </c>
      <c r="E189" s="254" t="s">
        <v>541</v>
      </c>
      <c r="F189" t="s">
        <v>31</v>
      </c>
      <c r="G189" t="s">
        <v>81</v>
      </c>
      <c r="H189" t="s">
        <v>19</v>
      </c>
      <c r="I189" t="s">
        <v>20</v>
      </c>
      <c r="J189" t="s">
        <v>21</v>
      </c>
      <c r="K189" s="21">
        <v>6</v>
      </c>
      <c r="L189" s="21">
        <v>16715</v>
      </c>
      <c r="M189" s="21">
        <v>3001</v>
      </c>
      <c r="N189" s="21">
        <v>18</v>
      </c>
      <c r="O189" s="22">
        <v>0</v>
      </c>
      <c r="P189" s="22">
        <v>23331</v>
      </c>
      <c r="Q189" s="22">
        <v>1686</v>
      </c>
      <c r="R189" s="22">
        <v>62</v>
      </c>
      <c r="S189" s="23">
        <v>0</v>
      </c>
      <c r="T189" s="23">
        <v>23240</v>
      </c>
      <c r="U189" s="23">
        <v>2687</v>
      </c>
      <c r="V189" s="23">
        <v>122</v>
      </c>
      <c r="W189" s="24">
        <v>0</v>
      </c>
      <c r="X189" s="24">
        <v>20477</v>
      </c>
      <c r="Y189" s="24">
        <v>3820</v>
      </c>
      <c r="Z189" s="24">
        <v>210</v>
      </c>
      <c r="AA189" s="25">
        <v>0</v>
      </c>
      <c r="AB189" s="25">
        <v>22912</v>
      </c>
      <c r="AC189" s="25">
        <v>4802</v>
      </c>
      <c r="AD189" s="25">
        <v>152</v>
      </c>
      <c r="AE189" s="26">
        <v>0</v>
      </c>
      <c r="AF189" s="26">
        <v>23017</v>
      </c>
      <c r="AG189" s="26">
        <v>5872</v>
      </c>
      <c r="AH189" s="26">
        <v>328</v>
      </c>
      <c r="AI189">
        <f>SUM(K189:N189)</f>
        <v>19740</v>
      </c>
      <c r="AJ189">
        <f>SUM(O189:R189)</f>
        <v>25079</v>
      </c>
      <c r="AK189">
        <f>SUM(S189:V189)</f>
        <v>26049</v>
      </c>
      <c r="AL189">
        <f>SUM(W189:Z189)</f>
        <v>24507</v>
      </c>
      <c r="AM189">
        <f>SUM(AA189:AD189)</f>
        <v>27866</v>
      </c>
      <c r="AN189">
        <f>SUM(AE189:AH189)</f>
        <v>29217</v>
      </c>
      <c r="AO189">
        <f>SUM(AI189:AN189)</f>
        <v>152458</v>
      </c>
      <c r="AP189" s="67">
        <f>SUM(K189,O189,S189,W189)</f>
        <v>6</v>
      </c>
      <c r="AQ189" s="68">
        <f>SUM(L189,P189,T189,X189)</f>
        <v>83763</v>
      </c>
      <c r="AR189" s="68">
        <f>SUM(M189,Q189,U189,Y189)</f>
        <v>11194</v>
      </c>
      <c r="AS189" s="69">
        <f>SUM(N189,R189,V189,Z189)</f>
        <v>412</v>
      </c>
      <c r="AT189" s="77">
        <f>SUM(W189,AA189,AE189)</f>
        <v>0</v>
      </c>
      <c r="AU189" s="73">
        <f>SUM(X189,AB189,AF189)</f>
        <v>66406</v>
      </c>
      <c r="AV189" s="73">
        <f>SUM(Y189,AC189,AG189)</f>
        <v>14494</v>
      </c>
      <c r="AW189" s="78">
        <f>SUM(Z189,AD189,AH189)</f>
        <v>690</v>
      </c>
      <c r="AX189" s="84">
        <f>SUM(K189,O189,S189,W189,AA189,AE189)</f>
        <v>6</v>
      </c>
      <c r="AY189" s="79">
        <f>SUM(L189,P189,T189,X189,AB189,AF189)</f>
        <v>129692</v>
      </c>
      <c r="AZ189" s="79">
        <f>SUM(M189,Q189,U189,Y189,AC189,AG189)</f>
        <v>21868</v>
      </c>
      <c r="BA189" s="85">
        <f>SUM(N189,R189,V189,Z189,AD189,AH189)</f>
        <v>892</v>
      </c>
      <c r="GR189" t="s">
        <v>401</v>
      </c>
      <c r="GS189" s="1">
        <f t="shared" si="94"/>
        <v>23017</v>
      </c>
      <c r="GT189" s="1" t="str">
        <f t="shared" si="95"/>
        <v>EU</v>
      </c>
    </row>
    <row r="190" spans="1:202" ht="15.75" customHeight="1">
      <c r="A190" s="1">
        <v>1</v>
      </c>
      <c r="B190" s="142" t="s">
        <v>562</v>
      </c>
      <c r="C190" t="s">
        <v>402</v>
      </c>
      <c r="D190" t="s">
        <v>52</v>
      </c>
      <c r="E190" s="254" t="s">
        <v>540</v>
      </c>
      <c r="F190" t="s">
        <v>17</v>
      </c>
      <c r="G190" t="s">
        <v>490</v>
      </c>
      <c r="H190" t="s">
        <v>19</v>
      </c>
      <c r="I190" t="s">
        <v>27</v>
      </c>
      <c r="J190" t="s">
        <v>28</v>
      </c>
      <c r="K190" s="21">
        <v>852</v>
      </c>
      <c r="L190" s="21">
        <v>0</v>
      </c>
      <c r="M190" s="21">
        <v>4</v>
      </c>
      <c r="N190" s="21">
        <v>0</v>
      </c>
      <c r="O190" s="22">
        <v>0</v>
      </c>
      <c r="P190" s="22">
        <v>0</v>
      </c>
      <c r="Q190" s="22">
        <v>2</v>
      </c>
      <c r="R190" s="22">
        <v>2</v>
      </c>
      <c r="S190" s="23">
        <v>0</v>
      </c>
      <c r="T190" s="23">
        <v>1</v>
      </c>
      <c r="U190" s="23">
        <v>0</v>
      </c>
      <c r="V190" s="23">
        <v>0</v>
      </c>
      <c r="W190" s="24">
        <v>0</v>
      </c>
      <c r="X190" s="24">
        <v>0</v>
      </c>
      <c r="Y190" s="24">
        <v>3</v>
      </c>
      <c r="Z190" s="24">
        <v>0</v>
      </c>
      <c r="AA190" s="25">
        <v>0</v>
      </c>
      <c r="AB190" s="25">
        <v>2</v>
      </c>
      <c r="AC190" s="25">
        <v>6</v>
      </c>
      <c r="AD190" s="25">
        <v>3</v>
      </c>
      <c r="AE190" s="26">
        <v>0</v>
      </c>
      <c r="AF190" s="26">
        <v>0</v>
      </c>
      <c r="AG190" s="26">
        <v>1</v>
      </c>
      <c r="AH190" s="26">
        <v>2</v>
      </c>
      <c r="AI190">
        <f>SUM(K190:N190)</f>
        <v>856</v>
      </c>
      <c r="AJ190">
        <f>SUM(O190:R190)</f>
        <v>4</v>
      </c>
      <c r="AK190">
        <f>SUM(S190:V190)</f>
        <v>1</v>
      </c>
      <c r="AL190">
        <f>SUM(W190:Z190)</f>
        <v>3</v>
      </c>
      <c r="AM190">
        <f>SUM(AA190:AD190)</f>
        <v>11</v>
      </c>
      <c r="AN190">
        <f>SUM(AE190:AH190)</f>
        <v>3</v>
      </c>
      <c r="AO190">
        <f>SUM(AI190:AN190)</f>
        <v>878</v>
      </c>
      <c r="AP190" s="67">
        <f>SUM(K190,O190,S190,W190)</f>
        <v>852</v>
      </c>
      <c r="AQ190" s="68">
        <f>SUM(L190,P190,T190,X190)</f>
        <v>1</v>
      </c>
      <c r="AR190" s="68">
        <f>SUM(M190,Q190,U190,Y190)</f>
        <v>9</v>
      </c>
      <c r="AS190" s="69">
        <f>SUM(N190,R190,V190,Z190)</f>
        <v>2</v>
      </c>
      <c r="AT190" s="77">
        <f>SUM(W190,AA190,AE190)</f>
        <v>0</v>
      </c>
      <c r="AU190" s="73">
        <f>SUM(X190,AB190,AF190)</f>
        <v>2</v>
      </c>
      <c r="AV190" s="73">
        <f>SUM(Y190,AC190,AG190)</f>
        <v>10</v>
      </c>
      <c r="AW190" s="78">
        <f>SUM(Z190,AD190,AH190)</f>
        <v>5</v>
      </c>
      <c r="AX190" s="84">
        <f>SUM(K190,O190,S190,W190,AA190,AE190)</f>
        <v>852</v>
      </c>
      <c r="AY190" s="79">
        <f>SUM(L190,P190,T190,X190,AB190,AF190)</f>
        <v>3</v>
      </c>
      <c r="AZ190" s="79">
        <f>SUM(M190,Q190,U190,Y190,AC190,AG190)</f>
        <v>16</v>
      </c>
      <c r="BA190" s="85">
        <f>SUM(N190,R190,V190,Z190,AD190,AH190)</f>
        <v>7</v>
      </c>
      <c r="GR190" t="s">
        <v>402</v>
      </c>
      <c r="GS190" s="1">
        <f t="shared" si="94"/>
        <v>2</v>
      </c>
      <c r="GT190" s="1" t="str">
        <f t="shared" si="95"/>
        <v>South Korea</v>
      </c>
    </row>
    <row r="191" spans="1:202" ht="15.75" customHeight="1">
      <c r="A191" s="1">
        <v>1</v>
      </c>
      <c r="B191" s="272" t="s">
        <v>403</v>
      </c>
      <c r="C191" t="s">
        <v>404</v>
      </c>
      <c r="D191" t="s">
        <v>16</v>
      </c>
      <c r="E191" s="254" t="s">
        <v>542</v>
      </c>
      <c r="F191" t="s">
        <v>39</v>
      </c>
      <c r="G191" t="s">
        <v>40</v>
      </c>
      <c r="H191" t="s">
        <v>19</v>
      </c>
      <c r="I191" t="s">
        <v>41</v>
      </c>
      <c r="J191" t="s">
        <v>28</v>
      </c>
      <c r="K191" s="21">
        <v>17299</v>
      </c>
      <c r="L191" s="21">
        <v>177</v>
      </c>
      <c r="M191" s="21">
        <v>39</v>
      </c>
      <c r="N191" s="21">
        <v>0</v>
      </c>
      <c r="O191" s="22">
        <v>7986</v>
      </c>
      <c r="P191" s="22">
        <v>79</v>
      </c>
      <c r="Q191" s="22">
        <v>34</v>
      </c>
      <c r="R191" s="22">
        <v>3</v>
      </c>
      <c r="S191" s="23">
        <v>7887</v>
      </c>
      <c r="T191" s="23">
        <v>115</v>
      </c>
      <c r="U191" s="23">
        <v>18</v>
      </c>
      <c r="V191" s="23">
        <v>0</v>
      </c>
      <c r="W191" s="24">
        <v>7341</v>
      </c>
      <c r="X191" s="24">
        <v>47</v>
      </c>
      <c r="Y191" s="24">
        <v>25</v>
      </c>
      <c r="Z191" s="24">
        <v>0</v>
      </c>
      <c r="AA191" s="25">
        <v>8581</v>
      </c>
      <c r="AB191" s="25">
        <v>62</v>
      </c>
      <c r="AC191" s="25">
        <v>24</v>
      </c>
      <c r="AD191" s="25">
        <v>0</v>
      </c>
      <c r="AE191" s="26">
        <v>7327</v>
      </c>
      <c r="AF191" s="26">
        <v>3</v>
      </c>
      <c r="AG191" s="26">
        <v>12</v>
      </c>
      <c r="AH191" s="26">
        <v>4</v>
      </c>
      <c r="AI191">
        <f>SUM(K191:N191)</f>
        <v>17515</v>
      </c>
      <c r="AJ191">
        <f>SUM(O191:R191)</f>
        <v>8102</v>
      </c>
      <c r="AK191">
        <f>SUM(S191:V191)</f>
        <v>8020</v>
      </c>
      <c r="AL191">
        <f>SUM(W191:Z191)</f>
        <v>7413</v>
      </c>
      <c r="AM191">
        <f>SUM(AA191:AD191)</f>
        <v>8667</v>
      </c>
      <c r="AN191">
        <f>SUM(AE191:AH191)</f>
        <v>7346</v>
      </c>
      <c r="AO191">
        <f>SUM(AI191:AN191)</f>
        <v>57063</v>
      </c>
      <c r="AP191" s="67">
        <f>SUM(K191,O191,S191,W191)</f>
        <v>40513</v>
      </c>
      <c r="AQ191" s="68">
        <f>SUM(L191,P191,T191,X191)</f>
        <v>418</v>
      </c>
      <c r="AR191" s="68">
        <f>SUM(M191,Q191,U191,Y191)</f>
        <v>116</v>
      </c>
      <c r="AS191" s="69">
        <f>SUM(N191,R191,V191,Z191)</f>
        <v>3</v>
      </c>
      <c r="AT191" s="77">
        <f>SUM(W191,AA191,AE191)</f>
        <v>23249</v>
      </c>
      <c r="AU191" s="73">
        <f>SUM(X191,AB191,AF191)</f>
        <v>112</v>
      </c>
      <c r="AV191" s="73">
        <f>SUM(Y191,AC191,AG191)</f>
        <v>61</v>
      </c>
      <c r="AW191" s="78">
        <f>SUM(Z191,AD191,AH191)</f>
        <v>4</v>
      </c>
      <c r="AX191" s="84">
        <f>SUM(K191,O191,S191,W191,AA191,AE191)</f>
        <v>56421</v>
      </c>
      <c r="AY191" s="79">
        <f>SUM(L191,P191,T191,X191,AB191,AF191)</f>
        <v>483</v>
      </c>
      <c r="AZ191" s="79">
        <f>SUM(M191,Q191,U191,Y191,AC191,AG191)</f>
        <v>152</v>
      </c>
      <c r="BA191" s="85">
        <f>SUM(N191,R191,V191,Z191,AD191,AH191)</f>
        <v>7</v>
      </c>
      <c r="GR191" t="s">
        <v>404</v>
      </c>
      <c r="GS191" s="1">
        <f t="shared" si="94"/>
        <v>7327</v>
      </c>
      <c r="GT191" s="1" t="str">
        <f t="shared" si="95"/>
        <v>Japan</v>
      </c>
    </row>
    <row r="192" spans="1:202" ht="15.75" customHeight="1">
      <c r="A192" s="1">
        <v>1</v>
      </c>
      <c r="B192" s="273" t="s">
        <v>405</v>
      </c>
      <c r="C192" t="s">
        <v>406</v>
      </c>
      <c r="D192" t="s">
        <v>16</v>
      </c>
      <c r="E192" s="254" t="s">
        <v>539</v>
      </c>
      <c r="F192" t="s">
        <v>31</v>
      </c>
      <c r="G192" t="s">
        <v>32</v>
      </c>
      <c r="H192" t="s">
        <v>19</v>
      </c>
      <c r="I192" t="s">
        <v>36</v>
      </c>
      <c r="J192" t="s">
        <v>28</v>
      </c>
      <c r="K192" s="21">
        <v>0</v>
      </c>
      <c r="L192" s="21">
        <v>10708</v>
      </c>
      <c r="M192" s="21">
        <v>47</v>
      </c>
      <c r="N192" s="21">
        <v>1</v>
      </c>
      <c r="O192" s="22">
        <v>0</v>
      </c>
      <c r="P192" s="22">
        <v>8776</v>
      </c>
      <c r="Q192" s="22">
        <v>29</v>
      </c>
      <c r="R192" s="22">
        <v>5</v>
      </c>
      <c r="S192" s="23">
        <v>0</v>
      </c>
      <c r="T192" s="23">
        <v>7465</v>
      </c>
      <c r="U192" s="23">
        <v>22</v>
      </c>
      <c r="V192" s="23">
        <v>5</v>
      </c>
      <c r="W192" s="24">
        <v>0</v>
      </c>
      <c r="X192" s="24">
        <v>4229</v>
      </c>
      <c r="Y192" s="24">
        <v>41</v>
      </c>
      <c r="Z192" s="24">
        <v>14</v>
      </c>
      <c r="AA192" s="25">
        <v>0</v>
      </c>
      <c r="AB192" s="25">
        <v>4789</v>
      </c>
      <c r="AC192" s="25">
        <v>28</v>
      </c>
      <c r="AD192" s="25">
        <v>16</v>
      </c>
      <c r="AE192" s="26">
        <v>0</v>
      </c>
      <c r="AF192" s="26">
        <v>13610</v>
      </c>
      <c r="AG192" s="26">
        <v>17</v>
      </c>
      <c r="AH192" s="26">
        <v>9</v>
      </c>
      <c r="AI192">
        <f>SUM(K192:N192)</f>
        <v>10756</v>
      </c>
      <c r="AJ192">
        <f>SUM(O192:R192)</f>
        <v>8810</v>
      </c>
      <c r="AK192">
        <f>SUM(S192:V192)</f>
        <v>7492</v>
      </c>
      <c r="AL192">
        <f>SUM(W192:Z192)</f>
        <v>4284</v>
      </c>
      <c r="AM192">
        <f>SUM(AA192:AD192)</f>
        <v>4833</v>
      </c>
      <c r="AN192">
        <f>SUM(AE192:AH192)</f>
        <v>13636</v>
      </c>
      <c r="AO192">
        <f>SUM(AI192:AN192)</f>
        <v>49811</v>
      </c>
      <c r="AP192" s="67">
        <f>SUM(K192,O192,S192,W192)</f>
        <v>0</v>
      </c>
      <c r="AQ192" s="68">
        <f>SUM(L192,P192,T192,X192)</f>
        <v>31178</v>
      </c>
      <c r="AR192" s="68">
        <f>SUM(M192,Q192,U192,Y192)</f>
        <v>139</v>
      </c>
      <c r="AS192" s="69">
        <f>SUM(N192,R192,V192,Z192)</f>
        <v>25</v>
      </c>
      <c r="AT192" s="77">
        <f>SUM(W192,AA192,AE192)</f>
        <v>0</v>
      </c>
      <c r="AU192" s="73">
        <f>SUM(X192,AB192,AF192)</f>
        <v>22628</v>
      </c>
      <c r="AV192" s="73">
        <f>SUM(Y192,AC192,AG192)</f>
        <v>86</v>
      </c>
      <c r="AW192" s="78">
        <f>SUM(Z192,AD192,AH192)</f>
        <v>39</v>
      </c>
      <c r="AX192" s="84">
        <f>SUM(K192,O192,S192,W192,AA192,AE192)</f>
        <v>0</v>
      </c>
      <c r="AY192" s="79">
        <f>SUM(L192,P192,T192,X192,AB192,AF192)</f>
        <v>49577</v>
      </c>
      <c r="AZ192" s="79">
        <f>SUM(M192,Q192,U192,Y192,AC192,AG192)</f>
        <v>184</v>
      </c>
      <c r="BA192" s="85">
        <f>SUM(N192,R192,V192,Z192,AD192,AH192)</f>
        <v>50</v>
      </c>
      <c r="GR192" t="s">
        <v>406</v>
      </c>
      <c r="GS192" s="1">
        <f t="shared" si="94"/>
        <v>13610</v>
      </c>
      <c r="GT192" s="1" t="str">
        <f t="shared" si="95"/>
        <v>EU</v>
      </c>
    </row>
    <row r="193" spans="1:202" ht="15.75" customHeight="1">
      <c r="A193" s="1">
        <v>1</v>
      </c>
      <c r="B193" s="142" t="s">
        <v>407</v>
      </c>
      <c r="C193" t="s">
        <v>408</v>
      </c>
      <c r="D193" t="s">
        <v>16</v>
      </c>
      <c r="E193" s="254" t="s">
        <v>538</v>
      </c>
      <c r="F193" t="s">
        <v>24</v>
      </c>
      <c r="G193" t="s">
        <v>25</v>
      </c>
      <c r="H193" t="s">
        <v>19</v>
      </c>
      <c r="I193" t="s">
        <v>27</v>
      </c>
      <c r="J193" t="s">
        <v>28</v>
      </c>
      <c r="K193" s="21">
        <v>2861</v>
      </c>
      <c r="L193" s="21">
        <v>15079</v>
      </c>
      <c r="M193" s="21">
        <v>1585</v>
      </c>
      <c r="N193" s="21">
        <v>170</v>
      </c>
      <c r="O193" s="22">
        <v>2827</v>
      </c>
      <c r="P193" s="22">
        <v>2586</v>
      </c>
      <c r="Q193" s="22">
        <v>1021</v>
      </c>
      <c r="R193" s="22">
        <v>56</v>
      </c>
      <c r="S193" s="23">
        <v>2913</v>
      </c>
      <c r="T193" s="23">
        <v>2577</v>
      </c>
      <c r="U193" s="23">
        <v>2779</v>
      </c>
      <c r="V193" s="23">
        <v>582</v>
      </c>
      <c r="W193" s="24">
        <v>1928</v>
      </c>
      <c r="X193" s="24">
        <v>4048</v>
      </c>
      <c r="Y193" s="24">
        <v>2784</v>
      </c>
      <c r="Z193" s="24">
        <v>199</v>
      </c>
      <c r="AA193" s="25">
        <v>2793</v>
      </c>
      <c r="AB193" s="25">
        <v>33851</v>
      </c>
      <c r="AC193" s="25">
        <v>4137</v>
      </c>
      <c r="AD193" s="25">
        <v>833</v>
      </c>
      <c r="AE193" s="26">
        <v>2563</v>
      </c>
      <c r="AF193" s="26">
        <v>393</v>
      </c>
      <c r="AG193" s="26">
        <v>2375</v>
      </c>
      <c r="AH193" s="26">
        <v>3441</v>
      </c>
      <c r="AI193">
        <f>SUM(K193:N193)</f>
        <v>19695</v>
      </c>
      <c r="AJ193">
        <f>SUM(O193:R193)</f>
        <v>6490</v>
      </c>
      <c r="AK193">
        <f>SUM(S193:V193)</f>
        <v>8851</v>
      </c>
      <c r="AL193">
        <f>SUM(W193:Z193)</f>
        <v>8959</v>
      </c>
      <c r="AM193">
        <f>SUM(AA193:AD193)</f>
        <v>41614</v>
      </c>
      <c r="AN193">
        <f>SUM(AE193:AH193)</f>
        <v>8772</v>
      </c>
      <c r="AO193">
        <f>SUM(AI193:AN193)</f>
        <v>94381</v>
      </c>
      <c r="AP193" s="67">
        <f>SUM(K193,O193,S193,W193)</f>
        <v>10529</v>
      </c>
      <c r="AQ193" s="68">
        <f>SUM(L193,P193,T193,X193)</f>
        <v>24290</v>
      </c>
      <c r="AR193" s="68">
        <f>SUM(M193,Q193,U193,Y193)</f>
        <v>8169</v>
      </c>
      <c r="AS193" s="69">
        <f>SUM(N193,R193,V193,Z193)</f>
        <v>1007</v>
      </c>
      <c r="AT193" s="77">
        <f>SUM(W193,AA193,AE193)</f>
        <v>7284</v>
      </c>
      <c r="AU193" s="73">
        <f>SUM(X193,AB193,AF193)</f>
        <v>38292</v>
      </c>
      <c r="AV193" s="73">
        <f>SUM(Y193,AC193,AG193)</f>
        <v>9296</v>
      </c>
      <c r="AW193" s="78">
        <f>SUM(Z193,AD193,AH193)</f>
        <v>4473</v>
      </c>
      <c r="AX193" s="84">
        <f>SUM(K193,O193,S193,W193,AA193,AE193)</f>
        <v>15885</v>
      </c>
      <c r="AY193" s="79">
        <f>SUM(L193,P193,T193,X193,AB193,AF193)</f>
        <v>58534</v>
      </c>
      <c r="AZ193" s="79">
        <f>SUM(M193,Q193,U193,Y193,AC193,AG193)</f>
        <v>14681</v>
      </c>
      <c r="BA193" s="85">
        <f>SUM(N193,R193,V193,Z193,AD193,AH193)</f>
        <v>5281</v>
      </c>
      <c r="BD193" s="110"/>
      <c r="BE193" s="110"/>
      <c r="BF193" s="110"/>
      <c r="BG193" s="110"/>
      <c r="BH193" s="110"/>
      <c r="BI193" s="110"/>
      <c r="BJ193" s="110"/>
      <c r="BK193" s="110"/>
      <c r="BL193" s="110"/>
      <c r="GR193" t="s">
        <v>408</v>
      </c>
      <c r="GS193" s="1" t="s">
        <v>493</v>
      </c>
      <c r="GT193" s="1" t="str">
        <f t="shared" si="95"/>
        <v/>
      </c>
    </row>
    <row r="194" spans="1:202" ht="15.75" customHeight="1">
      <c r="A194" s="1">
        <v>1</v>
      </c>
      <c r="B194" s="272" t="s">
        <v>409</v>
      </c>
      <c r="C194" t="s">
        <v>410</v>
      </c>
      <c r="D194" t="s">
        <v>16</v>
      </c>
      <c r="E194" s="254" t="s">
        <v>538</v>
      </c>
      <c r="F194" t="s">
        <v>24</v>
      </c>
      <c r="G194" t="s">
        <v>18</v>
      </c>
      <c r="H194" t="s">
        <v>26</v>
      </c>
      <c r="I194" t="s">
        <v>27</v>
      </c>
      <c r="J194" t="s">
        <v>28</v>
      </c>
      <c r="K194" s="21">
        <v>0</v>
      </c>
      <c r="L194" s="21">
        <v>175</v>
      </c>
      <c r="M194" s="21">
        <v>72</v>
      </c>
      <c r="N194" s="21">
        <v>45</v>
      </c>
      <c r="O194" s="22">
        <v>0</v>
      </c>
      <c r="P194" s="22">
        <v>45</v>
      </c>
      <c r="Q194" s="22">
        <v>0</v>
      </c>
      <c r="R194" s="22">
        <v>25</v>
      </c>
      <c r="S194" s="23">
        <v>0</v>
      </c>
      <c r="T194" s="23">
        <v>6</v>
      </c>
      <c r="U194" s="23">
        <v>1</v>
      </c>
      <c r="V194" s="23">
        <v>32</v>
      </c>
      <c r="W194" s="24">
        <v>0</v>
      </c>
      <c r="X194" s="24">
        <v>23</v>
      </c>
      <c r="Y194" s="24">
        <v>0</v>
      </c>
      <c r="Z194" s="24">
        <v>0</v>
      </c>
      <c r="AA194" s="25">
        <v>0</v>
      </c>
      <c r="AB194" s="25">
        <v>33</v>
      </c>
      <c r="AC194" s="25">
        <v>1</v>
      </c>
      <c r="AD194" s="25">
        <v>8</v>
      </c>
      <c r="AE194" s="26">
        <v>0</v>
      </c>
      <c r="AF194" s="26">
        <v>3</v>
      </c>
      <c r="AG194" s="26">
        <v>0</v>
      </c>
      <c r="AH194" s="26">
        <v>0</v>
      </c>
      <c r="AI194">
        <f>SUM(K194:N194)</f>
        <v>292</v>
      </c>
      <c r="AJ194">
        <f>SUM(O194:R194)</f>
        <v>70</v>
      </c>
      <c r="AK194">
        <f>SUM(S194:V194)</f>
        <v>39</v>
      </c>
      <c r="AL194">
        <f>SUM(W194:Z194)</f>
        <v>23</v>
      </c>
      <c r="AM194">
        <f>SUM(AA194:AD194)</f>
        <v>42</v>
      </c>
      <c r="AN194">
        <f>SUM(AE194:AH194)</f>
        <v>3</v>
      </c>
      <c r="AO194">
        <f>SUM(AI194:AN194)</f>
        <v>469</v>
      </c>
      <c r="AP194" s="67">
        <f>SUM(K194,O194,S194,W194)</f>
        <v>0</v>
      </c>
      <c r="AQ194" s="68">
        <f>SUM(L194,P194,T194,X194)</f>
        <v>249</v>
      </c>
      <c r="AR194" s="68">
        <f>SUM(M194,Q194,U194,Y194)</f>
        <v>73</v>
      </c>
      <c r="AS194" s="69">
        <f>SUM(N194,R194,V194,Z194)</f>
        <v>102</v>
      </c>
      <c r="AT194" s="77">
        <f>SUM(W194,AA194,AE194)</f>
        <v>0</v>
      </c>
      <c r="AU194" s="73">
        <f>SUM(X194,AB194,AF194)</f>
        <v>59</v>
      </c>
      <c r="AV194" s="73">
        <f>SUM(Y194,AC194,AG194)</f>
        <v>1</v>
      </c>
      <c r="AW194" s="78">
        <f>SUM(Z194,AD194,AH194)</f>
        <v>8</v>
      </c>
      <c r="AX194" s="84">
        <f>SUM(K194,O194,S194,W194,AA194,AE194)</f>
        <v>0</v>
      </c>
      <c r="AY194" s="79">
        <f>SUM(L194,P194,T194,X194,AB194,AF194)</f>
        <v>285</v>
      </c>
      <c r="AZ194" s="79">
        <f>SUM(M194,Q194,U194,Y194,AC194,AG194)</f>
        <v>74</v>
      </c>
      <c r="BA194" s="85">
        <f>SUM(N194,R194,V194,Z194,AD194,AH194)</f>
        <v>110</v>
      </c>
      <c r="GR194" t="s">
        <v>410</v>
      </c>
      <c r="GS194" s="1">
        <f t="shared" si="94"/>
        <v>3</v>
      </c>
      <c r="GT194" s="1" t="str">
        <f t="shared" si="95"/>
        <v>EU</v>
      </c>
    </row>
    <row r="195" spans="1:202" ht="15.75" customHeight="1">
      <c r="A195" s="1">
        <v>1</v>
      </c>
      <c r="B195" s="272" t="s">
        <v>411</v>
      </c>
      <c r="C195" t="s">
        <v>412</v>
      </c>
      <c r="D195" t="s">
        <v>16</v>
      </c>
      <c r="E195" s="254" t="s">
        <v>542</v>
      </c>
      <c r="F195" t="s">
        <v>39</v>
      </c>
      <c r="G195" t="s">
        <v>40</v>
      </c>
      <c r="H195" t="s">
        <v>19</v>
      </c>
      <c r="I195" t="s">
        <v>41</v>
      </c>
      <c r="J195" t="s">
        <v>28</v>
      </c>
      <c r="K195" s="21">
        <v>1708</v>
      </c>
      <c r="L195" s="21">
        <v>2</v>
      </c>
      <c r="M195" s="21">
        <v>200</v>
      </c>
      <c r="N195" s="21">
        <v>1</v>
      </c>
      <c r="O195" s="22">
        <v>4166</v>
      </c>
      <c r="P195" s="22">
        <v>3</v>
      </c>
      <c r="Q195" s="22">
        <v>130</v>
      </c>
      <c r="R195" s="22">
        <v>0</v>
      </c>
      <c r="S195" s="23">
        <v>4117</v>
      </c>
      <c r="T195" s="23">
        <v>8</v>
      </c>
      <c r="U195" s="23">
        <v>204</v>
      </c>
      <c r="V195" s="23">
        <v>0</v>
      </c>
      <c r="W195" s="24">
        <v>3748</v>
      </c>
      <c r="X195" s="24">
        <v>2</v>
      </c>
      <c r="Y195" s="24">
        <v>314</v>
      </c>
      <c r="Z195" s="24">
        <v>7</v>
      </c>
      <c r="AA195" s="25">
        <v>3884</v>
      </c>
      <c r="AB195" s="25">
        <v>6</v>
      </c>
      <c r="AC195" s="25">
        <v>297</v>
      </c>
      <c r="AD195" s="25">
        <v>10</v>
      </c>
      <c r="AE195" s="26">
        <v>2402</v>
      </c>
      <c r="AF195" s="26">
        <v>0</v>
      </c>
      <c r="AG195" s="26">
        <v>144</v>
      </c>
      <c r="AH195" s="26">
        <v>1</v>
      </c>
      <c r="AI195">
        <f>SUM(K195:N195)</f>
        <v>1911</v>
      </c>
      <c r="AJ195">
        <f>SUM(O195:R195)</f>
        <v>4299</v>
      </c>
      <c r="AK195">
        <f>SUM(S195:V195)</f>
        <v>4329</v>
      </c>
      <c r="AL195">
        <f>SUM(W195:Z195)</f>
        <v>4071</v>
      </c>
      <c r="AM195">
        <f>SUM(AA195:AD195)</f>
        <v>4197</v>
      </c>
      <c r="AN195">
        <f>SUM(AE195:AH195)</f>
        <v>2547</v>
      </c>
      <c r="AO195">
        <f>SUM(AI195:AN195)</f>
        <v>21354</v>
      </c>
      <c r="AP195" s="67">
        <f>SUM(K195,O195,S195,W195)</f>
        <v>13739</v>
      </c>
      <c r="AQ195" s="68">
        <f>SUM(L195,P195,T195,X195)</f>
        <v>15</v>
      </c>
      <c r="AR195" s="68">
        <f>SUM(M195,Q195,U195,Y195)</f>
        <v>848</v>
      </c>
      <c r="AS195" s="69">
        <f>SUM(N195,R195,V195,Z195)</f>
        <v>8</v>
      </c>
      <c r="AT195" s="77">
        <f>SUM(W195,AA195,AE195)</f>
        <v>10034</v>
      </c>
      <c r="AU195" s="73">
        <f>SUM(X195,AB195,AF195)</f>
        <v>8</v>
      </c>
      <c r="AV195" s="73">
        <f>SUM(Y195,AC195,AG195)</f>
        <v>755</v>
      </c>
      <c r="AW195" s="78">
        <f>SUM(Z195,AD195,AH195)</f>
        <v>18</v>
      </c>
      <c r="AX195" s="84">
        <f>SUM(K195,O195,S195,W195,AA195,AE195)</f>
        <v>20025</v>
      </c>
      <c r="AY195" s="79">
        <f>SUM(L195,P195,T195,X195,AB195,AF195)</f>
        <v>21</v>
      </c>
      <c r="AZ195" s="79">
        <f>SUM(M195,Q195,U195,Y195,AC195,AG195)</f>
        <v>1289</v>
      </c>
      <c r="BA195" s="85">
        <f>SUM(N195,R195,V195,Z195,AD195,AH195)</f>
        <v>19</v>
      </c>
      <c r="BD195" s="110"/>
      <c r="BE195" s="110"/>
      <c r="BF195" s="110"/>
      <c r="BG195" s="110"/>
      <c r="BH195" s="110"/>
      <c r="BI195" s="110"/>
      <c r="BJ195" s="110"/>
      <c r="BK195" s="110"/>
      <c r="BL195" s="110"/>
      <c r="GR195" t="s">
        <v>412</v>
      </c>
      <c r="GS195" s="1">
        <f t="shared" si="94"/>
        <v>2402</v>
      </c>
      <c r="GT195" s="1" t="str">
        <f t="shared" si="95"/>
        <v>Japan</v>
      </c>
    </row>
    <row r="196" spans="1:202" ht="15.75" customHeight="1">
      <c r="A196" s="1">
        <v>1</v>
      </c>
      <c r="B196" s="272" t="s">
        <v>413</v>
      </c>
      <c r="C196" t="s">
        <v>414</v>
      </c>
      <c r="D196" t="s">
        <v>52</v>
      </c>
      <c r="E196" s="254" t="s">
        <v>540</v>
      </c>
      <c r="F196" t="s">
        <v>17</v>
      </c>
      <c r="G196" t="s">
        <v>490</v>
      </c>
      <c r="H196" t="s">
        <v>19</v>
      </c>
      <c r="I196" t="s">
        <v>27</v>
      </c>
      <c r="J196" t="s">
        <v>28</v>
      </c>
      <c r="K196" s="21">
        <v>2</v>
      </c>
      <c r="L196" s="21">
        <v>2</v>
      </c>
      <c r="M196" s="21">
        <v>0</v>
      </c>
      <c r="N196" s="21">
        <v>0</v>
      </c>
      <c r="O196" s="22">
        <v>0</v>
      </c>
      <c r="P196" s="22">
        <v>0</v>
      </c>
      <c r="Q196" s="22">
        <v>0</v>
      </c>
      <c r="R196" s="22">
        <v>0</v>
      </c>
      <c r="S196" s="23">
        <v>0</v>
      </c>
      <c r="T196" s="23">
        <v>0</v>
      </c>
      <c r="U196" s="23">
        <v>0</v>
      </c>
      <c r="V196" s="23">
        <v>0</v>
      </c>
      <c r="W196" s="24">
        <v>0</v>
      </c>
      <c r="X196" s="24">
        <v>0</v>
      </c>
      <c r="Y196" s="24">
        <v>0</v>
      </c>
      <c r="Z196" s="24">
        <v>0</v>
      </c>
      <c r="AA196" s="25">
        <v>0</v>
      </c>
      <c r="AB196" s="25">
        <v>0</v>
      </c>
      <c r="AC196" s="25">
        <v>0</v>
      </c>
      <c r="AD196" s="25">
        <v>0</v>
      </c>
      <c r="AE196" s="26">
        <v>0</v>
      </c>
      <c r="AF196" s="26">
        <v>0</v>
      </c>
      <c r="AG196" s="26">
        <v>0</v>
      </c>
      <c r="AH196" s="26">
        <v>0</v>
      </c>
      <c r="AI196">
        <f>SUM(K196:N196)</f>
        <v>4</v>
      </c>
      <c r="AJ196">
        <f>SUM(O196:R196)</f>
        <v>0</v>
      </c>
      <c r="AK196">
        <f>SUM(S196:V196)</f>
        <v>0</v>
      </c>
      <c r="AL196">
        <f>SUM(W196:Z196)</f>
        <v>0</v>
      </c>
      <c r="AM196">
        <f>SUM(AA196:AD196)</f>
        <v>0</v>
      </c>
      <c r="AN196">
        <f>SUM(AE196:AH196)</f>
        <v>0</v>
      </c>
      <c r="AO196">
        <f>SUM(AI196:AN196)</f>
        <v>4</v>
      </c>
      <c r="AP196" s="67">
        <f>SUM(K196,O196,S196,W196)</f>
        <v>2</v>
      </c>
      <c r="AQ196" s="68">
        <f>SUM(L196,P196,T196,X196)</f>
        <v>2</v>
      </c>
      <c r="AR196" s="68">
        <f>SUM(M196,Q196,U196,Y196)</f>
        <v>0</v>
      </c>
      <c r="AS196" s="69">
        <f>SUM(N196,R196,V196,Z196)</f>
        <v>0</v>
      </c>
      <c r="AT196" s="77">
        <f>SUM(W196,AA196,AE196)</f>
        <v>0</v>
      </c>
      <c r="AU196" s="73">
        <f>SUM(X196,AB196,AF196)</f>
        <v>0</v>
      </c>
      <c r="AV196" s="73">
        <f>SUM(Y196,AC196,AG196)</f>
        <v>0</v>
      </c>
      <c r="AW196" s="78">
        <f>SUM(Z196,AD196,AH196)</f>
        <v>0</v>
      </c>
      <c r="AX196" s="84">
        <f>SUM(K196,O196,S196,W196,AA196,AE196)</f>
        <v>2</v>
      </c>
      <c r="AY196" s="79">
        <f>SUM(L196,P196,T196,X196,AB196,AF196)</f>
        <v>2</v>
      </c>
      <c r="AZ196" s="79">
        <f>SUM(M196,Q196,U196,Y196,AC196,AG196)</f>
        <v>0</v>
      </c>
      <c r="BA196" s="85">
        <f>SUM(N196,R196,V196,Z196,AD196,AH196)</f>
        <v>0</v>
      </c>
      <c r="GR196" t="s">
        <v>414</v>
      </c>
      <c r="GS196" s="1">
        <f t="shared" ref="GS196:GS210" si="96">MAX(AE196:AH196)</f>
        <v>0</v>
      </c>
      <c r="GT196" s="1" t="str">
        <f t="shared" ref="GT196:GT210" si="97">IF(AE196=GS196,"Japan",IF(AF196=GS196,"EU",IF(AG196=GS196,"USA",IF(AH196=GS196,"South Korea",""))))</f>
        <v>Japan</v>
      </c>
    </row>
    <row r="197" spans="1:202" ht="15.75" customHeight="1">
      <c r="A197" s="1">
        <v>1</v>
      </c>
      <c r="B197" s="272" t="s">
        <v>415</v>
      </c>
      <c r="C197" t="s">
        <v>416</v>
      </c>
      <c r="D197" t="s">
        <v>16</v>
      </c>
      <c r="E197" s="254" t="s">
        <v>541</v>
      </c>
      <c r="F197" t="s">
        <v>31</v>
      </c>
      <c r="G197" s="20" t="s">
        <v>103</v>
      </c>
      <c r="H197" t="s">
        <v>19</v>
      </c>
      <c r="I197" t="s">
        <v>20</v>
      </c>
      <c r="J197" t="s">
        <v>21</v>
      </c>
      <c r="K197" s="21">
        <v>16120</v>
      </c>
      <c r="L197" s="21">
        <v>1227</v>
      </c>
      <c r="M197" s="21">
        <v>10</v>
      </c>
      <c r="N197" s="21">
        <v>14</v>
      </c>
      <c r="O197" s="22">
        <v>15182</v>
      </c>
      <c r="P197" s="22">
        <v>4340</v>
      </c>
      <c r="Q197" s="22">
        <v>11</v>
      </c>
      <c r="R197" s="22">
        <v>4</v>
      </c>
      <c r="S197" s="23">
        <v>19735</v>
      </c>
      <c r="T197" s="23">
        <v>628</v>
      </c>
      <c r="U197" s="23">
        <v>8</v>
      </c>
      <c r="V197" s="23">
        <v>4</v>
      </c>
      <c r="W197" s="24">
        <v>21747</v>
      </c>
      <c r="X197" s="24">
        <v>345</v>
      </c>
      <c r="Y197" s="24">
        <v>4</v>
      </c>
      <c r="Z197" s="24">
        <v>11</v>
      </c>
      <c r="AA197" s="25">
        <v>20346</v>
      </c>
      <c r="AB197" s="25">
        <v>5233</v>
      </c>
      <c r="AC197" s="25">
        <v>3</v>
      </c>
      <c r="AD197" s="25">
        <v>1</v>
      </c>
      <c r="AE197" s="26">
        <v>20741</v>
      </c>
      <c r="AF197" s="26">
        <v>21</v>
      </c>
      <c r="AG197" s="26">
        <v>7</v>
      </c>
      <c r="AH197" s="26">
        <v>6</v>
      </c>
      <c r="AI197">
        <f>SUM(K197:N197)</f>
        <v>17371</v>
      </c>
      <c r="AJ197">
        <f>SUM(O197:R197)</f>
        <v>19537</v>
      </c>
      <c r="AK197">
        <f>SUM(S197:V197)</f>
        <v>20375</v>
      </c>
      <c r="AL197">
        <f>SUM(W197:Z197)</f>
        <v>22107</v>
      </c>
      <c r="AM197">
        <f>SUM(AA197:AD197)</f>
        <v>25583</v>
      </c>
      <c r="AN197">
        <f>SUM(AE197:AH197)</f>
        <v>20775</v>
      </c>
      <c r="AO197">
        <f>SUM(AI197:AN197)</f>
        <v>125748</v>
      </c>
      <c r="AP197" s="67">
        <f>SUM(K197,O197,S197,W197)</f>
        <v>72784</v>
      </c>
      <c r="AQ197" s="68">
        <f>SUM(L197,P197,T197,X197)</f>
        <v>6540</v>
      </c>
      <c r="AR197" s="68">
        <f>SUM(M197,Q197,U197,Y197)</f>
        <v>33</v>
      </c>
      <c r="AS197" s="69">
        <f>SUM(N197,R197,V197,Z197)</f>
        <v>33</v>
      </c>
      <c r="AT197" s="77">
        <f>SUM(W197,AA197,AE197)</f>
        <v>62834</v>
      </c>
      <c r="AU197" s="73">
        <f>SUM(X197,AB197,AF197)</f>
        <v>5599</v>
      </c>
      <c r="AV197" s="73">
        <f>SUM(Y197,AC197,AG197)</f>
        <v>14</v>
      </c>
      <c r="AW197" s="78">
        <f>SUM(Z197,AD197,AH197)</f>
        <v>18</v>
      </c>
      <c r="AX197" s="84">
        <f>SUM(K197,O197,S197,W197,AA197,AE197)</f>
        <v>113871</v>
      </c>
      <c r="AY197" s="79">
        <f>SUM(L197,P197,T197,X197,AB197,AF197)</f>
        <v>11794</v>
      </c>
      <c r="AZ197" s="79">
        <f>SUM(M197,Q197,U197,Y197,AC197,AG197)</f>
        <v>43</v>
      </c>
      <c r="BA197" s="85">
        <f>SUM(N197,R197,V197,Z197,AD197,AH197)</f>
        <v>40</v>
      </c>
      <c r="BD197" s="110"/>
      <c r="BE197" s="110"/>
      <c r="BF197" s="110"/>
      <c r="GR197" t="s">
        <v>416</v>
      </c>
      <c r="GS197" s="1">
        <f t="shared" si="96"/>
        <v>20741</v>
      </c>
      <c r="GT197" s="1" t="str">
        <f t="shared" si="97"/>
        <v>Japan</v>
      </c>
    </row>
    <row r="198" spans="1:202" ht="15.75" customHeight="1">
      <c r="A198" s="1">
        <v>1</v>
      </c>
      <c r="B198" s="272" t="s">
        <v>417</v>
      </c>
      <c r="C198" t="s">
        <v>418</v>
      </c>
      <c r="D198" t="s">
        <v>16</v>
      </c>
      <c r="E198" s="254" t="s">
        <v>538</v>
      </c>
      <c r="F198" t="s">
        <v>24</v>
      </c>
      <c r="G198" s="20" t="s">
        <v>73</v>
      </c>
      <c r="H198" t="s">
        <v>26</v>
      </c>
      <c r="I198" t="s">
        <v>36</v>
      </c>
      <c r="J198" t="s">
        <v>28</v>
      </c>
      <c r="K198" s="21">
        <v>0</v>
      </c>
      <c r="L198" s="21">
        <v>11848</v>
      </c>
      <c r="M198" s="21">
        <v>850</v>
      </c>
      <c r="N198" s="21">
        <v>6</v>
      </c>
      <c r="O198" s="22">
        <v>0</v>
      </c>
      <c r="P198" s="22">
        <v>19936</v>
      </c>
      <c r="Q198" s="22">
        <v>2493</v>
      </c>
      <c r="R198" s="22">
        <v>23</v>
      </c>
      <c r="S198" s="23">
        <v>0</v>
      </c>
      <c r="T198" s="23">
        <v>49189</v>
      </c>
      <c r="U198" s="23">
        <v>14762</v>
      </c>
      <c r="V198" s="23">
        <v>81</v>
      </c>
      <c r="W198" s="24">
        <v>0</v>
      </c>
      <c r="X198" s="24">
        <v>54563</v>
      </c>
      <c r="Y198" s="24">
        <v>34824</v>
      </c>
      <c r="Z198" s="24">
        <v>631</v>
      </c>
      <c r="AA198" s="25">
        <v>0</v>
      </c>
      <c r="AB198" s="25">
        <v>102117</v>
      </c>
      <c r="AC198" s="25">
        <v>73735</v>
      </c>
      <c r="AD198" s="25">
        <v>2321</v>
      </c>
      <c r="AE198" s="26">
        <v>0</v>
      </c>
      <c r="AF198" s="26">
        <v>152031</v>
      </c>
      <c r="AG198" s="26">
        <v>99126</v>
      </c>
      <c r="AH198" s="26">
        <v>9418</v>
      </c>
      <c r="AI198">
        <f>SUM(K198:N198)</f>
        <v>12704</v>
      </c>
      <c r="AJ198">
        <f>SUM(O198:R198)</f>
        <v>22452</v>
      </c>
      <c r="AK198">
        <f>SUM(S198:V198)</f>
        <v>64032</v>
      </c>
      <c r="AL198">
        <f>SUM(W198:Z198)</f>
        <v>90018</v>
      </c>
      <c r="AM198">
        <f>SUM(AA198:AD198)</f>
        <v>178173</v>
      </c>
      <c r="AN198">
        <f>SUM(AE198:AH198)</f>
        <v>260575</v>
      </c>
      <c r="AO198">
        <f>SUM(AI198:AN198)</f>
        <v>627954</v>
      </c>
      <c r="AP198" s="67">
        <f>SUM(K198,O198,S198,W198)</f>
        <v>0</v>
      </c>
      <c r="AQ198" s="68">
        <f>SUM(L198,P198,T198,X198)</f>
        <v>135536</v>
      </c>
      <c r="AR198" s="68">
        <f>SUM(M198,Q198,U198,Y198)</f>
        <v>52929</v>
      </c>
      <c r="AS198" s="69">
        <f>SUM(N198,R198,V198,Z198)</f>
        <v>741</v>
      </c>
      <c r="AT198" s="77">
        <f>SUM(W198,AA198,AE198)</f>
        <v>0</v>
      </c>
      <c r="AU198" s="73">
        <f>SUM(X198,AB198,AF198)</f>
        <v>308711</v>
      </c>
      <c r="AV198" s="73">
        <f>SUM(Y198,AC198,AG198)</f>
        <v>207685</v>
      </c>
      <c r="AW198" s="78">
        <f>SUM(Z198,AD198,AH198)</f>
        <v>12370</v>
      </c>
      <c r="AX198" s="84">
        <f>SUM(K198,O198,S198,W198,AA198,AE198)</f>
        <v>0</v>
      </c>
      <c r="AY198" s="79">
        <f>SUM(L198,P198,T198,X198,AB198,AF198)</f>
        <v>389684</v>
      </c>
      <c r="AZ198" s="79">
        <f>SUM(M198,Q198,U198,Y198,AC198,AG198)</f>
        <v>225790</v>
      </c>
      <c r="BA198" s="85">
        <f>SUM(N198,R198,V198,Z198,AD198,AH198)</f>
        <v>12480</v>
      </c>
      <c r="GR198" t="s">
        <v>418</v>
      </c>
      <c r="GS198" s="1">
        <f t="shared" si="96"/>
        <v>152031</v>
      </c>
      <c r="GT198" s="1" t="str">
        <f t="shared" si="97"/>
        <v>EU</v>
      </c>
    </row>
    <row r="199" spans="1:202" ht="15.75" customHeight="1">
      <c r="A199" s="1">
        <v>1</v>
      </c>
      <c r="B199" s="272" t="s">
        <v>419</v>
      </c>
      <c r="C199" t="s">
        <v>420</v>
      </c>
      <c r="D199" t="s">
        <v>16</v>
      </c>
      <c r="E199" s="254" t="s">
        <v>539</v>
      </c>
      <c r="F199" t="s">
        <v>64</v>
      </c>
      <c r="G199" s="20" t="s">
        <v>65</v>
      </c>
      <c r="H199" t="s">
        <v>19</v>
      </c>
      <c r="I199" t="s">
        <v>41</v>
      </c>
      <c r="J199" t="s">
        <v>28</v>
      </c>
      <c r="K199" s="21">
        <v>103836</v>
      </c>
      <c r="L199" s="21">
        <v>3053</v>
      </c>
      <c r="M199" s="21">
        <v>85016</v>
      </c>
      <c r="N199" s="21">
        <v>2134</v>
      </c>
      <c r="O199" s="22">
        <v>117236</v>
      </c>
      <c r="P199" s="22">
        <v>19094</v>
      </c>
      <c r="Q199" s="22">
        <v>75146</v>
      </c>
      <c r="R199" s="22">
        <v>2299</v>
      </c>
      <c r="S199" s="23">
        <v>113195</v>
      </c>
      <c r="T199" s="23">
        <v>3095</v>
      </c>
      <c r="U199" s="23">
        <v>99651</v>
      </c>
      <c r="V199" s="23">
        <v>2312</v>
      </c>
      <c r="W199" s="24">
        <v>100158</v>
      </c>
      <c r="X199" s="24">
        <v>4792</v>
      </c>
      <c r="Y199" s="24">
        <v>129489</v>
      </c>
      <c r="Z199" s="24">
        <v>2394</v>
      </c>
      <c r="AA199" s="25">
        <v>143977</v>
      </c>
      <c r="AB199" s="25">
        <v>20513</v>
      </c>
      <c r="AC199" s="25">
        <v>147502</v>
      </c>
      <c r="AD199" s="25">
        <v>3019</v>
      </c>
      <c r="AE199" s="26">
        <v>113944</v>
      </c>
      <c r="AF199" s="26">
        <v>2633</v>
      </c>
      <c r="AG199" s="26">
        <v>97863</v>
      </c>
      <c r="AH199" s="26">
        <v>2646</v>
      </c>
      <c r="AI199">
        <f>SUM(K199:N199)</f>
        <v>194039</v>
      </c>
      <c r="AJ199">
        <f>SUM(O199:R199)</f>
        <v>213775</v>
      </c>
      <c r="AK199">
        <f>SUM(S199:V199)</f>
        <v>218253</v>
      </c>
      <c r="AL199">
        <f>SUM(W199:Z199)</f>
        <v>236833</v>
      </c>
      <c r="AM199">
        <f>SUM(AA199:AD199)</f>
        <v>315011</v>
      </c>
      <c r="AN199">
        <f>SUM(AE199:AH199)</f>
        <v>217086</v>
      </c>
      <c r="AO199">
        <f>SUM(AI199:AN199)</f>
        <v>1394997</v>
      </c>
      <c r="AP199" s="67">
        <f>SUM(K199,O199,S199,W199)</f>
        <v>434425</v>
      </c>
      <c r="AQ199" s="68">
        <f>SUM(L199,P199,T199,X199)</f>
        <v>30034</v>
      </c>
      <c r="AR199" s="68">
        <f>SUM(M199,Q199,U199,Y199)</f>
        <v>389302</v>
      </c>
      <c r="AS199" s="69">
        <f>SUM(N199,R199,V199,Z199)</f>
        <v>9139</v>
      </c>
      <c r="AT199" s="77">
        <f>SUM(W199,AA199,AE199)</f>
        <v>358079</v>
      </c>
      <c r="AU199" s="73">
        <f>SUM(X199,AB199,AF199)</f>
        <v>27938</v>
      </c>
      <c r="AV199" s="73">
        <f>SUM(Y199,AC199,AG199)</f>
        <v>374854</v>
      </c>
      <c r="AW199" s="78">
        <f>SUM(Z199,AD199,AH199)</f>
        <v>8059</v>
      </c>
      <c r="AX199" s="84">
        <f>SUM(K199,O199,S199,W199,AA199,AE199)</f>
        <v>692346</v>
      </c>
      <c r="AY199" s="79">
        <f>SUM(L199,P199,T199,X199,AB199,AF199)</f>
        <v>53180</v>
      </c>
      <c r="AZ199" s="79">
        <f>SUM(M199,Q199,U199,Y199,AC199,AG199)</f>
        <v>634667</v>
      </c>
      <c r="BA199" s="85">
        <f>SUM(N199,R199,V199,Z199,AD199,AH199)</f>
        <v>14804</v>
      </c>
      <c r="BD199" s="110"/>
      <c r="GR199" t="s">
        <v>420</v>
      </c>
      <c r="GS199" s="1">
        <f t="shared" si="96"/>
        <v>113944</v>
      </c>
      <c r="GT199" s="1" t="str">
        <f t="shared" si="97"/>
        <v>Japan</v>
      </c>
    </row>
    <row r="200" spans="1:202" ht="15.75" customHeight="1">
      <c r="A200" s="240">
        <v>1</v>
      </c>
      <c r="B200" s="274" t="s">
        <v>421</v>
      </c>
      <c r="C200" s="241" t="s">
        <v>422</v>
      </c>
      <c r="D200" s="241" t="s">
        <v>52</v>
      </c>
      <c r="E200" s="254" t="s">
        <v>538</v>
      </c>
      <c r="F200" s="241" t="s">
        <v>10</v>
      </c>
      <c r="G200" s="241" t="s">
        <v>489</v>
      </c>
      <c r="H200" s="241" t="s">
        <v>53</v>
      </c>
      <c r="I200" s="241" t="s">
        <v>41</v>
      </c>
      <c r="J200" s="241" t="s">
        <v>28</v>
      </c>
      <c r="K200" s="242">
        <v>7949</v>
      </c>
      <c r="L200" s="242">
        <v>2598</v>
      </c>
      <c r="M200" s="242">
        <v>9890</v>
      </c>
      <c r="N200" s="242">
        <v>1</v>
      </c>
      <c r="O200" s="243">
        <v>6906</v>
      </c>
      <c r="P200" s="243">
        <v>2169</v>
      </c>
      <c r="Q200" s="243">
        <v>8627</v>
      </c>
      <c r="R200" s="243">
        <v>6</v>
      </c>
      <c r="S200" s="244">
        <v>6267</v>
      </c>
      <c r="T200" s="244">
        <v>3065</v>
      </c>
      <c r="U200" s="244">
        <v>5315</v>
      </c>
      <c r="V200" s="244">
        <v>3</v>
      </c>
      <c r="W200" s="245">
        <v>9712</v>
      </c>
      <c r="X200" s="245">
        <v>3295</v>
      </c>
      <c r="Y200" s="245">
        <v>5764</v>
      </c>
      <c r="Z200" s="245">
        <v>4</v>
      </c>
      <c r="AA200" s="246">
        <v>13776</v>
      </c>
      <c r="AB200" s="246">
        <v>3467</v>
      </c>
      <c r="AC200" s="246">
        <v>6725</v>
      </c>
      <c r="AD200" s="246">
        <v>13</v>
      </c>
      <c r="AE200" s="247">
        <v>9654</v>
      </c>
      <c r="AF200" s="247">
        <v>3218</v>
      </c>
      <c r="AG200" s="247">
        <v>3679</v>
      </c>
      <c r="AH200" s="247">
        <v>16</v>
      </c>
      <c r="AI200" s="241">
        <f>SUM(K200:N200)</f>
        <v>20438</v>
      </c>
      <c r="AJ200" s="241">
        <f>SUM(O200:R200)</f>
        <v>17708</v>
      </c>
      <c r="AK200" s="241">
        <f>SUM(S200:V200)</f>
        <v>14650</v>
      </c>
      <c r="AL200" s="241">
        <f>SUM(W200:Z200)</f>
        <v>18775</v>
      </c>
      <c r="AM200" s="241">
        <f>SUM(AA200:AD200)</f>
        <v>23981</v>
      </c>
      <c r="AN200" s="241">
        <f>SUM(AE200:AH200)</f>
        <v>16567</v>
      </c>
      <c r="AO200" s="241">
        <f>SUM(AI200:AN200)</f>
        <v>112119</v>
      </c>
      <c r="AP200" s="218">
        <f>SUM(K200,O200,S200,W200)</f>
        <v>30834</v>
      </c>
      <c r="AQ200" s="220">
        <f>SUM(L200,P200,T200,X200)</f>
        <v>11127</v>
      </c>
      <c r="AR200" s="220">
        <f>SUM(M200,Q200,U200,Y200)</f>
        <v>29596</v>
      </c>
      <c r="AS200" s="221">
        <f>SUM(N200,R200,V200,Z200)</f>
        <v>14</v>
      </c>
      <c r="AT200" s="219">
        <f>SUM(W200,AA200,AE200)</f>
        <v>33142</v>
      </c>
      <c r="AU200" s="248">
        <f>SUM(X200,AB200,AF200)</f>
        <v>9980</v>
      </c>
      <c r="AV200" s="248">
        <f>SUM(Y200,AC200,AG200)</f>
        <v>16168</v>
      </c>
      <c r="AW200" s="249">
        <f>SUM(Z200,AD200,AH200)</f>
        <v>33</v>
      </c>
      <c r="AX200" s="219">
        <f>SUM(K200,O200,S200,W200,AA200,AE200)</f>
        <v>54264</v>
      </c>
      <c r="AY200" s="248">
        <f>SUM(L200,P200,T200,X200,AB200,AF200)</f>
        <v>17812</v>
      </c>
      <c r="AZ200" s="248">
        <f>SUM(M200,Q200,U200,Y200,AC200,AG200)</f>
        <v>40000</v>
      </c>
      <c r="BA200" s="249">
        <f>SUM(N200,R200,V200,Z200,AD200,AH200)</f>
        <v>43</v>
      </c>
      <c r="BD200" s="110"/>
      <c r="BE200" s="110"/>
      <c r="BF200" s="110"/>
      <c r="BG200" s="110"/>
      <c r="GR200" t="s">
        <v>422</v>
      </c>
      <c r="GS200" s="1">
        <f t="shared" si="96"/>
        <v>9654</v>
      </c>
      <c r="GT200" s="1" t="str">
        <f t="shared" si="97"/>
        <v>Japan</v>
      </c>
    </row>
    <row r="201" spans="1:202" ht="15.75" customHeight="1">
      <c r="A201" s="1">
        <v>1</v>
      </c>
      <c r="B201" s="272" t="s">
        <v>11</v>
      </c>
      <c r="C201" t="s">
        <v>424</v>
      </c>
      <c r="D201" t="s">
        <v>52</v>
      </c>
      <c r="E201" s="254" t="s">
        <v>538</v>
      </c>
      <c r="F201" t="s">
        <v>110</v>
      </c>
      <c r="G201" t="s">
        <v>110</v>
      </c>
      <c r="H201" t="s">
        <v>53</v>
      </c>
      <c r="I201" t="s">
        <v>41</v>
      </c>
      <c r="J201" t="s">
        <v>28</v>
      </c>
      <c r="K201" s="21">
        <v>1383</v>
      </c>
      <c r="L201" s="21">
        <v>18873</v>
      </c>
      <c r="M201" s="21">
        <v>0</v>
      </c>
      <c r="N201" s="21">
        <v>2206</v>
      </c>
      <c r="O201" s="22">
        <v>2554</v>
      </c>
      <c r="P201" s="22">
        <v>14029</v>
      </c>
      <c r="Q201" s="22">
        <v>0</v>
      </c>
      <c r="R201" s="22">
        <v>2043</v>
      </c>
      <c r="S201" s="23">
        <v>3124</v>
      </c>
      <c r="T201" s="23">
        <v>14292</v>
      </c>
      <c r="U201" s="23">
        <v>0</v>
      </c>
      <c r="V201" s="23">
        <v>1943</v>
      </c>
      <c r="W201" s="24">
        <v>3363</v>
      </c>
      <c r="X201" s="24">
        <v>9206</v>
      </c>
      <c r="Y201" s="24">
        <v>0</v>
      </c>
      <c r="Z201" s="24">
        <v>2007</v>
      </c>
      <c r="AA201" s="25">
        <v>4066</v>
      </c>
      <c r="AB201" s="25">
        <v>23398</v>
      </c>
      <c r="AC201" s="25">
        <v>0</v>
      </c>
      <c r="AD201" s="25">
        <v>2045</v>
      </c>
      <c r="AE201" s="26">
        <v>5118</v>
      </c>
      <c r="AF201" s="26">
        <v>8733</v>
      </c>
      <c r="AG201" s="26">
        <v>0</v>
      </c>
      <c r="AH201" s="26">
        <v>1882</v>
      </c>
      <c r="AI201">
        <f>SUM(K201:N201)</f>
        <v>22462</v>
      </c>
      <c r="AJ201">
        <f>SUM(O201:R201)</f>
        <v>18626</v>
      </c>
      <c r="AK201">
        <f>SUM(S201:V201)</f>
        <v>19359</v>
      </c>
      <c r="AL201">
        <f>SUM(W201:Z201)</f>
        <v>14576</v>
      </c>
      <c r="AM201">
        <f>SUM(AA201:AD201)</f>
        <v>29509</v>
      </c>
      <c r="AN201">
        <f>SUM(AE201:AH201)</f>
        <v>15733</v>
      </c>
      <c r="AO201">
        <f>SUM(AI201:AN201)</f>
        <v>120265</v>
      </c>
      <c r="AP201" s="67">
        <f>SUM(K201,O201,S201,W201)</f>
        <v>10424</v>
      </c>
      <c r="AQ201" s="68">
        <f>SUM(L201,P201,T201,X201)</f>
        <v>56400</v>
      </c>
      <c r="AR201" s="68">
        <f>SUM(M201,Q201,U201,Y201)</f>
        <v>0</v>
      </c>
      <c r="AS201" s="69">
        <f>SUM(N201,R201,V201,Z201)</f>
        <v>8199</v>
      </c>
      <c r="AT201" s="77">
        <f>SUM(W201,AA201,AE201)</f>
        <v>12547</v>
      </c>
      <c r="AU201" s="73">
        <f>SUM(X201,AB201,AF201)</f>
        <v>41337</v>
      </c>
      <c r="AV201" s="73">
        <f>SUM(Y201,AC201,AG201)</f>
        <v>0</v>
      </c>
      <c r="AW201" s="78">
        <f>SUM(Z201,AD201,AH201)</f>
        <v>5934</v>
      </c>
      <c r="AX201" s="84">
        <f>SUM(K201,O201,S201,W201,AA201,AE201)</f>
        <v>19608</v>
      </c>
      <c r="AY201" s="79">
        <f>SUM(L201,P201,T201,X201,AB201,AF201)</f>
        <v>88531</v>
      </c>
      <c r="AZ201" s="79">
        <f>SUM(M201,Q201,U201,Y201,AC201,AG201)</f>
        <v>0</v>
      </c>
      <c r="BA201" s="85">
        <f>SUM(N201,R201,V201,Z201,AD201,AH201)</f>
        <v>12126</v>
      </c>
      <c r="GR201" t="s">
        <v>424</v>
      </c>
      <c r="GS201" s="1">
        <f t="shared" si="96"/>
        <v>8733</v>
      </c>
      <c r="GT201" s="1" t="str">
        <f t="shared" si="97"/>
        <v>EU</v>
      </c>
    </row>
    <row r="202" spans="1:202" ht="15.75" customHeight="1">
      <c r="A202" s="1">
        <v>1</v>
      </c>
      <c r="B202" s="142" t="s">
        <v>425</v>
      </c>
      <c r="C202" t="s">
        <v>426</v>
      </c>
      <c r="D202" t="s">
        <v>16</v>
      </c>
      <c r="E202" s="254" t="s">
        <v>542</v>
      </c>
      <c r="F202" t="s">
        <v>39</v>
      </c>
      <c r="G202" s="20" t="s">
        <v>44</v>
      </c>
      <c r="H202" t="s">
        <v>19</v>
      </c>
      <c r="I202" t="s">
        <v>41</v>
      </c>
      <c r="J202" t="s">
        <v>28</v>
      </c>
      <c r="K202" s="21">
        <v>1</v>
      </c>
      <c r="L202" s="21">
        <v>207</v>
      </c>
      <c r="M202" s="21">
        <v>81</v>
      </c>
      <c r="N202" s="21">
        <v>0</v>
      </c>
      <c r="O202" s="22">
        <v>0</v>
      </c>
      <c r="P202" s="22">
        <v>129</v>
      </c>
      <c r="Q202" s="22">
        <v>67</v>
      </c>
      <c r="R202" s="22">
        <v>3</v>
      </c>
      <c r="S202" s="23">
        <v>0</v>
      </c>
      <c r="T202" s="23">
        <v>113</v>
      </c>
      <c r="U202" s="23">
        <v>91</v>
      </c>
      <c r="V202" s="23">
        <v>0</v>
      </c>
      <c r="W202" s="24">
        <v>0</v>
      </c>
      <c r="X202" s="24">
        <v>86</v>
      </c>
      <c r="Y202" s="24">
        <v>112</v>
      </c>
      <c r="Z202" s="24">
        <v>0</v>
      </c>
      <c r="AA202" s="25">
        <v>0</v>
      </c>
      <c r="AB202" s="25">
        <v>55</v>
      </c>
      <c r="AC202" s="25">
        <v>63</v>
      </c>
      <c r="AD202" s="25">
        <v>0</v>
      </c>
      <c r="AE202" s="26">
        <v>0</v>
      </c>
      <c r="AF202" s="26">
        <v>46</v>
      </c>
      <c r="AG202" s="26">
        <v>57</v>
      </c>
      <c r="AH202" s="26">
        <v>0</v>
      </c>
      <c r="AI202">
        <f>SUM(K202:N202)</f>
        <v>289</v>
      </c>
      <c r="AJ202">
        <f>SUM(O202:R202)</f>
        <v>199</v>
      </c>
      <c r="AK202">
        <f>SUM(S202:V202)</f>
        <v>204</v>
      </c>
      <c r="AL202">
        <f>SUM(W202:Z202)</f>
        <v>198</v>
      </c>
      <c r="AM202">
        <f>SUM(AA202:AD202)</f>
        <v>118</v>
      </c>
      <c r="AN202">
        <f>SUM(AE202:AH202)</f>
        <v>103</v>
      </c>
      <c r="AO202">
        <f>SUM(AI202:AN202)</f>
        <v>1111</v>
      </c>
      <c r="AP202" s="67">
        <f>SUM(K202,O202,S202,W202)</f>
        <v>1</v>
      </c>
      <c r="AQ202" s="68">
        <f>SUM(L202,P202,T202,X202)</f>
        <v>535</v>
      </c>
      <c r="AR202" s="68">
        <f>SUM(M202,Q202,U202,Y202)</f>
        <v>351</v>
      </c>
      <c r="AS202" s="69">
        <f>SUM(N202,R202,V202,Z202)</f>
        <v>3</v>
      </c>
      <c r="AT202" s="77">
        <f>SUM(W202,AA202,AE202)</f>
        <v>0</v>
      </c>
      <c r="AU202" s="73">
        <f>SUM(X202,AB202,AF202)</f>
        <v>187</v>
      </c>
      <c r="AV202" s="73">
        <f>SUM(Y202,AC202,AG202)</f>
        <v>232</v>
      </c>
      <c r="AW202" s="78">
        <f>SUM(Z202,AD202,AH202)</f>
        <v>0</v>
      </c>
      <c r="AX202" s="84">
        <f>SUM(K202,O202,S202,W202,AA202,AE202)</f>
        <v>1</v>
      </c>
      <c r="AY202" s="79">
        <f>SUM(L202,P202,T202,X202,AB202,AF202)</f>
        <v>636</v>
      </c>
      <c r="AZ202" s="79">
        <f>SUM(M202,Q202,U202,Y202,AC202,AG202)</f>
        <v>471</v>
      </c>
      <c r="BA202" s="85">
        <f>SUM(N202,R202,V202,Z202,AD202,AH202)</f>
        <v>3</v>
      </c>
      <c r="GR202" t="s">
        <v>426</v>
      </c>
      <c r="GS202" s="1" t="s">
        <v>493</v>
      </c>
      <c r="GT202" s="1" t="str">
        <f t="shared" si="97"/>
        <v/>
      </c>
    </row>
    <row r="203" spans="1:202" ht="15.75" customHeight="1">
      <c r="A203" s="1">
        <v>1</v>
      </c>
      <c r="B203" s="142" t="s">
        <v>423</v>
      </c>
      <c r="C203" t="s">
        <v>427</v>
      </c>
      <c r="D203" t="s">
        <v>16</v>
      </c>
      <c r="E203" s="254" t="s">
        <v>538</v>
      </c>
      <c r="F203" t="s">
        <v>24</v>
      </c>
      <c r="G203" s="20" t="s">
        <v>18</v>
      </c>
      <c r="H203" t="s">
        <v>26</v>
      </c>
      <c r="I203" t="s">
        <v>36</v>
      </c>
      <c r="J203" t="s">
        <v>28</v>
      </c>
      <c r="K203" s="21">
        <v>1</v>
      </c>
      <c r="L203" s="21">
        <v>50</v>
      </c>
      <c r="M203" s="21">
        <v>0</v>
      </c>
      <c r="N203" s="21">
        <v>480</v>
      </c>
      <c r="O203" s="22">
        <v>0</v>
      </c>
      <c r="P203" s="22">
        <v>21</v>
      </c>
      <c r="Q203" s="22">
        <v>1</v>
      </c>
      <c r="R203" s="22">
        <v>483</v>
      </c>
      <c r="S203" s="23">
        <v>0</v>
      </c>
      <c r="T203" s="23">
        <v>37</v>
      </c>
      <c r="U203" s="23">
        <v>0</v>
      </c>
      <c r="V203" s="23">
        <v>303</v>
      </c>
      <c r="W203" s="24">
        <v>0</v>
      </c>
      <c r="X203" s="24">
        <v>55</v>
      </c>
      <c r="Y203" s="24">
        <v>0</v>
      </c>
      <c r="Z203" s="24">
        <v>1972</v>
      </c>
      <c r="AA203" s="25">
        <v>0</v>
      </c>
      <c r="AB203" s="25">
        <v>391</v>
      </c>
      <c r="AC203" s="25">
        <v>11</v>
      </c>
      <c r="AD203" s="25">
        <v>9432</v>
      </c>
      <c r="AE203" s="26">
        <v>0</v>
      </c>
      <c r="AF203" s="26">
        <v>341</v>
      </c>
      <c r="AG203" s="26">
        <v>15</v>
      </c>
      <c r="AH203" s="26">
        <v>2423</v>
      </c>
      <c r="AI203">
        <f>SUM(K203:N203)</f>
        <v>531</v>
      </c>
      <c r="AJ203">
        <f>SUM(O203:R203)</f>
        <v>505</v>
      </c>
      <c r="AK203">
        <f>SUM(S203:V203)</f>
        <v>340</v>
      </c>
      <c r="AL203">
        <f>SUM(W203:Z203)</f>
        <v>2027</v>
      </c>
      <c r="AM203">
        <f>SUM(AA203:AD203)</f>
        <v>9834</v>
      </c>
      <c r="AN203">
        <f>SUM(AE203:AH203)</f>
        <v>2779</v>
      </c>
      <c r="AO203">
        <f>SUM(AI203:AN203)</f>
        <v>16016</v>
      </c>
      <c r="AP203" s="67">
        <f>SUM(K203,O203,S203,W203)</f>
        <v>1</v>
      </c>
      <c r="AQ203" s="68">
        <f>SUM(L203,P203,T203,X203)</f>
        <v>163</v>
      </c>
      <c r="AR203" s="68">
        <f>SUM(M203,Q203,U203,Y203)</f>
        <v>1</v>
      </c>
      <c r="AS203" s="69">
        <f>SUM(N203,R203,V203,Z203)</f>
        <v>3238</v>
      </c>
      <c r="AT203" s="77">
        <f>SUM(W203,AA203,AE203)</f>
        <v>0</v>
      </c>
      <c r="AU203" s="73">
        <f>SUM(X203,AB203,AF203)</f>
        <v>787</v>
      </c>
      <c r="AV203" s="73">
        <f>SUM(Y203,AC203,AG203)</f>
        <v>26</v>
      </c>
      <c r="AW203" s="78">
        <f>SUM(Z203,AD203,AH203)</f>
        <v>13827</v>
      </c>
      <c r="AX203" s="84">
        <f>SUM(K203,O203,S203,W203,AA203,AE203)</f>
        <v>1</v>
      </c>
      <c r="AY203" s="79">
        <f>SUM(L203,P203,T203,X203,AB203,AF203)</f>
        <v>895</v>
      </c>
      <c r="AZ203" s="79">
        <f>SUM(M203,Q203,U203,Y203,AC203,AG203)</f>
        <v>27</v>
      </c>
      <c r="BA203" s="85">
        <f>SUM(N203,R203,V203,Z203,AD203,AH203)</f>
        <v>15093</v>
      </c>
      <c r="GR203" t="s">
        <v>427</v>
      </c>
      <c r="GS203" s="1">
        <f t="shared" si="96"/>
        <v>2423</v>
      </c>
      <c r="GT203" s="1" t="str">
        <f t="shared" si="97"/>
        <v>South Korea</v>
      </c>
    </row>
    <row r="204" spans="1:202" ht="15.75" customHeight="1">
      <c r="A204" s="1">
        <v>1</v>
      </c>
      <c r="B204" s="142" t="s">
        <v>428</v>
      </c>
      <c r="C204" t="s">
        <v>429</v>
      </c>
      <c r="D204" t="s">
        <v>52</v>
      </c>
      <c r="E204" s="254" t="s">
        <v>540</v>
      </c>
      <c r="F204" t="s">
        <v>17</v>
      </c>
      <c r="G204" t="s">
        <v>490</v>
      </c>
      <c r="H204" t="s">
        <v>19</v>
      </c>
      <c r="I204" t="s">
        <v>36</v>
      </c>
      <c r="J204" t="s">
        <v>28</v>
      </c>
      <c r="K204" s="290">
        <v>1</v>
      </c>
      <c r="L204" s="290">
        <v>3</v>
      </c>
      <c r="M204" s="290">
        <v>5</v>
      </c>
      <c r="N204" s="290">
        <v>160</v>
      </c>
      <c r="O204" s="291">
        <v>1</v>
      </c>
      <c r="P204" s="291">
        <v>4</v>
      </c>
      <c r="Q204" s="291">
        <v>5</v>
      </c>
      <c r="R204" s="291">
        <v>183</v>
      </c>
      <c r="S204" s="292">
        <v>6</v>
      </c>
      <c r="T204" s="292">
        <v>3</v>
      </c>
      <c r="U204" s="292">
        <v>7</v>
      </c>
      <c r="V204" s="292">
        <v>159</v>
      </c>
      <c r="W204" s="293">
        <v>2</v>
      </c>
      <c r="X204" s="293">
        <v>4</v>
      </c>
      <c r="Y204" s="293">
        <v>1</v>
      </c>
      <c r="Z204" s="293">
        <v>163</v>
      </c>
      <c r="AA204" s="294">
        <v>0</v>
      </c>
      <c r="AB204" s="294">
        <v>2</v>
      </c>
      <c r="AC204" s="294">
        <v>5</v>
      </c>
      <c r="AD204" s="294">
        <v>212</v>
      </c>
      <c r="AE204" s="295">
        <v>0</v>
      </c>
      <c r="AF204" s="295">
        <v>2</v>
      </c>
      <c r="AG204" s="295">
        <v>4</v>
      </c>
      <c r="AH204" s="295">
        <v>292</v>
      </c>
      <c r="AI204">
        <f>SUM(K204:N204)</f>
        <v>169</v>
      </c>
      <c r="AJ204">
        <f>SUM(O204:R204)</f>
        <v>193</v>
      </c>
      <c r="AK204">
        <f>SUM(S204:V204)</f>
        <v>175</v>
      </c>
      <c r="AL204">
        <f>SUM(W204:Z204)</f>
        <v>170</v>
      </c>
      <c r="AM204">
        <f>SUM(AA204:AD204)</f>
        <v>219</v>
      </c>
      <c r="AN204">
        <f>SUM(AE204:AH204)</f>
        <v>298</v>
      </c>
      <c r="AO204">
        <f>SUM(AI204:AN204)</f>
        <v>1224</v>
      </c>
      <c r="AP204" s="67">
        <f>SUM(K204,O204,S204,W204)</f>
        <v>10</v>
      </c>
      <c r="AQ204" s="68">
        <f>SUM(L204,P204,T204,X204)</f>
        <v>14</v>
      </c>
      <c r="AR204" s="68">
        <f>SUM(M204,Q204,U204,Y204)</f>
        <v>18</v>
      </c>
      <c r="AS204" s="69">
        <f>SUM(N204,R204,V204,Z204)</f>
        <v>665</v>
      </c>
      <c r="AT204" s="77">
        <f>SUM(W204,AA204,AE204)</f>
        <v>2</v>
      </c>
      <c r="AU204" s="73">
        <f>SUM(X204,AB204,AF204)</f>
        <v>8</v>
      </c>
      <c r="AV204" s="73">
        <f>SUM(Y204,AC204,AG204)</f>
        <v>10</v>
      </c>
      <c r="AW204" s="78">
        <f>SUM(Z204,AD204,AH204)</f>
        <v>667</v>
      </c>
      <c r="AX204" s="84">
        <f>SUM(K204,O204,S204,W204,AA204,AE204)</f>
        <v>10</v>
      </c>
      <c r="AY204" s="79">
        <f>SUM(L204,P204,T204,X204,AB204,AF204)</f>
        <v>18</v>
      </c>
      <c r="AZ204" s="79">
        <f>SUM(M204,Q204,U204,Y204,AC204,AG204)</f>
        <v>27</v>
      </c>
      <c r="BA204" s="85">
        <f>SUM(N204,R204,V204,Z204,AD204,AH204)</f>
        <v>1169</v>
      </c>
      <c r="GR204" t="s">
        <v>429</v>
      </c>
      <c r="GS204" s="1">
        <f t="shared" si="96"/>
        <v>292</v>
      </c>
      <c r="GT204" s="1" t="str">
        <f t="shared" si="97"/>
        <v>South Korea</v>
      </c>
    </row>
    <row r="205" spans="1:202" ht="15.75" customHeight="1">
      <c r="A205" s="1">
        <v>1</v>
      </c>
      <c r="B205" s="142" t="s">
        <v>430</v>
      </c>
      <c r="C205" t="s">
        <v>431</v>
      </c>
      <c r="D205" t="s">
        <v>16</v>
      </c>
      <c r="E205" s="254" t="s">
        <v>542</v>
      </c>
      <c r="F205" t="s">
        <v>39</v>
      </c>
      <c r="G205" t="s">
        <v>44</v>
      </c>
      <c r="H205" t="s">
        <v>19</v>
      </c>
      <c r="I205" t="s">
        <v>27</v>
      </c>
      <c r="J205" t="s">
        <v>28</v>
      </c>
      <c r="K205" s="290">
        <v>0</v>
      </c>
      <c r="L205" s="290">
        <v>39</v>
      </c>
      <c r="M205" s="290">
        <v>539</v>
      </c>
      <c r="N205" s="290">
        <v>2</v>
      </c>
      <c r="O205" s="291">
        <v>0</v>
      </c>
      <c r="P205" s="291">
        <v>35</v>
      </c>
      <c r="Q205" s="291">
        <v>555</v>
      </c>
      <c r="R205" s="291">
        <v>1</v>
      </c>
      <c r="S205" s="292">
        <v>0</v>
      </c>
      <c r="T205" s="292">
        <v>21</v>
      </c>
      <c r="U205" s="292">
        <v>541</v>
      </c>
      <c r="V205" s="292">
        <v>0</v>
      </c>
      <c r="W205" s="293">
        <v>0</v>
      </c>
      <c r="X205" s="293">
        <v>10</v>
      </c>
      <c r="Y205" s="293">
        <v>690</v>
      </c>
      <c r="Z205" s="293">
        <v>3</v>
      </c>
      <c r="AA205" s="294">
        <v>0</v>
      </c>
      <c r="AB205" s="294">
        <v>15</v>
      </c>
      <c r="AC205" s="294">
        <v>816</v>
      </c>
      <c r="AD205" s="294">
        <v>0</v>
      </c>
      <c r="AE205" s="295">
        <v>0</v>
      </c>
      <c r="AF205" s="295">
        <v>11</v>
      </c>
      <c r="AG205" s="295">
        <v>720</v>
      </c>
      <c r="AH205" s="295">
        <v>8</v>
      </c>
      <c r="AI205">
        <f>SUM(K205:N205)</f>
        <v>580</v>
      </c>
      <c r="AJ205">
        <f>SUM(O205:R205)</f>
        <v>591</v>
      </c>
      <c r="AK205">
        <f>SUM(S205:V205)</f>
        <v>562</v>
      </c>
      <c r="AL205">
        <f>SUM(W205:Z205)</f>
        <v>703</v>
      </c>
      <c r="AM205">
        <f>SUM(AA205:AD205)</f>
        <v>831</v>
      </c>
      <c r="AN205">
        <f>SUM(AE205:AH205)</f>
        <v>739</v>
      </c>
      <c r="AO205">
        <f>SUM(AI205:AN205)</f>
        <v>4006</v>
      </c>
      <c r="AP205" s="67">
        <f>SUM(K205,O205,S205,W205)</f>
        <v>0</v>
      </c>
      <c r="AQ205" s="68">
        <f>SUM(L205,P205,T205,X205)</f>
        <v>105</v>
      </c>
      <c r="AR205" s="68">
        <f>SUM(M205,Q205,U205,Y205)</f>
        <v>2325</v>
      </c>
      <c r="AS205" s="69">
        <f>SUM(N205,R205,V205,Z205)</f>
        <v>6</v>
      </c>
      <c r="AT205" s="77">
        <f>SUM(W205,AA205,AE205)</f>
        <v>0</v>
      </c>
      <c r="AU205" s="73">
        <f>SUM(X205,AB205,AF205)</f>
        <v>36</v>
      </c>
      <c r="AV205" s="73">
        <f>SUM(Y205,AC205,AG205)</f>
        <v>2226</v>
      </c>
      <c r="AW205" s="78">
        <f>SUM(Z205,AD205,AH205)</f>
        <v>11</v>
      </c>
      <c r="AX205" s="84">
        <f>SUM(K205,O205,S205,W205,AA205,AE205)</f>
        <v>0</v>
      </c>
      <c r="AY205" s="79">
        <f>SUM(L205,P205,T205,X205,AB205,AF205)</f>
        <v>131</v>
      </c>
      <c r="AZ205" s="79">
        <f>SUM(M205,Q205,U205,Y205,AC205,AG205)</f>
        <v>3861</v>
      </c>
      <c r="BA205" s="85">
        <f>SUM(N205,R205,V205,Z205,AD205,AH205)</f>
        <v>14</v>
      </c>
      <c r="GR205" t="s">
        <v>431</v>
      </c>
      <c r="GS205" s="1" t="s">
        <v>493</v>
      </c>
      <c r="GT205" s="1" t="str">
        <f t="shared" si="97"/>
        <v/>
      </c>
    </row>
    <row r="206" spans="1:202" ht="15.75" customHeight="1">
      <c r="A206" s="1">
        <v>1</v>
      </c>
      <c r="B206" s="142" t="s">
        <v>432</v>
      </c>
      <c r="C206" t="s">
        <v>433</v>
      </c>
      <c r="D206" t="s">
        <v>16</v>
      </c>
      <c r="E206" s="254" t="s">
        <v>540</v>
      </c>
      <c r="F206" t="s">
        <v>17</v>
      </c>
      <c r="G206" t="s">
        <v>96</v>
      </c>
      <c r="H206" t="s">
        <v>19</v>
      </c>
      <c r="I206" t="s">
        <v>36</v>
      </c>
      <c r="J206" t="s">
        <v>28</v>
      </c>
      <c r="K206" s="21">
        <v>5</v>
      </c>
      <c r="L206" s="21">
        <v>108</v>
      </c>
      <c r="M206" s="21">
        <v>1091</v>
      </c>
      <c r="N206" s="21">
        <v>5596</v>
      </c>
      <c r="O206" s="22">
        <v>99</v>
      </c>
      <c r="P206" s="22">
        <v>227</v>
      </c>
      <c r="Q206" s="22">
        <v>636</v>
      </c>
      <c r="R206" s="22">
        <v>7032</v>
      </c>
      <c r="S206" s="23">
        <v>2</v>
      </c>
      <c r="T206" s="23">
        <v>56</v>
      </c>
      <c r="U206" s="23">
        <v>118</v>
      </c>
      <c r="V206" s="23">
        <v>2876</v>
      </c>
      <c r="W206" s="24">
        <v>1</v>
      </c>
      <c r="X206" s="24">
        <v>32</v>
      </c>
      <c r="Y206" s="24">
        <v>139</v>
      </c>
      <c r="Z206" s="24">
        <v>617</v>
      </c>
      <c r="AA206" s="25">
        <v>0</v>
      </c>
      <c r="AB206" s="25">
        <v>222</v>
      </c>
      <c r="AC206" s="25">
        <v>162</v>
      </c>
      <c r="AD206" s="25">
        <v>1370</v>
      </c>
      <c r="AE206" s="26">
        <v>2</v>
      </c>
      <c r="AF206" s="26">
        <v>17</v>
      </c>
      <c r="AG206" s="26">
        <v>605</v>
      </c>
      <c r="AH206" s="26">
        <v>29</v>
      </c>
      <c r="AI206">
        <f>SUM(K206:N206)</f>
        <v>6800</v>
      </c>
      <c r="AJ206">
        <f>SUM(O206:R206)</f>
        <v>7994</v>
      </c>
      <c r="AK206">
        <f>SUM(S206:V206)</f>
        <v>3052</v>
      </c>
      <c r="AL206">
        <f>SUM(W206:Z206)</f>
        <v>789</v>
      </c>
      <c r="AM206">
        <f>SUM(AA206:AD206)</f>
        <v>1754</v>
      </c>
      <c r="AN206">
        <f>SUM(AE206:AH206)</f>
        <v>653</v>
      </c>
      <c r="AO206">
        <f>SUM(AI206:AN206)</f>
        <v>21042</v>
      </c>
      <c r="AP206" s="67">
        <f>SUM(K206,O206,S206,W206)</f>
        <v>107</v>
      </c>
      <c r="AQ206" s="68">
        <f>SUM(L206,P206,T206,X206)</f>
        <v>423</v>
      </c>
      <c r="AR206" s="68">
        <f>SUM(M206,Q206,U206,Y206)</f>
        <v>1984</v>
      </c>
      <c r="AS206" s="69">
        <f>SUM(N206,R206,V206,Z206)</f>
        <v>16121</v>
      </c>
      <c r="AT206" s="77">
        <f>SUM(W206,AA206,AE206)</f>
        <v>3</v>
      </c>
      <c r="AU206" s="73">
        <f>SUM(X206,AB206,AF206)</f>
        <v>271</v>
      </c>
      <c r="AV206" s="73">
        <f>SUM(Y206,AC206,AG206)</f>
        <v>906</v>
      </c>
      <c r="AW206" s="78">
        <f>SUM(Z206,AD206,AH206)</f>
        <v>2016</v>
      </c>
      <c r="AX206" s="84">
        <f>SUM(K206,O206,S206,W206,AA206,AE206)</f>
        <v>109</v>
      </c>
      <c r="AY206" s="79">
        <f>SUM(L206,P206,T206,X206,AB206,AF206)</f>
        <v>662</v>
      </c>
      <c r="AZ206" s="79">
        <f>SUM(M206,Q206,U206,Y206,AC206,AG206)</f>
        <v>2751</v>
      </c>
      <c r="BA206" s="85">
        <f>SUM(N206,R206,V206,Z206,AD206,AH206)</f>
        <v>17520</v>
      </c>
      <c r="GR206" t="s">
        <v>433</v>
      </c>
      <c r="GS206" s="1">
        <f t="shared" si="96"/>
        <v>605</v>
      </c>
      <c r="GT206" s="1" t="str">
        <f t="shared" si="97"/>
        <v>USA</v>
      </c>
    </row>
    <row r="207" spans="1:202" ht="15.75" customHeight="1">
      <c r="A207" s="1">
        <v>1</v>
      </c>
      <c r="B207" s="142" t="s">
        <v>564</v>
      </c>
      <c r="C207" t="s">
        <v>434</v>
      </c>
      <c r="D207" t="s">
        <v>52</v>
      </c>
      <c r="E207" s="254" t="s">
        <v>542</v>
      </c>
      <c r="F207" t="s">
        <v>39</v>
      </c>
      <c r="G207" t="s">
        <v>40</v>
      </c>
      <c r="H207" t="s">
        <v>19</v>
      </c>
      <c r="I207" t="s">
        <v>41</v>
      </c>
      <c r="J207" t="s">
        <v>28</v>
      </c>
      <c r="K207" s="21">
        <v>2</v>
      </c>
      <c r="L207" s="21">
        <v>2</v>
      </c>
      <c r="M207" s="21">
        <v>0</v>
      </c>
      <c r="N207" s="21">
        <v>0</v>
      </c>
      <c r="O207" s="22">
        <v>0</v>
      </c>
      <c r="P207" s="22">
        <v>2</v>
      </c>
      <c r="Q207" s="22">
        <v>0</v>
      </c>
      <c r="R207" s="22">
        <v>0</v>
      </c>
      <c r="S207" s="23">
        <v>0</v>
      </c>
      <c r="T207" s="23">
        <v>2</v>
      </c>
      <c r="U207" s="23">
        <v>0</v>
      </c>
      <c r="V207" s="23">
        <v>0</v>
      </c>
      <c r="W207" s="24">
        <v>0</v>
      </c>
      <c r="X207" s="24">
        <v>3</v>
      </c>
      <c r="Y207" s="24">
        <v>0</v>
      </c>
      <c r="Z207" s="24">
        <v>4</v>
      </c>
      <c r="AA207" s="25">
        <v>0</v>
      </c>
      <c r="AB207" s="25">
        <v>2</v>
      </c>
      <c r="AC207" s="25">
        <v>0</v>
      </c>
      <c r="AD207" s="25">
        <v>7</v>
      </c>
      <c r="AE207" s="26">
        <v>0</v>
      </c>
      <c r="AF207" s="26">
        <v>0</v>
      </c>
      <c r="AG207" s="26">
        <v>0</v>
      </c>
      <c r="AH207" s="26">
        <v>4</v>
      </c>
      <c r="AI207">
        <f>SUM(K207:N207)</f>
        <v>4</v>
      </c>
      <c r="AJ207">
        <f>SUM(O207:R207)</f>
        <v>2</v>
      </c>
      <c r="AK207">
        <f>SUM(S207:V207)</f>
        <v>2</v>
      </c>
      <c r="AL207">
        <f>SUM(W207:Z207)</f>
        <v>7</v>
      </c>
      <c r="AM207">
        <f>SUM(AA207:AD207)</f>
        <v>9</v>
      </c>
      <c r="AN207">
        <f>SUM(AE207:AH207)</f>
        <v>4</v>
      </c>
      <c r="AO207">
        <f>SUM(AI207:AN207)</f>
        <v>28</v>
      </c>
      <c r="AP207" s="67">
        <f>SUM(K207,O207,S207,W207)</f>
        <v>2</v>
      </c>
      <c r="AQ207" s="68">
        <f>SUM(L207,P207,T207,X207)</f>
        <v>9</v>
      </c>
      <c r="AR207" s="68">
        <f>SUM(M207,Q207,U207,Y207)</f>
        <v>0</v>
      </c>
      <c r="AS207" s="69">
        <f>SUM(N207,R207,V207,Z207)</f>
        <v>4</v>
      </c>
      <c r="AT207" s="77">
        <f>SUM(W207,AA207,AE207)</f>
        <v>0</v>
      </c>
      <c r="AU207" s="73">
        <f>SUM(X207,AB207,AF207)</f>
        <v>5</v>
      </c>
      <c r="AV207" s="73">
        <f>SUM(Y207,AC207,AG207)</f>
        <v>0</v>
      </c>
      <c r="AW207" s="78">
        <f>SUM(Z207,AD207,AH207)</f>
        <v>15</v>
      </c>
      <c r="AX207" s="84">
        <f>SUM(K207,O207,S207,W207,AA207,AE207)</f>
        <v>2</v>
      </c>
      <c r="AY207" s="79">
        <f>SUM(L207,P207,T207,X207,AB207,AF207)</f>
        <v>11</v>
      </c>
      <c r="AZ207" s="79">
        <f>SUM(M207,Q207,U207,Y207,AC207,AG207)</f>
        <v>0</v>
      </c>
      <c r="BA207" s="85">
        <f>SUM(N207,R207,V207,Z207,AD207,AH207)</f>
        <v>15</v>
      </c>
      <c r="GR207" t="s">
        <v>434</v>
      </c>
      <c r="GS207" s="1">
        <f t="shared" si="96"/>
        <v>4</v>
      </c>
      <c r="GT207" s="1" t="str">
        <f t="shared" si="97"/>
        <v>South Korea</v>
      </c>
    </row>
    <row r="208" spans="1:202" ht="15.75" customHeight="1">
      <c r="A208" s="1">
        <v>1</v>
      </c>
      <c r="B208" s="142" t="s">
        <v>435</v>
      </c>
      <c r="C208" t="s">
        <v>436</v>
      </c>
      <c r="D208" t="s">
        <v>52</v>
      </c>
      <c r="E208" s="254" t="s">
        <v>539</v>
      </c>
      <c r="F208" t="s">
        <v>64</v>
      </c>
      <c r="G208" t="s">
        <v>65</v>
      </c>
      <c r="H208" t="s">
        <v>19</v>
      </c>
      <c r="I208" t="s">
        <v>20</v>
      </c>
      <c r="J208" t="s">
        <v>21</v>
      </c>
      <c r="K208" s="21">
        <v>0</v>
      </c>
      <c r="L208" s="21">
        <v>31</v>
      </c>
      <c r="M208" s="21">
        <v>6116</v>
      </c>
      <c r="N208" s="21">
        <v>12194</v>
      </c>
      <c r="O208" s="22">
        <v>0</v>
      </c>
      <c r="P208" s="22">
        <v>9</v>
      </c>
      <c r="Q208" s="22">
        <v>4214</v>
      </c>
      <c r="R208" s="22">
        <v>11495</v>
      </c>
      <c r="S208" s="23">
        <v>0</v>
      </c>
      <c r="T208" s="23">
        <v>15</v>
      </c>
      <c r="U208" s="23">
        <v>8985</v>
      </c>
      <c r="V208" s="23">
        <v>12666</v>
      </c>
      <c r="W208" s="24">
        <v>0</v>
      </c>
      <c r="X208" s="24">
        <v>0</v>
      </c>
      <c r="Y208" s="24">
        <v>542</v>
      </c>
      <c r="Z208" s="24">
        <v>10890</v>
      </c>
      <c r="AA208" s="25">
        <v>0</v>
      </c>
      <c r="AB208" s="25">
        <v>1</v>
      </c>
      <c r="AC208" s="25">
        <v>2463</v>
      </c>
      <c r="AD208" s="25">
        <v>15797</v>
      </c>
      <c r="AE208" s="26">
        <v>0</v>
      </c>
      <c r="AF208" s="26">
        <v>4</v>
      </c>
      <c r="AG208" s="26">
        <v>3066</v>
      </c>
      <c r="AH208" s="26">
        <v>38555</v>
      </c>
      <c r="AI208">
        <f>SUM(K208:N208)</f>
        <v>18341</v>
      </c>
      <c r="AJ208">
        <f>SUM(O208:R208)</f>
        <v>15718</v>
      </c>
      <c r="AK208">
        <f>SUM(S208:V208)</f>
        <v>21666</v>
      </c>
      <c r="AL208">
        <f>SUM(W208:Z208)</f>
        <v>11432</v>
      </c>
      <c r="AM208">
        <f>SUM(AA208:AD208)</f>
        <v>18261</v>
      </c>
      <c r="AN208">
        <f>SUM(AE208:AH208)</f>
        <v>41625</v>
      </c>
      <c r="AO208">
        <f>SUM(AI208:AN208)</f>
        <v>127043</v>
      </c>
      <c r="AP208" s="67">
        <f>SUM(K208,O208,S208,W208)</f>
        <v>0</v>
      </c>
      <c r="AQ208" s="68">
        <f>SUM(L208,P208,T208,X208)</f>
        <v>55</v>
      </c>
      <c r="AR208" s="68">
        <f>SUM(M208,Q208,U208,Y208)</f>
        <v>19857</v>
      </c>
      <c r="AS208" s="69">
        <f>SUM(N208,R208,V208,Z208)</f>
        <v>47245</v>
      </c>
      <c r="AT208" s="77">
        <f>SUM(W208,AA208,AE208)</f>
        <v>0</v>
      </c>
      <c r="AU208" s="73">
        <f>SUM(X208,AB208,AF208)</f>
        <v>5</v>
      </c>
      <c r="AV208" s="73">
        <f>SUM(Y208,AC208,AG208)</f>
        <v>6071</v>
      </c>
      <c r="AW208" s="78">
        <f>SUM(Z208,AD208,AH208)</f>
        <v>65242</v>
      </c>
      <c r="AX208" s="84">
        <f>SUM(K208,O208,S208,W208,AA208,AE208)</f>
        <v>0</v>
      </c>
      <c r="AY208" s="79">
        <f>SUM(L208,P208,T208,X208,AB208,AF208)</f>
        <v>60</v>
      </c>
      <c r="AZ208" s="79">
        <f>SUM(M208,Q208,U208,Y208,AC208,AG208)</f>
        <v>25386</v>
      </c>
      <c r="BA208" s="85">
        <f>SUM(N208,R208,V208,Z208,AD208,AH208)</f>
        <v>101597</v>
      </c>
      <c r="GR208" t="s">
        <v>436</v>
      </c>
      <c r="GS208" s="1">
        <f t="shared" si="96"/>
        <v>38555</v>
      </c>
      <c r="GT208" s="1" t="str">
        <f t="shared" si="97"/>
        <v>South Korea</v>
      </c>
    </row>
    <row r="209" spans="1:202" ht="15.75" customHeight="1">
      <c r="A209" s="1">
        <v>1</v>
      </c>
      <c r="B209" s="142" t="s">
        <v>437</v>
      </c>
      <c r="C209" t="s">
        <v>438</v>
      </c>
      <c r="D209" t="s">
        <v>16</v>
      </c>
      <c r="E209" s="254" t="s">
        <v>541</v>
      </c>
      <c r="F209" t="s">
        <v>31</v>
      </c>
      <c r="G209" t="s">
        <v>35</v>
      </c>
      <c r="H209" t="s">
        <v>19</v>
      </c>
      <c r="I209" t="s">
        <v>36</v>
      </c>
      <c r="J209" t="s">
        <v>21</v>
      </c>
      <c r="K209" s="21">
        <v>10991</v>
      </c>
      <c r="L209" s="21">
        <v>428</v>
      </c>
      <c r="M209" s="21">
        <v>3</v>
      </c>
      <c r="N209" s="21">
        <v>4</v>
      </c>
      <c r="O209" s="22">
        <v>4680</v>
      </c>
      <c r="P209" s="22">
        <v>211</v>
      </c>
      <c r="Q209" s="22">
        <v>8</v>
      </c>
      <c r="R209" s="22">
        <v>14</v>
      </c>
      <c r="S209" s="23">
        <v>5820</v>
      </c>
      <c r="T209" s="23">
        <v>10250</v>
      </c>
      <c r="U209" s="23">
        <v>7</v>
      </c>
      <c r="V209" s="23">
        <v>28</v>
      </c>
      <c r="W209" s="24">
        <v>6135</v>
      </c>
      <c r="X209" s="24">
        <v>7664</v>
      </c>
      <c r="Y209" s="24">
        <v>4</v>
      </c>
      <c r="Z209" s="24">
        <v>43</v>
      </c>
      <c r="AA209" s="25">
        <v>5937</v>
      </c>
      <c r="AB209" s="25">
        <v>217</v>
      </c>
      <c r="AC209" s="25">
        <v>5</v>
      </c>
      <c r="AD209" s="25">
        <v>48</v>
      </c>
      <c r="AE209" s="26">
        <v>5409</v>
      </c>
      <c r="AF209" s="26">
        <v>15</v>
      </c>
      <c r="AG209" s="26">
        <v>0</v>
      </c>
      <c r="AH209" s="26">
        <v>39</v>
      </c>
      <c r="AI209">
        <f>SUM(K209:N209)</f>
        <v>11426</v>
      </c>
      <c r="AJ209">
        <f>SUM(O209:R209)</f>
        <v>4913</v>
      </c>
      <c r="AK209">
        <f>SUM(S209:V209)</f>
        <v>16105</v>
      </c>
      <c r="AL209">
        <f>SUM(W209:Z209)</f>
        <v>13846</v>
      </c>
      <c r="AM209">
        <f>SUM(AA209:AD209)</f>
        <v>6207</v>
      </c>
      <c r="AN209">
        <f>SUM(AE209:AH209)</f>
        <v>5463</v>
      </c>
      <c r="AO209">
        <f>SUM(AI209:AN209)</f>
        <v>57960</v>
      </c>
      <c r="AP209" s="67">
        <f>SUM(K209,O209,S209,W209)</f>
        <v>27626</v>
      </c>
      <c r="AQ209" s="68">
        <f>SUM(L209,P209,T209,X209)</f>
        <v>18553</v>
      </c>
      <c r="AR209" s="68">
        <f>SUM(M209,Q209,U209,Y209)</f>
        <v>22</v>
      </c>
      <c r="AS209" s="69">
        <f>SUM(N209,R209,V209,Z209)</f>
        <v>89</v>
      </c>
      <c r="AT209" s="77">
        <f>SUM(W209,AA209,AE209)</f>
        <v>17481</v>
      </c>
      <c r="AU209" s="73">
        <f>SUM(X209,AB209,AF209)</f>
        <v>7896</v>
      </c>
      <c r="AV209" s="73">
        <f>SUM(Y209,AC209,AG209)</f>
        <v>9</v>
      </c>
      <c r="AW209" s="78">
        <f>SUM(Z209,AD209,AH209)</f>
        <v>130</v>
      </c>
      <c r="AX209" s="84">
        <f>SUM(K209,O209,S209,W209,AA209,AE209)</f>
        <v>38972</v>
      </c>
      <c r="AY209" s="79">
        <f>SUM(L209,P209,T209,X209,AB209,AF209)</f>
        <v>18785</v>
      </c>
      <c r="AZ209" s="79">
        <f>SUM(M209,Q209,U209,Y209,AC209,AG209)</f>
        <v>27</v>
      </c>
      <c r="BA209" s="85">
        <f>SUM(N209,R209,V209,Z209,AD209,AH209)</f>
        <v>176</v>
      </c>
      <c r="BD209" s="110"/>
      <c r="BE209" s="110"/>
      <c r="BF209" s="110"/>
      <c r="BG209" s="110"/>
      <c r="BH209" s="110"/>
      <c r="BI209" s="110"/>
      <c r="BJ209" s="110"/>
      <c r="BK209" s="110"/>
      <c r="BL209" s="110"/>
      <c r="GR209" t="s">
        <v>438</v>
      </c>
      <c r="GS209" s="1">
        <f t="shared" si="96"/>
        <v>5409</v>
      </c>
      <c r="GT209" s="1" t="str">
        <f t="shared" si="97"/>
        <v>Japan</v>
      </c>
    </row>
    <row r="210" spans="1:202" ht="15.75" customHeight="1">
      <c r="A210" s="1">
        <v>1</v>
      </c>
      <c r="B210" s="142" t="s">
        <v>439</v>
      </c>
      <c r="C210" t="s">
        <v>440</v>
      </c>
      <c r="D210" t="s">
        <v>16</v>
      </c>
      <c r="E210" s="254" t="s">
        <v>541</v>
      </c>
      <c r="F210" t="s">
        <v>31</v>
      </c>
      <c r="G210" t="s">
        <v>35</v>
      </c>
      <c r="H210" t="s">
        <v>19</v>
      </c>
      <c r="I210" t="s">
        <v>36</v>
      </c>
      <c r="J210" t="s">
        <v>28</v>
      </c>
      <c r="K210" s="21">
        <v>5007</v>
      </c>
      <c r="L210" s="21">
        <v>984</v>
      </c>
      <c r="M210" s="21">
        <v>8</v>
      </c>
      <c r="N210" s="21">
        <v>0</v>
      </c>
      <c r="O210" s="22">
        <v>1846</v>
      </c>
      <c r="P210" s="22">
        <v>634</v>
      </c>
      <c r="Q210" s="22">
        <v>5</v>
      </c>
      <c r="R210" s="22">
        <v>0</v>
      </c>
      <c r="S210" s="23">
        <v>2050</v>
      </c>
      <c r="T210" s="23">
        <v>851</v>
      </c>
      <c r="U210" s="23">
        <v>0</v>
      </c>
      <c r="V210" s="23">
        <v>0</v>
      </c>
      <c r="W210" s="24">
        <v>4280</v>
      </c>
      <c r="X210" s="24">
        <v>10576</v>
      </c>
      <c r="Y210" s="24">
        <v>5</v>
      </c>
      <c r="Z210" s="24">
        <v>4</v>
      </c>
      <c r="AA210" s="25">
        <v>2275</v>
      </c>
      <c r="AB210" s="25">
        <v>49473</v>
      </c>
      <c r="AC210" s="25">
        <v>4</v>
      </c>
      <c r="AD210" s="25">
        <v>7</v>
      </c>
      <c r="AE210" s="26">
        <v>2234</v>
      </c>
      <c r="AF210" s="26">
        <v>3</v>
      </c>
      <c r="AG210" s="26">
        <v>3</v>
      </c>
      <c r="AH210" s="26">
        <v>1</v>
      </c>
      <c r="AI210">
        <f>SUM(K210:N210)</f>
        <v>5999</v>
      </c>
      <c r="AJ210">
        <f>SUM(O210:R210)</f>
        <v>2485</v>
      </c>
      <c r="AK210">
        <f>SUM(S210:V210)</f>
        <v>2901</v>
      </c>
      <c r="AL210">
        <f>SUM(W210:Z210)</f>
        <v>14865</v>
      </c>
      <c r="AM210">
        <f>SUM(AA210:AD210)</f>
        <v>51759</v>
      </c>
      <c r="AN210">
        <f>SUM(AE210:AH210)</f>
        <v>2241</v>
      </c>
      <c r="AO210">
        <f>SUM(AI210:AN210)</f>
        <v>80250</v>
      </c>
      <c r="AP210" s="67">
        <f>SUM(K210,O210,S210,W210)</f>
        <v>13183</v>
      </c>
      <c r="AQ210" s="68">
        <f>SUM(L210,P210,T210,X210)</f>
        <v>13045</v>
      </c>
      <c r="AR210" s="68">
        <f>SUM(M210,Q210,U210,Y210)</f>
        <v>18</v>
      </c>
      <c r="AS210" s="69">
        <f>SUM(N210,R210,V210,Z210)</f>
        <v>4</v>
      </c>
      <c r="AT210" s="77">
        <f>SUM(W210,AA210,AE210)</f>
        <v>8789</v>
      </c>
      <c r="AU210" s="73">
        <f>SUM(X210,AB210,AF210)</f>
        <v>60052</v>
      </c>
      <c r="AV210" s="73">
        <f>SUM(Y210,AC210,AG210)</f>
        <v>12</v>
      </c>
      <c r="AW210" s="78">
        <f>SUM(Z210,AD210,AH210)</f>
        <v>12</v>
      </c>
      <c r="AX210" s="84">
        <f>SUM(K210,O210,S210,W210,AA210,AE210)</f>
        <v>17692</v>
      </c>
      <c r="AY210" s="79">
        <f>SUM(L210,P210,T210,X210,AB210,AF210)</f>
        <v>62521</v>
      </c>
      <c r="AZ210" s="79">
        <f>SUM(M210,Q210,U210,Y210,AC210,AG210)</f>
        <v>25</v>
      </c>
      <c r="BA210" s="85">
        <f>SUM(N210,R210,V210,Z210,AD210,AH210)</f>
        <v>12</v>
      </c>
      <c r="BD210" s="110"/>
      <c r="BE210" s="110"/>
      <c r="BF210" s="110"/>
      <c r="BG210" s="110"/>
      <c r="BH210" s="110"/>
      <c r="BI210" s="110"/>
      <c r="BJ210" s="110"/>
      <c r="BK210" s="110"/>
      <c r="BL210" s="110"/>
      <c r="GR210" t="s">
        <v>440</v>
      </c>
      <c r="GS210" s="1">
        <f t="shared" si="96"/>
        <v>2234</v>
      </c>
      <c r="GT210" s="1" t="str">
        <f t="shared" si="97"/>
        <v>Japan</v>
      </c>
    </row>
    <row r="211" spans="1:202" ht="19.5" customHeight="1" thickBot="1">
      <c r="A211" s="33">
        <f>SUM(A3:A210)</f>
        <v>208</v>
      </c>
      <c r="C211" s="34" t="s">
        <v>0</v>
      </c>
      <c r="K211" s="35">
        <f>SUM(K3:K210)</f>
        <v>1017362</v>
      </c>
      <c r="L211" s="35">
        <f>SUM(L3:L210)</f>
        <v>1589867</v>
      </c>
      <c r="M211" s="35">
        <f>SUM(M3:M210)</f>
        <v>576024</v>
      </c>
      <c r="N211" s="35">
        <f>SUM(N3:N210)</f>
        <v>185104</v>
      </c>
      <c r="O211" s="35">
        <f>SUM(O3:O210)</f>
        <v>952753</v>
      </c>
      <c r="P211" s="35">
        <f>SUM(P3:P210)</f>
        <v>1674494</v>
      </c>
      <c r="Q211" s="35">
        <f>SUM(Q3:Q210)</f>
        <v>566084</v>
      </c>
      <c r="R211" s="35">
        <f>SUM(R3:R210)</f>
        <v>205206</v>
      </c>
      <c r="S211" s="35">
        <f>SUM(S3:S210)</f>
        <v>1051366</v>
      </c>
      <c r="T211" s="35">
        <f>SUM(T3:T210)</f>
        <v>1822769</v>
      </c>
      <c r="U211" s="35">
        <f>SUM(U3:U210)</f>
        <v>649651</v>
      </c>
      <c r="V211" s="35">
        <f>SUM(V3:V210)</f>
        <v>259325</v>
      </c>
      <c r="W211" s="35">
        <f>SUM(W3:W210)</f>
        <v>1101864</v>
      </c>
      <c r="X211" s="35">
        <f>SUM(X3:X210)</f>
        <v>2111887</v>
      </c>
      <c r="Y211" s="35">
        <f>SUM(Y3:Y210)</f>
        <v>798429</v>
      </c>
      <c r="Z211" s="35">
        <f>SUM(Z3:Z210)</f>
        <v>334963</v>
      </c>
      <c r="AA211" s="35">
        <f>SUM(AA3:AA210)</f>
        <v>1079862</v>
      </c>
      <c r="AB211" s="35">
        <f>SUM(AB3:AB210)</f>
        <v>2337086</v>
      </c>
      <c r="AC211" s="35">
        <f>SUM(AC3:AC210)</f>
        <v>989576</v>
      </c>
      <c r="AD211" s="35">
        <f>SUM(AD3:AD210)</f>
        <v>441154</v>
      </c>
      <c r="AE211" s="35">
        <f>SUM(AE3:AE210)</f>
        <v>881641</v>
      </c>
      <c r="AF211" s="35">
        <f>SUM(AF3:AF210)</f>
        <v>1999738</v>
      </c>
      <c r="AG211" s="35">
        <f>SUM(AG3:AG210)</f>
        <v>790176</v>
      </c>
      <c r="AH211" s="35">
        <f>SUM(AH3:AH210)</f>
        <v>366252</v>
      </c>
      <c r="AI211" s="35">
        <f>SUM(K211:N211)</f>
        <v>3368357</v>
      </c>
      <c r="AJ211" s="35">
        <f>SUM(O211:R211)</f>
        <v>3398537</v>
      </c>
      <c r="AK211" s="35">
        <f>SUM(S211:V211)</f>
        <v>3783111</v>
      </c>
      <c r="AL211" s="35">
        <f>SUM(W211:Z211)</f>
        <v>4347143</v>
      </c>
      <c r="AM211" s="35">
        <f>SUM(AA211:AD211)</f>
        <v>4847678</v>
      </c>
      <c r="AN211" s="35">
        <f>SUM(AE211:AH211)</f>
        <v>4037807</v>
      </c>
      <c r="AO211" s="35">
        <f>SUM(AI211:AN211)</f>
        <v>23782633</v>
      </c>
      <c r="AP211" s="70">
        <f>SUM(AP3:AP210)</f>
        <v>4123345</v>
      </c>
      <c r="AQ211" s="71">
        <f>SUM(AQ3:AQ210)</f>
        <v>7199017</v>
      </c>
      <c r="AR211" s="71">
        <f>SUM(AR3:AR210)</f>
        <v>2590188</v>
      </c>
      <c r="AS211" s="72">
        <f>SUM(AS3:AS210)</f>
        <v>984598</v>
      </c>
      <c r="AT211" s="74">
        <f>SUM(AT3:AT210)</f>
        <v>3063367</v>
      </c>
      <c r="AU211" s="75">
        <f>SUM(AU3:AU210)</f>
        <v>6448711</v>
      </c>
      <c r="AV211" s="75">
        <f>SUM(AV3:AV210)</f>
        <v>2578181</v>
      </c>
      <c r="AW211" s="76">
        <f>SUM(AW3:AW210)</f>
        <v>1142369</v>
      </c>
      <c r="AX211" s="80">
        <f>SUM(AX3:AX210)</f>
        <v>6084848</v>
      </c>
      <c r="AY211" s="81">
        <f>SUM(AY3:AY210)</f>
        <v>11535841</v>
      </c>
      <c r="AZ211" s="81">
        <f>SUM(AZ3:AZ210)</f>
        <v>4369940</v>
      </c>
      <c r="BA211" s="82">
        <f>SUM(BA3:BA210)</f>
        <v>1792004</v>
      </c>
      <c r="BD211" s="110"/>
      <c r="BE211" s="110"/>
      <c r="BF211" s="110"/>
      <c r="BG211" s="110"/>
      <c r="BH211" s="110"/>
      <c r="BI211" s="110"/>
      <c r="BJ211" s="110"/>
      <c r="BK211" s="110"/>
    </row>
    <row r="212" spans="1:202" ht="21.75" customHeight="1" thickBot="1">
      <c r="K212" s="2">
        <v>2015</v>
      </c>
      <c r="L212" s="2">
        <v>2015</v>
      </c>
      <c r="M212" s="2">
        <v>2015</v>
      </c>
      <c r="N212" s="2">
        <v>2015</v>
      </c>
      <c r="O212" s="3">
        <v>2016</v>
      </c>
      <c r="P212" s="3">
        <v>2016</v>
      </c>
      <c r="Q212" s="3">
        <v>2016</v>
      </c>
      <c r="R212" s="3">
        <v>2016</v>
      </c>
      <c r="S212" s="4">
        <v>2017</v>
      </c>
      <c r="T212" s="4">
        <v>2017</v>
      </c>
      <c r="U212" s="4">
        <v>2017</v>
      </c>
      <c r="V212" s="4">
        <v>2017</v>
      </c>
      <c r="W212" s="5">
        <v>2018</v>
      </c>
      <c r="X212" s="5">
        <v>2018</v>
      </c>
      <c r="Y212" s="5">
        <v>2018</v>
      </c>
      <c r="Z212" s="5">
        <v>2018</v>
      </c>
      <c r="AA212" s="6">
        <v>2019</v>
      </c>
      <c r="AB212" s="6">
        <v>2019</v>
      </c>
      <c r="AC212" s="6">
        <v>2019</v>
      </c>
      <c r="AD212" s="6">
        <v>2019</v>
      </c>
      <c r="AE212" s="7">
        <v>2020</v>
      </c>
      <c r="AF212" s="7">
        <v>2020</v>
      </c>
      <c r="AG212" s="7">
        <v>2020</v>
      </c>
      <c r="AH212" s="7">
        <v>2020</v>
      </c>
      <c r="AL212" s="35"/>
      <c r="AP212" s="68"/>
      <c r="AQ212" s="66"/>
      <c r="AR212" s="66"/>
      <c r="AS212" s="68"/>
      <c r="AT212" s="73"/>
      <c r="AU212" s="73"/>
      <c r="AV212" s="73"/>
      <c r="AW212" s="73"/>
      <c r="AX212" s="79"/>
      <c r="AY212" s="79"/>
      <c r="AZ212" s="79"/>
      <c r="BA212" s="79"/>
    </row>
    <row r="213" spans="1:202" ht="21.75" thickBot="1">
      <c r="K213" s="2" t="s">
        <v>9</v>
      </c>
      <c r="L213" s="2" t="s">
        <v>10</v>
      </c>
      <c r="M213" s="2" t="s">
        <v>11</v>
      </c>
      <c r="N213" s="2" t="s">
        <v>441</v>
      </c>
      <c r="O213" s="3" t="s">
        <v>9</v>
      </c>
      <c r="P213" s="3" t="s">
        <v>10</v>
      </c>
      <c r="Q213" s="3" t="s">
        <v>11</v>
      </c>
      <c r="R213" s="3" t="s">
        <v>441</v>
      </c>
      <c r="S213" s="4" t="s">
        <v>9</v>
      </c>
      <c r="T213" s="4" t="s">
        <v>10</v>
      </c>
      <c r="U213" s="4" t="s">
        <v>11</v>
      </c>
      <c r="V213" s="4" t="s">
        <v>441</v>
      </c>
      <c r="W213" s="5" t="s">
        <v>9</v>
      </c>
      <c r="X213" s="5" t="s">
        <v>10</v>
      </c>
      <c r="Y213" s="5" t="s">
        <v>11</v>
      </c>
      <c r="Z213" s="5" t="s">
        <v>441</v>
      </c>
      <c r="AA213" s="6" t="s">
        <v>9</v>
      </c>
      <c r="AB213" s="6" t="s">
        <v>10</v>
      </c>
      <c r="AC213" s="6" t="s">
        <v>11</v>
      </c>
      <c r="AD213" s="6" t="s">
        <v>441</v>
      </c>
      <c r="AE213" s="7" t="s">
        <v>9</v>
      </c>
      <c r="AF213" s="7" t="s">
        <v>10</v>
      </c>
      <c r="AG213" s="7" t="s">
        <v>11</v>
      </c>
      <c r="AH213" s="7" t="s">
        <v>441</v>
      </c>
      <c r="AP213" s="68"/>
      <c r="AQ213" s="66"/>
      <c r="AR213" s="66"/>
      <c r="AS213" s="68"/>
      <c r="AT213" s="73"/>
      <c r="AU213" s="73"/>
      <c r="AV213" s="73"/>
      <c r="AW213" s="73"/>
      <c r="AX213" s="79"/>
      <c r="AY213" s="79"/>
      <c r="AZ213" s="79"/>
      <c r="BA213" s="79"/>
      <c r="BD213" s="110"/>
      <c r="BE213" s="110"/>
      <c r="BF213" s="110"/>
      <c r="BG213" s="110"/>
      <c r="BH213" s="110"/>
      <c r="BI213" s="110"/>
      <c r="BJ213" s="110"/>
      <c r="BK213" s="110"/>
    </row>
    <row r="214" spans="1:202">
      <c r="AE214">
        <v>2020</v>
      </c>
      <c r="AF214" s="87">
        <f>SUM(AE211:AH211)</f>
        <v>4037807</v>
      </c>
      <c r="AP214" s="110"/>
      <c r="AS214" s="110"/>
      <c r="AT214" s="110"/>
      <c r="AW214" s="110"/>
      <c r="AX214" s="104">
        <f>SUM(AX211:BA211)</f>
        <v>23782633</v>
      </c>
      <c r="BA214" s="110"/>
    </row>
    <row r="215" spans="1:202">
      <c r="AE215" t="s">
        <v>520</v>
      </c>
      <c r="AF215">
        <f>AG211/AF214</f>
        <v>0.19569434596552041</v>
      </c>
      <c r="AP215" s="110"/>
      <c r="AS215" s="110"/>
      <c r="AT215" s="110"/>
      <c r="AW215" s="110"/>
      <c r="AX215" s="110"/>
      <c r="BA215" s="110"/>
      <c r="BD215" s="110"/>
      <c r="BE215" s="110"/>
      <c r="BF215" s="110"/>
      <c r="BG215" s="110"/>
      <c r="BH215" s="110"/>
      <c r="BI215" s="110"/>
      <c r="BJ215" s="110"/>
      <c r="BK215" s="110"/>
    </row>
  </sheetData>
  <autoFilter ref="A1:BL215" xr:uid="{C38A0026-9D34-4D4F-A31D-C1395497D515}">
    <filterColumn colId="41" showButton="0"/>
    <filterColumn colId="42" showButton="0"/>
    <filterColumn colId="43" showButton="0"/>
    <filterColumn colId="45" showButton="0"/>
    <filterColumn colId="46" showButton="0"/>
    <filterColumn colId="47" showButton="0"/>
    <filterColumn colId="49" showButton="0"/>
    <filterColumn colId="50" showButton="0"/>
    <filterColumn colId="51" showButton="0"/>
  </autoFilter>
  <sortState xmlns:xlrd2="http://schemas.microsoft.com/office/spreadsheetml/2017/richdata2" ref="HR3:HW24">
    <sortCondition ref="HR3:HR24"/>
  </sortState>
  <mergeCells count="27">
    <mergeCell ref="HZ21:IB21"/>
    <mergeCell ref="HZ27:IB27"/>
    <mergeCell ref="HZ33:IB33"/>
    <mergeCell ref="HZ39:IB39"/>
    <mergeCell ref="HZ3:IB3"/>
    <mergeCell ref="HZ9:IB9"/>
    <mergeCell ref="HZ15:IB15"/>
    <mergeCell ref="GW2:GY2"/>
    <mergeCell ref="HD2:HF2"/>
    <mergeCell ref="HK2:HM2"/>
    <mergeCell ref="HR2:HT2"/>
    <mergeCell ref="CU1:CU2"/>
    <mergeCell ref="CT1:CT2"/>
    <mergeCell ref="AP1:AS1"/>
    <mergeCell ref="AX1:BA1"/>
    <mergeCell ref="AT1:AW1"/>
    <mergeCell ref="CS1:CS2"/>
    <mergeCell ref="ER47:ER50"/>
    <mergeCell ref="ER51:ER54"/>
    <mergeCell ref="ER55:ER58"/>
    <mergeCell ref="ER59:ER62"/>
    <mergeCell ref="ER63:ER65"/>
    <mergeCell ref="EW47:EW50"/>
    <mergeCell ref="EW51:EW54"/>
    <mergeCell ref="EW55:EW58"/>
    <mergeCell ref="EW59:EW62"/>
    <mergeCell ref="EW63:EW65"/>
  </mergeCells>
  <conditionalFormatting sqref="DG17:DG23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H17:DH2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I17:DI2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J17:DJ2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W3:EX2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T47:ET6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Y47:EY6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1200" verticalDpi="1200"/>
  <ignoredErrors>
    <ignoredError sqref="AI4:AO210 AJ211:AM211 AI3:AN3 GS4:GS7 GS9:GS22 GS24:GS26 GS28:GS38 GS40 GS42:GS55 GS58:GS88 GS91:GS134 GS136:GS163 GS165:GS171 GS173:GS186 GS188:GS192 GS194:GS201 GS203:GS204 GS206:GS210" formulaRange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833D6-440F-4128-A8D0-34C2621CAF67}">
  <dimension ref="A1:H33"/>
  <sheetViews>
    <sheetView workbookViewId="0">
      <selection activeCell="A2" sqref="A2"/>
    </sheetView>
  </sheetViews>
  <sheetFormatPr defaultRowHeight="15"/>
  <cols>
    <col min="1" max="1" width="42" customWidth="1"/>
    <col min="2" max="2" width="28.5703125" customWidth="1"/>
  </cols>
  <sheetData>
    <row r="1" spans="1:8">
      <c r="A1" s="296" t="s">
        <v>569</v>
      </c>
      <c r="B1" s="296" t="s">
        <v>570</v>
      </c>
      <c r="C1" s="296" t="s">
        <v>571</v>
      </c>
      <c r="D1" s="296" t="s">
        <v>572</v>
      </c>
      <c r="E1" s="296" t="s">
        <v>573</v>
      </c>
      <c r="F1" s="296" t="s">
        <v>574</v>
      </c>
      <c r="G1" s="296" t="s">
        <v>575</v>
      </c>
      <c r="H1" s="296" t="s">
        <v>576</v>
      </c>
    </row>
    <row r="2" spans="1:8">
      <c r="A2" t="s">
        <v>577</v>
      </c>
      <c r="B2" t="s">
        <v>540</v>
      </c>
      <c r="C2">
        <v>14739</v>
      </c>
      <c r="D2">
        <v>14274</v>
      </c>
      <c r="E2">
        <v>35673</v>
      </c>
      <c r="F2">
        <v>19682</v>
      </c>
      <c r="G2">
        <v>12812</v>
      </c>
      <c r="H2">
        <v>31906</v>
      </c>
    </row>
    <row r="3" spans="1:8">
      <c r="B3" t="s">
        <v>538</v>
      </c>
      <c r="C3">
        <v>1063175</v>
      </c>
      <c r="D3">
        <v>1193233</v>
      </c>
      <c r="E3">
        <v>1338422</v>
      </c>
      <c r="F3">
        <v>1589626</v>
      </c>
      <c r="G3">
        <v>1771140</v>
      </c>
      <c r="H3">
        <v>1600114</v>
      </c>
    </row>
    <row r="4" spans="1:8">
      <c r="B4" t="s">
        <v>542</v>
      </c>
      <c r="C4">
        <v>6631</v>
      </c>
      <c r="D4">
        <v>5006</v>
      </c>
      <c r="E4">
        <v>12410</v>
      </c>
      <c r="F4">
        <v>5226</v>
      </c>
      <c r="G4">
        <v>6722</v>
      </c>
      <c r="H4">
        <v>2782</v>
      </c>
    </row>
    <row r="5" spans="1:8">
      <c r="B5" t="s">
        <v>539</v>
      </c>
      <c r="C5">
        <v>81549</v>
      </c>
      <c r="D5">
        <v>77466</v>
      </c>
      <c r="E5">
        <v>88898</v>
      </c>
      <c r="F5">
        <v>131869</v>
      </c>
      <c r="G5">
        <v>174859</v>
      </c>
      <c r="H5">
        <v>92529</v>
      </c>
    </row>
    <row r="6" spans="1:8">
      <c r="B6" t="s">
        <v>110</v>
      </c>
      <c r="C6">
        <v>19567</v>
      </c>
      <c r="D6">
        <v>14436</v>
      </c>
      <c r="E6">
        <v>14800</v>
      </c>
      <c r="F6">
        <v>9831</v>
      </c>
      <c r="G6">
        <v>23856</v>
      </c>
      <c r="H6">
        <v>9055</v>
      </c>
    </row>
    <row r="7" spans="1:8">
      <c r="B7" t="s">
        <v>68</v>
      </c>
      <c r="C7">
        <v>1166</v>
      </c>
      <c r="D7">
        <v>10189</v>
      </c>
      <c r="E7">
        <v>1434</v>
      </c>
      <c r="F7">
        <v>7542</v>
      </c>
      <c r="G7">
        <v>739</v>
      </c>
      <c r="H7">
        <v>1435</v>
      </c>
    </row>
    <row r="8" spans="1:8">
      <c r="B8" t="s">
        <v>541</v>
      </c>
      <c r="C8">
        <v>403037</v>
      </c>
      <c r="D8">
        <v>359864</v>
      </c>
      <c r="E8">
        <v>331085</v>
      </c>
      <c r="F8">
        <v>348081</v>
      </c>
      <c r="G8">
        <v>346938</v>
      </c>
      <c r="H8">
        <v>261915</v>
      </c>
    </row>
    <row r="9" spans="1:8">
      <c r="B9" t="s">
        <v>578</v>
      </c>
      <c r="C9">
        <v>1589864</v>
      </c>
      <c r="D9">
        <v>1674468</v>
      </c>
      <c r="E9">
        <v>1822722</v>
      </c>
      <c r="F9">
        <v>2111857</v>
      </c>
      <c r="G9">
        <v>2337066</v>
      </c>
      <c r="H9">
        <v>1999736</v>
      </c>
    </row>
    <row r="10" spans="1:8">
      <c r="A10" t="s">
        <v>579</v>
      </c>
      <c r="B10" t="s">
        <v>540</v>
      </c>
      <c r="C10">
        <v>315671</v>
      </c>
      <c r="D10">
        <v>281831</v>
      </c>
      <c r="E10">
        <v>273506</v>
      </c>
      <c r="F10">
        <v>270734</v>
      </c>
      <c r="G10">
        <v>276481</v>
      </c>
      <c r="H10">
        <v>213072</v>
      </c>
    </row>
    <row r="11" spans="1:8">
      <c r="B11" t="s">
        <v>538</v>
      </c>
      <c r="C11">
        <v>96026</v>
      </c>
      <c r="D11">
        <v>117711</v>
      </c>
      <c r="E11">
        <v>111812</v>
      </c>
      <c r="F11">
        <v>140113</v>
      </c>
      <c r="G11">
        <v>182201</v>
      </c>
      <c r="H11">
        <v>155463</v>
      </c>
    </row>
    <row r="12" spans="1:8">
      <c r="B12" t="s">
        <v>542</v>
      </c>
      <c r="C12">
        <v>138436</v>
      </c>
      <c r="D12">
        <v>129417</v>
      </c>
      <c r="E12">
        <v>155346</v>
      </c>
      <c r="F12">
        <v>155043</v>
      </c>
      <c r="G12">
        <v>148575</v>
      </c>
      <c r="H12">
        <v>112308</v>
      </c>
    </row>
    <row r="13" spans="1:8">
      <c r="B13" t="s">
        <v>539</v>
      </c>
      <c r="C13">
        <v>110756</v>
      </c>
      <c r="D13">
        <v>126549</v>
      </c>
      <c r="E13">
        <v>121659</v>
      </c>
      <c r="F13">
        <v>107929</v>
      </c>
      <c r="G13">
        <v>149392</v>
      </c>
      <c r="H13">
        <v>118264</v>
      </c>
    </row>
    <row r="14" spans="1:8">
      <c r="B14" t="s">
        <v>110</v>
      </c>
      <c r="C14">
        <v>3368</v>
      </c>
      <c r="D14">
        <v>4302</v>
      </c>
      <c r="E14">
        <v>5128</v>
      </c>
      <c r="F14">
        <v>5313</v>
      </c>
      <c r="G14">
        <v>5909</v>
      </c>
      <c r="H14">
        <v>6817</v>
      </c>
    </row>
    <row r="15" spans="1:8">
      <c r="B15" t="s">
        <v>68</v>
      </c>
      <c r="C15">
        <v>123968</v>
      </c>
      <c r="D15">
        <v>105998</v>
      </c>
      <c r="E15">
        <v>144810</v>
      </c>
      <c r="F15">
        <v>140068</v>
      </c>
      <c r="G15">
        <v>56312</v>
      </c>
      <c r="H15">
        <v>46306</v>
      </c>
    </row>
    <row r="16" spans="1:8">
      <c r="B16" t="s">
        <v>541</v>
      </c>
      <c r="C16">
        <v>229036</v>
      </c>
      <c r="D16">
        <v>186945</v>
      </c>
      <c r="E16">
        <v>239105</v>
      </c>
      <c r="F16">
        <v>282664</v>
      </c>
      <c r="G16">
        <v>260992</v>
      </c>
      <c r="H16">
        <v>229411</v>
      </c>
    </row>
    <row r="17" spans="1:8">
      <c r="B17" t="s">
        <v>578</v>
      </c>
      <c r="C17">
        <v>1017261</v>
      </c>
      <c r="D17">
        <v>952753</v>
      </c>
      <c r="E17">
        <v>1051366</v>
      </c>
      <c r="F17">
        <v>1101864</v>
      </c>
      <c r="G17">
        <v>1079862</v>
      </c>
      <c r="H17">
        <v>881641</v>
      </c>
    </row>
    <row r="18" spans="1:8">
      <c r="A18" t="s">
        <v>580</v>
      </c>
      <c r="B18" t="s">
        <v>540</v>
      </c>
      <c r="C18">
        <v>30738</v>
      </c>
      <c r="D18">
        <v>32720</v>
      </c>
      <c r="E18">
        <v>34185</v>
      </c>
      <c r="F18">
        <v>39299</v>
      </c>
      <c r="G18">
        <v>38963</v>
      </c>
      <c r="H18">
        <v>32754</v>
      </c>
    </row>
    <row r="19" spans="1:8">
      <c r="B19" t="s">
        <v>538</v>
      </c>
      <c r="C19">
        <v>6358</v>
      </c>
      <c r="D19">
        <v>5859</v>
      </c>
      <c r="E19">
        <v>7450</v>
      </c>
      <c r="F19">
        <v>17179</v>
      </c>
      <c r="G19">
        <v>39761</v>
      </c>
      <c r="H19">
        <v>41648</v>
      </c>
    </row>
    <row r="20" spans="1:8">
      <c r="B20" t="s">
        <v>542</v>
      </c>
      <c r="C20">
        <v>25890</v>
      </c>
      <c r="D20">
        <v>38869</v>
      </c>
      <c r="E20">
        <v>44686</v>
      </c>
      <c r="F20">
        <v>45288</v>
      </c>
      <c r="G20">
        <v>41399</v>
      </c>
      <c r="H20">
        <v>45058</v>
      </c>
    </row>
    <row r="21" spans="1:8">
      <c r="B21" t="s">
        <v>539</v>
      </c>
      <c r="C21">
        <v>109577</v>
      </c>
      <c r="D21">
        <v>105839</v>
      </c>
      <c r="E21">
        <v>143801</v>
      </c>
      <c r="F21">
        <v>197640</v>
      </c>
      <c r="G21">
        <v>277223</v>
      </c>
      <c r="H21">
        <v>206507</v>
      </c>
    </row>
    <row r="22" spans="1:8">
      <c r="B22" t="s">
        <v>110</v>
      </c>
      <c r="C22">
        <v>2217</v>
      </c>
      <c r="D22">
        <v>2047</v>
      </c>
      <c r="E22">
        <v>1958</v>
      </c>
      <c r="F22">
        <v>2040</v>
      </c>
      <c r="G22">
        <v>2065</v>
      </c>
      <c r="H22">
        <v>1899</v>
      </c>
    </row>
    <row r="23" spans="1:8">
      <c r="B23" t="s">
        <v>68</v>
      </c>
      <c r="C23">
        <v>191</v>
      </c>
      <c r="D23">
        <v>1229</v>
      </c>
      <c r="E23">
        <v>875</v>
      </c>
      <c r="F23">
        <v>869</v>
      </c>
      <c r="G23">
        <v>609</v>
      </c>
      <c r="H23">
        <v>780</v>
      </c>
    </row>
    <row r="24" spans="1:8">
      <c r="B24" t="s">
        <v>541</v>
      </c>
      <c r="C24">
        <v>10133</v>
      </c>
      <c r="D24">
        <v>18643</v>
      </c>
      <c r="E24">
        <v>26370</v>
      </c>
      <c r="F24">
        <v>32646</v>
      </c>
      <c r="G24">
        <v>41134</v>
      </c>
      <c r="H24">
        <v>37606</v>
      </c>
    </row>
    <row r="25" spans="1:8">
      <c r="B25" t="s">
        <v>578</v>
      </c>
      <c r="C25">
        <v>185104</v>
      </c>
      <c r="D25">
        <v>205206</v>
      </c>
      <c r="E25">
        <v>259325</v>
      </c>
      <c r="F25">
        <v>334961</v>
      </c>
      <c r="G25">
        <v>441154</v>
      </c>
      <c r="H25">
        <v>366252</v>
      </c>
    </row>
    <row r="26" spans="1:8">
      <c r="A26" t="s">
        <v>581</v>
      </c>
      <c r="B26" t="s">
        <v>540</v>
      </c>
      <c r="C26">
        <v>63789</v>
      </c>
      <c r="D26">
        <v>59311</v>
      </c>
      <c r="E26">
        <v>60749</v>
      </c>
      <c r="F26">
        <v>60425</v>
      </c>
      <c r="G26">
        <v>64062</v>
      </c>
      <c r="H26">
        <v>38317</v>
      </c>
    </row>
    <row r="27" spans="1:8">
      <c r="B27" t="s">
        <v>538</v>
      </c>
      <c r="C27">
        <v>76876</v>
      </c>
      <c r="D27">
        <v>98963</v>
      </c>
      <c r="E27">
        <v>136218</v>
      </c>
      <c r="F27">
        <v>202595</v>
      </c>
      <c r="G27">
        <v>315494</v>
      </c>
      <c r="H27">
        <v>245686</v>
      </c>
    </row>
    <row r="28" spans="1:8">
      <c r="B28" t="s">
        <v>542</v>
      </c>
      <c r="C28">
        <v>152939</v>
      </c>
      <c r="D28">
        <v>175536</v>
      </c>
      <c r="E28">
        <v>151181</v>
      </c>
      <c r="F28">
        <v>141337</v>
      </c>
      <c r="G28">
        <v>145635</v>
      </c>
      <c r="H28">
        <v>125184</v>
      </c>
    </row>
    <row r="29" spans="1:8">
      <c r="B29" t="s">
        <v>539</v>
      </c>
      <c r="C29">
        <v>165757</v>
      </c>
      <c r="D29">
        <v>150437</v>
      </c>
      <c r="E29">
        <v>205549</v>
      </c>
      <c r="F29">
        <v>257462</v>
      </c>
      <c r="G29">
        <v>310926</v>
      </c>
      <c r="H29">
        <v>214564</v>
      </c>
    </row>
    <row r="30" spans="1:8">
      <c r="B30" t="s">
        <v>110</v>
      </c>
      <c r="C30">
        <v>7867</v>
      </c>
      <c r="D30">
        <v>6863</v>
      </c>
      <c r="E30">
        <v>9277</v>
      </c>
      <c r="F30">
        <v>6841</v>
      </c>
      <c r="G30">
        <v>6908</v>
      </c>
      <c r="H30">
        <v>6807</v>
      </c>
    </row>
    <row r="31" spans="1:8">
      <c r="B31" t="s">
        <v>68</v>
      </c>
      <c r="C31">
        <v>289</v>
      </c>
      <c r="D31">
        <v>118</v>
      </c>
      <c r="E31">
        <v>117</v>
      </c>
      <c r="F31">
        <v>134</v>
      </c>
      <c r="G31">
        <v>102</v>
      </c>
      <c r="H31">
        <v>105</v>
      </c>
    </row>
    <row r="32" spans="1:8">
      <c r="B32" t="s">
        <v>541</v>
      </c>
      <c r="C32">
        <v>108482</v>
      </c>
      <c r="D32">
        <v>74833</v>
      </c>
      <c r="E32">
        <v>86531</v>
      </c>
      <c r="F32">
        <v>129605</v>
      </c>
      <c r="G32">
        <v>146421</v>
      </c>
      <c r="H32">
        <v>159486</v>
      </c>
    </row>
    <row r="33" spans="2:8">
      <c r="B33" t="s">
        <v>578</v>
      </c>
      <c r="C33">
        <v>575999</v>
      </c>
      <c r="D33">
        <v>566061</v>
      </c>
      <c r="E33">
        <v>649622</v>
      </c>
      <c r="F33">
        <v>798399</v>
      </c>
      <c r="G33">
        <v>989548</v>
      </c>
      <c r="H33">
        <v>790149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875A8-2A2B-4A86-A8B7-A361E6D1478F}">
  <dimension ref="A1:H17"/>
  <sheetViews>
    <sheetView workbookViewId="0">
      <selection activeCell="D10" sqref="D10"/>
    </sheetView>
  </sheetViews>
  <sheetFormatPr defaultRowHeight="15"/>
  <cols>
    <col min="1" max="1" width="50.85546875" customWidth="1"/>
    <col min="2" max="2" width="22.140625" customWidth="1"/>
  </cols>
  <sheetData>
    <row r="1" spans="1:8">
      <c r="A1" s="296" t="s">
        <v>569</v>
      </c>
      <c r="B1" s="296" t="s">
        <v>588</v>
      </c>
      <c r="C1" t="s">
        <v>571</v>
      </c>
      <c r="D1" t="s">
        <v>572</v>
      </c>
      <c r="E1" t="s">
        <v>573</v>
      </c>
      <c r="F1" t="s">
        <v>574</v>
      </c>
      <c r="G1" t="s">
        <v>575</v>
      </c>
      <c r="H1" t="s">
        <v>576</v>
      </c>
    </row>
    <row r="2" spans="1:8">
      <c r="A2" t="s">
        <v>577</v>
      </c>
      <c r="B2" t="s">
        <v>582</v>
      </c>
      <c r="C2">
        <v>863732</v>
      </c>
      <c r="D2">
        <v>982812</v>
      </c>
      <c r="E2">
        <v>1093989</v>
      </c>
      <c r="F2">
        <v>1272102</v>
      </c>
      <c r="G2">
        <v>1361117</v>
      </c>
      <c r="H2">
        <v>1162485</v>
      </c>
    </row>
    <row r="3" spans="1:8">
      <c r="B3" t="s">
        <v>583</v>
      </c>
      <c r="C3">
        <v>89896</v>
      </c>
      <c r="D3">
        <v>108562</v>
      </c>
      <c r="E3">
        <v>127896</v>
      </c>
      <c r="F3">
        <v>98801</v>
      </c>
      <c r="G3">
        <v>108317</v>
      </c>
      <c r="H3">
        <v>99543</v>
      </c>
    </row>
    <row r="4" spans="1:8">
      <c r="B4" t="s">
        <v>584</v>
      </c>
      <c r="C4">
        <v>343257</v>
      </c>
      <c r="D4">
        <v>309699</v>
      </c>
      <c r="E4">
        <v>283380</v>
      </c>
      <c r="F4">
        <v>345280</v>
      </c>
      <c r="G4">
        <v>373691</v>
      </c>
      <c r="H4">
        <v>347698</v>
      </c>
    </row>
    <row r="5" spans="1:8">
      <c r="B5" t="s">
        <v>585</v>
      </c>
      <c r="C5">
        <v>292940</v>
      </c>
      <c r="D5">
        <v>273360</v>
      </c>
      <c r="E5">
        <v>317436</v>
      </c>
      <c r="F5">
        <v>395664</v>
      </c>
      <c r="G5">
        <v>493926</v>
      </c>
      <c r="H5">
        <v>389999</v>
      </c>
    </row>
    <row r="6" spans="1:8">
      <c r="A6" t="s">
        <v>579</v>
      </c>
      <c r="B6" t="s">
        <v>582</v>
      </c>
      <c r="C6">
        <v>368052</v>
      </c>
      <c r="D6">
        <v>400872</v>
      </c>
      <c r="E6">
        <v>412810</v>
      </c>
      <c r="F6">
        <v>392274</v>
      </c>
      <c r="G6">
        <v>420907</v>
      </c>
      <c r="H6">
        <v>337738</v>
      </c>
    </row>
    <row r="7" spans="1:8">
      <c r="B7" t="s">
        <v>583</v>
      </c>
      <c r="C7">
        <v>58055</v>
      </c>
      <c r="D7">
        <v>51226</v>
      </c>
      <c r="E7">
        <v>57986</v>
      </c>
      <c r="F7">
        <v>65174</v>
      </c>
      <c r="G7">
        <v>66753</v>
      </c>
      <c r="H7">
        <v>61496</v>
      </c>
    </row>
    <row r="8" spans="1:8">
      <c r="B8" t="s">
        <v>584</v>
      </c>
      <c r="C8">
        <v>361859</v>
      </c>
      <c r="D8">
        <v>290294</v>
      </c>
      <c r="E8">
        <v>343589</v>
      </c>
      <c r="F8">
        <v>363779</v>
      </c>
      <c r="G8">
        <v>287942</v>
      </c>
      <c r="H8">
        <v>230438</v>
      </c>
    </row>
    <row r="9" spans="1:8">
      <c r="B9" t="s">
        <v>585</v>
      </c>
      <c r="C9">
        <v>229295</v>
      </c>
      <c r="D9">
        <v>210361</v>
      </c>
      <c r="E9">
        <v>236981</v>
      </c>
      <c r="F9">
        <v>280637</v>
      </c>
      <c r="G9">
        <v>304260</v>
      </c>
      <c r="H9">
        <v>251969</v>
      </c>
    </row>
    <row r="10" spans="1:8">
      <c r="A10" t="s">
        <v>586</v>
      </c>
      <c r="B10" t="s">
        <v>582</v>
      </c>
      <c r="C10">
        <v>12610</v>
      </c>
      <c r="D10">
        <v>15173</v>
      </c>
      <c r="E10">
        <v>18158</v>
      </c>
      <c r="F10">
        <v>25365</v>
      </c>
      <c r="G10">
        <v>28637</v>
      </c>
      <c r="H10">
        <v>41361</v>
      </c>
    </row>
    <row r="11" spans="1:8">
      <c r="B11" t="s">
        <v>583</v>
      </c>
      <c r="C11">
        <v>15480</v>
      </c>
      <c r="D11">
        <v>21904</v>
      </c>
      <c r="E11">
        <v>27942</v>
      </c>
      <c r="F11">
        <v>23687</v>
      </c>
      <c r="G11">
        <v>35605</v>
      </c>
      <c r="H11">
        <v>53409</v>
      </c>
    </row>
    <row r="12" spans="1:8">
      <c r="B12" t="s">
        <v>584</v>
      </c>
      <c r="C12">
        <v>55824</v>
      </c>
      <c r="D12">
        <v>63343</v>
      </c>
      <c r="E12">
        <v>72311</v>
      </c>
      <c r="F12">
        <v>95084</v>
      </c>
      <c r="G12">
        <v>111065</v>
      </c>
      <c r="H12">
        <v>103786</v>
      </c>
    </row>
    <row r="13" spans="1:8">
      <c r="B13" t="s">
        <v>585</v>
      </c>
      <c r="C13">
        <v>101188</v>
      </c>
      <c r="D13">
        <v>104785</v>
      </c>
      <c r="E13">
        <v>140914</v>
      </c>
      <c r="F13">
        <v>190822</v>
      </c>
      <c r="G13">
        <v>265847</v>
      </c>
      <c r="H13">
        <v>167688</v>
      </c>
    </row>
    <row r="14" spans="1:8">
      <c r="A14" t="s">
        <v>587</v>
      </c>
      <c r="B14" t="s">
        <v>582</v>
      </c>
      <c r="C14">
        <v>200721</v>
      </c>
      <c r="D14">
        <v>193114</v>
      </c>
      <c r="E14">
        <v>232748</v>
      </c>
      <c r="F14">
        <v>295599</v>
      </c>
      <c r="G14">
        <v>343362</v>
      </c>
      <c r="H14">
        <v>267609</v>
      </c>
    </row>
    <row r="15" spans="1:8">
      <c r="B15" t="s">
        <v>583</v>
      </c>
      <c r="C15">
        <v>15467</v>
      </c>
      <c r="D15">
        <v>12787</v>
      </c>
      <c r="E15">
        <v>17349</v>
      </c>
      <c r="F15">
        <v>11804</v>
      </c>
      <c r="G15">
        <v>14716</v>
      </c>
      <c r="H15">
        <v>19699</v>
      </c>
    </row>
    <row r="16" spans="1:8">
      <c r="B16" t="s">
        <v>584</v>
      </c>
      <c r="C16">
        <v>164121</v>
      </c>
      <c r="D16">
        <v>134309</v>
      </c>
      <c r="E16">
        <v>164577</v>
      </c>
      <c r="F16">
        <v>220562</v>
      </c>
      <c r="G16">
        <v>278631</v>
      </c>
      <c r="H16">
        <v>290351</v>
      </c>
    </row>
    <row r="17" spans="2:8">
      <c r="B17" t="s">
        <v>585</v>
      </c>
      <c r="C17">
        <v>195151</v>
      </c>
      <c r="D17">
        <v>225296</v>
      </c>
      <c r="E17">
        <v>234407</v>
      </c>
      <c r="F17">
        <v>269744</v>
      </c>
      <c r="G17">
        <v>352023</v>
      </c>
      <c r="H17">
        <v>211770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E854C-2E37-2B4F-B3C5-AE206D2E569F}">
  <dimension ref="B1:T31"/>
  <sheetViews>
    <sheetView zoomScale="110" zoomScaleNormal="110" workbookViewId="0">
      <selection activeCell="B30" sqref="B30"/>
    </sheetView>
  </sheetViews>
  <sheetFormatPr defaultColWidth="11.42578125" defaultRowHeight="15"/>
  <cols>
    <col min="2" max="2" width="24.85546875" bestFit="1" customWidth="1"/>
    <col min="7" max="7" width="21.42578125" bestFit="1" customWidth="1"/>
    <col min="12" max="12" width="21.42578125" bestFit="1" customWidth="1"/>
    <col min="17" max="17" width="21.42578125" bestFit="1" customWidth="1"/>
  </cols>
  <sheetData>
    <row r="1" spans="2:20">
      <c r="C1" s="288" t="s">
        <v>10</v>
      </c>
      <c r="D1" s="288"/>
      <c r="E1" s="288"/>
      <c r="F1" s="1"/>
      <c r="H1" s="288" t="s">
        <v>11</v>
      </c>
      <c r="I1" s="288"/>
      <c r="J1" s="288"/>
      <c r="M1" s="288" t="s">
        <v>9</v>
      </c>
      <c r="N1" s="288"/>
      <c r="O1" s="288"/>
      <c r="R1" s="288" t="s">
        <v>445</v>
      </c>
      <c r="S1" s="288"/>
      <c r="T1" s="288"/>
    </row>
    <row r="2" spans="2:20">
      <c r="C2" s="1" t="s">
        <v>530</v>
      </c>
      <c r="D2" s="1" t="s">
        <v>531</v>
      </c>
      <c r="E2" t="s">
        <v>497</v>
      </c>
      <c r="H2" s="1" t="s">
        <v>530</v>
      </c>
      <c r="I2" s="1" t="s">
        <v>531</v>
      </c>
      <c r="J2" t="s">
        <v>497</v>
      </c>
      <c r="M2" s="1" t="s">
        <v>530</v>
      </c>
      <c r="N2" s="1" t="s">
        <v>531</v>
      </c>
      <c r="O2" t="s">
        <v>497</v>
      </c>
      <c r="R2" t="s">
        <v>530</v>
      </c>
      <c r="S2" t="s">
        <v>531</v>
      </c>
      <c r="T2" t="s">
        <v>532</v>
      </c>
    </row>
    <row r="3" spans="2:20">
      <c r="B3" t="s">
        <v>57</v>
      </c>
      <c r="C3">
        <v>680972</v>
      </c>
      <c r="D3" t="s">
        <v>495</v>
      </c>
      <c r="E3" t="s">
        <v>499</v>
      </c>
      <c r="G3" t="s">
        <v>81</v>
      </c>
      <c r="H3">
        <v>102095</v>
      </c>
      <c r="I3" t="s">
        <v>495</v>
      </c>
      <c r="J3" t="s">
        <v>498</v>
      </c>
      <c r="L3" t="s">
        <v>103</v>
      </c>
      <c r="M3">
        <v>134856</v>
      </c>
      <c r="N3" t="s">
        <v>495</v>
      </c>
      <c r="O3" t="s">
        <v>498</v>
      </c>
      <c r="Q3" t="s">
        <v>32</v>
      </c>
      <c r="R3">
        <v>101698</v>
      </c>
      <c r="S3" t="s">
        <v>495</v>
      </c>
      <c r="T3" t="s">
        <v>498</v>
      </c>
    </row>
    <row r="4" spans="2:20">
      <c r="B4" t="s">
        <v>73</v>
      </c>
      <c r="C4">
        <v>332472</v>
      </c>
      <c r="D4" t="s">
        <v>495</v>
      </c>
      <c r="E4" t="s">
        <v>499</v>
      </c>
      <c r="G4" t="s">
        <v>65</v>
      </c>
      <c r="H4">
        <v>91396</v>
      </c>
      <c r="I4" t="s">
        <v>495</v>
      </c>
      <c r="J4" t="s">
        <v>500</v>
      </c>
      <c r="L4" t="s">
        <v>73</v>
      </c>
      <c r="M4">
        <v>118417</v>
      </c>
      <c r="N4" t="s">
        <v>495</v>
      </c>
      <c r="O4" t="s">
        <v>498</v>
      </c>
      <c r="Q4" t="s">
        <v>65</v>
      </c>
      <c r="R4">
        <v>43088</v>
      </c>
      <c r="S4" t="s">
        <v>495</v>
      </c>
      <c r="T4" t="s">
        <v>500</v>
      </c>
    </row>
    <row r="5" spans="2:20">
      <c r="B5" t="s">
        <v>25</v>
      </c>
      <c r="C5">
        <v>245593</v>
      </c>
      <c r="D5" t="s">
        <v>495</v>
      </c>
      <c r="E5" t="s">
        <v>499</v>
      </c>
      <c r="G5" t="s">
        <v>78</v>
      </c>
      <c r="H5">
        <v>77251</v>
      </c>
      <c r="I5" t="s">
        <v>495</v>
      </c>
      <c r="J5" t="s">
        <v>500</v>
      </c>
      <c r="L5" t="s">
        <v>65</v>
      </c>
      <c r="M5">
        <v>114033</v>
      </c>
      <c r="N5" t="s">
        <v>495</v>
      </c>
      <c r="O5" t="s">
        <v>498</v>
      </c>
      <c r="Q5" t="s">
        <v>18</v>
      </c>
      <c r="R5">
        <v>20809</v>
      </c>
      <c r="S5" t="s">
        <v>495</v>
      </c>
      <c r="T5" t="s">
        <v>500</v>
      </c>
    </row>
    <row r="6" spans="2:20">
      <c r="B6" t="s">
        <v>136</v>
      </c>
      <c r="C6">
        <v>238897</v>
      </c>
      <c r="D6" t="s">
        <v>495</v>
      </c>
      <c r="E6" t="s">
        <v>499</v>
      </c>
      <c r="G6" t="s">
        <v>47</v>
      </c>
      <c r="H6">
        <v>44029</v>
      </c>
      <c r="I6" t="s">
        <v>495</v>
      </c>
      <c r="J6" t="s">
        <v>500</v>
      </c>
      <c r="L6" t="s">
        <v>490</v>
      </c>
      <c r="M6">
        <v>93302</v>
      </c>
      <c r="N6" t="s">
        <v>495</v>
      </c>
      <c r="O6" t="s">
        <v>500</v>
      </c>
      <c r="Q6" t="s">
        <v>81</v>
      </c>
      <c r="R6">
        <v>20248</v>
      </c>
      <c r="S6" t="s">
        <v>495</v>
      </c>
      <c r="T6" t="s">
        <v>500</v>
      </c>
    </row>
    <row r="7" spans="2:20">
      <c r="B7" t="s">
        <v>81</v>
      </c>
      <c r="C7">
        <v>181032</v>
      </c>
      <c r="D7" t="s">
        <v>495</v>
      </c>
      <c r="E7" t="s">
        <v>498</v>
      </c>
      <c r="G7" t="s">
        <v>40</v>
      </c>
      <c r="H7">
        <v>40918</v>
      </c>
      <c r="I7" t="s">
        <v>495</v>
      </c>
      <c r="J7" t="s">
        <v>500</v>
      </c>
      <c r="L7" t="s">
        <v>284</v>
      </c>
      <c r="M7">
        <v>57219</v>
      </c>
      <c r="N7" t="s">
        <v>495</v>
      </c>
      <c r="O7" t="s">
        <v>500</v>
      </c>
      <c r="Q7" t="s">
        <v>103</v>
      </c>
      <c r="R7">
        <v>4980</v>
      </c>
    </row>
    <row r="8" spans="2:20">
      <c r="B8" t="s">
        <v>489</v>
      </c>
      <c r="C8">
        <v>44253</v>
      </c>
      <c r="G8" t="s">
        <v>136</v>
      </c>
      <c r="H8">
        <v>35902</v>
      </c>
      <c r="L8" t="s">
        <v>68</v>
      </c>
      <c r="M8">
        <v>46168</v>
      </c>
      <c r="Q8" t="s">
        <v>96</v>
      </c>
      <c r="R8">
        <v>3916</v>
      </c>
    </row>
    <row r="9" spans="2:20">
      <c r="B9" t="s">
        <v>284</v>
      </c>
      <c r="C9">
        <v>28734</v>
      </c>
      <c r="G9" t="s">
        <v>96</v>
      </c>
      <c r="H9">
        <v>28582</v>
      </c>
      <c r="L9" t="s">
        <v>96</v>
      </c>
      <c r="M9">
        <v>40328</v>
      </c>
      <c r="Q9" t="s">
        <v>78</v>
      </c>
      <c r="R9">
        <v>3430</v>
      </c>
    </row>
    <row r="10" spans="2:20">
      <c r="B10" t="s">
        <v>32</v>
      </c>
      <c r="C10">
        <v>18831</v>
      </c>
      <c r="G10" t="s">
        <v>110</v>
      </c>
      <c r="H10">
        <v>6804</v>
      </c>
      <c r="L10" t="s">
        <v>40</v>
      </c>
      <c r="M10">
        <v>35110</v>
      </c>
      <c r="Q10" t="s">
        <v>35</v>
      </c>
      <c r="R10">
        <v>1071</v>
      </c>
    </row>
    <row r="11" spans="2:20">
      <c r="B11" t="s">
        <v>65</v>
      </c>
      <c r="C11">
        <v>11429</v>
      </c>
      <c r="G11" t="s">
        <v>284</v>
      </c>
      <c r="H11">
        <v>2805</v>
      </c>
      <c r="L11" t="s">
        <v>35</v>
      </c>
      <c r="M11">
        <v>28634</v>
      </c>
      <c r="Q11" t="s">
        <v>490</v>
      </c>
      <c r="R11">
        <v>662</v>
      </c>
    </row>
    <row r="12" spans="2:20">
      <c r="B12" t="s">
        <v>110</v>
      </c>
      <c r="C12">
        <v>8802</v>
      </c>
      <c r="G12" t="s">
        <v>32</v>
      </c>
      <c r="H12">
        <v>1870</v>
      </c>
      <c r="L12" t="s">
        <v>489</v>
      </c>
      <c r="M12">
        <v>13541</v>
      </c>
      <c r="Q12" t="s">
        <v>40</v>
      </c>
      <c r="R12">
        <v>87</v>
      </c>
    </row>
    <row r="13" spans="2:20">
      <c r="B13" t="s">
        <v>103</v>
      </c>
      <c r="C13">
        <v>4258</v>
      </c>
      <c r="G13" t="s">
        <v>44</v>
      </c>
      <c r="H13">
        <v>104</v>
      </c>
      <c r="L13" t="s">
        <v>25</v>
      </c>
      <c r="M13">
        <v>13164</v>
      </c>
    </row>
    <row r="14" spans="2:20">
      <c r="B14" t="s">
        <v>47</v>
      </c>
      <c r="C14">
        <v>3213</v>
      </c>
      <c r="G14" t="s">
        <v>103</v>
      </c>
      <c r="H14">
        <v>4</v>
      </c>
      <c r="L14" t="s">
        <v>81</v>
      </c>
      <c r="M14">
        <v>7151</v>
      </c>
    </row>
    <row r="15" spans="2:20">
      <c r="B15" t="s">
        <v>18</v>
      </c>
      <c r="C15">
        <v>1416</v>
      </c>
      <c r="G15" t="s">
        <v>490</v>
      </c>
      <c r="H15">
        <v>3</v>
      </c>
      <c r="L15" t="s">
        <v>44</v>
      </c>
      <c r="M15">
        <v>6949</v>
      </c>
    </row>
    <row r="16" spans="2:20">
      <c r="B16" t="s">
        <v>40</v>
      </c>
      <c r="C16">
        <v>54</v>
      </c>
      <c r="G16" t="s">
        <v>35</v>
      </c>
      <c r="H16">
        <v>3</v>
      </c>
    </row>
    <row r="17" spans="2:16">
      <c r="B17" t="s">
        <v>490</v>
      </c>
      <c r="C17">
        <v>29</v>
      </c>
    </row>
    <row r="18" spans="2:16">
      <c r="B18" t="s">
        <v>35</v>
      </c>
      <c r="C18">
        <v>2</v>
      </c>
    </row>
    <row r="19" spans="2:16">
      <c r="G19" s="110"/>
      <c r="H19" s="110"/>
      <c r="I19" s="110"/>
      <c r="J19" s="110"/>
      <c r="K19" s="110"/>
      <c r="L19" s="110"/>
      <c r="M19" s="110"/>
      <c r="N19" s="110"/>
      <c r="O19" s="110"/>
      <c r="P19" s="110"/>
    </row>
    <row r="20" spans="2:16">
      <c r="G20" s="110"/>
      <c r="H20" s="110"/>
      <c r="I20" s="110"/>
      <c r="J20" s="110"/>
      <c r="K20" s="110"/>
      <c r="L20" s="110"/>
      <c r="M20" s="110"/>
      <c r="N20" s="110"/>
      <c r="O20" s="110"/>
      <c r="P20" s="110"/>
    </row>
    <row r="21" spans="2:16">
      <c r="B21" s="233" t="s">
        <v>533</v>
      </c>
      <c r="C21" s="234" t="s">
        <v>500</v>
      </c>
      <c r="I21" s="232"/>
      <c r="J21" s="232"/>
      <c r="K21" s="232"/>
      <c r="L21" s="232"/>
      <c r="M21" s="232"/>
      <c r="N21" s="232"/>
      <c r="O21" s="110"/>
      <c r="P21" s="110"/>
    </row>
    <row r="22" spans="2:16">
      <c r="B22" s="233" t="s">
        <v>534</v>
      </c>
      <c r="C22" s="235" t="s">
        <v>498</v>
      </c>
      <c r="I22" s="230"/>
      <c r="J22" s="231"/>
      <c r="K22" s="231"/>
      <c r="L22" s="229"/>
      <c r="M22" s="230"/>
      <c r="N22" s="231"/>
      <c r="O22" s="110"/>
      <c r="P22" s="110"/>
    </row>
    <row r="23" spans="2:16">
      <c r="B23" s="233" t="s">
        <v>535</v>
      </c>
      <c r="C23" s="235" t="s">
        <v>499</v>
      </c>
      <c r="I23" s="230"/>
      <c r="J23" s="231"/>
      <c r="K23" s="231"/>
      <c r="L23" s="229"/>
      <c r="M23" s="230"/>
      <c r="N23" s="231"/>
      <c r="O23" s="110"/>
      <c r="P23" s="110"/>
    </row>
    <row r="24" spans="2:16">
      <c r="G24" s="110"/>
      <c r="H24" s="229"/>
      <c r="I24" s="230"/>
      <c r="J24" s="231"/>
      <c r="K24" s="231"/>
      <c r="L24" s="229"/>
      <c r="M24" s="230"/>
      <c r="N24" s="231"/>
      <c r="O24" s="110"/>
      <c r="P24" s="110"/>
    </row>
    <row r="25" spans="2:16">
      <c r="G25" s="110"/>
      <c r="H25" s="229"/>
      <c r="I25" s="230"/>
      <c r="J25" s="231"/>
      <c r="K25" s="231"/>
      <c r="L25" s="229"/>
      <c r="M25" s="230"/>
      <c r="N25" s="231"/>
      <c r="O25" s="110"/>
      <c r="P25" s="110"/>
    </row>
    <row r="26" spans="2:16">
      <c r="G26" s="110"/>
      <c r="H26" s="229"/>
      <c r="I26" s="230"/>
      <c r="J26" s="231"/>
      <c r="K26" s="231"/>
      <c r="L26" s="229"/>
      <c r="M26" s="230"/>
      <c r="N26" s="231"/>
      <c r="O26" s="110"/>
      <c r="P26" s="110"/>
    </row>
    <row r="27" spans="2:16">
      <c r="G27" s="110"/>
      <c r="H27" s="230"/>
      <c r="I27" s="230"/>
      <c r="J27" s="231"/>
      <c r="K27" s="231"/>
      <c r="L27" s="229"/>
      <c r="M27" s="230"/>
      <c r="N27" s="231"/>
      <c r="O27" s="110"/>
      <c r="P27" s="110"/>
    </row>
    <row r="28" spans="2:16">
      <c r="G28" s="110"/>
      <c r="H28" s="110"/>
      <c r="I28" s="110"/>
      <c r="J28" s="110"/>
      <c r="K28" s="110"/>
      <c r="L28" s="110"/>
      <c r="M28" s="110"/>
      <c r="N28" s="110"/>
      <c r="O28" s="110"/>
      <c r="P28" s="110"/>
    </row>
    <row r="29" spans="2:16">
      <c r="G29" s="110"/>
      <c r="H29" s="110"/>
      <c r="I29" s="110"/>
      <c r="J29" s="110"/>
      <c r="K29" s="110"/>
      <c r="L29" s="110"/>
      <c r="M29" s="110"/>
      <c r="N29" s="110"/>
      <c r="O29" s="110"/>
      <c r="P29" s="110"/>
    </row>
    <row r="30" spans="2:16">
      <c r="G30" s="110"/>
      <c r="H30" s="110"/>
      <c r="I30" s="110"/>
      <c r="J30" s="110"/>
      <c r="K30" s="110"/>
      <c r="L30" s="110"/>
      <c r="M30" s="110"/>
      <c r="N30" s="110"/>
      <c r="O30" s="110"/>
      <c r="P30" s="110"/>
    </row>
    <row r="31" spans="2:16">
      <c r="G31" s="110"/>
      <c r="H31" s="110"/>
      <c r="I31" s="110"/>
      <c r="J31" s="110"/>
      <c r="K31" s="110"/>
      <c r="L31" s="110"/>
      <c r="M31" s="110"/>
      <c r="N31" s="110"/>
      <c r="O31" s="110"/>
      <c r="P31" s="110"/>
    </row>
  </sheetData>
  <sortState xmlns:xlrd2="http://schemas.microsoft.com/office/spreadsheetml/2017/richdata2" ref="L23:M27">
    <sortCondition descending="1" ref="M22"/>
  </sortState>
  <mergeCells count="4">
    <mergeCell ref="C1:E1"/>
    <mergeCell ref="R1:T1"/>
    <mergeCell ref="H1:J1"/>
    <mergeCell ref="M1:O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039E3-0290-574D-8FB3-9F4F236B11FD}">
  <dimension ref="A1:X212"/>
  <sheetViews>
    <sheetView topLeftCell="A175" zoomScale="90" zoomScaleNormal="90" workbookViewId="0">
      <selection activeCell="V3" sqref="V3"/>
    </sheetView>
  </sheetViews>
  <sheetFormatPr defaultColWidth="11.42578125" defaultRowHeight="15"/>
  <cols>
    <col min="3" max="3" width="25.140625" customWidth="1"/>
    <col min="4" max="4" width="10.85546875" customWidth="1"/>
    <col min="5" max="5" width="13.42578125" customWidth="1"/>
    <col min="6" max="6" width="10.85546875" customWidth="1"/>
    <col min="7" max="7" width="14.7109375" customWidth="1"/>
    <col min="8" max="9" width="10.85546875" customWidth="1"/>
    <col min="21" max="21" width="13.42578125" customWidth="1"/>
    <col min="22" max="22" width="24" customWidth="1"/>
  </cols>
  <sheetData>
    <row r="1" spans="1:24" ht="21.75" thickBot="1">
      <c r="A1" s="1"/>
      <c r="J1" s="4">
        <v>2017</v>
      </c>
      <c r="K1" s="5">
        <v>2018</v>
      </c>
      <c r="L1" s="6">
        <v>2019</v>
      </c>
      <c r="M1" s="7">
        <v>2020</v>
      </c>
      <c r="N1" s="8" t="s">
        <v>0</v>
      </c>
      <c r="O1" s="8" t="s">
        <v>0</v>
      </c>
      <c r="P1" s="8" t="s">
        <v>0</v>
      </c>
      <c r="Q1" s="8" t="s">
        <v>0</v>
      </c>
      <c r="R1" s="8" t="s">
        <v>0</v>
      </c>
      <c r="T1" s="9"/>
      <c r="U1" s="9"/>
      <c r="V1" s="9"/>
      <c r="W1" s="9"/>
      <c r="X1" s="9"/>
    </row>
    <row r="2" spans="1:24" ht="48" thickBot="1">
      <c r="A2" s="10"/>
      <c r="B2" s="11" t="s">
        <v>1</v>
      </c>
      <c r="C2" s="12" t="s">
        <v>2</v>
      </c>
      <c r="D2" s="12" t="s">
        <v>3</v>
      </c>
      <c r="E2" s="13" t="s">
        <v>4</v>
      </c>
      <c r="F2" s="12" t="s">
        <v>5</v>
      </c>
      <c r="G2" s="12" t="s">
        <v>6</v>
      </c>
      <c r="H2" s="12" t="s">
        <v>7</v>
      </c>
      <c r="I2" s="12" t="s">
        <v>8</v>
      </c>
      <c r="J2" s="4" t="s">
        <v>10</v>
      </c>
      <c r="K2" s="5" t="s">
        <v>10</v>
      </c>
      <c r="L2" s="6" t="s">
        <v>10</v>
      </c>
      <c r="M2" s="7" t="s">
        <v>10</v>
      </c>
      <c r="N2" s="8">
        <v>2017</v>
      </c>
      <c r="O2" s="14">
        <v>2018</v>
      </c>
      <c r="P2" s="14">
        <v>2019</v>
      </c>
      <c r="Q2" s="14">
        <v>2020</v>
      </c>
      <c r="R2" s="14" t="s">
        <v>12</v>
      </c>
      <c r="T2" s="9"/>
      <c r="U2" s="153" t="s">
        <v>512</v>
      </c>
      <c r="V2" s="153" t="s">
        <v>513</v>
      </c>
      <c r="W2" s="153" t="s">
        <v>511</v>
      </c>
      <c r="X2" s="9"/>
    </row>
    <row r="3" spans="1:24">
      <c r="A3" s="1">
        <v>1</v>
      </c>
      <c r="B3" t="s">
        <v>14</v>
      </c>
      <c r="C3" t="s">
        <v>15</v>
      </c>
      <c r="D3" t="s">
        <v>16</v>
      </c>
      <c r="E3" s="20" t="s">
        <v>24</v>
      </c>
      <c r="F3" s="20" t="s">
        <v>18</v>
      </c>
      <c r="G3" t="s">
        <v>19</v>
      </c>
      <c r="H3" t="s">
        <v>20</v>
      </c>
      <c r="I3" t="s">
        <v>21</v>
      </c>
      <c r="J3">
        <v>1</v>
      </c>
      <c r="K3">
        <v>0</v>
      </c>
      <c r="L3">
        <v>0</v>
      </c>
      <c r="M3">
        <v>0</v>
      </c>
      <c r="N3">
        <f t="shared" ref="N3:N66" si="0">SUM(J3:J3)</f>
        <v>1</v>
      </c>
      <c r="O3">
        <f t="shared" ref="O3:O66" si="1">SUM(K3:K3)</f>
        <v>0</v>
      </c>
      <c r="P3">
        <f t="shared" ref="P3:P66" si="2">SUM(L3:L3)</f>
        <v>0</v>
      </c>
      <c r="Q3">
        <f t="shared" ref="Q3:Q66" si="3">SUM(M3:M3)</f>
        <v>0</v>
      </c>
      <c r="R3">
        <f t="shared" ref="R3:R66" si="4">SUM(N3:Q3)</f>
        <v>1</v>
      </c>
      <c r="T3" s="9"/>
      <c r="U3" s="154" t="s">
        <v>24</v>
      </c>
      <c r="V3" s="9">
        <f>SUMIF($E$3:$E$210,U3,$R$3:$R$210)</f>
        <v>6180</v>
      </c>
      <c r="W3" s="155">
        <f>V3/$V$10</f>
        <v>3.8193886506062813E-2</v>
      </c>
      <c r="X3" s="9"/>
    </row>
    <row r="4" spans="1:24">
      <c r="A4" s="1">
        <v>1</v>
      </c>
      <c r="B4" t="s">
        <v>22</v>
      </c>
      <c r="C4" t="s">
        <v>23</v>
      </c>
      <c r="D4" t="s">
        <v>16</v>
      </c>
      <c r="E4" s="20" t="s">
        <v>24</v>
      </c>
      <c r="F4" s="20" t="s">
        <v>25</v>
      </c>
      <c r="G4" t="s">
        <v>26</v>
      </c>
      <c r="H4" t="s">
        <v>27</v>
      </c>
      <c r="I4" t="s">
        <v>28</v>
      </c>
      <c r="J4">
        <v>35</v>
      </c>
      <c r="K4">
        <v>18</v>
      </c>
      <c r="L4">
        <v>16</v>
      </c>
      <c r="M4">
        <v>36</v>
      </c>
      <c r="N4">
        <f t="shared" si="0"/>
        <v>35</v>
      </c>
      <c r="O4">
        <f t="shared" si="1"/>
        <v>18</v>
      </c>
      <c r="P4">
        <f t="shared" si="2"/>
        <v>16</v>
      </c>
      <c r="Q4">
        <f t="shared" si="3"/>
        <v>36</v>
      </c>
      <c r="R4">
        <f t="shared" si="4"/>
        <v>105</v>
      </c>
      <c r="T4" s="9"/>
      <c r="U4" s="9" t="s">
        <v>31</v>
      </c>
      <c r="V4" s="9">
        <f t="shared" ref="V4:V9" si="5">SUMIF($E$3:$E$210,U4,$R$3:$R$210)</f>
        <v>13751</v>
      </c>
      <c r="W4" s="155">
        <f t="shared" ref="W4:W9" si="6">V4/$V$10</f>
        <v>8.4984487596257249E-2</v>
      </c>
      <c r="X4" s="9"/>
    </row>
    <row r="5" spans="1:24">
      <c r="A5" s="1">
        <v>1</v>
      </c>
      <c r="B5" s="20" t="s">
        <v>29</v>
      </c>
      <c r="C5" t="s">
        <v>30</v>
      </c>
      <c r="D5" t="s">
        <v>16</v>
      </c>
      <c r="E5" t="s">
        <v>31</v>
      </c>
      <c r="F5" s="20" t="s">
        <v>32</v>
      </c>
      <c r="G5" t="s">
        <v>19</v>
      </c>
      <c r="H5" t="s">
        <v>27</v>
      </c>
      <c r="I5" t="s">
        <v>28</v>
      </c>
      <c r="J5">
        <v>58</v>
      </c>
      <c r="K5">
        <v>0</v>
      </c>
      <c r="L5">
        <v>3</v>
      </c>
      <c r="M5">
        <v>11</v>
      </c>
      <c r="N5">
        <f t="shared" si="0"/>
        <v>58</v>
      </c>
      <c r="O5">
        <f t="shared" si="1"/>
        <v>0</v>
      </c>
      <c r="P5">
        <f t="shared" si="2"/>
        <v>3</v>
      </c>
      <c r="Q5">
        <f t="shared" si="3"/>
        <v>11</v>
      </c>
      <c r="R5">
        <f t="shared" si="4"/>
        <v>72</v>
      </c>
      <c r="T5" s="9"/>
      <c r="U5" s="154" t="s">
        <v>39</v>
      </c>
      <c r="V5" s="9">
        <f t="shared" si="5"/>
        <v>841</v>
      </c>
      <c r="W5" s="155">
        <f t="shared" si="6"/>
        <v>5.1975822899027234E-3</v>
      </c>
      <c r="X5" s="9"/>
    </row>
    <row r="6" spans="1:24">
      <c r="A6" s="1">
        <v>1</v>
      </c>
      <c r="B6" t="s">
        <v>33</v>
      </c>
      <c r="C6" t="s">
        <v>34</v>
      </c>
      <c r="D6" t="s">
        <v>16</v>
      </c>
      <c r="E6" s="20" t="s">
        <v>31</v>
      </c>
      <c r="F6" s="20" t="s">
        <v>35</v>
      </c>
      <c r="G6" t="s">
        <v>19</v>
      </c>
      <c r="H6" t="s">
        <v>36</v>
      </c>
      <c r="I6" t="s">
        <v>21</v>
      </c>
      <c r="J6">
        <v>0</v>
      </c>
      <c r="K6">
        <v>1</v>
      </c>
      <c r="L6">
        <v>0</v>
      </c>
      <c r="M6">
        <v>2</v>
      </c>
      <c r="N6">
        <f t="shared" si="0"/>
        <v>0</v>
      </c>
      <c r="O6">
        <f t="shared" si="1"/>
        <v>1</v>
      </c>
      <c r="P6">
        <f t="shared" si="2"/>
        <v>0</v>
      </c>
      <c r="Q6">
        <f t="shared" si="3"/>
        <v>2</v>
      </c>
      <c r="R6">
        <f t="shared" si="4"/>
        <v>3</v>
      </c>
      <c r="T6" s="9"/>
      <c r="U6" s="9" t="s">
        <v>17</v>
      </c>
      <c r="V6" s="9">
        <f t="shared" si="5"/>
        <v>2709</v>
      </c>
      <c r="W6" s="155">
        <f t="shared" si="6"/>
        <v>1.6742271609211032E-2</v>
      </c>
      <c r="X6" s="9"/>
    </row>
    <row r="7" spans="1:24">
      <c r="A7" s="1">
        <v>1</v>
      </c>
      <c r="B7" t="s">
        <v>37</v>
      </c>
      <c r="C7" t="s">
        <v>38</v>
      </c>
      <c r="D7" t="s">
        <v>16</v>
      </c>
      <c r="E7" s="20" t="s">
        <v>39</v>
      </c>
      <c r="F7" s="20" t="s">
        <v>40</v>
      </c>
      <c r="G7" t="s">
        <v>19</v>
      </c>
      <c r="H7" t="s">
        <v>41</v>
      </c>
      <c r="I7" t="s">
        <v>28</v>
      </c>
      <c r="J7">
        <v>0</v>
      </c>
      <c r="K7">
        <v>0</v>
      </c>
      <c r="L7">
        <v>0</v>
      </c>
      <c r="M7">
        <v>0</v>
      </c>
      <c r="N7">
        <f t="shared" si="0"/>
        <v>0</v>
      </c>
      <c r="O7">
        <f t="shared" si="1"/>
        <v>0</v>
      </c>
      <c r="P7">
        <f t="shared" si="2"/>
        <v>0</v>
      </c>
      <c r="Q7">
        <f t="shared" si="3"/>
        <v>0</v>
      </c>
      <c r="R7">
        <f t="shared" si="4"/>
        <v>0</v>
      </c>
      <c r="T7" s="9"/>
      <c r="U7" s="9" t="s">
        <v>10</v>
      </c>
      <c r="V7" s="9">
        <f t="shared" si="5"/>
        <v>132021</v>
      </c>
      <c r="W7" s="155">
        <f t="shared" si="6"/>
        <v>0.8159215356661681</v>
      </c>
      <c r="X7" s="9"/>
    </row>
    <row r="8" spans="1:24">
      <c r="A8" s="1">
        <v>1</v>
      </c>
      <c r="B8" t="s">
        <v>42</v>
      </c>
      <c r="C8" t="s">
        <v>43</v>
      </c>
      <c r="D8" t="s">
        <v>16</v>
      </c>
      <c r="E8" s="20" t="s">
        <v>39</v>
      </c>
      <c r="F8" s="20" t="s">
        <v>44</v>
      </c>
      <c r="G8" t="s">
        <v>19</v>
      </c>
      <c r="H8" t="s">
        <v>41</v>
      </c>
      <c r="I8" t="s">
        <v>28</v>
      </c>
      <c r="J8">
        <v>5</v>
      </c>
      <c r="K8">
        <v>1</v>
      </c>
      <c r="L8">
        <v>0</v>
      </c>
      <c r="M8">
        <v>0</v>
      </c>
      <c r="N8">
        <f t="shared" si="0"/>
        <v>5</v>
      </c>
      <c r="O8">
        <f t="shared" si="1"/>
        <v>1</v>
      </c>
      <c r="P8">
        <f t="shared" si="2"/>
        <v>0</v>
      </c>
      <c r="Q8">
        <f t="shared" si="3"/>
        <v>0</v>
      </c>
      <c r="R8">
        <f t="shared" si="4"/>
        <v>6</v>
      </c>
      <c r="T8" s="9"/>
      <c r="U8" s="9" t="s">
        <v>64</v>
      </c>
      <c r="V8" s="9">
        <f t="shared" si="5"/>
        <v>5227</v>
      </c>
      <c r="W8" s="155">
        <f t="shared" si="6"/>
        <v>3.2304117276244389E-2</v>
      </c>
      <c r="X8" s="9"/>
    </row>
    <row r="9" spans="1:24">
      <c r="A9" s="1">
        <v>1</v>
      </c>
      <c r="B9" t="s">
        <v>45</v>
      </c>
      <c r="C9" t="s">
        <v>46</v>
      </c>
      <c r="D9" t="s">
        <v>16</v>
      </c>
      <c r="E9" s="20" t="s">
        <v>24</v>
      </c>
      <c r="F9" s="20" t="s">
        <v>47</v>
      </c>
      <c r="G9" t="s">
        <v>26</v>
      </c>
      <c r="H9" t="s">
        <v>27</v>
      </c>
      <c r="I9" t="s">
        <v>28</v>
      </c>
      <c r="J9">
        <v>0</v>
      </c>
      <c r="K9">
        <v>0</v>
      </c>
      <c r="L9">
        <v>2</v>
      </c>
      <c r="M9">
        <v>0</v>
      </c>
      <c r="N9">
        <f t="shared" si="0"/>
        <v>0</v>
      </c>
      <c r="O9">
        <f t="shared" si="1"/>
        <v>0</v>
      </c>
      <c r="P9">
        <f t="shared" si="2"/>
        <v>2</v>
      </c>
      <c r="Q9">
        <f t="shared" si="3"/>
        <v>0</v>
      </c>
      <c r="R9">
        <f t="shared" si="4"/>
        <v>2</v>
      </c>
      <c r="T9" s="9"/>
      <c r="U9" s="9" t="s">
        <v>110</v>
      </c>
      <c r="V9" s="9">
        <f t="shared" si="5"/>
        <v>1077</v>
      </c>
      <c r="W9" s="155">
        <f t="shared" si="6"/>
        <v>6.6561190561536653E-3</v>
      </c>
      <c r="X9" s="9"/>
    </row>
    <row r="10" spans="1:24">
      <c r="A10" s="1">
        <v>1</v>
      </c>
      <c r="B10" t="s">
        <v>48</v>
      </c>
      <c r="C10" t="s">
        <v>49</v>
      </c>
      <c r="D10" t="s">
        <v>16</v>
      </c>
      <c r="E10" t="s">
        <v>39</v>
      </c>
      <c r="F10" s="20" t="s">
        <v>40</v>
      </c>
      <c r="G10" t="s">
        <v>19</v>
      </c>
      <c r="H10" t="s">
        <v>41</v>
      </c>
      <c r="I10" t="s">
        <v>28</v>
      </c>
      <c r="J10">
        <v>1</v>
      </c>
      <c r="K10">
        <v>3</v>
      </c>
      <c r="L10">
        <v>2</v>
      </c>
      <c r="M10">
        <v>0</v>
      </c>
      <c r="N10">
        <f t="shared" si="0"/>
        <v>1</v>
      </c>
      <c r="O10">
        <f t="shared" si="1"/>
        <v>3</v>
      </c>
      <c r="P10">
        <f t="shared" si="2"/>
        <v>2</v>
      </c>
      <c r="Q10">
        <f t="shared" si="3"/>
        <v>0</v>
      </c>
      <c r="R10">
        <f t="shared" si="4"/>
        <v>6</v>
      </c>
      <c r="T10" s="9"/>
      <c r="U10" s="9" t="s">
        <v>12</v>
      </c>
      <c r="V10" s="9">
        <f>SUM(V3:V9)</f>
        <v>161806</v>
      </c>
      <c r="W10" s="9"/>
      <c r="X10" s="9"/>
    </row>
    <row r="11" spans="1:24">
      <c r="A11" s="1">
        <v>1</v>
      </c>
      <c r="B11" t="s">
        <v>50</v>
      </c>
      <c r="C11" t="s">
        <v>51</v>
      </c>
      <c r="D11" t="s">
        <v>52</v>
      </c>
      <c r="E11" t="s">
        <v>17</v>
      </c>
      <c r="F11" t="s">
        <v>490</v>
      </c>
      <c r="G11" t="s">
        <v>53</v>
      </c>
      <c r="H11" t="s">
        <v>41</v>
      </c>
      <c r="I11" t="s">
        <v>28</v>
      </c>
      <c r="J11">
        <v>12</v>
      </c>
      <c r="K11">
        <v>1</v>
      </c>
      <c r="L11">
        <v>11</v>
      </c>
      <c r="M11">
        <v>2</v>
      </c>
      <c r="N11">
        <f t="shared" si="0"/>
        <v>12</v>
      </c>
      <c r="O11">
        <f t="shared" si="1"/>
        <v>1</v>
      </c>
      <c r="P11">
        <f t="shared" si="2"/>
        <v>11</v>
      </c>
      <c r="Q11">
        <f t="shared" si="3"/>
        <v>2</v>
      </c>
      <c r="R11">
        <f t="shared" si="4"/>
        <v>26</v>
      </c>
      <c r="T11" s="9"/>
      <c r="U11" s="9"/>
      <c r="V11" s="9">
        <f>V10-V7</f>
        <v>29785</v>
      </c>
      <c r="W11" s="9"/>
      <c r="X11" s="9"/>
    </row>
    <row r="12" spans="1:24">
      <c r="A12" s="1">
        <v>1</v>
      </c>
      <c r="B12" t="s">
        <v>55</v>
      </c>
      <c r="C12" t="s">
        <v>56</v>
      </c>
      <c r="D12" t="s">
        <v>52</v>
      </c>
      <c r="E12" t="s">
        <v>10</v>
      </c>
      <c r="F12" t="s">
        <v>57</v>
      </c>
      <c r="G12" t="s">
        <v>53</v>
      </c>
      <c r="H12" t="s">
        <v>41</v>
      </c>
      <c r="I12" t="s">
        <v>28</v>
      </c>
      <c r="J12">
        <v>753</v>
      </c>
      <c r="K12">
        <v>619</v>
      </c>
      <c r="L12">
        <v>656</v>
      </c>
      <c r="M12">
        <v>685</v>
      </c>
      <c r="N12">
        <f t="shared" si="0"/>
        <v>753</v>
      </c>
      <c r="O12">
        <f t="shared" si="1"/>
        <v>619</v>
      </c>
      <c r="P12">
        <f t="shared" si="2"/>
        <v>656</v>
      </c>
      <c r="Q12">
        <f t="shared" si="3"/>
        <v>685</v>
      </c>
      <c r="R12">
        <f t="shared" si="4"/>
        <v>2713</v>
      </c>
    </row>
    <row r="13" spans="1:24">
      <c r="A13" s="1">
        <v>1</v>
      </c>
      <c r="B13" t="s">
        <v>58</v>
      </c>
      <c r="C13" t="s">
        <v>59</v>
      </c>
      <c r="D13" t="s">
        <v>16</v>
      </c>
      <c r="E13" s="20" t="s">
        <v>24</v>
      </c>
      <c r="F13" s="20" t="s">
        <v>47</v>
      </c>
      <c r="G13" t="s">
        <v>26</v>
      </c>
      <c r="H13" t="s">
        <v>27</v>
      </c>
      <c r="I13" t="s">
        <v>28</v>
      </c>
      <c r="J13">
        <v>14</v>
      </c>
      <c r="K13">
        <v>4</v>
      </c>
      <c r="L13">
        <v>16</v>
      </c>
      <c r="M13">
        <v>30</v>
      </c>
      <c r="N13">
        <f t="shared" si="0"/>
        <v>14</v>
      </c>
      <c r="O13">
        <f t="shared" si="1"/>
        <v>4</v>
      </c>
      <c r="P13">
        <f t="shared" si="2"/>
        <v>16</v>
      </c>
      <c r="Q13">
        <f t="shared" si="3"/>
        <v>30</v>
      </c>
      <c r="R13">
        <f t="shared" si="4"/>
        <v>64</v>
      </c>
    </row>
    <row r="14" spans="1:24">
      <c r="A14" s="1">
        <v>1</v>
      </c>
      <c r="B14" s="20" t="s">
        <v>60</v>
      </c>
      <c r="C14" t="s">
        <v>61</v>
      </c>
      <c r="D14" t="s">
        <v>16</v>
      </c>
      <c r="E14" t="s">
        <v>39</v>
      </c>
      <c r="F14" s="20" t="s">
        <v>40</v>
      </c>
      <c r="G14" t="s">
        <v>19</v>
      </c>
      <c r="H14" t="s">
        <v>41</v>
      </c>
      <c r="I14" t="s">
        <v>28</v>
      </c>
      <c r="J14">
        <v>0</v>
      </c>
      <c r="K14">
        <v>1</v>
      </c>
      <c r="L14">
        <v>0</v>
      </c>
      <c r="M14">
        <v>0</v>
      </c>
      <c r="N14">
        <f t="shared" si="0"/>
        <v>0</v>
      </c>
      <c r="O14">
        <f t="shared" si="1"/>
        <v>1</v>
      </c>
      <c r="P14">
        <f t="shared" si="2"/>
        <v>0</v>
      </c>
      <c r="Q14">
        <f t="shared" si="3"/>
        <v>0</v>
      </c>
      <c r="R14">
        <f t="shared" si="4"/>
        <v>1</v>
      </c>
    </row>
    <row r="15" spans="1:24">
      <c r="A15" s="1">
        <v>1</v>
      </c>
      <c r="B15" t="s">
        <v>62</v>
      </c>
      <c r="C15" t="s">
        <v>63</v>
      </c>
      <c r="D15" t="s">
        <v>16</v>
      </c>
      <c r="E15" t="s">
        <v>64</v>
      </c>
      <c r="F15" s="20" t="s">
        <v>65</v>
      </c>
      <c r="G15" t="s">
        <v>19</v>
      </c>
      <c r="H15" t="s">
        <v>41</v>
      </c>
      <c r="I15" t="s">
        <v>28</v>
      </c>
      <c r="J15">
        <v>1</v>
      </c>
      <c r="K15">
        <v>0</v>
      </c>
      <c r="L15">
        <v>23</v>
      </c>
      <c r="M15">
        <v>0</v>
      </c>
      <c r="N15">
        <f t="shared" si="0"/>
        <v>1</v>
      </c>
      <c r="O15">
        <f t="shared" si="1"/>
        <v>0</v>
      </c>
      <c r="P15">
        <f t="shared" si="2"/>
        <v>23</v>
      </c>
      <c r="Q15">
        <f t="shared" si="3"/>
        <v>0</v>
      </c>
      <c r="R15">
        <f t="shared" si="4"/>
        <v>24</v>
      </c>
    </row>
    <row r="16" spans="1:24">
      <c r="A16" s="1">
        <v>1</v>
      </c>
      <c r="B16" t="s">
        <v>66</v>
      </c>
      <c r="C16" t="s">
        <v>67</v>
      </c>
      <c r="D16" t="s">
        <v>16</v>
      </c>
      <c r="E16" t="s">
        <v>17</v>
      </c>
      <c r="F16" s="20" t="s">
        <v>68</v>
      </c>
      <c r="G16" t="s">
        <v>19</v>
      </c>
      <c r="H16" t="s">
        <v>36</v>
      </c>
      <c r="I16" t="s">
        <v>21</v>
      </c>
      <c r="J16">
        <v>0</v>
      </c>
      <c r="K16">
        <v>0</v>
      </c>
      <c r="L16">
        <v>0</v>
      </c>
      <c r="M16">
        <v>0</v>
      </c>
      <c r="N16">
        <f t="shared" si="0"/>
        <v>0</v>
      </c>
      <c r="O16">
        <f t="shared" si="1"/>
        <v>0</v>
      </c>
      <c r="P16">
        <f t="shared" si="2"/>
        <v>0</v>
      </c>
      <c r="Q16">
        <f t="shared" si="3"/>
        <v>0</v>
      </c>
      <c r="R16">
        <f t="shared" si="4"/>
        <v>0</v>
      </c>
    </row>
    <row r="17" spans="1:18">
      <c r="A17" s="1">
        <v>1</v>
      </c>
      <c r="B17" t="s">
        <v>69</v>
      </c>
      <c r="C17" t="s">
        <v>70</v>
      </c>
      <c r="D17" t="s">
        <v>16</v>
      </c>
      <c r="E17" t="s">
        <v>39</v>
      </c>
      <c r="F17" s="20" t="s">
        <v>40</v>
      </c>
      <c r="G17" t="s">
        <v>19</v>
      </c>
      <c r="H17" t="s">
        <v>41</v>
      </c>
      <c r="I17" t="s">
        <v>28</v>
      </c>
      <c r="J17">
        <v>401</v>
      </c>
      <c r="K17">
        <v>2</v>
      </c>
      <c r="L17">
        <v>7</v>
      </c>
      <c r="M17">
        <v>0</v>
      </c>
      <c r="N17">
        <f t="shared" si="0"/>
        <v>401</v>
      </c>
      <c r="O17">
        <f t="shared" si="1"/>
        <v>2</v>
      </c>
      <c r="P17">
        <f t="shared" si="2"/>
        <v>7</v>
      </c>
      <c r="Q17">
        <f t="shared" si="3"/>
        <v>0</v>
      </c>
      <c r="R17">
        <f t="shared" si="4"/>
        <v>410</v>
      </c>
    </row>
    <row r="18" spans="1:18">
      <c r="A18" s="1">
        <v>1</v>
      </c>
      <c r="B18" t="s">
        <v>71</v>
      </c>
      <c r="C18" t="s">
        <v>72</v>
      </c>
      <c r="D18" t="s">
        <v>16</v>
      </c>
      <c r="E18" s="20" t="s">
        <v>24</v>
      </c>
      <c r="F18" s="20" t="s">
        <v>73</v>
      </c>
      <c r="G18" t="s">
        <v>26</v>
      </c>
      <c r="H18" t="s">
        <v>27</v>
      </c>
      <c r="I18" t="s">
        <v>28</v>
      </c>
      <c r="J18">
        <v>11</v>
      </c>
      <c r="K18">
        <v>23</v>
      </c>
      <c r="L18">
        <v>60</v>
      </c>
      <c r="M18">
        <v>378</v>
      </c>
      <c r="N18">
        <f t="shared" si="0"/>
        <v>11</v>
      </c>
      <c r="O18">
        <f t="shared" si="1"/>
        <v>23</v>
      </c>
      <c r="P18">
        <f t="shared" si="2"/>
        <v>60</v>
      </c>
      <c r="Q18">
        <f t="shared" si="3"/>
        <v>378</v>
      </c>
      <c r="R18">
        <f t="shared" si="4"/>
        <v>472</v>
      </c>
    </row>
    <row r="19" spans="1:18">
      <c r="A19" s="1">
        <v>1</v>
      </c>
      <c r="B19" t="s">
        <v>74</v>
      </c>
      <c r="C19" t="s">
        <v>75</v>
      </c>
      <c r="D19" t="s">
        <v>52</v>
      </c>
      <c r="E19" t="s">
        <v>10</v>
      </c>
      <c r="F19" t="s">
        <v>57</v>
      </c>
      <c r="G19" t="s">
        <v>53</v>
      </c>
      <c r="H19" t="s">
        <v>41</v>
      </c>
      <c r="I19" t="s">
        <v>28</v>
      </c>
      <c r="J19">
        <v>1926</v>
      </c>
      <c r="K19">
        <v>4372</v>
      </c>
      <c r="L19">
        <v>4962</v>
      </c>
      <c r="M19">
        <v>5912</v>
      </c>
      <c r="N19">
        <f t="shared" si="0"/>
        <v>1926</v>
      </c>
      <c r="O19">
        <f t="shared" si="1"/>
        <v>4372</v>
      </c>
      <c r="P19">
        <f t="shared" si="2"/>
        <v>4962</v>
      </c>
      <c r="Q19">
        <f t="shared" si="3"/>
        <v>5912</v>
      </c>
      <c r="R19">
        <f t="shared" si="4"/>
        <v>17172</v>
      </c>
    </row>
    <row r="20" spans="1:18">
      <c r="A20" s="1">
        <v>1</v>
      </c>
      <c r="B20" t="s">
        <v>76</v>
      </c>
      <c r="C20" t="s">
        <v>77</v>
      </c>
      <c r="D20" t="s">
        <v>16</v>
      </c>
      <c r="E20" t="s">
        <v>39</v>
      </c>
      <c r="F20" s="20" t="s">
        <v>78</v>
      </c>
      <c r="G20" t="s">
        <v>19</v>
      </c>
      <c r="H20" t="s">
        <v>27</v>
      </c>
      <c r="I20" t="s">
        <v>28</v>
      </c>
      <c r="J20">
        <v>0</v>
      </c>
      <c r="K20">
        <v>0</v>
      </c>
      <c r="L20">
        <v>0</v>
      </c>
      <c r="M20">
        <v>0</v>
      </c>
      <c r="N20">
        <f t="shared" si="0"/>
        <v>0</v>
      </c>
      <c r="O20">
        <f t="shared" si="1"/>
        <v>0</v>
      </c>
      <c r="P20">
        <f t="shared" si="2"/>
        <v>0</v>
      </c>
      <c r="Q20">
        <f t="shared" si="3"/>
        <v>0</v>
      </c>
      <c r="R20">
        <f t="shared" si="4"/>
        <v>0</v>
      </c>
    </row>
    <row r="21" spans="1:18">
      <c r="A21" s="1">
        <v>1</v>
      </c>
      <c r="B21" s="20" t="s">
        <v>79</v>
      </c>
      <c r="C21" t="s">
        <v>80</v>
      </c>
      <c r="D21" t="s">
        <v>16</v>
      </c>
      <c r="E21" t="s">
        <v>31</v>
      </c>
      <c r="F21" s="20" t="s">
        <v>81</v>
      </c>
      <c r="G21" t="s">
        <v>19</v>
      </c>
      <c r="H21" t="s">
        <v>20</v>
      </c>
      <c r="I21" t="s">
        <v>21</v>
      </c>
      <c r="J21">
        <v>1</v>
      </c>
      <c r="K21">
        <v>6</v>
      </c>
      <c r="L21">
        <v>4</v>
      </c>
      <c r="M21">
        <v>3</v>
      </c>
      <c r="N21">
        <f t="shared" si="0"/>
        <v>1</v>
      </c>
      <c r="O21">
        <f t="shared" si="1"/>
        <v>6</v>
      </c>
      <c r="P21">
        <f t="shared" si="2"/>
        <v>4</v>
      </c>
      <c r="Q21">
        <f t="shared" si="3"/>
        <v>3</v>
      </c>
      <c r="R21">
        <f t="shared" si="4"/>
        <v>14</v>
      </c>
    </row>
    <row r="22" spans="1:18">
      <c r="A22" s="1">
        <v>1</v>
      </c>
      <c r="B22" s="20" t="s">
        <v>82</v>
      </c>
      <c r="C22" t="s">
        <v>83</v>
      </c>
      <c r="D22" t="s">
        <v>16</v>
      </c>
      <c r="E22" t="s">
        <v>39</v>
      </c>
      <c r="F22" s="20" t="s">
        <v>40</v>
      </c>
      <c r="G22" t="s">
        <v>19</v>
      </c>
      <c r="H22" t="s">
        <v>41</v>
      </c>
      <c r="I22" t="s">
        <v>28</v>
      </c>
      <c r="J22">
        <v>0</v>
      </c>
      <c r="K22">
        <v>0</v>
      </c>
      <c r="L22">
        <v>0</v>
      </c>
      <c r="M22">
        <v>0</v>
      </c>
      <c r="N22">
        <f t="shared" si="0"/>
        <v>0</v>
      </c>
      <c r="O22">
        <f t="shared" si="1"/>
        <v>0</v>
      </c>
      <c r="P22">
        <f t="shared" si="2"/>
        <v>0</v>
      </c>
      <c r="Q22">
        <f t="shared" si="3"/>
        <v>0</v>
      </c>
      <c r="R22">
        <f t="shared" si="4"/>
        <v>0</v>
      </c>
    </row>
    <row r="23" spans="1:18">
      <c r="A23" s="1">
        <v>1</v>
      </c>
      <c r="B23" s="20" t="s">
        <v>84</v>
      </c>
      <c r="C23" t="s">
        <v>85</v>
      </c>
      <c r="D23" t="s">
        <v>16</v>
      </c>
      <c r="E23" t="s">
        <v>17</v>
      </c>
      <c r="F23" s="20" t="s">
        <v>68</v>
      </c>
      <c r="G23" t="s">
        <v>19</v>
      </c>
      <c r="H23" t="s">
        <v>36</v>
      </c>
      <c r="I23" t="s">
        <v>21</v>
      </c>
      <c r="J23">
        <v>0</v>
      </c>
      <c r="K23">
        <v>0</v>
      </c>
      <c r="L23">
        <v>0</v>
      </c>
      <c r="M23">
        <v>0</v>
      </c>
      <c r="N23">
        <f t="shared" si="0"/>
        <v>0</v>
      </c>
      <c r="O23">
        <f t="shared" si="1"/>
        <v>0</v>
      </c>
      <c r="P23">
        <f t="shared" si="2"/>
        <v>0</v>
      </c>
      <c r="Q23">
        <f t="shared" si="3"/>
        <v>0</v>
      </c>
      <c r="R23">
        <f t="shared" si="4"/>
        <v>0</v>
      </c>
    </row>
    <row r="24" spans="1:18">
      <c r="A24" s="1">
        <v>1</v>
      </c>
      <c r="B24" s="20" t="s">
        <v>86</v>
      </c>
      <c r="C24" t="s">
        <v>87</v>
      </c>
      <c r="D24" t="s">
        <v>16</v>
      </c>
      <c r="E24" t="s">
        <v>39</v>
      </c>
      <c r="F24" s="20" t="s">
        <v>44</v>
      </c>
      <c r="G24" t="s">
        <v>19</v>
      </c>
      <c r="H24" t="s">
        <v>36</v>
      </c>
      <c r="I24" t="s">
        <v>28</v>
      </c>
      <c r="J24">
        <v>0</v>
      </c>
      <c r="K24">
        <v>0</v>
      </c>
      <c r="L24">
        <v>0</v>
      </c>
      <c r="M24">
        <v>0</v>
      </c>
      <c r="N24">
        <f t="shared" si="0"/>
        <v>0</v>
      </c>
      <c r="O24">
        <f t="shared" si="1"/>
        <v>0</v>
      </c>
      <c r="P24">
        <f t="shared" si="2"/>
        <v>0</v>
      </c>
      <c r="Q24">
        <f t="shared" si="3"/>
        <v>0</v>
      </c>
      <c r="R24">
        <f t="shared" si="4"/>
        <v>0</v>
      </c>
    </row>
    <row r="25" spans="1:18">
      <c r="A25" s="1">
        <v>1</v>
      </c>
      <c r="B25" t="s">
        <v>88</v>
      </c>
      <c r="C25" t="s">
        <v>89</v>
      </c>
      <c r="D25" t="s">
        <v>16</v>
      </c>
      <c r="E25" s="20" t="s">
        <v>24</v>
      </c>
      <c r="F25" s="20" t="s">
        <v>25</v>
      </c>
      <c r="G25" t="s">
        <v>26</v>
      </c>
      <c r="H25" t="s">
        <v>27</v>
      </c>
      <c r="I25" t="s">
        <v>28</v>
      </c>
      <c r="J25">
        <v>10</v>
      </c>
      <c r="K25">
        <v>12</v>
      </c>
      <c r="L25">
        <v>17</v>
      </c>
      <c r="M25">
        <v>14</v>
      </c>
      <c r="N25">
        <f t="shared" si="0"/>
        <v>10</v>
      </c>
      <c r="O25">
        <f t="shared" si="1"/>
        <v>12</v>
      </c>
      <c r="P25">
        <f t="shared" si="2"/>
        <v>17</v>
      </c>
      <c r="Q25">
        <f t="shared" si="3"/>
        <v>14</v>
      </c>
      <c r="R25">
        <f t="shared" si="4"/>
        <v>53</v>
      </c>
    </row>
    <row r="26" spans="1:18">
      <c r="A26" s="1">
        <v>1</v>
      </c>
      <c r="B26" s="20" t="s">
        <v>90</v>
      </c>
      <c r="C26" t="s">
        <v>91</v>
      </c>
      <c r="D26" t="s">
        <v>16</v>
      </c>
      <c r="E26" t="s">
        <v>31</v>
      </c>
      <c r="F26" s="20" t="s">
        <v>35</v>
      </c>
      <c r="G26" t="s">
        <v>19</v>
      </c>
      <c r="H26" t="s">
        <v>27</v>
      </c>
      <c r="I26" t="s">
        <v>28</v>
      </c>
      <c r="J26">
        <v>0</v>
      </c>
      <c r="K26">
        <v>0</v>
      </c>
      <c r="L26">
        <v>0</v>
      </c>
      <c r="M26">
        <v>0</v>
      </c>
      <c r="N26">
        <f t="shared" si="0"/>
        <v>0</v>
      </c>
      <c r="O26">
        <f t="shared" si="1"/>
        <v>0</v>
      </c>
      <c r="P26">
        <f t="shared" si="2"/>
        <v>0</v>
      </c>
      <c r="Q26">
        <f t="shared" si="3"/>
        <v>0</v>
      </c>
      <c r="R26">
        <f t="shared" si="4"/>
        <v>0</v>
      </c>
    </row>
    <row r="27" spans="1:18">
      <c r="A27" s="1">
        <v>1</v>
      </c>
      <c r="B27" s="20" t="s">
        <v>92</v>
      </c>
      <c r="C27" t="s">
        <v>93</v>
      </c>
      <c r="D27" t="s">
        <v>16</v>
      </c>
      <c r="E27" t="s">
        <v>39</v>
      </c>
      <c r="F27" s="20" t="s">
        <v>44</v>
      </c>
      <c r="G27" t="s">
        <v>19</v>
      </c>
      <c r="H27" t="s">
        <v>27</v>
      </c>
      <c r="I27" t="s">
        <v>28</v>
      </c>
      <c r="J27">
        <v>8</v>
      </c>
      <c r="K27">
        <v>1</v>
      </c>
      <c r="L27">
        <v>5</v>
      </c>
      <c r="M27">
        <v>4</v>
      </c>
      <c r="N27">
        <f t="shared" si="0"/>
        <v>8</v>
      </c>
      <c r="O27">
        <f t="shared" si="1"/>
        <v>1</v>
      </c>
      <c r="P27">
        <f t="shared" si="2"/>
        <v>5</v>
      </c>
      <c r="Q27">
        <f t="shared" si="3"/>
        <v>4</v>
      </c>
      <c r="R27">
        <f t="shared" si="4"/>
        <v>18</v>
      </c>
    </row>
    <row r="28" spans="1:18">
      <c r="A28" s="1">
        <v>1</v>
      </c>
      <c r="B28" s="20" t="s">
        <v>94</v>
      </c>
      <c r="C28" t="s">
        <v>95</v>
      </c>
      <c r="D28" t="s">
        <v>16</v>
      </c>
      <c r="E28" t="s">
        <v>17</v>
      </c>
      <c r="F28" s="20" t="s">
        <v>96</v>
      </c>
      <c r="G28" t="s">
        <v>19</v>
      </c>
      <c r="H28" t="s">
        <v>41</v>
      </c>
      <c r="I28" t="s">
        <v>28</v>
      </c>
      <c r="J28">
        <v>0</v>
      </c>
      <c r="K28">
        <v>0</v>
      </c>
      <c r="L28">
        <v>0</v>
      </c>
      <c r="M28">
        <v>0</v>
      </c>
      <c r="N28">
        <f t="shared" si="0"/>
        <v>0</v>
      </c>
      <c r="O28">
        <f t="shared" si="1"/>
        <v>0</v>
      </c>
      <c r="P28">
        <f t="shared" si="2"/>
        <v>0</v>
      </c>
      <c r="Q28">
        <f t="shared" si="3"/>
        <v>0</v>
      </c>
      <c r="R28">
        <f t="shared" si="4"/>
        <v>0</v>
      </c>
    </row>
    <row r="29" spans="1:18">
      <c r="A29" s="1">
        <v>1</v>
      </c>
      <c r="B29" t="s">
        <v>97</v>
      </c>
      <c r="C29" t="s">
        <v>98</v>
      </c>
      <c r="D29" t="s">
        <v>52</v>
      </c>
      <c r="E29" s="20" t="s">
        <v>10</v>
      </c>
      <c r="F29" s="20" t="s">
        <v>25</v>
      </c>
      <c r="G29" t="s">
        <v>53</v>
      </c>
      <c r="H29" t="s">
        <v>27</v>
      </c>
      <c r="I29" t="s">
        <v>28</v>
      </c>
      <c r="J29">
        <v>143</v>
      </c>
      <c r="K29">
        <v>327</v>
      </c>
      <c r="L29">
        <v>604</v>
      </c>
      <c r="M29">
        <v>332</v>
      </c>
      <c r="N29">
        <f t="shared" si="0"/>
        <v>143</v>
      </c>
      <c r="O29">
        <f t="shared" si="1"/>
        <v>327</v>
      </c>
      <c r="P29">
        <f t="shared" si="2"/>
        <v>604</v>
      </c>
      <c r="Q29">
        <f t="shared" si="3"/>
        <v>332</v>
      </c>
      <c r="R29">
        <f t="shared" si="4"/>
        <v>1406</v>
      </c>
    </row>
    <row r="30" spans="1:18">
      <c r="A30" s="1">
        <v>1</v>
      </c>
      <c r="B30" t="s">
        <v>99</v>
      </c>
      <c r="C30" t="s">
        <v>100</v>
      </c>
      <c r="D30" t="s">
        <v>16</v>
      </c>
      <c r="E30" t="s">
        <v>31</v>
      </c>
      <c r="F30" s="20" t="s">
        <v>81</v>
      </c>
      <c r="G30" t="s">
        <v>19</v>
      </c>
      <c r="H30" t="s">
        <v>20</v>
      </c>
      <c r="I30" t="s">
        <v>21</v>
      </c>
      <c r="J30">
        <v>0</v>
      </c>
      <c r="K30">
        <v>2</v>
      </c>
      <c r="L30">
        <v>1</v>
      </c>
      <c r="M30">
        <v>10</v>
      </c>
      <c r="N30">
        <f t="shared" si="0"/>
        <v>0</v>
      </c>
      <c r="O30">
        <f t="shared" si="1"/>
        <v>2</v>
      </c>
      <c r="P30">
        <f t="shared" si="2"/>
        <v>1</v>
      </c>
      <c r="Q30">
        <f t="shared" si="3"/>
        <v>10</v>
      </c>
      <c r="R30">
        <f t="shared" si="4"/>
        <v>13</v>
      </c>
    </row>
    <row r="31" spans="1:18">
      <c r="A31" s="1">
        <v>1</v>
      </c>
      <c r="B31" s="20" t="s">
        <v>101</v>
      </c>
      <c r="C31" t="s">
        <v>102</v>
      </c>
      <c r="D31" t="s">
        <v>16</v>
      </c>
      <c r="E31" t="s">
        <v>31</v>
      </c>
      <c r="F31" s="20" t="s">
        <v>103</v>
      </c>
      <c r="G31" t="s">
        <v>19</v>
      </c>
      <c r="H31" t="s">
        <v>20</v>
      </c>
      <c r="I31" t="s">
        <v>21</v>
      </c>
      <c r="J31">
        <v>0</v>
      </c>
      <c r="K31">
        <v>0</v>
      </c>
      <c r="L31">
        <v>0</v>
      </c>
      <c r="M31">
        <v>1</v>
      </c>
      <c r="N31">
        <f t="shared" si="0"/>
        <v>0</v>
      </c>
      <c r="O31">
        <f t="shared" si="1"/>
        <v>0</v>
      </c>
      <c r="P31">
        <f t="shared" si="2"/>
        <v>0</v>
      </c>
      <c r="Q31">
        <f t="shared" si="3"/>
        <v>1</v>
      </c>
      <c r="R31">
        <f t="shared" si="4"/>
        <v>1</v>
      </c>
    </row>
    <row r="32" spans="1:18">
      <c r="A32" s="1">
        <v>1</v>
      </c>
      <c r="B32" s="20" t="s">
        <v>104</v>
      </c>
      <c r="C32" t="s">
        <v>105</v>
      </c>
      <c r="D32" t="s">
        <v>16</v>
      </c>
      <c r="E32" t="s">
        <v>17</v>
      </c>
      <c r="F32" t="s">
        <v>96</v>
      </c>
      <c r="G32" t="s">
        <v>19</v>
      </c>
      <c r="H32" t="s">
        <v>36</v>
      </c>
      <c r="I32" t="s">
        <v>21</v>
      </c>
      <c r="J32">
        <v>5</v>
      </c>
      <c r="K32">
        <v>12</v>
      </c>
      <c r="L32">
        <v>26</v>
      </c>
      <c r="M32">
        <v>0</v>
      </c>
      <c r="N32">
        <f t="shared" si="0"/>
        <v>5</v>
      </c>
      <c r="O32">
        <f t="shared" si="1"/>
        <v>12</v>
      </c>
      <c r="P32">
        <f t="shared" si="2"/>
        <v>26</v>
      </c>
      <c r="Q32">
        <f t="shared" si="3"/>
        <v>0</v>
      </c>
      <c r="R32">
        <f t="shared" si="4"/>
        <v>43</v>
      </c>
    </row>
    <row r="33" spans="1:18">
      <c r="A33" s="1">
        <v>1</v>
      </c>
      <c r="B33" s="20" t="s">
        <v>106</v>
      </c>
      <c r="C33" t="s">
        <v>107</v>
      </c>
      <c r="D33" t="s">
        <v>16</v>
      </c>
      <c r="E33" t="s">
        <v>31</v>
      </c>
      <c r="F33" s="20" t="s">
        <v>81</v>
      </c>
      <c r="G33" t="s">
        <v>19</v>
      </c>
      <c r="H33" t="s">
        <v>36</v>
      </c>
      <c r="I33" t="s">
        <v>28</v>
      </c>
      <c r="J33">
        <v>2</v>
      </c>
      <c r="K33">
        <v>3</v>
      </c>
      <c r="L33">
        <v>8</v>
      </c>
      <c r="M33">
        <v>1084</v>
      </c>
      <c r="N33">
        <f t="shared" si="0"/>
        <v>2</v>
      </c>
      <c r="O33">
        <f t="shared" si="1"/>
        <v>3</v>
      </c>
      <c r="P33">
        <f t="shared" si="2"/>
        <v>8</v>
      </c>
      <c r="Q33">
        <f t="shared" si="3"/>
        <v>1084</v>
      </c>
      <c r="R33">
        <f t="shared" si="4"/>
        <v>1097</v>
      </c>
    </row>
    <row r="34" spans="1:18">
      <c r="A34" s="1">
        <v>1</v>
      </c>
      <c r="B34" t="s">
        <v>108</v>
      </c>
      <c r="C34" t="s">
        <v>109</v>
      </c>
      <c r="D34" t="s">
        <v>52</v>
      </c>
      <c r="E34" t="s">
        <v>110</v>
      </c>
      <c r="F34" t="s">
        <v>110</v>
      </c>
      <c r="G34" t="s">
        <v>53</v>
      </c>
      <c r="H34" t="s">
        <v>41</v>
      </c>
      <c r="I34" t="s">
        <v>28</v>
      </c>
      <c r="J34">
        <v>34</v>
      </c>
      <c r="K34">
        <v>5</v>
      </c>
      <c r="L34">
        <v>44</v>
      </c>
      <c r="M34">
        <v>17</v>
      </c>
      <c r="N34">
        <f t="shared" si="0"/>
        <v>34</v>
      </c>
      <c r="O34">
        <f t="shared" si="1"/>
        <v>5</v>
      </c>
      <c r="P34">
        <f t="shared" si="2"/>
        <v>44</v>
      </c>
      <c r="Q34">
        <f t="shared" si="3"/>
        <v>17</v>
      </c>
      <c r="R34">
        <f t="shared" si="4"/>
        <v>100</v>
      </c>
    </row>
    <row r="35" spans="1:18">
      <c r="A35" s="1">
        <v>1</v>
      </c>
      <c r="B35" s="20" t="s">
        <v>111</v>
      </c>
      <c r="C35" t="s">
        <v>112</v>
      </c>
      <c r="D35" t="s">
        <v>16</v>
      </c>
      <c r="E35" t="s">
        <v>31</v>
      </c>
      <c r="F35" t="s">
        <v>81</v>
      </c>
      <c r="G35" t="s">
        <v>19</v>
      </c>
      <c r="H35" t="s">
        <v>36</v>
      </c>
      <c r="I35" t="s">
        <v>28</v>
      </c>
      <c r="J35">
        <v>3</v>
      </c>
      <c r="K35">
        <v>1</v>
      </c>
      <c r="L35">
        <v>7</v>
      </c>
      <c r="M35">
        <v>13</v>
      </c>
      <c r="N35">
        <f t="shared" si="0"/>
        <v>3</v>
      </c>
      <c r="O35">
        <f t="shared" si="1"/>
        <v>1</v>
      </c>
      <c r="P35">
        <f t="shared" si="2"/>
        <v>7</v>
      </c>
      <c r="Q35">
        <f t="shared" si="3"/>
        <v>13</v>
      </c>
      <c r="R35">
        <f t="shared" si="4"/>
        <v>24</v>
      </c>
    </row>
    <row r="36" spans="1:18">
      <c r="A36" s="1">
        <v>1</v>
      </c>
      <c r="B36" s="20" t="s">
        <v>113</v>
      </c>
      <c r="C36" t="s">
        <v>114</v>
      </c>
      <c r="D36" t="s">
        <v>52</v>
      </c>
      <c r="E36" t="s">
        <v>39</v>
      </c>
      <c r="F36" t="s">
        <v>40</v>
      </c>
      <c r="G36" t="s">
        <v>19</v>
      </c>
      <c r="H36" t="s">
        <v>41</v>
      </c>
      <c r="I36" t="s">
        <v>28</v>
      </c>
      <c r="J36">
        <v>2</v>
      </c>
      <c r="K36">
        <v>0</v>
      </c>
      <c r="L36">
        <v>0</v>
      </c>
      <c r="M36">
        <v>0</v>
      </c>
      <c r="N36">
        <f t="shared" si="0"/>
        <v>2</v>
      </c>
      <c r="O36">
        <f t="shared" si="1"/>
        <v>0</v>
      </c>
      <c r="P36">
        <f t="shared" si="2"/>
        <v>0</v>
      </c>
      <c r="Q36">
        <f t="shared" si="3"/>
        <v>0</v>
      </c>
      <c r="R36">
        <f t="shared" si="4"/>
        <v>2</v>
      </c>
    </row>
    <row r="37" spans="1:18">
      <c r="A37" s="1">
        <v>1</v>
      </c>
      <c r="B37" s="20" t="s">
        <v>115</v>
      </c>
      <c r="C37" t="s">
        <v>116</v>
      </c>
      <c r="D37" t="s">
        <v>16</v>
      </c>
      <c r="E37" t="s">
        <v>31</v>
      </c>
      <c r="F37" s="20" t="s">
        <v>81</v>
      </c>
      <c r="G37" t="s">
        <v>19</v>
      </c>
      <c r="H37" t="s">
        <v>20</v>
      </c>
      <c r="I37" t="s">
        <v>21</v>
      </c>
      <c r="J37">
        <v>0</v>
      </c>
      <c r="K37">
        <v>0</v>
      </c>
      <c r="L37">
        <v>0</v>
      </c>
      <c r="M37">
        <v>3</v>
      </c>
      <c r="N37">
        <f t="shared" si="0"/>
        <v>0</v>
      </c>
      <c r="O37">
        <f t="shared" si="1"/>
        <v>0</v>
      </c>
      <c r="P37">
        <f t="shared" si="2"/>
        <v>0</v>
      </c>
      <c r="Q37">
        <f t="shared" si="3"/>
        <v>3</v>
      </c>
      <c r="R37">
        <f t="shared" si="4"/>
        <v>3</v>
      </c>
    </row>
    <row r="38" spans="1:18">
      <c r="A38" s="1">
        <v>1</v>
      </c>
      <c r="B38" s="20" t="s">
        <v>117</v>
      </c>
      <c r="C38" t="s">
        <v>118</v>
      </c>
      <c r="D38" t="s">
        <v>16</v>
      </c>
      <c r="E38" t="s">
        <v>31</v>
      </c>
      <c r="F38" t="s">
        <v>81</v>
      </c>
      <c r="G38" t="s">
        <v>19</v>
      </c>
      <c r="H38" t="s">
        <v>20</v>
      </c>
      <c r="I38" t="s">
        <v>21</v>
      </c>
      <c r="J38">
        <v>0</v>
      </c>
      <c r="K38">
        <v>0</v>
      </c>
      <c r="L38">
        <v>0</v>
      </c>
      <c r="M38">
        <v>1</v>
      </c>
      <c r="N38">
        <f t="shared" si="0"/>
        <v>0</v>
      </c>
      <c r="O38">
        <f t="shared" si="1"/>
        <v>0</v>
      </c>
      <c r="P38">
        <f t="shared" si="2"/>
        <v>0</v>
      </c>
      <c r="Q38">
        <f t="shared" si="3"/>
        <v>1</v>
      </c>
      <c r="R38">
        <f t="shared" si="4"/>
        <v>1</v>
      </c>
    </row>
    <row r="39" spans="1:18">
      <c r="A39" s="1">
        <v>1</v>
      </c>
      <c r="B39" s="20" t="s">
        <v>119</v>
      </c>
      <c r="C39" t="s">
        <v>120</v>
      </c>
      <c r="D39" t="s">
        <v>16</v>
      </c>
      <c r="E39" t="s">
        <v>39</v>
      </c>
      <c r="F39" s="20" t="s">
        <v>44</v>
      </c>
      <c r="G39" t="s">
        <v>19</v>
      </c>
      <c r="H39" t="s">
        <v>41</v>
      </c>
      <c r="I39" t="s">
        <v>28</v>
      </c>
      <c r="J39">
        <v>2</v>
      </c>
      <c r="K39">
        <v>2</v>
      </c>
      <c r="L39">
        <v>0</v>
      </c>
      <c r="M39">
        <v>0</v>
      </c>
      <c r="N39">
        <f t="shared" si="0"/>
        <v>2</v>
      </c>
      <c r="O39">
        <f t="shared" si="1"/>
        <v>2</v>
      </c>
      <c r="P39">
        <f t="shared" si="2"/>
        <v>0</v>
      </c>
      <c r="Q39">
        <f t="shared" si="3"/>
        <v>0</v>
      </c>
      <c r="R39">
        <f t="shared" si="4"/>
        <v>4</v>
      </c>
    </row>
    <row r="40" spans="1:18">
      <c r="A40" s="1">
        <v>1</v>
      </c>
      <c r="B40" s="20" t="s">
        <v>121</v>
      </c>
      <c r="C40" t="s">
        <v>122</v>
      </c>
      <c r="D40" t="s">
        <v>52</v>
      </c>
      <c r="E40" t="s">
        <v>17</v>
      </c>
      <c r="F40" t="s">
        <v>284</v>
      </c>
      <c r="G40" t="s">
        <v>19</v>
      </c>
      <c r="H40" t="s">
        <v>27</v>
      </c>
      <c r="I40" t="s">
        <v>28</v>
      </c>
      <c r="J40">
        <v>14</v>
      </c>
      <c r="K40">
        <v>11</v>
      </c>
      <c r="L40">
        <v>9</v>
      </c>
      <c r="M40">
        <v>29</v>
      </c>
      <c r="N40">
        <f t="shared" si="0"/>
        <v>14</v>
      </c>
      <c r="O40">
        <f t="shared" si="1"/>
        <v>11</v>
      </c>
      <c r="P40">
        <f t="shared" si="2"/>
        <v>9</v>
      </c>
      <c r="Q40">
        <f t="shared" si="3"/>
        <v>29</v>
      </c>
      <c r="R40">
        <f t="shared" si="4"/>
        <v>63</v>
      </c>
    </row>
    <row r="41" spans="1:18">
      <c r="A41" s="1">
        <v>1</v>
      </c>
      <c r="B41" s="20" t="s">
        <v>123</v>
      </c>
      <c r="C41" t="s">
        <v>124</v>
      </c>
      <c r="D41" t="s">
        <v>16</v>
      </c>
      <c r="E41" t="s">
        <v>39</v>
      </c>
      <c r="F41" t="s">
        <v>44</v>
      </c>
      <c r="G41" t="s">
        <v>19</v>
      </c>
      <c r="H41" t="s">
        <v>27</v>
      </c>
      <c r="I41" t="s">
        <v>28</v>
      </c>
      <c r="J41">
        <v>7</v>
      </c>
      <c r="K41">
        <v>0</v>
      </c>
      <c r="L41">
        <v>2</v>
      </c>
      <c r="M41">
        <v>0</v>
      </c>
      <c r="N41">
        <f t="shared" si="0"/>
        <v>7</v>
      </c>
      <c r="O41">
        <f t="shared" si="1"/>
        <v>0</v>
      </c>
      <c r="P41">
        <f t="shared" si="2"/>
        <v>2</v>
      </c>
      <c r="Q41">
        <f t="shared" si="3"/>
        <v>0</v>
      </c>
      <c r="R41">
        <f t="shared" si="4"/>
        <v>9</v>
      </c>
    </row>
    <row r="42" spans="1:18">
      <c r="A42" s="1">
        <v>1</v>
      </c>
      <c r="B42" s="32" t="s">
        <v>125</v>
      </c>
      <c r="C42" t="s">
        <v>126</v>
      </c>
      <c r="D42" t="s">
        <v>16</v>
      </c>
      <c r="E42" t="s">
        <v>31</v>
      </c>
      <c r="F42" t="s">
        <v>103</v>
      </c>
      <c r="G42" t="s">
        <v>19</v>
      </c>
      <c r="H42" t="s">
        <v>20</v>
      </c>
      <c r="I42" t="s">
        <v>21</v>
      </c>
      <c r="J42">
        <v>5</v>
      </c>
      <c r="K42">
        <v>55</v>
      </c>
      <c r="L42">
        <v>5</v>
      </c>
      <c r="M42">
        <v>1</v>
      </c>
      <c r="N42">
        <f t="shared" si="0"/>
        <v>5</v>
      </c>
      <c r="O42">
        <f t="shared" si="1"/>
        <v>55</v>
      </c>
      <c r="P42">
        <f t="shared" si="2"/>
        <v>5</v>
      </c>
      <c r="Q42">
        <f t="shared" si="3"/>
        <v>1</v>
      </c>
      <c r="R42">
        <f t="shared" si="4"/>
        <v>66</v>
      </c>
    </row>
    <row r="43" spans="1:18">
      <c r="A43" s="1">
        <v>1</v>
      </c>
      <c r="B43" s="20" t="s">
        <v>127</v>
      </c>
      <c r="C43" t="s">
        <v>128</v>
      </c>
      <c r="D43" t="s">
        <v>16</v>
      </c>
      <c r="E43" t="s">
        <v>31</v>
      </c>
      <c r="F43" s="20" t="s">
        <v>81</v>
      </c>
      <c r="G43" t="s">
        <v>19</v>
      </c>
      <c r="H43" t="s">
        <v>20</v>
      </c>
      <c r="I43" t="s">
        <v>28</v>
      </c>
      <c r="J43">
        <v>2</v>
      </c>
      <c r="K43">
        <v>4</v>
      </c>
      <c r="L43">
        <v>5</v>
      </c>
      <c r="M43">
        <v>3</v>
      </c>
      <c r="N43">
        <f t="shared" si="0"/>
        <v>2</v>
      </c>
      <c r="O43">
        <f t="shared" si="1"/>
        <v>4</v>
      </c>
      <c r="P43">
        <f t="shared" si="2"/>
        <v>5</v>
      </c>
      <c r="Q43">
        <f t="shared" si="3"/>
        <v>3</v>
      </c>
      <c r="R43">
        <f t="shared" si="4"/>
        <v>14</v>
      </c>
    </row>
    <row r="44" spans="1:18">
      <c r="A44" s="1">
        <v>1</v>
      </c>
      <c r="B44" s="20" t="s">
        <v>129</v>
      </c>
      <c r="C44" t="s">
        <v>130</v>
      </c>
      <c r="D44" t="s">
        <v>16</v>
      </c>
      <c r="E44" t="s">
        <v>31</v>
      </c>
      <c r="F44" s="20" t="s">
        <v>81</v>
      </c>
      <c r="G44" t="s">
        <v>19</v>
      </c>
      <c r="H44" t="s">
        <v>20</v>
      </c>
      <c r="I44" t="s">
        <v>21</v>
      </c>
      <c r="J44">
        <v>3</v>
      </c>
      <c r="K44">
        <v>2</v>
      </c>
      <c r="L44">
        <v>14</v>
      </c>
      <c r="M44">
        <v>19</v>
      </c>
      <c r="N44">
        <f t="shared" si="0"/>
        <v>3</v>
      </c>
      <c r="O44">
        <f t="shared" si="1"/>
        <v>2</v>
      </c>
      <c r="P44">
        <f t="shared" si="2"/>
        <v>14</v>
      </c>
      <c r="Q44">
        <f t="shared" si="3"/>
        <v>19</v>
      </c>
      <c r="R44">
        <f t="shared" si="4"/>
        <v>38</v>
      </c>
    </row>
    <row r="45" spans="1:18">
      <c r="A45" s="1">
        <v>1</v>
      </c>
      <c r="B45" s="20" t="s">
        <v>131</v>
      </c>
      <c r="C45" t="s">
        <v>132</v>
      </c>
      <c r="D45" t="s">
        <v>16</v>
      </c>
      <c r="E45" t="s">
        <v>39</v>
      </c>
      <c r="F45" t="s">
        <v>78</v>
      </c>
      <c r="G45" t="s">
        <v>19</v>
      </c>
      <c r="H45" t="s">
        <v>27</v>
      </c>
      <c r="I45" t="s">
        <v>28</v>
      </c>
      <c r="J45">
        <v>0</v>
      </c>
      <c r="K45">
        <v>0</v>
      </c>
      <c r="L45">
        <v>0</v>
      </c>
      <c r="M45">
        <v>0</v>
      </c>
      <c r="N45">
        <f t="shared" si="0"/>
        <v>0</v>
      </c>
      <c r="O45">
        <f t="shared" si="1"/>
        <v>0</v>
      </c>
      <c r="P45">
        <f t="shared" si="2"/>
        <v>0</v>
      </c>
      <c r="Q45">
        <f t="shared" si="3"/>
        <v>0</v>
      </c>
      <c r="R45">
        <f t="shared" si="4"/>
        <v>0</v>
      </c>
    </row>
    <row r="46" spans="1:18">
      <c r="A46" s="1">
        <v>1</v>
      </c>
      <c r="B46" t="s">
        <v>133</v>
      </c>
      <c r="C46" t="s">
        <v>134</v>
      </c>
      <c r="D46" t="s">
        <v>16</v>
      </c>
      <c r="E46" t="s">
        <v>31</v>
      </c>
      <c r="F46" s="20" t="s">
        <v>81</v>
      </c>
      <c r="G46" t="s">
        <v>19</v>
      </c>
      <c r="H46" t="s">
        <v>36</v>
      </c>
      <c r="I46" t="s">
        <v>28</v>
      </c>
      <c r="J46">
        <v>1</v>
      </c>
      <c r="K46">
        <v>2</v>
      </c>
      <c r="L46">
        <v>1</v>
      </c>
      <c r="M46">
        <v>6</v>
      </c>
      <c r="N46">
        <f t="shared" si="0"/>
        <v>1</v>
      </c>
      <c r="O46">
        <f t="shared" si="1"/>
        <v>2</v>
      </c>
      <c r="P46">
        <f t="shared" si="2"/>
        <v>1</v>
      </c>
      <c r="Q46">
        <f t="shared" si="3"/>
        <v>6</v>
      </c>
      <c r="R46">
        <f t="shared" si="4"/>
        <v>10</v>
      </c>
    </row>
    <row r="47" spans="1:18">
      <c r="A47" s="1">
        <v>1</v>
      </c>
      <c r="C47" t="s">
        <v>135</v>
      </c>
      <c r="D47" t="s">
        <v>52</v>
      </c>
      <c r="E47" s="20" t="s">
        <v>10</v>
      </c>
      <c r="F47" s="20" t="s">
        <v>136</v>
      </c>
      <c r="G47" t="s">
        <v>53</v>
      </c>
      <c r="H47" t="s">
        <v>41</v>
      </c>
      <c r="I47" t="s">
        <v>28</v>
      </c>
      <c r="J47">
        <v>52</v>
      </c>
      <c r="K47">
        <v>104</v>
      </c>
      <c r="L47">
        <v>208</v>
      </c>
      <c r="M47">
        <v>94</v>
      </c>
      <c r="N47">
        <f t="shared" si="0"/>
        <v>52</v>
      </c>
      <c r="O47">
        <f t="shared" si="1"/>
        <v>104</v>
      </c>
      <c r="P47">
        <f t="shared" si="2"/>
        <v>208</v>
      </c>
      <c r="Q47">
        <f t="shared" si="3"/>
        <v>94</v>
      </c>
      <c r="R47">
        <f t="shared" si="4"/>
        <v>458</v>
      </c>
    </row>
    <row r="48" spans="1:18">
      <c r="A48" s="1">
        <v>1</v>
      </c>
      <c r="B48" s="20" t="s">
        <v>137</v>
      </c>
      <c r="C48" t="s">
        <v>138</v>
      </c>
      <c r="D48" t="s">
        <v>16</v>
      </c>
      <c r="E48" t="s">
        <v>39</v>
      </c>
      <c r="F48" t="s">
        <v>40</v>
      </c>
      <c r="G48" t="s">
        <v>19</v>
      </c>
      <c r="H48" t="s">
        <v>27</v>
      </c>
      <c r="I48" t="s">
        <v>28</v>
      </c>
      <c r="J48">
        <v>0</v>
      </c>
      <c r="K48">
        <v>1</v>
      </c>
      <c r="L48">
        <v>0</v>
      </c>
      <c r="M48">
        <v>0</v>
      </c>
      <c r="N48">
        <f t="shared" si="0"/>
        <v>0</v>
      </c>
      <c r="O48">
        <f t="shared" si="1"/>
        <v>1</v>
      </c>
      <c r="P48">
        <f t="shared" si="2"/>
        <v>0</v>
      </c>
      <c r="Q48">
        <f t="shared" si="3"/>
        <v>0</v>
      </c>
      <c r="R48">
        <f t="shared" si="4"/>
        <v>1</v>
      </c>
    </row>
    <row r="49" spans="1:18">
      <c r="A49" s="1">
        <v>1</v>
      </c>
      <c r="C49" t="s">
        <v>139</v>
      </c>
      <c r="D49" t="s">
        <v>52</v>
      </c>
      <c r="E49" t="s">
        <v>39</v>
      </c>
      <c r="F49" t="s">
        <v>40</v>
      </c>
      <c r="G49" t="s">
        <v>19</v>
      </c>
      <c r="H49" t="s">
        <v>41</v>
      </c>
      <c r="I49" t="s">
        <v>28</v>
      </c>
      <c r="J49">
        <v>3</v>
      </c>
      <c r="K49">
        <v>3</v>
      </c>
      <c r="L49">
        <v>5</v>
      </c>
      <c r="M49">
        <v>1</v>
      </c>
      <c r="N49">
        <f t="shared" si="0"/>
        <v>3</v>
      </c>
      <c r="O49">
        <f t="shared" si="1"/>
        <v>3</v>
      </c>
      <c r="P49">
        <f t="shared" si="2"/>
        <v>5</v>
      </c>
      <c r="Q49">
        <f t="shared" si="3"/>
        <v>1</v>
      </c>
      <c r="R49">
        <f t="shared" si="4"/>
        <v>12</v>
      </c>
    </row>
    <row r="50" spans="1:18">
      <c r="A50" s="1">
        <v>1</v>
      </c>
      <c r="B50" t="s">
        <v>140</v>
      </c>
      <c r="C50" t="s">
        <v>141</v>
      </c>
      <c r="D50" t="s">
        <v>52</v>
      </c>
      <c r="E50" t="s">
        <v>10</v>
      </c>
      <c r="F50" s="20" t="s">
        <v>25</v>
      </c>
      <c r="G50" t="s">
        <v>53</v>
      </c>
      <c r="H50" t="s">
        <v>41</v>
      </c>
      <c r="I50" t="s">
        <v>28</v>
      </c>
      <c r="J50">
        <v>1273</v>
      </c>
      <c r="K50">
        <v>26</v>
      </c>
      <c r="L50">
        <v>38</v>
      </c>
      <c r="M50">
        <v>0</v>
      </c>
      <c r="N50">
        <f t="shared" si="0"/>
        <v>1273</v>
      </c>
      <c r="O50">
        <f t="shared" si="1"/>
        <v>26</v>
      </c>
      <c r="P50">
        <f t="shared" si="2"/>
        <v>38</v>
      </c>
      <c r="Q50">
        <f t="shared" si="3"/>
        <v>0</v>
      </c>
      <c r="R50">
        <f t="shared" si="4"/>
        <v>1337</v>
      </c>
    </row>
    <row r="51" spans="1:18">
      <c r="A51" s="1">
        <v>1</v>
      </c>
      <c r="B51" t="s">
        <v>142</v>
      </c>
      <c r="C51" t="s">
        <v>143</v>
      </c>
      <c r="D51" t="s">
        <v>52</v>
      </c>
      <c r="E51" s="20" t="s">
        <v>10</v>
      </c>
      <c r="F51" s="20" t="s">
        <v>136</v>
      </c>
      <c r="G51" t="s">
        <v>53</v>
      </c>
      <c r="H51" t="s">
        <v>41</v>
      </c>
      <c r="I51" t="s">
        <v>28</v>
      </c>
      <c r="J51">
        <v>257</v>
      </c>
      <c r="K51">
        <v>318</v>
      </c>
      <c r="L51">
        <v>486</v>
      </c>
      <c r="M51">
        <v>320</v>
      </c>
      <c r="N51">
        <f t="shared" si="0"/>
        <v>257</v>
      </c>
      <c r="O51">
        <f t="shared" si="1"/>
        <v>318</v>
      </c>
      <c r="P51">
        <f t="shared" si="2"/>
        <v>486</v>
      </c>
      <c r="Q51">
        <f t="shared" si="3"/>
        <v>320</v>
      </c>
      <c r="R51">
        <f t="shared" si="4"/>
        <v>1381</v>
      </c>
    </row>
    <row r="52" spans="1:18">
      <c r="A52" s="1">
        <v>1</v>
      </c>
      <c r="C52" t="s">
        <v>144</v>
      </c>
      <c r="D52" t="s">
        <v>52</v>
      </c>
      <c r="E52" t="s">
        <v>10</v>
      </c>
      <c r="F52" t="s">
        <v>489</v>
      </c>
      <c r="G52" t="s">
        <v>53</v>
      </c>
      <c r="H52" t="s">
        <v>41</v>
      </c>
      <c r="I52" t="s">
        <v>28</v>
      </c>
      <c r="J52">
        <v>199</v>
      </c>
      <c r="K52">
        <v>301</v>
      </c>
      <c r="L52">
        <v>399</v>
      </c>
      <c r="M52">
        <v>1387</v>
      </c>
      <c r="N52">
        <f t="shared" si="0"/>
        <v>199</v>
      </c>
      <c r="O52">
        <f t="shared" si="1"/>
        <v>301</v>
      </c>
      <c r="P52">
        <f t="shared" si="2"/>
        <v>399</v>
      </c>
      <c r="Q52">
        <f t="shared" si="3"/>
        <v>1387</v>
      </c>
      <c r="R52">
        <f t="shared" si="4"/>
        <v>2286</v>
      </c>
    </row>
    <row r="53" spans="1:18">
      <c r="A53" s="1">
        <v>1</v>
      </c>
      <c r="B53" t="s">
        <v>145</v>
      </c>
      <c r="C53" t="s">
        <v>146</v>
      </c>
      <c r="D53" t="s">
        <v>16</v>
      </c>
      <c r="E53" t="s">
        <v>31</v>
      </c>
      <c r="F53" t="s">
        <v>103</v>
      </c>
      <c r="G53" t="s">
        <v>19</v>
      </c>
      <c r="H53" t="s">
        <v>36</v>
      </c>
      <c r="I53" t="s">
        <v>21</v>
      </c>
      <c r="J53">
        <v>0</v>
      </c>
      <c r="K53">
        <v>0</v>
      </c>
      <c r="L53">
        <v>0</v>
      </c>
      <c r="M53">
        <v>0</v>
      </c>
      <c r="N53">
        <f t="shared" si="0"/>
        <v>0</v>
      </c>
      <c r="O53">
        <f t="shared" si="1"/>
        <v>0</v>
      </c>
      <c r="P53">
        <f t="shared" si="2"/>
        <v>0</v>
      </c>
      <c r="Q53">
        <f t="shared" si="3"/>
        <v>0</v>
      </c>
      <c r="R53">
        <f t="shared" si="4"/>
        <v>0</v>
      </c>
    </row>
    <row r="54" spans="1:18">
      <c r="A54" s="1">
        <v>1</v>
      </c>
      <c r="B54" s="20" t="s">
        <v>147</v>
      </c>
      <c r="C54" t="s">
        <v>148</v>
      </c>
      <c r="D54" t="s">
        <v>16</v>
      </c>
      <c r="E54" t="s">
        <v>39</v>
      </c>
      <c r="F54" t="s">
        <v>40</v>
      </c>
      <c r="G54" t="s">
        <v>19</v>
      </c>
      <c r="H54" t="s">
        <v>27</v>
      </c>
      <c r="I54" t="s">
        <v>28</v>
      </c>
      <c r="J54">
        <v>0</v>
      </c>
      <c r="K54">
        <v>0</v>
      </c>
      <c r="L54">
        <v>0</v>
      </c>
      <c r="M54">
        <v>0</v>
      </c>
      <c r="N54">
        <f t="shared" si="0"/>
        <v>0</v>
      </c>
      <c r="O54">
        <f t="shared" si="1"/>
        <v>0</v>
      </c>
      <c r="P54">
        <f t="shared" si="2"/>
        <v>0</v>
      </c>
      <c r="Q54">
        <f t="shared" si="3"/>
        <v>0</v>
      </c>
      <c r="R54">
        <f t="shared" si="4"/>
        <v>0</v>
      </c>
    </row>
    <row r="55" spans="1:18">
      <c r="A55" s="1">
        <v>1</v>
      </c>
      <c r="B55" s="20" t="s">
        <v>149</v>
      </c>
      <c r="C55" t="s">
        <v>150</v>
      </c>
      <c r="D55" t="s">
        <v>16</v>
      </c>
      <c r="E55" t="s">
        <v>39</v>
      </c>
      <c r="F55" t="s">
        <v>40</v>
      </c>
      <c r="G55" t="s">
        <v>19</v>
      </c>
      <c r="H55" t="s">
        <v>27</v>
      </c>
      <c r="I55" t="s">
        <v>28</v>
      </c>
      <c r="J55">
        <v>0</v>
      </c>
      <c r="K55">
        <v>0</v>
      </c>
      <c r="L55">
        <v>0</v>
      </c>
      <c r="M55">
        <v>1</v>
      </c>
      <c r="N55">
        <f t="shared" si="0"/>
        <v>0</v>
      </c>
      <c r="O55">
        <f t="shared" si="1"/>
        <v>0</v>
      </c>
      <c r="P55">
        <f t="shared" si="2"/>
        <v>0</v>
      </c>
      <c r="Q55">
        <f t="shared" si="3"/>
        <v>1</v>
      </c>
      <c r="R55">
        <f t="shared" si="4"/>
        <v>1</v>
      </c>
    </row>
    <row r="56" spans="1:18">
      <c r="A56" s="1">
        <v>1</v>
      </c>
      <c r="B56" s="20" t="s">
        <v>151</v>
      </c>
      <c r="C56" t="s">
        <v>152</v>
      </c>
      <c r="D56" t="s">
        <v>16</v>
      </c>
      <c r="E56" t="s">
        <v>39</v>
      </c>
      <c r="F56" s="20" t="s">
        <v>44</v>
      </c>
      <c r="G56" t="s">
        <v>19</v>
      </c>
      <c r="H56" t="s">
        <v>27</v>
      </c>
      <c r="I56" t="s">
        <v>28</v>
      </c>
      <c r="J56">
        <v>7</v>
      </c>
      <c r="K56">
        <v>0</v>
      </c>
      <c r="L56">
        <v>1</v>
      </c>
      <c r="M56">
        <v>1</v>
      </c>
      <c r="N56">
        <f t="shared" si="0"/>
        <v>7</v>
      </c>
      <c r="O56">
        <f t="shared" si="1"/>
        <v>0</v>
      </c>
      <c r="P56">
        <f t="shared" si="2"/>
        <v>1</v>
      </c>
      <c r="Q56">
        <f t="shared" si="3"/>
        <v>1</v>
      </c>
      <c r="R56">
        <f t="shared" si="4"/>
        <v>9</v>
      </c>
    </row>
    <row r="57" spans="1:18">
      <c r="A57" s="1">
        <v>1</v>
      </c>
      <c r="B57" s="20" t="s">
        <v>153</v>
      </c>
      <c r="C57" t="s">
        <v>154</v>
      </c>
      <c r="D57" t="s">
        <v>16</v>
      </c>
      <c r="E57" t="s">
        <v>31</v>
      </c>
      <c r="F57" s="20" t="s">
        <v>32</v>
      </c>
      <c r="G57" t="s">
        <v>19</v>
      </c>
      <c r="H57" t="s">
        <v>36</v>
      </c>
      <c r="I57" t="s">
        <v>28</v>
      </c>
      <c r="J57">
        <v>0</v>
      </c>
      <c r="K57">
        <v>12</v>
      </c>
      <c r="L57">
        <v>368</v>
      </c>
      <c r="M57">
        <v>603</v>
      </c>
      <c r="N57">
        <f t="shared" si="0"/>
        <v>0</v>
      </c>
      <c r="O57">
        <f t="shared" si="1"/>
        <v>12</v>
      </c>
      <c r="P57">
        <f t="shared" si="2"/>
        <v>368</v>
      </c>
      <c r="Q57">
        <f t="shared" si="3"/>
        <v>603</v>
      </c>
      <c r="R57">
        <f t="shared" si="4"/>
        <v>983</v>
      </c>
    </row>
    <row r="58" spans="1:18">
      <c r="A58" s="1">
        <v>1</v>
      </c>
      <c r="B58" t="s">
        <v>155</v>
      </c>
      <c r="C58" t="s">
        <v>156</v>
      </c>
      <c r="D58" t="s">
        <v>16</v>
      </c>
      <c r="E58" t="s">
        <v>39</v>
      </c>
      <c r="F58" t="s">
        <v>78</v>
      </c>
      <c r="G58" t="s">
        <v>19</v>
      </c>
      <c r="H58" t="s">
        <v>36</v>
      </c>
      <c r="I58" t="s">
        <v>28</v>
      </c>
      <c r="J58">
        <v>0</v>
      </c>
      <c r="K58">
        <v>0</v>
      </c>
      <c r="L58">
        <v>0</v>
      </c>
      <c r="M58">
        <v>0</v>
      </c>
      <c r="N58">
        <f t="shared" si="0"/>
        <v>0</v>
      </c>
      <c r="O58">
        <f t="shared" si="1"/>
        <v>0</v>
      </c>
      <c r="P58">
        <f t="shared" si="2"/>
        <v>0</v>
      </c>
      <c r="Q58">
        <f t="shared" si="3"/>
        <v>0</v>
      </c>
      <c r="R58">
        <f t="shared" si="4"/>
        <v>0</v>
      </c>
    </row>
    <row r="59" spans="1:18">
      <c r="A59" s="1">
        <v>1</v>
      </c>
      <c r="B59" s="20" t="s">
        <v>157</v>
      </c>
      <c r="C59" t="s">
        <v>158</v>
      </c>
      <c r="D59" t="s">
        <v>16</v>
      </c>
      <c r="E59" t="s">
        <v>31</v>
      </c>
      <c r="F59" t="s">
        <v>81</v>
      </c>
      <c r="G59" t="s">
        <v>19</v>
      </c>
      <c r="H59" t="s">
        <v>27</v>
      </c>
      <c r="I59" t="s">
        <v>28</v>
      </c>
      <c r="J59">
        <v>2</v>
      </c>
      <c r="K59">
        <v>0</v>
      </c>
      <c r="L59">
        <v>0</v>
      </c>
      <c r="M59">
        <v>0</v>
      </c>
      <c r="N59">
        <f t="shared" si="0"/>
        <v>2</v>
      </c>
      <c r="O59">
        <f t="shared" si="1"/>
        <v>0</v>
      </c>
      <c r="P59">
        <f t="shared" si="2"/>
        <v>0</v>
      </c>
      <c r="Q59">
        <f t="shared" si="3"/>
        <v>0</v>
      </c>
      <c r="R59">
        <f t="shared" si="4"/>
        <v>2</v>
      </c>
    </row>
    <row r="60" spans="1:18">
      <c r="A60" s="1">
        <v>1</v>
      </c>
      <c r="B60" s="20" t="s">
        <v>159</v>
      </c>
      <c r="C60" t="s">
        <v>160</v>
      </c>
      <c r="D60" t="s">
        <v>16</v>
      </c>
      <c r="E60" t="s">
        <v>31</v>
      </c>
      <c r="F60" t="s">
        <v>103</v>
      </c>
      <c r="G60" t="s">
        <v>19</v>
      </c>
      <c r="H60" t="s">
        <v>20</v>
      </c>
      <c r="I60" t="s">
        <v>21</v>
      </c>
      <c r="J60">
        <v>0</v>
      </c>
      <c r="K60">
        <v>0</v>
      </c>
      <c r="L60">
        <v>0</v>
      </c>
      <c r="M60">
        <v>0</v>
      </c>
      <c r="N60">
        <f t="shared" si="0"/>
        <v>0</v>
      </c>
      <c r="O60">
        <f t="shared" si="1"/>
        <v>0</v>
      </c>
      <c r="P60">
        <f t="shared" si="2"/>
        <v>0</v>
      </c>
      <c r="Q60">
        <f t="shared" si="3"/>
        <v>0</v>
      </c>
      <c r="R60">
        <f t="shared" si="4"/>
        <v>0</v>
      </c>
    </row>
    <row r="61" spans="1:18">
      <c r="A61" s="1">
        <v>1</v>
      </c>
      <c r="B61" t="s">
        <v>161</v>
      </c>
      <c r="C61" t="s">
        <v>162</v>
      </c>
      <c r="D61" t="s">
        <v>52</v>
      </c>
      <c r="E61" s="20" t="s">
        <v>10</v>
      </c>
      <c r="F61" s="20" t="s">
        <v>136</v>
      </c>
      <c r="G61" t="s">
        <v>53</v>
      </c>
      <c r="H61" t="s">
        <v>41</v>
      </c>
      <c r="I61" t="s">
        <v>28</v>
      </c>
      <c r="J61">
        <v>84</v>
      </c>
      <c r="K61">
        <v>177</v>
      </c>
      <c r="L61">
        <v>224</v>
      </c>
      <c r="M61">
        <v>261</v>
      </c>
      <c r="N61">
        <f t="shared" si="0"/>
        <v>84</v>
      </c>
      <c r="O61">
        <f t="shared" si="1"/>
        <v>177</v>
      </c>
      <c r="P61">
        <f t="shared" si="2"/>
        <v>224</v>
      </c>
      <c r="Q61">
        <f t="shared" si="3"/>
        <v>261</v>
      </c>
      <c r="R61">
        <f t="shared" si="4"/>
        <v>746</v>
      </c>
    </row>
    <row r="62" spans="1:18">
      <c r="A62" s="1">
        <v>1</v>
      </c>
      <c r="B62" s="20" t="s">
        <v>163</v>
      </c>
      <c r="C62" t="s">
        <v>164</v>
      </c>
      <c r="D62" t="s">
        <v>16</v>
      </c>
      <c r="E62" t="s">
        <v>31</v>
      </c>
      <c r="F62" t="s">
        <v>35</v>
      </c>
      <c r="G62" t="s">
        <v>19</v>
      </c>
      <c r="H62" t="s">
        <v>36</v>
      </c>
      <c r="I62" t="s">
        <v>28</v>
      </c>
      <c r="J62">
        <v>0</v>
      </c>
      <c r="K62">
        <v>0</v>
      </c>
      <c r="L62">
        <v>0</v>
      </c>
      <c r="M62">
        <v>0</v>
      </c>
      <c r="N62">
        <f t="shared" si="0"/>
        <v>0</v>
      </c>
      <c r="O62">
        <f t="shared" si="1"/>
        <v>0</v>
      </c>
      <c r="P62">
        <f t="shared" si="2"/>
        <v>0</v>
      </c>
      <c r="Q62">
        <f t="shared" si="3"/>
        <v>0</v>
      </c>
      <c r="R62">
        <f t="shared" si="4"/>
        <v>0</v>
      </c>
    </row>
    <row r="63" spans="1:18">
      <c r="A63" s="1">
        <v>1</v>
      </c>
      <c r="B63" s="20" t="s">
        <v>165</v>
      </c>
      <c r="C63" t="s">
        <v>166</v>
      </c>
      <c r="D63" t="s">
        <v>16</v>
      </c>
      <c r="E63" t="s">
        <v>31</v>
      </c>
      <c r="F63" t="s">
        <v>103</v>
      </c>
      <c r="G63" t="s">
        <v>19</v>
      </c>
      <c r="H63" t="s">
        <v>20</v>
      </c>
      <c r="I63" t="s">
        <v>21</v>
      </c>
      <c r="J63">
        <v>1</v>
      </c>
      <c r="K63">
        <v>0</v>
      </c>
      <c r="L63">
        <v>3</v>
      </c>
      <c r="M63">
        <v>22</v>
      </c>
      <c r="N63">
        <f t="shared" si="0"/>
        <v>1</v>
      </c>
      <c r="O63">
        <f t="shared" si="1"/>
        <v>0</v>
      </c>
      <c r="P63">
        <f t="shared" si="2"/>
        <v>3</v>
      </c>
      <c r="Q63">
        <f t="shared" si="3"/>
        <v>22</v>
      </c>
      <c r="R63">
        <f t="shared" si="4"/>
        <v>26</v>
      </c>
    </row>
    <row r="64" spans="1:18">
      <c r="A64" s="1">
        <v>1</v>
      </c>
      <c r="C64" t="s">
        <v>167</v>
      </c>
      <c r="D64" t="s">
        <v>52</v>
      </c>
      <c r="E64" t="s">
        <v>10</v>
      </c>
      <c r="F64" t="s">
        <v>489</v>
      </c>
      <c r="G64" t="s">
        <v>19</v>
      </c>
      <c r="H64" t="s">
        <v>41</v>
      </c>
      <c r="I64" t="s">
        <v>28</v>
      </c>
      <c r="J64">
        <v>4</v>
      </c>
      <c r="K64">
        <v>1</v>
      </c>
      <c r="L64">
        <v>6</v>
      </c>
      <c r="M64">
        <v>2</v>
      </c>
      <c r="N64">
        <f t="shared" si="0"/>
        <v>4</v>
      </c>
      <c r="O64">
        <f t="shared" si="1"/>
        <v>1</v>
      </c>
      <c r="P64">
        <f t="shared" si="2"/>
        <v>6</v>
      </c>
      <c r="Q64">
        <f t="shared" si="3"/>
        <v>2</v>
      </c>
      <c r="R64">
        <f t="shared" si="4"/>
        <v>13</v>
      </c>
    </row>
    <row r="65" spans="1:18">
      <c r="A65" s="1">
        <v>1</v>
      </c>
      <c r="B65" t="s">
        <v>168</v>
      </c>
      <c r="C65" t="s">
        <v>169</v>
      </c>
      <c r="D65" t="s">
        <v>16</v>
      </c>
      <c r="E65" t="s">
        <v>17</v>
      </c>
      <c r="F65" t="s">
        <v>490</v>
      </c>
      <c r="G65" t="s">
        <v>19</v>
      </c>
      <c r="H65" t="s">
        <v>27</v>
      </c>
      <c r="I65" t="s">
        <v>28</v>
      </c>
      <c r="J65">
        <v>0</v>
      </c>
      <c r="K65">
        <v>0</v>
      </c>
      <c r="L65">
        <v>0</v>
      </c>
      <c r="M65">
        <v>0</v>
      </c>
      <c r="N65">
        <f t="shared" si="0"/>
        <v>0</v>
      </c>
      <c r="O65">
        <f t="shared" si="1"/>
        <v>0</v>
      </c>
      <c r="P65">
        <f t="shared" si="2"/>
        <v>0</v>
      </c>
      <c r="Q65">
        <f t="shared" si="3"/>
        <v>0</v>
      </c>
      <c r="R65">
        <f t="shared" si="4"/>
        <v>0</v>
      </c>
    </row>
    <row r="66" spans="1:18">
      <c r="A66" s="1">
        <v>1</v>
      </c>
      <c r="B66" t="s">
        <v>170</v>
      </c>
      <c r="C66" t="s">
        <v>171</v>
      </c>
      <c r="D66" t="s">
        <v>52</v>
      </c>
      <c r="E66" t="s">
        <v>10</v>
      </c>
      <c r="F66" t="s">
        <v>489</v>
      </c>
      <c r="G66" t="s">
        <v>53</v>
      </c>
      <c r="H66" t="s">
        <v>41</v>
      </c>
      <c r="I66" t="s">
        <v>28</v>
      </c>
      <c r="J66">
        <v>218</v>
      </c>
      <c r="K66">
        <v>592</v>
      </c>
      <c r="L66">
        <v>1369</v>
      </c>
      <c r="M66">
        <v>1318</v>
      </c>
      <c r="N66">
        <f t="shared" si="0"/>
        <v>218</v>
      </c>
      <c r="O66">
        <f t="shared" si="1"/>
        <v>592</v>
      </c>
      <c r="P66">
        <f t="shared" si="2"/>
        <v>1369</v>
      </c>
      <c r="Q66">
        <f t="shared" si="3"/>
        <v>1318</v>
      </c>
      <c r="R66">
        <f t="shared" si="4"/>
        <v>3497</v>
      </c>
    </row>
    <row r="67" spans="1:18">
      <c r="A67" s="1">
        <v>1</v>
      </c>
      <c r="B67" t="s">
        <v>172</v>
      </c>
      <c r="C67" t="s">
        <v>173</v>
      </c>
      <c r="D67" t="s">
        <v>16</v>
      </c>
      <c r="E67" s="20" t="s">
        <v>24</v>
      </c>
      <c r="F67" t="s">
        <v>73</v>
      </c>
      <c r="G67" t="s">
        <v>26</v>
      </c>
      <c r="H67" t="s">
        <v>27</v>
      </c>
      <c r="I67" t="s">
        <v>28</v>
      </c>
      <c r="J67">
        <v>6</v>
      </c>
      <c r="K67">
        <v>22</v>
      </c>
      <c r="L67">
        <v>29</v>
      </c>
      <c r="M67">
        <v>38</v>
      </c>
      <c r="N67">
        <f t="shared" ref="N67:N130" si="7">SUM(J67:J67)</f>
        <v>6</v>
      </c>
      <c r="O67">
        <f t="shared" ref="O67:O130" si="8">SUM(K67:K67)</f>
        <v>22</v>
      </c>
      <c r="P67">
        <f t="shared" ref="P67:P130" si="9">SUM(L67:L67)</f>
        <v>29</v>
      </c>
      <c r="Q67">
        <f t="shared" ref="Q67:Q130" si="10">SUM(M67:M67)</f>
        <v>38</v>
      </c>
      <c r="R67">
        <f t="shared" ref="R67:R130" si="11">SUM(N67:Q67)</f>
        <v>95</v>
      </c>
    </row>
    <row r="68" spans="1:18">
      <c r="A68" s="1">
        <v>1</v>
      </c>
      <c r="B68" t="s">
        <v>174</v>
      </c>
      <c r="C68" t="s">
        <v>175</v>
      </c>
      <c r="D68" t="s">
        <v>52</v>
      </c>
      <c r="E68" t="s">
        <v>10</v>
      </c>
      <c r="F68" t="s">
        <v>57</v>
      </c>
      <c r="G68" t="s">
        <v>53</v>
      </c>
      <c r="H68" t="s">
        <v>41</v>
      </c>
      <c r="I68" t="s">
        <v>28</v>
      </c>
      <c r="J68">
        <v>771</v>
      </c>
      <c r="K68">
        <v>1671</v>
      </c>
      <c r="L68">
        <v>1602</v>
      </c>
      <c r="M68">
        <v>2629</v>
      </c>
      <c r="N68">
        <f t="shared" si="7"/>
        <v>771</v>
      </c>
      <c r="O68">
        <f t="shared" si="8"/>
        <v>1671</v>
      </c>
      <c r="P68">
        <f t="shared" si="9"/>
        <v>1602</v>
      </c>
      <c r="Q68">
        <f t="shared" si="10"/>
        <v>2629</v>
      </c>
      <c r="R68">
        <f t="shared" si="11"/>
        <v>6673</v>
      </c>
    </row>
    <row r="69" spans="1:18">
      <c r="A69" s="1">
        <v>1</v>
      </c>
      <c r="C69" t="s">
        <v>176</v>
      </c>
      <c r="D69" t="s">
        <v>16</v>
      </c>
      <c r="E69" t="s">
        <v>39</v>
      </c>
      <c r="F69" t="s">
        <v>44</v>
      </c>
      <c r="G69" t="s">
        <v>19</v>
      </c>
      <c r="H69" t="s">
        <v>36</v>
      </c>
      <c r="I69" t="s">
        <v>28</v>
      </c>
      <c r="J69">
        <v>0</v>
      </c>
      <c r="K69">
        <v>0</v>
      </c>
      <c r="L69">
        <v>0</v>
      </c>
      <c r="M69">
        <v>0</v>
      </c>
      <c r="N69">
        <f t="shared" si="7"/>
        <v>0</v>
      </c>
      <c r="O69">
        <f t="shared" si="8"/>
        <v>0</v>
      </c>
      <c r="P69">
        <f t="shared" si="9"/>
        <v>0</v>
      </c>
      <c r="Q69">
        <f t="shared" si="10"/>
        <v>0</v>
      </c>
      <c r="R69">
        <f t="shared" si="11"/>
        <v>0</v>
      </c>
    </row>
    <row r="70" spans="1:18">
      <c r="A70" s="1">
        <v>1</v>
      </c>
      <c r="C70" t="s">
        <v>177</v>
      </c>
      <c r="D70" t="s">
        <v>52</v>
      </c>
      <c r="E70" t="s">
        <v>17</v>
      </c>
      <c r="F70" t="s">
        <v>490</v>
      </c>
      <c r="G70" t="s">
        <v>19</v>
      </c>
      <c r="H70" t="s">
        <v>41</v>
      </c>
      <c r="I70" t="s">
        <v>28</v>
      </c>
      <c r="J70">
        <v>1</v>
      </c>
      <c r="K70">
        <v>5</v>
      </c>
      <c r="L70">
        <v>1</v>
      </c>
      <c r="M70">
        <v>0</v>
      </c>
      <c r="N70">
        <f t="shared" si="7"/>
        <v>1</v>
      </c>
      <c r="O70">
        <f t="shared" si="8"/>
        <v>5</v>
      </c>
      <c r="P70">
        <f t="shared" si="9"/>
        <v>1</v>
      </c>
      <c r="Q70">
        <f t="shared" si="10"/>
        <v>0</v>
      </c>
      <c r="R70">
        <f t="shared" si="11"/>
        <v>7</v>
      </c>
    </row>
    <row r="71" spans="1:18">
      <c r="A71" s="1">
        <v>1</v>
      </c>
      <c r="B71" t="s">
        <v>178</v>
      </c>
      <c r="C71" t="s">
        <v>179</v>
      </c>
      <c r="D71" t="s">
        <v>16</v>
      </c>
      <c r="E71" t="s">
        <v>31</v>
      </c>
      <c r="F71" t="s">
        <v>81</v>
      </c>
      <c r="G71" t="s">
        <v>19</v>
      </c>
      <c r="H71" t="s">
        <v>27</v>
      </c>
      <c r="I71" t="s">
        <v>28</v>
      </c>
      <c r="J71">
        <v>0</v>
      </c>
      <c r="K71">
        <v>1</v>
      </c>
      <c r="L71">
        <v>0</v>
      </c>
      <c r="M71">
        <v>0</v>
      </c>
      <c r="N71">
        <f t="shared" si="7"/>
        <v>0</v>
      </c>
      <c r="O71">
        <f t="shared" si="8"/>
        <v>1</v>
      </c>
      <c r="P71">
        <f t="shared" si="9"/>
        <v>0</v>
      </c>
      <c r="Q71">
        <f t="shared" si="10"/>
        <v>0</v>
      </c>
      <c r="R71">
        <f t="shared" si="11"/>
        <v>1</v>
      </c>
    </row>
    <row r="72" spans="1:18">
      <c r="A72" s="1">
        <v>1</v>
      </c>
      <c r="B72" s="32" t="s">
        <v>180</v>
      </c>
      <c r="C72" t="s">
        <v>181</v>
      </c>
      <c r="D72" t="s">
        <v>16</v>
      </c>
      <c r="E72" t="s">
        <v>31</v>
      </c>
      <c r="F72" t="s">
        <v>81</v>
      </c>
      <c r="G72" t="s">
        <v>19</v>
      </c>
      <c r="H72" t="s">
        <v>20</v>
      </c>
      <c r="I72" t="s">
        <v>21</v>
      </c>
      <c r="J72">
        <v>4</v>
      </c>
      <c r="K72">
        <v>13</v>
      </c>
      <c r="L72">
        <v>11</v>
      </c>
      <c r="M72">
        <v>35</v>
      </c>
      <c r="N72">
        <f t="shared" si="7"/>
        <v>4</v>
      </c>
      <c r="O72">
        <f t="shared" si="8"/>
        <v>13</v>
      </c>
      <c r="P72">
        <f t="shared" si="9"/>
        <v>11</v>
      </c>
      <c r="Q72">
        <f t="shared" si="10"/>
        <v>35</v>
      </c>
      <c r="R72">
        <f t="shared" si="11"/>
        <v>63</v>
      </c>
    </row>
    <row r="73" spans="1:18">
      <c r="A73" s="1">
        <v>1</v>
      </c>
      <c r="B73" t="s">
        <v>182</v>
      </c>
      <c r="C73" t="s">
        <v>183</v>
      </c>
      <c r="D73" t="s">
        <v>16</v>
      </c>
      <c r="E73" s="20" t="s">
        <v>24</v>
      </c>
      <c r="F73" s="20" t="s">
        <v>47</v>
      </c>
      <c r="G73" t="s">
        <v>26</v>
      </c>
      <c r="H73" t="s">
        <v>36</v>
      </c>
      <c r="I73" t="s">
        <v>28</v>
      </c>
      <c r="J73">
        <v>20</v>
      </c>
      <c r="K73">
        <v>13</v>
      </c>
      <c r="L73">
        <v>25</v>
      </c>
      <c r="M73">
        <v>15</v>
      </c>
      <c r="N73">
        <f t="shared" si="7"/>
        <v>20</v>
      </c>
      <c r="O73">
        <f t="shared" si="8"/>
        <v>13</v>
      </c>
      <c r="P73">
        <f t="shared" si="9"/>
        <v>25</v>
      </c>
      <c r="Q73">
        <f t="shared" si="10"/>
        <v>15</v>
      </c>
      <c r="R73">
        <f t="shared" si="11"/>
        <v>73</v>
      </c>
    </row>
    <row r="74" spans="1:18">
      <c r="A74" s="1">
        <v>1</v>
      </c>
      <c r="B74" t="s">
        <v>184</v>
      </c>
      <c r="C74" t="s">
        <v>185</v>
      </c>
      <c r="D74" t="s">
        <v>52</v>
      </c>
      <c r="E74" t="s">
        <v>10</v>
      </c>
      <c r="F74" t="s">
        <v>57</v>
      </c>
      <c r="G74" t="s">
        <v>53</v>
      </c>
      <c r="H74" t="s">
        <v>41</v>
      </c>
      <c r="I74" t="s">
        <v>28</v>
      </c>
      <c r="J74">
        <v>4442</v>
      </c>
      <c r="K74">
        <v>4424</v>
      </c>
      <c r="L74">
        <v>6405</v>
      </c>
      <c r="M74">
        <v>4388</v>
      </c>
      <c r="N74">
        <f t="shared" si="7"/>
        <v>4442</v>
      </c>
      <c r="O74">
        <f t="shared" si="8"/>
        <v>4424</v>
      </c>
      <c r="P74">
        <f t="shared" si="9"/>
        <v>6405</v>
      </c>
      <c r="Q74">
        <f t="shared" si="10"/>
        <v>4388</v>
      </c>
      <c r="R74">
        <f t="shared" si="11"/>
        <v>19659</v>
      </c>
    </row>
    <row r="75" spans="1:18">
      <c r="A75" s="1">
        <v>1</v>
      </c>
      <c r="B75" t="s">
        <v>186</v>
      </c>
      <c r="C75" t="s">
        <v>187</v>
      </c>
      <c r="D75" t="s">
        <v>16</v>
      </c>
      <c r="E75" t="s">
        <v>31</v>
      </c>
      <c r="F75" t="s">
        <v>81</v>
      </c>
      <c r="G75" t="s">
        <v>19</v>
      </c>
      <c r="H75" t="s">
        <v>36</v>
      </c>
      <c r="I75" t="s">
        <v>28</v>
      </c>
      <c r="J75">
        <v>42</v>
      </c>
      <c r="K75">
        <v>0</v>
      </c>
      <c r="L75">
        <v>1</v>
      </c>
      <c r="M75">
        <v>8</v>
      </c>
      <c r="N75">
        <f t="shared" si="7"/>
        <v>42</v>
      </c>
      <c r="O75">
        <f t="shared" si="8"/>
        <v>0</v>
      </c>
      <c r="P75">
        <f t="shared" si="9"/>
        <v>1</v>
      </c>
      <c r="Q75">
        <f t="shared" si="10"/>
        <v>8</v>
      </c>
      <c r="R75">
        <f t="shared" si="11"/>
        <v>51</v>
      </c>
    </row>
    <row r="76" spans="1:18">
      <c r="A76" s="1">
        <v>1</v>
      </c>
      <c r="C76" t="s">
        <v>188</v>
      </c>
      <c r="D76" t="s">
        <v>52</v>
      </c>
      <c r="E76" t="s">
        <v>10</v>
      </c>
      <c r="F76" s="20" t="s">
        <v>25</v>
      </c>
      <c r="G76" t="s">
        <v>53</v>
      </c>
      <c r="H76" t="s">
        <v>41</v>
      </c>
      <c r="I76" t="s">
        <v>28</v>
      </c>
      <c r="J76">
        <v>1</v>
      </c>
      <c r="K76">
        <v>0</v>
      </c>
      <c r="L76">
        <v>0</v>
      </c>
      <c r="M76">
        <v>2</v>
      </c>
      <c r="N76">
        <f t="shared" si="7"/>
        <v>1</v>
      </c>
      <c r="O76">
        <f t="shared" si="8"/>
        <v>0</v>
      </c>
      <c r="P76">
        <f t="shared" si="9"/>
        <v>0</v>
      </c>
      <c r="Q76">
        <f t="shared" si="10"/>
        <v>2</v>
      </c>
      <c r="R76">
        <f t="shared" si="11"/>
        <v>3</v>
      </c>
    </row>
    <row r="77" spans="1:18">
      <c r="A77" s="1">
        <v>1</v>
      </c>
      <c r="B77" t="s">
        <v>189</v>
      </c>
      <c r="C77" t="s">
        <v>190</v>
      </c>
      <c r="D77" t="s">
        <v>52</v>
      </c>
      <c r="E77" t="s">
        <v>10</v>
      </c>
      <c r="F77" s="20" t="s">
        <v>25</v>
      </c>
      <c r="G77" t="s">
        <v>53</v>
      </c>
      <c r="H77" t="s">
        <v>41</v>
      </c>
      <c r="I77" t="s">
        <v>28</v>
      </c>
      <c r="J77">
        <v>72</v>
      </c>
      <c r="K77">
        <v>109</v>
      </c>
      <c r="L77">
        <v>70</v>
      </c>
      <c r="M77">
        <v>97</v>
      </c>
      <c r="N77">
        <f t="shared" si="7"/>
        <v>72</v>
      </c>
      <c r="O77">
        <f t="shared" si="8"/>
        <v>109</v>
      </c>
      <c r="P77">
        <f t="shared" si="9"/>
        <v>70</v>
      </c>
      <c r="Q77">
        <f t="shared" si="10"/>
        <v>97</v>
      </c>
      <c r="R77">
        <f t="shared" si="11"/>
        <v>348</v>
      </c>
    </row>
    <row r="78" spans="1:18">
      <c r="A78" s="1">
        <v>1</v>
      </c>
      <c r="C78" t="s">
        <v>191</v>
      </c>
      <c r="D78" t="s">
        <v>52</v>
      </c>
      <c r="E78" t="s">
        <v>110</v>
      </c>
      <c r="F78" t="s">
        <v>110</v>
      </c>
      <c r="G78" t="s">
        <v>53</v>
      </c>
      <c r="H78" t="s">
        <v>41</v>
      </c>
      <c r="I78" t="s">
        <v>28</v>
      </c>
      <c r="J78">
        <v>4</v>
      </c>
      <c r="K78">
        <v>12</v>
      </c>
      <c r="L78">
        <v>21</v>
      </c>
      <c r="M78">
        <v>26</v>
      </c>
      <c r="N78">
        <f t="shared" si="7"/>
        <v>4</v>
      </c>
      <c r="O78">
        <f t="shared" si="8"/>
        <v>12</v>
      </c>
      <c r="P78">
        <f t="shared" si="9"/>
        <v>21</v>
      </c>
      <c r="Q78">
        <f t="shared" si="10"/>
        <v>26</v>
      </c>
      <c r="R78">
        <f t="shared" si="11"/>
        <v>63</v>
      </c>
    </row>
    <row r="79" spans="1:18">
      <c r="A79" s="1">
        <v>1</v>
      </c>
      <c r="B79" t="s">
        <v>192</v>
      </c>
      <c r="C79" t="s">
        <v>193</v>
      </c>
      <c r="D79" t="s">
        <v>16</v>
      </c>
      <c r="E79" t="s">
        <v>39</v>
      </c>
      <c r="F79" t="s">
        <v>40</v>
      </c>
      <c r="G79" t="s">
        <v>19</v>
      </c>
      <c r="H79" t="s">
        <v>27</v>
      </c>
      <c r="I79" t="s">
        <v>28</v>
      </c>
      <c r="J79">
        <v>0</v>
      </c>
      <c r="K79">
        <v>0</v>
      </c>
      <c r="L79">
        <v>0</v>
      </c>
      <c r="M79">
        <v>0</v>
      </c>
      <c r="N79">
        <f t="shared" si="7"/>
        <v>0</v>
      </c>
      <c r="O79">
        <f t="shared" si="8"/>
        <v>0</v>
      </c>
      <c r="P79">
        <f t="shared" si="9"/>
        <v>0</v>
      </c>
      <c r="Q79">
        <f t="shared" si="10"/>
        <v>0</v>
      </c>
      <c r="R79">
        <f t="shared" si="11"/>
        <v>0</v>
      </c>
    </row>
    <row r="80" spans="1:18">
      <c r="A80" s="1">
        <v>1</v>
      </c>
      <c r="B80" t="s">
        <v>194</v>
      </c>
      <c r="C80" t="s">
        <v>195</v>
      </c>
      <c r="D80" t="s">
        <v>16</v>
      </c>
      <c r="E80" t="s">
        <v>39</v>
      </c>
      <c r="F80" t="s">
        <v>78</v>
      </c>
      <c r="G80" t="s">
        <v>19</v>
      </c>
      <c r="H80" t="s">
        <v>27</v>
      </c>
      <c r="I80" t="s">
        <v>28</v>
      </c>
      <c r="J80">
        <v>0</v>
      </c>
      <c r="K80">
        <v>0</v>
      </c>
      <c r="L80">
        <v>0</v>
      </c>
      <c r="M80">
        <v>0</v>
      </c>
      <c r="N80">
        <f t="shared" si="7"/>
        <v>0</v>
      </c>
      <c r="O80">
        <f t="shared" si="8"/>
        <v>0</v>
      </c>
      <c r="P80">
        <f t="shared" si="9"/>
        <v>0</v>
      </c>
      <c r="Q80">
        <f t="shared" si="10"/>
        <v>0</v>
      </c>
      <c r="R80">
        <f t="shared" si="11"/>
        <v>0</v>
      </c>
    </row>
    <row r="81" spans="1:18">
      <c r="A81" s="1">
        <v>1</v>
      </c>
      <c r="B81" s="20" t="s">
        <v>196</v>
      </c>
      <c r="C81" t="s">
        <v>197</v>
      </c>
      <c r="D81" t="s">
        <v>16</v>
      </c>
      <c r="E81" t="s">
        <v>31</v>
      </c>
      <c r="F81" t="s">
        <v>81</v>
      </c>
      <c r="G81" t="s">
        <v>19</v>
      </c>
      <c r="H81" t="s">
        <v>20</v>
      </c>
      <c r="I81" t="s">
        <v>21</v>
      </c>
      <c r="J81">
        <v>4</v>
      </c>
      <c r="K81">
        <v>5</v>
      </c>
      <c r="L81">
        <v>1</v>
      </c>
      <c r="M81">
        <v>5</v>
      </c>
      <c r="N81">
        <f t="shared" si="7"/>
        <v>4</v>
      </c>
      <c r="O81">
        <f t="shared" si="8"/>
        <v>5</v>
      </c>
      <c r="P81">
        <f t="shared" si="9"/>
        <v>1</v>
      </c>
      <c r="Q81">
        <f t="shared" si="10"/>
        <v>5</v>
      </c>
      <c r="R81">
        <f t="shared" si="11"/>
        <v>15</v>
      </c>
    </row>
    <row r="82" spans="1:18">
      <c r="A82" s="1">
        <v>1</v>
      </c>
      <c r="B82" s="20" t="s">
        <v>198</v>
      </c>
      <c r="C82" t="s">
        <v>199</v>
      </c>
      <c r="D82" t="s">
        <v>16</v>
      </c>
      <c r="E82" t="s">
        <v>31</v>
      </c>
      <c r="F82" t="s">
        <v>81</v>
      </c>
      <c r="G82" t="s">
        <v>19</v>
      </c>
      <c r="H82" t="s">
        <v>20</v>
      </c>
      <c r="I82" t="s">
        <v>21</v>
      </c>
      <c r="J82">
        <v>0</v>
      </c>
      <c r="K82">
        <v>0</v>
      </c>
      <c r="L82">
        <v>0</v>
      </c>
      <c r="M82">
        <v>0</v>
      </c>
      <c r="N82">
        <f t="shared" si="7"/>
        <v>0</v>
      </c>
      <c r="O82">
        <f t="shared" si="8"/>
        <v>0</v>
      </c>
      <c r="P82">
        <f t="shared" si="9"/>
        <v>0</v>
      </c>
      <c r="Q82">
        <f t="shared" si="10"/>
        <v>0</v>
      </c>
      <c r="R82">
        <f t="shared" si="11"/>
        <v>0</v>
      </c>
    </row>
    <row r="83" spans="1:18">
      <c r="A83" s="1">
        <v>1</v>
      </c>
      <c r="B83" s="20" t="s">
        <v>200</v>
      </c>
      <c r="C83" t="s">
        <v>201</v>
      </c>
      <c r="D83" t="s">
        <v>16</v>
      </c>
      <c r="E83" t="s">
        <v>39</v>
      </c>
      <c r="F83" t="s">
        <v>44</v>
      </c>
      <c r="G83" t="s">
        <v>19</v>
      </c>
      <c r="H83" t="s">
        <v>27</v>
      </c>
      <c r="I83" t="s">
        <v>28</v>
      </c>
      <c r="J83">
        <v>0</v>
      </c>
      <c r="K83">
        <v>1</v>
      </c>
      <c r="L83">
        <v>0</v>
      </c>
      <c r="M83">
        <v>0</v>
      </c>
      <c r="N83">
        <f t="shared" si="7"/>
        <v>0</v>
      </c>
      <c r="O83">
        <f t="shared" si="8"/>
        <v>1</v>
      </c>
      <c r="P83">
        <f t="shared" si="9"/>
        <v>0</v>
      </c>
      <c r="Q83">
        <f t="shared" si="10"/>
        <v>0</v>
      </c>
      <c r="R83">
        <f t="shared" si="11"/>
        <v>1</v>
      </c>
    </row>
    <row r="84" spans="1:18">
      <c r="A84" s="1">
        <v>1</v>
      </c>
      <c r="B84" t="s">
        <v>202</v>
      </c>
      <c r="C84" t="s">
        <v>203</v>
      </c>
      <c r="D84" t="s">
        <v>16</v>
      </c>
      <c r="E84" t="s">
        <v>39</v>
      </c>
      <c r="F84" t="s">
        <v>40</v>
      </c>
      <c r="G84" t="s">
        <v>19</v>
      </c>
      <c r="H84" t="s">
        <v>20</v>
      </c>
      <c r="I84" t="s">
        <v>21</v>
      </c>
      <c r="J84">
        <v>0</v>
      </c>
      <c r="K84">
        <v>0</v>
      </c>
      <c r="L84">
        <v>0</v>
      </c>
      <c r="M84">
        <v>0</v>
      </c>
      <c r="N84">
        <f t="shared" si="7"/>
        <v>0</v>
      </c>
      <c r="O84">
        <f t="shared" si="8"/>
        <v>0</v>
      </c>
      <c r="P84">
        <f t="shared" si="9"/>
        <v>0</v>
      </c>
      <c r="Q84">
        <f t="shared" si="10"/>
        <v>0</v>
      </c>
      <c r="R84">
        <f t="shared" si="11"/>
        <v>0</v>
      </c>
    </row>
    <row r="85" spans="1:18">
      <c r="A85" s="1">
        <v>1</v>
      </c>
      <c r="B85" t="s">
        <v>204</v>
      </c>
      <c r="C85" t="s">
        <v>205</v>
      </c>
      <c r="D85" t="s">
        <v>16</v>
      </c>
      <c r="E85" t="s">
        <v>39</v>
      </c>
      <c r="F85" t="s">
        <v>78</v>
      </c>
      <c r="G85" t="s">
        <v>19</v>
      </c>
      <c r="H85" t="s">
        <v>36</v>
      </c>
      <c r="I85" t="s">
        <v>28</v>
      </c>
      <c r="J85">
        <v>0</v>
      </c>
      <c r="K85">
        <v>0</v>
      </c>
      <c r="L85">
        <v>0</v>
      </c>
      <c r="M85">
        <v>0</v>
      </c>
      <c r="N85">
        <f t="shared" si="7"/>
        <v>0</v>
      </c>
      <c r="O85">
        <f t="shared" si="8"/>
        <v>0</v>
      </c>
      <c r="P85">
        <f t="shared" si="9"/>
        <v>0</v>
      </c>
      <c r="Q85">
        <f t="shared" si="10"/>
        <v>0</v>
      </c>
      <c r="R85">
        <f t="shared" si="11"/>
        <v>0</v>
      </c>
    </row>
    <row r="86" spans="1:18">
      <c r="A86" s="1">
        <v>1</v>
      </c>
      <c r="C86" t="s">
        <v>206</v>
      </c>
      <c r="D86" t="s">
        <v>52</v>
      </c>
      <c r="E86" t="s">
        <v>17</v>
      </c>
      <c r="F86" t="s">
        <v>284</v>
      </c>
      <c r="G86" t="s">
        <v>53</v>
      </c>
      <c r="H86" t="s">
        <v>41</v>
      </c>
      <c r="I86" t="s">
        <v>28</v>
      </c>
      <c r="J86">
        <v>1</v>
      </c>
      <c r="K86">
        <v>6</v>
      </c>
      <c r="L86">
        <v>1013</v>
      </c>
      <c r="M86">
        <v>2</v>
      </c>
      <c r="N86">
        <f t="shared" si="7"/>
        <v>1</v>
      </c>
      <c r="O86">
        <f t="shared" si="8"/>
        <v>6</v>
      </c>
      <c r="P86">
        <f t="shared" si="9"/>
        <v>1013</v>
      </c>
      <c r="Q86">
        <f t="shared" si="10"/>
        <v>2</v>
      </c>
      <c r="R86">
        <f t="shared" si="11"/>
        <v>1022</v>
      </c>
    </row>
    <row r="87" spans="1:18">
      <c r="A87" s="1">
        <v>1</v>
      </c>
      <c r="B87" t="s">
        <v>207</v>
      </c>
      <c r="C87" t="s">
        <v>208</v>
      </c>
      <c r="D87" t="s">
        <v>52</v>
      </c>
      <c r="E87" s="20" t="s">
        <v>10</v>
      </c>
      <c r="F87" t="s">
        <v>136</v>
      </c>
      <c r="G87" t="s">
        <v>53</v>
      </c>
      <c r="H87" t="s">
        <v>41</v>
      </c>
      <c r="I87" t="s">
        <v>28</v>
      </c>
      <c r="J87">
        <v>738</v>
      </c>
      <c r="K87">
        <v>1264</v>
      </c>
      <c r="L87">
        <v>1550</v>
      </c>
      <c r="M87">
        <v>1389</v>
      </c>
      <c r="N87">
        <f t="shared" si="7"/>
        <v>738</v>
      </c>
      <c r="O87">
        <f t="shared" si="8"/>
        <v>1264</v>
      </c>
      <c r="P87">
        <f t="shared" si="9"/>
        <v>1550</v>
      </c>
      <c r="Q87">
        <f t="shared" si="10"/>
        <v>1389</v>
      </c>
      <c r="R87">
        <f t="shared" si="11"/>
        <v>4941</v>
      </c>
    </row>
    <row r="88" spans="1:18">
      <c r="A88" s="1">
        <v>1</v>
      </c>
      <c r="B88" t="s">
        <v>209</v>
      </c>
      <c r="C88" t="s">
        <v>210</v>
      </c>
      <c r="D88" t="s">
        <v>52</v>
      </c>
      <c r="E88" t="s">
        <v>10</v>
      </c>
      <c r="F88" t="s">
        <v>489</v>
      </c>
      <c r="G88" t="s">
        <v>53</v>
      </c>
      <c r="H88" t="s">
        <v>41</v>
      </c>
      <c r="I88" t="s">
        <v>28</v>
      </c>
      <c r="J88">
        <v>381</v>
      </c>
      <c r="K88">
        <v>267</v>
      </c>
      <c r="L88">
        <v>187</v>
      </c>
      <c r="M88">
        <v>319</v>
      </c>
      <c r="N88">
        <f t="shared" si="7"/>
        <v>381</v>
      </c>
      <c r="O88">
        <f t="shared" si="8"/>
        <v>267</v>
      </c>
      <c r="P88">
        <f t="shared" si="9"/>
        <v>187</v>
      </c>
      <c r="Q88">
        <f t="shared" si="10"/>
        <v>319</v>
      </c>
      <c r="R88">
        <f t="shared" si="11"/>
        <v>1154</v>
      </c>
    </row>
    <row r="89" spans="1:18">
      <c r="A89" s="1">
        <v>1</v>
      </c>
      <c r="B89" s="20" t="s">
        <v>211</v>
      </c>
      <c r="C89" t="s">
        <v>212</v>
      </c>
      <c r="D89" t="s">
        <v>16</v>
      </c>
      <c r="E89" t="s">
        <v>17</v>
      </c>
      <c r="F89" t="s">
        <v>68</v>
      </c>
      <c r="G89" t="s">
        <v>19</v>
      </c>
      <c r="H89" t="s">
        <v>36</v>
      </c>
      <c r="I89" t="s">
        <v>28</v>
      </c>
      <c r="J89">
        <v>0</v>
      </c>
      <c r="K89">
        <v>3</v>
      </c>
      <c r="L89">
        <v>2</v>
      </c>
      <c r="M89">
        <v>1</v>
      </c>
      <c r="N89">
        <f t="shared" si="7"/>
        <v>0</v>
      </c>
      <c r="O89">
        <f t="shared" si="8"/>
        <v>3</v>
      </c>
      <c r="P89">
        <f t="shared" si="9"/>
        <v>2</v>
      </c>
      <c r="Q89">
        <f t="shared" si="10"/>
        <v>1</v>
      </c>
      <c r="R89">
        <f t="shared" si="11"/>
        <v>6</v>
      </c>
    </row>
    <row r="90" spans="1:18">
      <c r="A90" s="1">
        <v>1</v>
      </c>
      <c r="B90" t="s">
        <v>213</v>
      </c>
      <c r="C90" t="s">
        <v>214</v>
      </c>
      <c r="D90" t="s">
        <v>16</v>
      </c>
      <c r="E90" t="s">
        <v>17</v>
      </c>
      <c r="F90" t="s">
        <v>96</v>
      </c>
      <c r="G90" t="s">
        <v>19</v>
      </c>
      <c r="H90" t="s">
        <v>36</v>
      </c>
      <c r="I90" t="s">
        <v>28</v>
      </c>
      <c r="J90">
        <v>0</v>
      </c>
      <c r="K90">
        <v>0</v>
      </c>
      <c r="L90">
        <v>0</v>
      </c>
      <c r="M90">
        <v>0</v>
      </c>
      <c r="N90">
        <f t="shared" si="7"/>
        <v>0</v>
      </c>
      <c r="O90">
        <f t="shared" si="8"/>
        <v>0</v>
      </c>
      <c r="P90">
        <f t="shared" si="9"/>
        <v>0</v>
      </c>
      <c r="Q90">
        <f t="shared" si="10"/>
        <v>0</v>
      </c>
      <c r="R90">
        <f t="shared" si="11"/>
        <v>0</v>
      </c>
    </row>
    <row r="91" spans="1:18">
      <c r="A91" s="1">
        <v>1</v>
      </c>
      <c r="B91" s="20" t="s">
        <v>215</v>
      </c>
      <c r="C91" t="s">
        <v>216</v>
      </c>
      <c r="D91" t="s">
        <v>16</v>
      </c>
      <c r="E91" t="s">
        <v>64</v>
      </c>
      <c r="F91" t="s">
        <v>65</v>
      </c>
      <c r="G91" t="s">
        <v>19</v>
      </c>
      <c r="H91" t="s">
        <v>27</v>
      </c>
      <c r="I91" t="s">
        <v>28</v>
      </c>
      <c r="J91">
        <v>215</v>
      </c>
      <c r="K91">
        <v>121</v>
      </c>
      <c r="L91">
        <v>1</v>
      </c>
      <c r="M91">
        <v>2</v>
      </c>
      <c r="N91">
        <f t="shared" si="7"/>
        <v>215</v>
      </c>
      <c r="O91">
        <f t="shared" si="8"/>
        <v>121</v>
      </c>
      <c r="P91">
        <f t="shared" si="9"/>
        <v>1</v>
      </c>
      <c r="Q91">
        <f t="shared" si="10"/>
        <v>2</v>
      </c>
      <c r="R91">
        <f t="shared" si="11"/>
        <v>339</v>
      </c>
    </row>
    <row r="92" spans="1:18">
      <c r="A92" s="1">
        <v>1</v>
      </c>
      <c r="B92" s="20" t="s">
        <v>217</v>
      </c>
      <c r="C92" t="s">
        <v>218</v>
      </c>
      <c r="D92" t="s">
        <v>16</v>
      </c>
      <c r="E92" t="s">
        <v>64</v>
      </c>
      <c r="F92" t="s">
        <v>65</v>
      </c>
      <c r="G92" t="s">
        <v>19</v>
      </c>
      <c r="H92" t="s">
        <v>27</v>
      </c>
      <c r="I92" t="s">
        <v>28</v>
      </c>
      <c r="J92">
        <v>0</v>
      </c>
      <c r="K92">
        <v>4</v>
      </c>
      <c r="L92">
        <v>27</v>
      </c>
      <c r="M92">
        <v>25</v>
      </c>
      <c r="N92">
        <f t="shared" si="7"/>
        <v>0</v>
      </c>
      <c r="O92">
        <f t="shared" si="8"/>
        <v>4</v>
      </c>
      <c r="P92">
        <f t="shared" si="9"/>
        <v>27</v>
      </c>
      <c r="Q92">
        <f t="shared" si="10"/>
        <v>25</v>
      </c>
      <c r="R92">
        <f t="shared" si="11"/>
        <v>56</v>
      </c>
    </row>
    <row r="93" spans="1:18">
      <c r="A93" s="1">
        <v>1</v>
      </c>
      <c r="B93" t="s">
        <v>219</v>
      </c>
      <c r="C93" t="s">
        <v>220</v>
      </c>
      <c r="D93" t="s">
        <v>52</v>
      </c>
      <c r="E93" t="s">
        <v>10</v>
      </c>
      <c r="F93" t="s">
        <v>489</v>
      </c>
      <c r="G93" t="s">
        <v>53</v>
      </c>
      <c r="H93" t="s">
        <v>41</v>
      </c>
      <c r="I93" t="s">
        <v>28</v>
      </c>
      <c r="J93">
        <v>218</v>
      </c>
      <c r="K93">
        <v>305</v>
      </c>
      <c r="L93">
        <v>618</v>
      </c>
      <c r="M93">
        <v>12</v>
      </c>
      <c r="N93">
        <f t="shared" si="7"/>
        <v>218</v>
      </c>
      <c r="O93">
        <f t="shared" si="8"/>
        <v>305</v>
      </c>
      <c r="P93">
        <f t="shared" si="9"/>
        <v>618</v>
      </c>
      <c r="Q93">
        <f t="shared" si="10"/>
        <v>12</v>
      </c>
      <c r="R93">
        <f t="shared" si="11"/>
        <v>1153</v>
      </c>
    </row>
    <row r="94" spans="1:18">
      <c r="A94" s="1">
        <v>1</v>
      </c>
      <c r="B94" s="20" t="s">
        <v>221</v>
      </c>
      <c r="C94" t="s">
        <v>222</v>
      </c>
      <c r="D94" t="s">
        <v>16</v>
      </c>
      <c r="E94" t="s">
        <v>64</v>
      </c>
      <c r="F94" t="s">
        <v>65</v>
      </c>
      <c r="G94" t="s">
        <v>19</v>
      </c>
      <c r="H94" t="s">
        <v>41</v>
      </c>
      <c r="I94" t="s">
        <v>28</v>
      </c>
      <c r="J94">
        <v>458</v>
      </c>
      <c r="K94">
        <v>656</v>
      </c>
      <c r="L94">
        <v>953</v>
      </c>
      <c r="M94">
        <v>442</v>
      </c>
      <c r="N94">
        <f t="shared" si="7"/>
        <v>458</v>
      </c>
      <c r="O94">
        <f t="shared" si="8"/>
        <v>656</v>
      </c>
      <c r="P94">
        <f t="shared" si="9"/>
        <v>953</v>
      </c>
      <c r="Q94">
        <f t="shared" si="10"/>
        <v>442</v>
      </c>
      <c r="R94">
        <f t="shared" si="11"/>
        <v>2509</v>
      </c>
    </row>
    <row r="95" spans="1:18">
      <c r="A95" s="1">
        <v>1</v>
      </c>
      <c r="B95" t="s">
        <v>223</v>
      </c>
      <c r="C95" t="s">
        <v>224</v>
      </c>
      <c r="D95" t="s">
        <v>52</v>
      </c>
      <c r="E95" t="s">
        <v>10</v>
      </c>
      <c r="F95" s="20" t="s">
        <v>25</v>
      </c>
      <c r="G95" t="s">
        <v>53</v>
      </c>
      <c r="H95" t="s">
        <v>41</v>
      </c>
      <c r="I95" t="s">
        <v>28</v>
      </c>
      <c r="J95">
        <v>285</v>
      </c>
      <c r="K95">
        <v>1600</v>
      </c>
      <c r="L95">
        <v>2357</v>
      </c>
      <c r="M95">
        <v>768</v>
      </c>
      <c r="N95">
        <f t="shared" si="7"/>
        <v>285</v>
      </c>
      <c r="O95">
        <f t="shared" si="8"/>
        <v>1600</v>
      </c>
      <c r="P95">
        <f t="shared" si="9"/>
        <v>2357</v>
      </c>
      <c r="Q95">
        <f t="shared" si="10"/>
        <v>768</v>
      </c>
      <c r="R95">
        <f t="shared" si="11"/>
        <v>5010</v>
      </c>
    </row>
    <row r="96" spans="1:18">
      <c r="A96" s="1">
        <v>1</v>
      </c>
      <c r="B96" s="20" t="s">
        <v>225</v>
      </c>
      <c r="C96" t="s">
        <v>226</v>
      </c>
      <c r="D96" t="s">
        <v>16</v>
      </c>
      <c r="E96" t="s">
        <v>39</v>
      </c>
      <c r="F96" t="s">
        <v>40</v>
      </c>
      <c r="G96" t="s">
        <v>19</v>
      </c>
      <c r="H96" t="s">
        <v>27</v>
      </c>
      <c r="I96" t="s">
        <v>28</v>
      </c>
      <c r="J96">
        <v>0</v>
      </c>
      <c r="K96">
        <v>0</v>
      </c>
      <c r="L96">
        <v>0</v>
      </c>
      <c r="M96">
        <v>0</v>
      </c>
      <c r="N96">
        <f t="shared" si="7"/>
        <v>0</v>
      </c>
      <c r="O96">
        <f t="shared" si="8"/>
        <v>0</v>
      </c>
      <c r="P96">
        <f t="shared" si="9"/>
        <v>0</v>
      </c>
      <c r="Q96">
        <f t="shared" si="10"/>
        <v>0</v>
      </c>
      <c r="R96">
        <f t="shared" si="11"/>
        <v>0</v>
      </c>
    </row>
    <row r="97" spans="1:18">
      <c r="A97" s="1">
        <v>1</v>
      </c>
      <c r="B97" s="20" t="s">
        <v>227</v>
      </c>
      <c r="C97" t="s">
        <v>228</v>
      </c>
      <c r="D97" t="s">
        <v>52</v>
      </c>
      <c r="E97" t="s">
        <v>17</v>
      </c>
      <c r="F97" t="s">
        <v>284</v>
      </c>
      <c r="G97" t="s">
        <v>53</v>
      </c>
      <c r="H97" t="s">
        <v>41</v>
      </c>
      <c r="I97" t="s">
        <v>28</v>
      </c>
      <c r="J97">
        <v>37</v>
      </c>
      <c r="K97">
        <v>34</v>
      </c>
      <c r="L97">
        <v>222</v>
      </c>
      <c r="M97">
        <v>16</v>
      </c>
      <c r="N97">
        <f t="shared" si="7"/>
        <v>37</v>
      </c>
      <c r="O97">
        <f t="shared" si="8"/>
        <v>34</v>
      </c>
      <c r="P97">
        <f t="shared" si="9"/>
        <v>222</v>
      </c>
      <c r="Q97">
        <f t="shared" si="10"/>
        <v>16</v>
      </c>
      <c r="R97">
        <f t="shared" si="11"/>
        <v>309</v>
      </c>
    </row>
    <row r="98" spans="1:18">
      <c r="A98" s="1">
        <v>1</v>
      </c>
      <c r="B98" s="20" t="s">
        <v>229</v>
      </c>
      <c r="C98" t="s">
        <v>230</v>
      </c>
      <c r="D98" t="s">
        <v>16</v>
      </c>
      <c r="E98" t="s">
        <v>64</v>
      </c>
      <c r="F98" t="s">
        <v>65</v>
      </c>
      <c r="G98" t="s">
        <v>19</v>
      </c>
      <c r="H98" t="s">
        <v>27</v>
      </c>
      <c r="I98" t="s">
        <v>28</v>
      </c>
      <c r="J98">
        <v>628</v>
      </c>
      <c r="K98">
        <v>128</v>
      </c>
      <c r="L98">
        <v>174</v>
      </c>
      <c r="M98">
        <v>675</v>
      </c>
      <c r="N98">
        <f t="shared" si="7"/>
        <v>628</v>
      </c>
      <c r="O98">
        <f t="shared" si="8"/>
        <v>128</v>
      </c>
      <c r="P98">
        <f t="shared" si="9"/>
        <v>174</v>
      </c>
      <c r="Q98">
        <f t="shared" si="10"/>
        <v>675</v>
      </c>
      <c r="R98">
        <f t="shared" si="11"/>
        <v>1605</v>
      </c>
    </row>
    <row r="99" spans="1:18">
      <c r="A99" s="1">
        <v>1</v>
      </c>
      <c r="B99" s="20" t="s">
        <v>231</v>
      </c>
      <c r="C99" t="s">
        <v>232</v>
      </c>
      <c r="D99" t="s">
        <v>16</v>
      </c>
      <c r="E99" s="20" t="s">
        <v>24</v>
      </c>
      <c r="F99" t="s">
        <v>18</v>
      </c>
      <c r="G99" t="s">
        <v>19</v>
      </c>
      <c r="H99" t="s">
        <v>27</v>
      </c>
      <c r="I99" t="s">
        <v>28</v>
      </c>
      <c r="J99">
        <v>37</v>
      </c>
      <c r="K99">
        <v>2</v>
      </c>
      <c r="L99">
        <v>2</v>
      </c>
      <c r="M99">
        <v>21</v>
      </c>
      <c r="N99">
        <f t="shared" si="7"/>
        <v>37</v>
      </c>
      <c r="O99">
        <f t="shared" si="8"/>
        <v>2</v>
      </c>
      <c r="P99">
        <f t="shared" si="9"/>
        <v>2</v>
      </c>
      <c r="Q99">
        <f t="shared" si="10"/>
        <v>21</v>
      </c>
      <c r="R99">
        <f t="shared" si="11"/>
        <v>62</v>
      </c>
    </row>
    <row r="100" spans="1:18">
      <c r="A100" s="1">
        <v>1</v>
      </c>
      <c r="B100" s="20" t="s">
        <v>233</v>
      </c>
      <c r="C100" t="s">
        <v>234</v>
      </c>
      <c r="D100" t="s">
        <v>16</v>
      </c>
      <c r="E100" t="s">
        <v>31</v>
      </c>
      <c r="F100" t="s">
        <v>103</v>
      </c>
      <c r="G100" t="s">
        <v>19</v>
      </c>
      <c r="H100" t="s">
        <v>36</v>
      </c>
      <c r="I100" t="s">
        <v>28</v>
      </c>
      <c r="J100">
        <v>1</v>
      </c>
      <c r="K100">
        <v>3</v>
      </c>
      <c r="L100">
        <v>1</v>
      </c>
      <c r="M100">
        <v>0</v>
      </c>
      <c r="N100">
        <f t="shared" si="7"/>
        <v>1</v>
      </c>
      <c r="O100">
        <f t="shared" si="8"/>
        <v>3</v>
      </c>
      <c r="P100">
        <f t="shared" si="9"/>
        <v>1</v>
      </c>
      <c r="Q100">
        <f t="shared" si="10"/>
        <v>0</v>
      </c>
      <c r="R100">
        <f t="shared" si="11"/>
        <v>5</v>
      </c>
    </row>
    <row r="101" spans="1:18">
      <c r="A101" s="1">
        <v>1</v>
      </c>
      <c r="B101" t="s">
        <v>235</v>
      </c>
      <c r="C101" t="s">
        <v>236</v>
      </c>
      <c r="D101" t="s">
        <v>52</v>
      </c>
      <c r="E101" t="s">
        <v>17</v>
      </c>
      <c r="F101" t="s">
        <v>490</v>
      </c>
      <c r="G101" t="s">
        <v>19</v>
      </c>
      <c r="H101" t="s">
        <v>36</v>
      </c>
      <c r="I101" t="s">
        <v>28</v>
      </c>
      <c r="J101">
        <v>0</v>
      </c>
      <c r="K101">
        <v>0</v>
      </c>
      <c r="L101">
        <v>0</v>
      </c>
      <c r="M101">
        <v>0</v>
      </c>
      <c r="N101">
        <f t="shared" si="7"/>
        <v>0</v>
      </c>
      <c r="O101">
        <f t="shared" si="8"/>
        <v>0</v>
      </c>
      <c r="P101">
        <f t="shared" si="9"/>
        <v>0</v>
      </c>
      <c r="Q101">
        <f t="shared" si="10"/>
        <v>0</v>
      </c>
      <c r="R101">
        <f t="shared" si="11"/>
        <v>0</v>
      </c>
    </row>
    <row r="102" spans="1:18">
      <c r="A102" s="1">
        <v>1</v>
      </c>
      <c r="C102" t="s">
        <v>237</v>
      </c>
      <c r="D102" t="s">
        <v>52</v>
      </c>
      <c r="E102" t="s">
        <v>17</v>
      </c>
      <c r="F102" t="s">
        <v>284</v>
      </c>
      <c r="G102" t="s">
        <v>53</v>
      </c>
      <c r="H102" t="s">
        <v>41</v>
      </c>
      <c r="I102" t="s">
        <v>28</v>
      </c>
      <c r="J102">
        <v>0</v>
      </c>
      <c r="K102">
        <v>0</v>
      </c>
      <c r="L102">
        <v>0</v>
      </c>
      <c r="M102">
        <v>0</v>
      </c>
      <c r="N102">
        <f t="shared" si="7"/>
        <v>0</v>
      </c>
      <c r="O102">
        <f t="shared" si="8"/>
        <v>0</v>
      </c>
      <c r="P102">
        <f t="shared" si="9"/>
        <v>0</v>
      </c>
      <c r="Q102">
        <f t="shared" si="10"/>
        <v>0</v>
      </c>
      <c r="R102">
        <f t="shared" si="11"/>
        <v>0</v>
      </c>
    </row>
    <row r="103" spans="1:18">
      <c r="A103" s="1">
        <v>1</v>
      </c>
      <c r="B103" t="s">
        <v>238</v>
      </c>
      <c r="C103" t="s">
        <v>239</v>
      </c>
      <c r="D103" t="s">
        <v>52</v>
      </c>
      <c r="E103" t="s">
        <v>17</v>
      </c>
      <c r="F103" t="s">
        <v>284</v>
      </c>
      <c r="G103" t="s">
        <v>53</v>
      </c>
      <c r="H103" t="s">
        <v>41</v>
      </c>
      <c r="I103" t="s">
        <v>28</v>
      </c>
      <c r="J103">
        <v>5</v>
      </c>
      <c r="K103">
        <v>4</v>
      </c>
      <c r="L103">
        <v>25</v>
      </c>
      <c r="M103">
        <v>38</v>
      </c>
      <c r="N103">
        <f t="shared" si="7"/>
        <v>5</v>
      </c>
      <c r="O103">
        <f t="shared" si="8"/>
        <v>4</v>
      </c>
      <c r="P103">
        <f t="shared" si="9"/>
        <v>25</v>
      </c>
      <c r="Q103">
        <f t="shared" si="10"/>
        <v>38</v>
      </c>
      <c r="R103">
        <f t="shared" si="11"/>
        <v>72</v>
      </c>
    </row>
    <row r="104" spans="1:18">
      <c r="A104" s="1">
        <v>1</v>
      </c>
      <c r="B104" s="20" t="s">
        <v>240</v>
      </c>
      <c r="C104" t="s">
        <v>241</v>
      </c>
      <c r="D104" t="s">
        <v>16</v>
      </c>
      <c r="E104" t="s">
        <v>64</v>
      </c>
      <c r="F104" t="s">
        <v>65</v>
      </c>
      <c r="G104" t="s">
        <v>19</v>
      </c>
      <c r="H104" t="s">
        <v>41</v>
      </c>
      <c r="I104" t="s">
        <v>28</v>
      </c>
      <c r="J104">
        <v>1</v>
      </c>
      <c r="K104">
        <v>3</v>
      </c>
      <c r="L104">
        <v>12</v>
      </c>
      <c r="M104">
        <v>17</v>
      </c>
      <c r="N104">
        <f t="shared" si="7"/>
        <v>1</v>
      </c>
      <c r="O104">
        <f t="shared" si="8"/>
        <v>3</v>
      </c>
      <c r="P104">
        <f t="shared" si="9"/>
        <v>12</v>
      </c>
      <c r="Q104">
        <f t="shared" si="10"/>
        <v>17</v>
      </c>
      <c r="R104">
        <f t="shared" si="11"/>
        <v>33</v>
      </c>
    </row>
    <row r="105" spans="1:18">
      <c r="A105" s="1">
        <v>1</v>
      </c>
      <c r="B105" s="20" t="s">
        <v>242</v>
      </c>
      <c r="C105" t="s">
        <v>243</v>
      </c>
      <c r="D105" t="s">
        <v>16</v>
      </c>
      <c r="E105" s="20" t="s">
        <v>24</v>
      </c>
      <c r="F105" t="s">
        <v>18</v>
      </c>
      <c r="G105" t="s">
        <v>19</v>
      </c>
      <c r="H105" t="s">
        <v>36</v>
      </c>
      <c r="I105" t="s">
        <v>28</v>
      </c>
      <c r="J105">
        <v>8</v>
      </c>
      <c r="K105">
        <v>9</v>
      </c>
      <c r="L105">
        <v>62</v>
      </c>
      <c r="M105">
        <v>7</v>
      </c>
      <c r="N105">
        <f t="shared" si="7"/>
        <v>8</v>
      </c>
      <c r="O105">
        <f t="shared" si="8"/>
        <v>9</v>
      </c>
      <c r="P105">
        <f t="shared" si="9"/>
        <v>62</v>
      </c>
      <c r="Q105">
        <f t="shared" si="10"/>
        <v>7</v>
      </c>
      <c r="R105">
        <f t="shared" si="11"/>
        <v>86</v>
      </c>
    </row>
    <row r="106" spans="1:18">
      <c r="A106" s="1">
        <v>1</v>
      </c>
      <c r="B106" s="20" t="s">
        <v>244</v>
      </c>
      <c r="C106" t="s">
        <v>245</v>
      </c>
      <c r="D106" t="s">
        <v>16</v>
      </c>
      <c r="E106" t="s">
        <v>17</v>
      </c>
      <c r="F106" t="s">
        <v>96</v>
      </c>
      <c r="G106" t="s">
        <v>19</v>
      </c>
      <c r="H106" t="s">
        <v>36</v>
      </c>
      <c r="I106" t="s">
        <v>21</v>
      </c>
      <c r="J106">
        <v>0</v>
      </c>
      <c r="K106">
        <v>0</v>
      </c>
      <c r="L106">
        <v>0</v>
      </c>
      <c r="M106">
        <v>0</v>
      </c>
      <c r="N106">
        <f t="shared" si="7"/>
        <v>0</v>
      </c>
      <c r="O106">
        <f t="shared" si="8"/>
        <v>0</v>
      </c>
      <c r="P106">
        <f t="shared" si="9"/>
        <v>0</v>
      </c>
      <c r="Q106">
        <f t="shared" si="10"/>
        <v>0</v>
      </c>
      <c r="R106">
        <f t="shared" si="11"/>
        <v>0</v>
      </c>
    </row>
    <row r="107" spans="1:18">
      <c r="A107" s="1">
        <v>1</v>
      </c>
      <c r="B107" t="s">
        <v>246</v>
      </c>
      <c r="C107" t="s">
        <v>247</v>
      </c>
      <c r="D107" t="s">
        <v>52</v>
      </c>
      <c r="E107" s="20" t="s">
        <v>10</v>
      </c>
      <c r="F107" t="s">
        <v>136</v>
      </c>
      <c r="G107" t="s">
        <v>53</v>
      </c>
      <c r="H107" t="s">
        <v>41</v>
      </c>
      <c r="I107" t="s">
        <v>28</v>
      </c>
      <c r="J107">
        <v>108</v>
      </c>
      <c r="K107">
        <v>88</v>
      </c>
      <c r="L107">
        <v>140</v>
      </c>
      <c r="M107">
        <v>126</v>
      </c>
      <c r="N107">
        <f t="shared" si="7"/>
        <v>108</v>
      </c>
      <c r="O107">
        <f t="shared" si="8"/>
        <v>88</v>
      </c>
      <c r="P107">
        <f t="shared" si="9"/>
        <v>140</v>
      </c>
      <c r="Q107">
        <f t="shared" si="10"/>
        <v>126</v>
      </c>
      <c r="R107">
        <f t="shared" si="11"/>
        <v>462</v>
      </c>
    </row>
    <row r="108" spans="1:18">
      <c r="A108" s="1">
        <v>1</v>
      </c>
      <c r="B108" s="20" t="s">
        <v>248</v>
      </c>
      <c r="C108" t="s">
        <v>249</v>
      </c>
      <c r="D108" t="s">
        <v>16</v>
      </c>
      <c r="E108" t="s">
        <v>64</v>
      </c>
      <c r="F108" t="s">
        <v>65</v>
      </c>
      <c r="G108" t="s">
        <v>19</v>
      </c>
      <c r="H108" t="s">
        <v>27</v>
      </c>
      <c r="I108" t="s">
        <v>28</v>
      </c>
      <c r="J108">
        <v>4</v>
      </c>
      <c r="K108">
        <v>5</v>
      </c>
      <c r="L108">
        <v>12</v>
      </c>
      <c r="M108">
        <v>13</v>
      </c>
      <c r="N108">
        <f t="shared" si="7"/>
        <v>4</v>
      </c>
      <c r="O108">
        <f t="shared" si="8"/>
        <v>5</v>
      </c>
      <c r="P108">
        <f t="shared" si="9"/>
        <v>12</v>
      </c>
      <c r="Q108">
        <f t="shared" si="10"/>
        <v>13</v>
      </c>
      <c r="R108">
        <f t="shared" si="11"/>
        <v>34</v>
      </c>
    </row>
    <row r="109" spans="1:18">
      <c r="A109" s="1">
        <v>1</v>
      </c>
      <c r="B109" s="20" t="s">
        <v>250</v>
      </c>
      <c r="C109" t="s">
        <v>251</v>
      </c>
      <c r="D109" t="s">
        <v>16</v>
      </c>
      <c r="E109" t="s">
        <v>31</v>
      </c>
      <c r="F109" t="s">
        <v>35</v>
      </c>
      <c r="G109" t="s">
        <v>19</v>
      </c>
      <c r="H109" t="s">
        <v>36</v>
      </c>
      <c r="I109" t="s">
        <v>28</v>
      </c>
      <c r="J109">
        <v>0</v>
      </c>
      <c r="K109">
        <v>0</v>
      </c>
      <c r="L109">
        <v>0</v>
      </c>
      <c r="M109">
        <v>1</v>
      </c>
      <c r="N109">
        <f t="shared" si="7"/>
        <v>0</v>
      </c>
      <c r="O109">
        <f t="shared" si="8"/>
        <v>0</v>
      </c>
      <c r="P109">
        <f t="shared" si="9"/>
        <v>0</v>
      </c>
      <c r="Q109">
        <f t="shared" si="10"/>
        <v>1</v>
      </c>
      <c r="R109">
        <f t="shared" si="11"/>
        <v>1</v>
      </c>
    </row>
    <row r="110" spans="1:18">
      <c r="A110" s="1">
        <v>1</v>
      </c>
      <c r="B110" s="20" t="s">
        <v>252</v>
      </c>
      <c r="C110" t="s">
        <v>253</v>
      </c>
      <c r="D110" t="s">
        <v>16</v>
      </c>
      <c r="E110" t="s">
        <v>31</v>
      </c>
      <c r="F110" t="s">
        <v>81</v>
      </c>
      <c r="G110" t="s">
        <v>19</v>
      </c>
      <c r="H110" t="s">
        <v>20</v>
      </c>
      <c r="I110" t="s">
        <v>21</v>
      </c>
      <c r="J110">
        <v>0</v>
      </c>
      <c r="K110">
        <v>0</v>
      </c>
      <c r="L110">
        <v>1</v>
      </c>
      <c r="M110">
        <v>0</v>
      </c>
      <c r="N110">
        <f t="shared" si="7"/>
        <v>0</v>
      </c>
      <c r="O110">
        <f t="shared" si="8"/>
        <v>0</v>
      </c>
      <c r="P110">
        <f t="shared" si="9"/>
        <v>1</v>
      </c>
      <c r="Q110">
        <f t="shared" si="10"/>
        <v>0</v>
      </c>
      <c r="R110">
        <f t="shared" si="11"/>
        <v>1</v>
      </c>
    </row>
    <row r="111" spans="1:18">
      <c r="A111" s="1">
        <v>1</v>
      </c>
      <c r="B111" s="20" t="s">
        <v>254</v>
      </c>
      <c r="C111" t="s">
        <v>255</v>
      </c>
      <c r="D111" t="s">
        <v>16</v>
      </c>
      <c r="E111" t="s">
        <v>31</v>
      </c>
      <c r="F111" t="s">
        <v>32</v>
      </c>
      <c r="G111" t="s">
        <v>19</v>
      </c>
      <c r="H111" t="s">
        <v>27</v>
      </c>
      <c r="I111" t="s">
        <v>28</v>
      </c>
      <c r="J111">
        <v>2</v>
      </c>
      <c r="K111">
        <v>1</v>
      </c>
      <c r="L111">
        <v>6</v>
      </c>
      <c r="M111">
        <v>2</v>
      </c>
      <c r="N111">
        <f t="shared" si="7"/>
        <v>2</v>
      </c>
      <c r="O111">
        <f t="shared" si="8"/>
        <v>1</v>
      </c>
      <c r="P111">
        <f t="shared" si="9"/>
        <v>6</v>
      </c>
      <c r="Q111">
        <f t="shared" si="10"/>
        <v>2</v>
      </c>
      <c r="R111">
        <f t="shared" si="11"/>
        <v>11</v>
      </c>
    </row>
    <row r="112" spans="1:18">
      <c r="A112" s="1">
        <v>1</v>
      </c>
      <c r="B112" t="s">
        <v>256</v>
      </c>
      <c r="C112" t="s">
        <v>257</v>
      </c>
      <c r="D112" t="s">
        <v>52</v>
      </c>
      <c r="E112" t="s">
        <v>10</v>
      </c>
      <c r="F112" t="s">
        <v>57</v>
      </c>
      <c r="G112" t="s">
        <v>53</v>
      </c>
      <c r="H112" t="s">
        <v>41</v>
      </c>
      <c r="I112" t="s">
        <v>28</v>
      </c>
      <c r="J112">
        <v>1</v>
      </c>
      <c r="K112">
        <v>3</v>
      </c>
      <c r="L112">
        <v>0</v>
      </c>
      <c r="M112">
        <v>5</v>
      </c>
      <c r="N112">
        <f t="shared" si="7"/>
        <v>1</v>
      </c>
      <c r="O112">
        <f t="shared" si="8"/>
        <v>3</v>
      </c>
      <c r="P112">
        <f t="shared" si="9"/>
        <v>0</v>
      </c>
      <c r="Q112">
        <f t="shared" si="10"/>
        <v>5</v>
      </c>
      <c r="R112">
        <f t="shared" si="11"/>
        <v>9</v>
      </c>
    </row>
    <row r="113" spans="1:18">
      <c r="A113" s="1">
        <v>1</v>
      </c>
      <c r="B113" t="s">
        <v>258</v>
      </c>
      <c r="C113" t="s">
        <v>259</v>
      </c>
      <c r="D113" t="s">
        <v>52</v>
      </c>
      <c r="E113" s="20" t="s">
        <v>10</v>
      </c>
      <c r="F113" t="s">
        <v>136</v>
      </c>
      <c r="G113" t="s">
        <v>53</v>
      </c>
      <c r="H113" t="s">
        <v>41</v>
      </c>
      <c r="I113" t="s">
        <v>28</v>
      </c>
      <c r="J113">
        <v>310</v>
      </c>
      <c r="K113">
        <v>339</v>
      </c>
      <c r="L113">
        <v>442</v>
      </c>
      <c r="M113">
        <v>511</v>
      </c>
      <c r="N113">
        <f t="shared" si="7"/>
        <v>310</v>
      </c>
      <c r="O113">
        <f t="shared" si="8"/>
        <v>339</v>
      </c>
      <c r="P113">
        <f t="shared" si="9"/>
        <v>442</v>
      </c>
      <c r="Q113">
        <f t="shared" si="10"/>
        <v>511</v>
      </c>
      <c r="R113">
        <f t="shared" si="11"/>
        <v>1602</v>
      </c>
    </row>
    <row r="114" spans="1:18">
      <c r="A114" s="1">
        <v>1</v>
      </c>
      <c r="B114" t="s">
        <v>260</v>
      </c>
      <c r="C114" t="s">
        <v>261</v>
      </c>
      <c r="D114" t="s">
        <v>52</v>
      </c>
      <c r="E114" t="s">
        <v>10</v>
      </c>
      <c r="F114" t="s">
        <v>57</v>
      </c>
      <c r="G114" t="s">
        <v>53</v>
      </c>
      <c r="H114" t="s">
        <v>41</v>
      </c>
      <c r="I114" t="s">
        <v>28</v>
      </c>
      <c r="J114">
        <v>32</v>
      </c>
      <c r="K114">
        <v>190</v>
      </c>
      <c r="L114">
        <v>119</v>
      </c>
      <c r="M114">
        <v>116</v>
      </c>
      <c r="N114">
        <f t="shared" si="7"/>
        <v>32</v>
      </c>
      <c r="O114">
        <f t="shared" si="8"/>
        <v>190</v>
      </c>
      <c r="P114">
        <f t="shared" si="9"/>
        <v>119</v>
      </c>
      <c r="Q114">
        <f t="shared" si="10"/>
        <v>116</v>
      </c>
      <c r="R114">
        <f t="shared" si="11"/>
        <v>457</v>
      </c>
    </row>
    <row r="115" spans="1:18">
      <c r="A115" s="1">
        <v>1</v>
      </c>
      <c r="B115" t="s">
        <v>262</v>
      </c>
      <c r="C115" t="s">
        <v>263</v>
      </c>
      <c r="D115" t="s">
        <v>16</v>
      </c>
      <c r="E115" t="s">
        <v>31</v>
      </c>
      <c r="F115" t="s">
        <v>35</v>
      </c>
      <c r="G115" t="s">
        <v>19</v>
      </c>
      <c r="H115" t="s">
        <v>20</v>
      </c>
      <c r="I115" t="s">
        <v>21</v>
      </c>
      <c r="J115">
        <v>1</v>
      </c>
      <c r="K115">
        <v>2</v>
      </c>
      <c r="L115">
        <v>0</v>
      </c>
      <c r="M115">
        <v>0</v>
      </c>
      <c r="N115">
        <f t="shared" si="7"/>
        <v>1</v>
      </c>
      <c r="O115">
        <f t="shared" si="8"/>
        <v>2</v>
      </c>
      <c r="P115">
        <f t="shared" si="9"/>
        <v>0</v>
      </c>
      <c r="Q115">
        <f t="shared" si="10"/>
        <v>0</v>
      </c>
      <c r="R115">
        <f t="shared" si="11"/>
        <v>3</v>
      </c>
    </row>
    <row r="116" spans="1:18">
      <c r="A116" s="1">
        <v>1</v>
      </c>
      <c r="B116" s="20" t="s">
        <v>264</v>
      </c>
      <c r="C116" t="s">
        <v>265</v>
      </c>
      <c r="D116" t="s">
        <v>16</v>
      </c>
      <c r="E116" t="s">
        <v>31</v>
      </c>
      <c r="F116" s="20" t="s">
        <v>103</v>
      </c>
      <c r="G116" t="s">
        <v>19</v>
      </c>
      <c r="H116" t="s">
        <v>20</v>
      </c>
      <c r="I116" t="s">
        <v>21</v>
      </c>
      <c r="J116">
        <v>0</v>
      </c>
      <c r="K116">
        <v>0</v>
      </c>
      <c r="L116">
        <v>1</v>
      </c>
      <c r="M116">
        <v>1</v>
      </c>
      <c r="N116">
        <f t="shared" si="7"/>
        <v>0</v>
      </c>
      <c r="O116">
        <f t="shared" si="8"/>
        <v>0</v>
      </c>
      <c r="P116">
        <f t="shared" si="9"/>
        <v>1</v>
      </c>
      <c r="Q116">
        <f t="shared" si="10"/>
        <v>1</v>
      </c>
      <c r="R116">
        <f t="shared" si="11"/>
        <v>2</v>
      </c>
    </row>
    <row r="117" spans="1:18">
      <c r="A117" s="1">
        <v>1</v>
      </c>
      <c r="B117" s="20" t="s">
        <v>266</v>
      </c>
      <c r="C117" t="s">
        <v>267</v>
      </c>
      <c r="D117" t="s">
        <v>16</v>
      </c>
      <c r="E117" t="s">
        <v>17</v>
      </c>
      <c r="F117" s="20" t="s">
        <v>96</v>
      </c>
      <c r="G117" t="s">
        <v>19</v>
      </c>
      <c r="H117" t="s">
        <v>27</v>
      </c>
      <c r="I117" t="s">
        <v>28</v>
      </c>
      <c r="J117">
        <v>25</v>
      </c>
      <c r="K117">
        <v>0</v>
      </c>
      <c r="L117">
        <v>5</v>
      </c>
      <c r="M117">
        <v>1</v>
      </c>
      <c r="N117">
        <f t="shared" si="7"/>
        <v>25</v>
      </c>
      <c r="O117">
        <f t="shared" si="8"/>
        <v>0</v>
      </c>
      <c r="P117">
        <f t="shared" si="9"/>
        <v>5</v>
      </c>
      <c r="Q117">
        <f t="shared" si="10"/>
        <v>1</v>
      </c>
      <c r="R117">
        <f t="shared" si="11"/>
        <v>31</v>
      </c>
    </row>
    <row r="118" spans="1:18">
      <c r="A118" s="1">
        <v>1</v>
      </c>
      <c r="B118" s="20" t="s">
        <v>268</v>
      </c>
      <c r="C118" t="s">
        <v>269</v>
      </c>
      <c r="D118" t="s">
        <v>16</v>
      </c>
      <c r="E118" t="s">
        <v>17</v>
      </c>
      <c r="F118" s="20" t="s">
        <v>68</v>
      </c>
      <c r="G118" t="s">
        <v>19</v>
      </c>
      <c r="H118" t="s">
        <v>27</v>
      </c>
      <c r="I118" t="s">
        <v>28</v>
      </c>
      <c r="J118">
        <v>0</v>
      </c>
      <c r="K118">
        <v>0</v>
      </c>
      <c r="L118">
        <v>0</v>
      </c>
      <c r="M118">
        <v>0</v>
      </c>
      <c r="N118">
        <f t="shared" si="7"/>
        <v>0</v>
      </c>
      <c r="O118">
        <f t="shared" si="8"/>
        <v>0</v>
      </c>
      <c r="P118">
        <f t="shared" si="9"/>
        <v>0</v>
      </c>
      <c r="Q118">
        <f t="shared" si="10"/>
        <v>0</v>
      </c>
      <c r="R118">
        <f t="shared" si="11"/>
        <v>0</v>
      </c>
    </row>
    <row r="119" spans="1:18">
      <c r="A119" s="1">
        <v>1</v>
      </c>
      <c r="B119" s="20" t="s">
        <v>270</v>
      </c>
      <c r="C119" t="s">
        <v>271</v>
      </c>
      <c r="D119" t="s">
        <v>16</v>
      </c>
      <c r="E119" t="s">
        <v>31</v>
      </c>
      <c r="F119" s="20" t="s">
        <v>81</v>
      </c>
      <c r="G119" t="s">
        <v>19</v>
      </c>
      <c r="H119" t="s">
        <v>20</v>
      </c>
      <c r="I119" t="s">
        <v>21</v>
      </c>
      <c r="J119">
        <v>1</v>
      </c>
      <c r="K119">
        <v>4</v>
      </c>
      <c r="L119">
        <v>0</v>
      </c>
      <c r="M119">
        <v>7</v>
      </c>
      <c r="N119">
        <f t="shared" si="7"/>
        <v>1</v>
      </c>
      <c r="O119">
        <f t="shared" si="8"/>
        <v>4</v>
      </c>
      <c r="P119">
        <f t="shared" si="9"/>
        <v>0</v>
      </c>
      <c r="Q119">
        <f t="shared" si="10"/>
        <v>7</v>
      </c>
      <c r="R119">
        <f t="shared" si="11"/>
        <v>12</v>
      </c>
    </row>
    <row r="120" spans="1:18">
      <c r="A120" s="1">
        <v>1</v>
      </c>
      <c r="C120" t="s">
        <v>272</v>
      </c>
      <c r="D120" t="s">
        <v>52</v>
      </c>
      <c r="E120" t="s">
        <v>10</v>
      </c>
      <c r="F120" s="20" t="s">
        <v>25</v>
      </c>
      <c r="G120" t="s">
        <v>53</v>
      </c>
      <c r="H120" t="s">
        <v>41</v>
      </c>
      <c r="I120" t="s">
        <v>28</v>
      </c>
      <c r="J120">
        <v>14</v>
      </c>
      <c r="K120">
        <v>39</v>
      </c>
      <c r="L120">
        <v>59</v>
      </c>
      <c r="M120">
        <v>2</v>
      </c>
      <c r="N120">
        <f t="shared" si="7"/>
        <v>14</v>
      </c>
      <c r="O120">
        <f t="shared" si="8"/>
        <v>39</v>
      </c>
      <c r="P120">
        <f t="shared" si="9"/>
        <v>59</v>
      </c>
      <c r="Q120">
        <f t="shared" si="10"/>
        <v>2</v>
      </c>
      <c r="R120">
        <f t="shared" si="11"/>
        <v>114</v>
      </c>
    </row>
    <row r="121" spans="1:18">
      <c r="A121" s="1">
        <v>1</v>
      </c>
      <c r="C121" t="s">
        <v>273</v>
      </c>
      <c r="D121" t="s">
        <v>52</v>
      </c>
      <c r="E121" t="s">
        <v>17</v>
      </c>
      <c r="F121" t="s">
        <v>490</v>
      </c>
      <c r="G121" t="s">
        <v>19</v>
      </c>
      <c r="H121" t="s">
        <v>27</v>
      </c>
      <c r="I121" t="s">
        <v>28</v>
      </c>
      <c r="J121">
        <v>0</v>
      </c>
      <c r="K121">
        <v>0</v>
      </c>
      <c r="L121">
        <v>0</v>
      </c>
      <c r="M121">
        <v>0</v>
      </c>
      <c r="N121">
        <f t="shared" si="7"/>
        <v>0</v>
      </c>
      <c r="O121">
        <f t="shared" si="8"/>
        <v>0</v>
      </c>
      <c r="P121">
        <f t="shared" si="9"/>
        <v>0</v>
      </c>
      <c r="Q121">
        <f t="shared" si="10"/>
        <v>0</v>
      </c>
      <c r="R121">
        <f t="shared" si="11"/>
        <v>0</v>
      </c>
    </row>
    <row r="122" spans="1:18">
      <c r="A122" s="1">
        <v>1</v>
      </c>
      <c r="C122" t="s">
        <v>274</v>
      </c>
      <c r="D122" t="s">
        <v>52</v>
      </c>
      <c r="E122" t="s">
        <v>39</v>
      </c>
      <c r="F122" t="s">
        <v>40</v>
      </c>
      <c r="G122" t="s">
        <v>19</v>
      </c>
      <c r="H122" t="s">
        <v>36</v>
      </c>
      <c r="I122" t="s">
        <v>28</v>
      </c>
      <c r="J122">
        <v>0</v>
      </c>
      <c r="K122">
        <v>0</v>
      </c>
      <c r="L122">
        <v>0</v>
      </c>
      <c r="M122">
        <v>0</v>
      </c>
      <c r="N122">
        <f t="shared" si="7"/>
        <v>0</v>
      </c>
      <c r="O122">
        <f t="shared" si="8"/>
        <v>0</v>
      </c>
      <c r="P122">
        <f t="shared" si="9"/>
        <v>0</v>
      </c>
      <c r="Q122">
        <f t="shared" si="10"/>
        <v>0</v>
      </c>
      <c r="R122">
        <f t="shared" si="11"/>
        <v>0</v>
      </c>
    </row>
    <row r="123" spans="1:18">
      <c r="A123" s="1">
        <v>1</v>
      </c>
      <c r="B123" s="20" t="s">
        <v>275</v>
      </c>
      <c r="C123" t="s">
        <v>276</v>
      </c>
      <c r="D123" t="s">
        <v>16</v>
      </c>
      <c r="E123" t="s">
        <v>31</v>
      </c>
      <c r="F123" t="s">
        <v>32</v>
      </c>
      <c r="G123" t="s">
        <v>19</v>
      </c>
      <c r="H123" t="s">
        <v>36</v>
      </c>
      <c r="I123" t="s">
        <v>21</v>
      </c>
      <c r="J123">
        <v>0</v>
      </c>
      <c r="K123">
        <v>4</v>
      </c>
      <c r="L123">
        <v>1</v>
      </c>
      <c r="M123">
        <v>10</v>
      </c>
      <c r="N123">
        <f t="shared" si="7"/>
        <v>0</v>
      </c>
      <c r="O123">
        <f t="shared" si="8"/>
        <v>4</v>
      </c>
      <c r="P123">
        <f t="shared" si="9"/>
        <v>1</v>
      </c>
      <c r="Q123">
        <f t="shared" si="10"/>
        <v>10</v>
      </c>
      <c r="R123">
        <f t="shared" si="11"/>
        <v>15</v>
      </c>
    </row>
    <row r="124" spans="1:18">
      <c r="A124" s="1">
        <v>1</v>
      </c>
      <c r="B124" s="20" t="s">
        <v>277</v>
      </c>
      <c r="C124" t="s">
        <v>278</v>
      </c>
      <c r="D124" t="s">
        <v>16</v>
      </c>
      <c r="E124" t="s">
        <v>31</v>
      </c>
      <c r="F124" s="20" t="s">
        <v>103</v>
      </c>
      <c r="G124" t="s">
        <v>19</v>
      </c>
      <c r="H124" t="s">
        <v>27</v>
      </c>
      <c r="I124" t="s">
        <v>28</v>
      </c>
      <c r="J124">
        <v>2</v>
      </c>
      <c r="K124">
        <v>2</v>
      </c>
      <c r="L124">
        <v>2</v>
      </c>
      <c r="M124">
        <v>1</v>
      </c>
      <c r="N124">
        <f t="shared" si="7"/>
        <v>2</v>
      </c>
      <c r="O124">
        <f t="shared" si="8"/>
        <v>2</v>
      </c>
      <c r="P124">
        <f t="shared" si="9"/>
        <v>2</v>
      </c>
      <c r="Q124">
        <f t="shared" si="10"/>
        <v>1</v>
      </c>
      <c r="R124">
        <f t="shared" si="11"/>
        <v>7</v>
      </c>
    </row>
    <row r="125" spans="1:18">
      <c r="A125" s="1">
        <v>1</v>
      </c>
      <c r="B125" s="20" t="s">
        <v>279</v>
      </c>
      <c r="C125" t="s">
        <v>280</v>
      </c>
      <c r="D125" t="s">
        <v>16</v>
      </c>
      <c r="E125" t="s">
        <v>39</v>
      </c>
      <c r="F125" s="20" t="s">
        <v>78</v>
      </c>
      <c r="G125" t="s">
        <v>19</v>
      </c>
      <c r="H125" t="s">
        <v>27</v>
      </c>
      <c r="I125" t="s">
        <v>28</v>
      </c>
      <c r="J125">
        <v>0</v>
      </c>
      <c r="K125">
        <v>11</v>
      </c>
      <c r="L125">
        <v>220</v>
      </c>
      <c r="M125">
        <v>70</v>
      </c>
      <c r="N125">
        <f t="shared" si="7"/>
        <v>0</v>
      </c>
      <c r="O125">
        <f t="shared" si="8"/>
        <v>11</v>
      </c>
      <c r="P125">
        <f t="shared" si="9"/>
        <v>220</v>
      </c>
      <c r="Q125">
        <f t="shared" si="10"/>
        <v>70</v>
      </c>
      <c r="R125">
        <f t="shared" si="11"/>
        <v>301</v>
      </c>
    </row>
    <row r="126" spans="1:18">
      <c r="A126" s="1">
        <v>1</v>
      </c>
      <c r="C126" t="s">
        <v>281</v>
      </c>
      <c r="D126" t="s">
        <v>16</v>
      </c>
      <c r="E126" s="20" t="s">
        <v>24</v>
      </c>
      <c r="F126" s="20" t="s">
        <v>73</v>
      </c>
      <c r="G126" t="s">
        <v>26</v>
      </c>
      <c r="H126" t="s">
        <v>36</v>
      </c>
      <c r="I126" t="s">
        <v>28</v>
      </c>
      <c r="J126">
        <v>304</v>
      </c>
      <c r="K126">
        <v>305</v>
      </c>
      <c r="L126">
        <v>570</v>
      </c>
      <c r="M126">
        <v>596</v>
      </c>
      <c r="N126">
        <f t="shared" si="7"/>
        <v>304</v>
      </c>
      <c r="O126">
        <f t="shared" si="8"/>
        <v>305</v>
      </c>
      <c r="P126">
        <f t="shared" si="9"/>
        <v>570</v>
      </c>
      <c r="Q126">
        <f t="shared" si="10"/>
        <v>596</v>
      </c>
      <c r="R126">
        <f t="shared" si="11"/>
        <v>1775</v>
      </c>
    </row>
    <row r="127" spans="1:18">
      <c r="A127" s="1">
        <v>1</v>
      </c>
      <c r="B127" s="20" t="s">
        <v>282</v>
      </c>
      <c r="C127" t="s">
        <v>283</v>
      </c>
      <c r="D127" t="s">
        <v>16</v>
      </c>
      <c r="E127" t="s">
        <v>17</v>
      </c>
      <c r="F127" s="20" t="s">
        <v>284</v>
      </c>
      <c r="G127" t="s">
        <v>19</v>
      </c>
      <c r="H127" t="s">
        <v>36</v>
      </c>
      <c r="I127" t="s">
        <v>28</v>
      </c>
      <c r="J127">
        <v>3</v>
      </c>
      <c r="K127">
        <v>0</v>
      </c>
      <c r="L127">
        <v>1</v>
      </c>
      <c r="M127">
        <v>8</v>
      </c>
      <c r="N127">
        <f t="shared" si="7"/>
        <v>3</v>
      </c>
      <c r="O127">
        <f t="shared" si="8"/>
        <v>0</v>
      </c>
      <c r="P127">
        <f t="shared" si="9"/>
        <v>1</v>
      </c>
      <c r="Q127">
        <f t="shared" si="10"/>
        <v>8</v>
      </c>
      <c r="R127">
        <f t="shared" si="11"/>
        <v>12</v>
      </c>
    </row>
    <row r="128" spans="1:18">
      <c r="A128" s="1">
        <v>1</v>
      </c>
      <c r="B128" t="s">
        <v>285</v>
      </c>
      <c r="C128" t="s">
        <v>286</v>
      </c>
      <c r="D128" t="s">
        <v>16</v>
      </c>
      <c r="E128" s="20" t="s">
        <v>24</v>
      </c>
      <c r="F128" t="s">
        <v>73</v>
      </c>
      <c r="G128" t="s">
        <v>26</v>
      </c>
      <c r="H128" t="s">
        <v>27</v>
      </c>
      <c r="I128" t="s">
        <v>28</v>
      </c>
      <c r="J128">
        <v>7</v>
      </c>
      <c r="K128">
        <v>3</v>
      </c>
      <c r="L128">
        <v>3</v>
      </c>
      <c r="M128">
        <v>13</v>
      </c>
      <c r="N128">
        <f t="shared" si="7"/>
        <v>7</v>
      </c>
      <c r="O128">
        <f t="shared" si="8"/>
        <v>3</v>
      </c>
      <c r="P128">
        <f t="shared" si="9"/>
        <v>3</v>
      </c>
      <c r="Q128">
        <f t="shared" si="10"/>
        <v>13</v>
      </c>
      <c r="R128">
        <f t="shared" si="11"/>
        <v>26</v>
      </c>
    </row>
    <row r="129" spans="1:18">
      <c r="A129" s="1">
        <v>1</v>
      </c>
      <c r="B129" s="20" t="s">
        <v>287</v>
      </c>
      <c r="C129" t="s">
        <v>288</v>
      </c>
      <c r="D129" t="s">
        <v>52</v>
      </c>
      <c r="E129" t="s">
        <v>39</v>
      </c>
      <c r="F129" t="s">
        <v>40</v>
      </c>
      <c r="G129" t="s">
        <v>19</v>
      </c>
      <c r="H129" t="s">
        <v>41</v>
      </c>
      <c r="I129" t="s">
        <v>28</v>
      </c>
      <c r="J129">
        <v>0</v>
      </c>
      <c r="K129">
        <v>0</v>
      </c>
      <c r="L129">
        <v>0</v>
      </c>
      <c r="M129">
        <v>0</v>
      </c>
      <c r="N129">
        <f t="shared" si="7"/>
        <v>0</v>
      </c>
      <c r="O129">
        <f t="shared" si="8"/>
        <v>0</v>
      </c>
      <c r="P129">
        <f t="shared" si="9"/>
        <v>0</v>
      </c>
      <c r="Q129">
        <f t="shared" si="10"/>
        <v>0</v>
      </c>
      <c r="R129">
        <f t="shared" si="11"/>
        <v>0</v>
      </c>
    </row>
    <row r="130" spans="1:18">
      <c r="A130" s="1">
        <v>1</v>
      </c>
      <c r="B130" s="20" t="s">
        <v>289</v>
      </c>
      <c r="C130" t="s">
        <v>290</v>
      </c>
      <c r="D130" t="s">
        <v>16</v>
      </c>
      <c r="E130" t="s">
        <v>31</v>
      </c>
      <c r="F130" t="s">
        <v>32</v>
      </c>
      <c r="G130" t="s">
        <v>19</v>
      </c>
      <c r="H130" t="s">
        <v>36</v>
      </c>
      <c r="I130" t="s">
        <v>28</v>
      </c>
      <c r="J130">
        <v>9</v>
      </c>
      <c r="K130">
        <v>7</v>
      </c>
      <c r="L130">
        <v>70</v>
      </c>
      <c r="M130">
        <v>16</v>
      </c>
      <c r="N130">
        <f t="shared" si="7"/>
        <v>9</v>
      </c>
      <c r="O130">
        <f t="shared" si="8"/>
        <v>7</v>
      </c>
      <c r="P130">
        <f t="shared" si="9"/>
        <v>70</v>
      </c>
      <c r="Q130">
        <f t="shared" si="10"/>
        <v>16</v>
      </c>
      <c r="R130">
        <f t="shared" si="11"/>
        <v>102</v>
      </c>
    </row>
    <row r="131" spans="1:18">
      <c r="A131" s="1">
        <v>1</v>
      </c>
      <c r="B131" s="20" t="s">
        <v>291</v>
      </c>
      <c r="C131" t="s">
        <v>292</v>
      </c>
      <c r="D131" t="s">
        <v>16</v>
      </c>
      <c r="E131" t="s">
        <v>31</v>
      </c>
      <c r="F131" s="20" t="s">
        <v>103</v>
      </c>
      <c r="G131" t="s">
        <v>19</v>
      </c>
      <c r="H131" t="s">
        <v>20</v>
      </c>
      <c r="I131" t="s">
        <v>21</v>
      </c>
      <c r="J131">
        <v>0</v>
      </c>
      <c r="K131">
        <v>0</v>
      </c>
      <c r="L131">
        <v>0</v>
      </c>
      <c r="M131">
        <v>0</v>
      </c>
      <c r="N131">
        <f t="shared" ref="N131:N194" si="12">SUM(J131:J131)</f>
        <v>0</v>
      </c>
      <c r="O131">
        <f t="shared" ref="O131:O194" si="13">SUM(K131:K131)</f>
        <v>0</v>
      </c>
      <c r="P131">
        <f t="shared" ref="P131:P194" si="14">SUM(L131:L131)</f>
        <v>0</v>
      </c>
      <c r="Q131">
        <f t="shared" ref="Q131:Q194" si="15">SUM(M131:M131)</f>
        <v>0</v>
      </c>
      <c r="R131">
        <f t="shared" ref="R131:R194" si="16">SUM(N131:Q131)</f>
        <v>0</v>
      </c>
    </row>
    <row r="132" spans="1:18">
      <c r="A132" s="1">
        <v>1</v>
      </c>
      <c r="B132" s="20" t="s">
        <v>293</v>
      </c>
      <c r="C132" t="s">
        <v>294</v>
      </c>
      <c r="D132" t="s">
        <v>16</v>
      </c>
      <c r="E132" t="s">
        <v>17</v>
      </c>
      <c r="F132" s="20" t="s">
        <v>96</v>
      </c>
      <c r="G132" t="s">
        <v>19</v>
      </c>
      <c r="H132" t="s">
        <v>20</v>
      </c>
      <c r="I132" t="s">
        <v>21</v>
      </c>
      <c r="J132">
        <v>0</v>
      </c>
      <c r="K132">
        <v>0</v>
      </c>
      <c r="L132">
        <v>0</v>
      </c>
      <c r="M132">
        <v>4</v>
      </c>
      <c r="N132">
        <f t="shared" si="12"/>
        <v>0</v>
      </c>
      <c r="O132">
        <f t="shared" si="13"/>
        <v>0</v>
      </c>
      <c r="P132">
        <f t="shared" si="14"/>
        <v>0</v>
      </c>
      <c r="Q132">
        <f t="shared" si="15"/>
        <v>4</v>
      </c>
      <c r="R132">
        <f t="shared" si="16"/>
        <v>4</v>
      </c>
    </row>
    <row r="133" spans="1:18">
      <c r="A133" s="1">
        <v>1</v>
      </c>
      <c r="B133" s="20" t="s">
        <v>295</v>
      </c>
      <c r="C133" t="s">
        <v>296</v>
      </c>
      <c r="D133" t="s">
        <v>16</v>
      </c>
      <c r="E133" t="s">
        <v>31</v>
      </c>
      <c r="F133" s="20" t="s">
        <v>35</v>
      </c>
      <c r="G133" t="s">
        <v>19</v>
      </c>
      <c r="H133" t="s">
        <v>27</v>
      </c>
      <c r="I133" t="s">
        <v>28</v>
      </c>
      <c r="J133">
        <v>1</v>
      </c>
      <c r="K133">
        <v>1</v>
      </c>
      <c r="L133">
        <v>0</v>
      </c>
      <c r="M133">
        <v>0</v>
      </c>
      <c r="N133">
        <f t="shared" si="12"/>
        <v>1</v>
      </c>
      <c r="O133">
        <f t="shared" si="13"/>
        <v>1</v>
      </c>
      <c r="P133">
        <f t="shared" si="14"/>
        <v>0</v>
      </c>
      <c r="Q133">
        <f t="shared" si="15"/>
        <v>0</v>
      </c>
      <c r="R133">
        <f t="shared" si="16"/>
        <v>2</v>
      </c>
    </row>
    <row r="134" spans="1:18">
      <c r="A134" s="1">
        <v>1</v>
      </c>
      <c r="B134" t="s">
        <v>297</v>
      </c>
      <c r="C134" t="s">
        <v>298</v>
      </c>
      <c r="D134" t="s">
        <v>16</v>
      </c>
      <c r="E134" t="s">
        <v>17</v>
      </c>
      <c r="F134" t="s">
        <v>490</v>
      </c>
      <c r="G134" t="s">
        <v>19</v>
      </c>
      <c r="H134" t="s">
        <v>27</v>
      </c>
      <c r="I134" t="s">
        <v>28</v>
      </c>
      <c r="J134">
        <v>0</v>
      </c>
      <c r="K134">
        <v>0</v>
      </c>
      <c r="L134">
        <v>0</v>
      </c>
      <c r="M134">
        <v>0</v>
      </c>
      <c r="N134">
        <f t="shared" si="12"/>
        <v>0</v>
      </c>
      <c r="O134">
        <f t="shared" si="13"/>
        <v>0</v>
      </c>
      <c r="P134">
        <f t="shared" si="14"/>
        <v>0</v>
      </c>
      <c r="Q134">
        <f t="shared" si="15"/>
        <v>0</v>
      </c>
      <c r="R134">
        <f t="shared" si="16"/>
        <v>0</v>
      </c>
    </row>
    <row r="135" spans="1:18">
      <c r="A135" s="1">
        <v>1</v>
      </c>
      <c r="B135" t="s">
        <v>299</v>
      </c>
      <c r="C135" t="s">
        <v>300</v>
      </c>
      <c r="D135" t="s">
        <v>16</v>
      </c>
      <c r="E135" t="s">
        <v>17</v>
      </c>
      <c r="F135" t="s">
        <v>68</v>
      </c>
      <c r="G135" t="s">
        <v>19</v>
      </c>
      <c r="H135" t="s">
        <v>20</v>
      </c>
      <c r="I135" t="s">
        <v>21</v>
      </c>
      <c r="J135">
        <v>0</v>
      </c>
      <c r="K135">
        <v>0</v>
      </c>
      <c r="L135">
        <v>0</v>
      </c>
      <c r="M135">
        <v>0</v>
      </c>
      <c r="N135">
        <f t="shared" si="12"/>
        <v>0</v>
      </c>
      <c r="O135">
        <f t="shared" si="13"/>
        <v>0</v>
      </c>
      <c r="P135">
        <f t="shared" si="14"/>
        <v>0</v>
      </c>
      <c r="Q135">
        <f t="shared" si="15"/>
        <v>0</v>
      </c>
      <c r="R135">
        <f t="shared" si="16"/>
        <v>0</v>
      </c>
    </row>
    <row r="136" spans="1:18">
      <c r="A136" s="1">
        <v>1</v>
      </c>
      <c r="B136" t="s">
        <v>301</v>
      </c>
      <c r="C136" t="s">
        <v>302</v>
      </c>
      <c r="D136" t="s">
        <v>52</v>
      </c>
      <c r="E136" t="s">
        <v>10</v>
      </c>
      <c r="F136" t="s">
        <v>57</v>
      </c>
      <c r="G136" t="s">
        <v>53</v>
      </c>
      <c r="H136" t="s">
        <v>41</v>
      </c>
      <c r="I136" t="s">
        <v>28</v>
      </c>
      <c r="J136">
        <v>909</v>
      </c>
      <c r="K136">
        <v>1494</v>
      </c>
      <c r="L136">
        <v>2306</v>
      </c>
      <c r="M136">
        <v>3644</v>
      </c>
      <c r="N136">
        <f t="shared" si="12"/>
        <v>909</v>
      </c>
      <c r="O136">
        <f t="shared" si="13"/>
        <v>1494</v>
      </c>
      <c r="P136">
        <f t="shared" si="14"/>
        <v>2306</v>
      </c>
      <c r="Q136">
        <f t="shared" si="15"/>
        <v>3644</v>
      </c>
      <c r="R136">
        <f t="shared" si="16"/>
        <v>8353</v>
      </c>
    </row>
    <row r="137" spans="1:18">
      <c r="A137" s="1">
        <v>1</v>
      </c>
      <c r="B137" t="s">
        <v>303</v>
      </c>
      <c r="C137" t="s">
        <v>304</v>
      </c>
      <c r="D137" t="s">
        <v>16</v>
      </c>
      <c r="E137" t="s">
        <v>17</v>
      </c>
      <c r="F137" t="s">
        <v>490</v>
      </c>
      <c r="G137" t="s">
        <v>53</v>
      </c>
      <c r="H137" t="s">
        <v>41</v>
      </c>
      <c r="I137" t="s">
        <v>28</v>
      </c>
      <c r="J137">
        <v>16</v>
      </c>
      <c r="K137">
        <v>18</v>
      </c>
      <c r="L137">
        <v>4</v>
      </c>
      <c r="M137">
        <v>2</v>
      </c>
      <c r="N137">
        <f t="shared" si="12"/>
        <v>16</v>
      </c>
      <c r="O137">
        <f t="shared" si="13"/>
        <v>18</v>
      </c>
      <c r="P137">
        <f t="shared" si="14"/>
        <v>4</v>
      </c>
      <c r="Q137">
        <f t="shared" si="15"/>
        <v>2</v>
      </c>
      <c r="R137">
        <f t="shared" si="16"/>
        <v>40</v>
      </c>
    </row>
    <row r="138" spans="1:18">
      <c r="A138" s="1">
        <v>1</v>
      </c>
      <c r="B138" s="20" t="s">
        <v>305</v>
      </c>
      <c r="C138" t="s">
        <v>306</v>
      </c>
      <c r="D138" t="s">
        <v>16</v>
      </c>
      <c r="E138" t="s">
        <v>39</v>
      </c>
      <c r="F138" t="s">
        <v>78</v>
      </c>
      <c r="G138" t="s">
        <v>19</v>
      </c>
      <c r="H138" t="s">
        <v>36</v>
      </c>
      <c r="I138" t="s">
        <v>28</v>
      </c>
      <c r="J138">
        <v>0</v>
      </c>
      <c r="K138">
        <v>0</v>
      </c>
      <c r="L138">
        <v>0</v>
      </c>
      <c r="M138">
        <v>0</v>
      </c>
      <c r="N138">
        <f t="shared" si="12"/>
        <v>0</v>
      </c>
      <c r="O138">
        <f t="shared" si="13"/>
        <v>0</v>
      </c>
      <c r="P138">
        <f t="shared" si="14"/>
        <v>0</v>
      </c>
      <c r="Q138">
        <f t="shared" si="15"/>
        <v>0</v>
      </c>
      <c r="R138">
        <f t="shared" si="16"/>
        <v>0</v>
      </c>
    </row>
    <row r="139" spans="1:18">
      <c r="A139" s="1">
        <v>1</v>
      </c>
      <c r="B139" s="20" t="s">
        <v>307</v>
      </c>
      <c r="C139" t="s">
        <v>308</v>
      </c>
      <c r="D139" t="s">
        <v>16</v>
      </c>
      <c r="E139" t="s">
        <v>31</v>
      </c>
      <c r="F139" t="s">
        <v>81</v>
      </c>
      <c r="G139" t="s">
        <v>19</v>
      </c>
      <c r="H139" t="s">
        <v>20</v>
      </c>
      <c r="I139" t="s">
        <v>21</v>
      </c>
      <c r="J139">
        <v>0</v>
      </c>
      <c r="K139">
        <v>7</v>
      </c>
      <c r="L139">
        <v>0</v>
      </c>
      <c r="M139">
        <v>1</v>
      </c>
      <c r="N139">
        <f t="shared" si="12"/>
        <v>0</v>
      </c>
      <c r="O139">
        <f t="shared" si="13"/>
        <v>7</v>
      </c>
      <c r="P139">
        <f t="shared" si="14"/>
        <v>0</v>
      </c>
      <c r="Q139">
        <f t="shared" si="15"/>
        <v>1</v>
      </c>
      <c r="R139">
        <f t="shared" si="16"/>
        <v>8</v>
      </c>
    </row>
    <row r="140" spans="1:18">
      <c r="A140" s="1">
        <v>1</v>
      </c>
      <c r="B140" s="20" t="s">
        <v>309</v>
      </c>
      <c r="C140" t="s">
        <v>310</v>
      </c>
      <c r="D140" t="s">
        <v>16</v>
      </c>
      <c r="E140" t="s">
        <v>31</v>
      </c>
      <c r="F140" t="s">
        <v>81</v>
      </c>
      <c r="G140" t="s">
        <v>19</v>
      </c>
      <c r="H140" t="s">
        <v>36</v>
      </c>
      <c r="I140" t="s">
        <v>28</v>
      </c>
      <c r="J140">
        <v>26</v>
      </c>
      <c r="K140">
        <v>4</v>
      </c>
      <c r="L140">
        <v>9</v>
      </c>
      <c r="M140">
        <v>9</v>
      </c>
      <c r="N140">
        <f t="shared" si="12"/>
        <v>26</v>
      </c>
      <c r="O140">
        <f t="shared" si="13"/>
        <v>4</v>
      </c>
      <c r="P140">
        <f t="shared" si="14"/>
        <v>9</v>
      </c>
      <c r="Q140">
        <f t="shared" si="15"/>
        <v>9</v>
      </c>
      <c r="R140">
        <f t="shared" si="16"/>
        <v>48</v>
      </c>
    </row>
    <row r="141" spans="1:18">
      <c r="A141" s="1">
        <v>1</v>
      </c>
      <c r="B141" t="s">
        <v>311</v>
      </c>
      <c r="C141" t="s">
        <v>312</v>
      </c>
      <c r="D141" t="s">
        <v>52</v>
      </c>
      <c r="E141" t="s">
        <v>10</v>
      </c>
      <c r="F141" t="s">
        <v>57</v>
      </c>
      <c r="G141" t="s">
        <v>53</v>
      </c>
      <c r="H141" t="s">
        <v>41</v>
      </c>
      <c r="I141" t="s">
        <v>28</v>
      </c>
      <c r="J141">
        <v>8987</v>
      </c>
      <c r="K141">
        <v>8552</v>
      </c>
      <c r="L141">
        <v>7054</v>
      </c>
      <c r="M141">
        <v>6068</v>
      </c>
      <c r="N141">
        <f t="shared" si="12"/>
        <v>8987</v>
      </c>
      <c r="O141">
        <f t="shared" si="13"/>
        <v>8552</v>
      </c>
      <c r="P141">
        <f t="shared" si="14"/>
        <v>7054</v>
      </c>
      <c r="Q141">
        <f t="shared" si="15"/>
        <v>6068</v>
      </c>
      <c r="R141">
        <f t="shared" si="16"/>
        <v>30661</v>
      </c>
    </row>
    <row r="142" spans="1:18">
      <c r="A142" s="1">
        <v>1</v>
      </c>
      <c r="B142" s="20" t="s">
        <v>313</v>
      </c>
      <c r="C142" t="s">
        <v>314</v>
      </c>
      <c r="D142" t="s">
        <v>16</v>
      </c>
      <c r="E142" t="s">
        <v>64</v>
      </c>
      <c r="F142" s="20" t="s">
        <v>65</v>
      </c>
      <c r="G142" t="s">
        <v>19</v>
      </c>
      <c r="H142" t="s">
        <v>41</v>
      </c>
      <c r="I142" t="s">
        <v>28</v>
      </c>
      <c r="J142">
        <v>0</v>
      </c>
      <c r="K142">
        <v>0</v>
      </c>
      <c r="L142">
        <v>1</v>
      </c>
      <c r="M142">
        <v>1</v>
      </c>
      <c r="N142">
        <f t="shared" si="12"/>
        <v>0</v>
      </c>
      <c r="O142">
        <f t="shared" si="13"/>
        <v>0</v>
      </c>
      <c r="P142">
        <f t="shared" si="14"/>
        <v>1</v>
      </c>
      <c r="Q142">
        <f t="shared" si="15"/>
        <v>1</v>
      </c>
      <c r="R142">
        <f t="shared" si="16"/>
        <v>2</v>
      </c>
    </row>
    <row r="143" spans="1:18">
      <c r="A143" s="1">
        <v>1</v>
      </c>
      <c r="B143" s="20" t="s">
        <v>315</v>
      </c>
      <c r="C143" t="s">
        <v>316</v>
      </c>
      <c r="D143" t="s">
        <v>16</v>
      </c>
      <c r="E143" t="s">
        <v>17</v>
      </c>
      <c r="F143" s="20" t="s">
        <v>68</v>
      </c>
      <c r="G143" t="s">
        <v>19</v>
      </c>
      <c r="H143" t="s">
        <v>36</v>
      </c>
      <c r="I143" t="s">
        <v>28</v>
      </c>
      <c r="J143">
        <v>4</v>
      </c>
      <c r="K143">
        <v>5</v>
      </c>
      <c r="L143">
        <v>0</v>
      </c>
      <c r="M143">
        <v>0</v>
      </c>
      <c r="N143">
        <f t="shared" si="12"/>
        <v>4</v>
      </c>
      <c r="O143">
        <f t="shared" si="13"/>
        <v>5</v>
      </c>
      <c r="P143">
        <f t="shared" si="14"/>
        <v>0</v>
      </c>
      <c r="Q143">
        <f t="shared" si="15"/>
        <v>0</v>
      </c>
      <c r="R143">
        <f t="shared" si="16"/>
        <v>9</v>
      </c>
    </row>
    <row r="144" spans="1:18">
      <c r="A144" s="1">
        <v>1</v>
      </c>
      <c r="B144" t="s">
        <v>317</v>
      </c>
      <c r="C144" t="s">
        <v>318</v>
      </c>
      <c r="D144" t="s">
        <v>16</v>
      </c>
      <c r="E144" t="s">
        <v>17</v>
      </c>
      <c r="F144" t="s">
        <v>490</v>
      </c>
      <c r="G144" t="s">
        <v>19</v>
      </c>
      <c r="H144" t="s">
        <v>41</v>
      </c>
      <c r="I144" t="s">
        <v>28</v>
      </c>
      <c r="J144">
        <v>0</v>
      </c>
      <c r="K144">
        <v>0</v>
      </c>
      <c r="L144">
        <v>0</v>
      </c>
      <c r="M144">
        <v>0</v>
      </c>
      <c r="N144">
        <f t="shared" si="12"/>
        <v>0</v>
      </c>
      <c r="O144">
        <f t="shared" si="13"/>
        <v>0</v>
      </c>
      <c r="P144">
        <f t="shared" si="14"/>
        <v>0</v>
      </c>
      <c r="Q144">
        <f t="shared" si="15"/>
        <v>0</v>
      </c>
      <c r="R144">
        <f t="shared" si="16"/>
        <v>0</v>
      </c>
    </row>
    <row r="145" spans="1:18">
      <c r="A145" s="1">
        <v>1</v>
      </c>
      <c r="B145" s="20" t="s">
        <v>319</v>
      </c>
      <c r="C145" t="s">
        <v>320</v>
      </c>
      <c r="D145" t="s">
        <v>16</v>
      </c>
      <c r="E145" t="s">
        <v>39</v>
      </c>
      <c r="F145" s="20" t="s">
        <v>78</v>
      </c>
      <c r="G145" t="s">
        <v>19</v>
      </c>
      <c r="H145" t="s">
        <v>41</v>
      </c>
      <c r="I145" t="s">
        <v>28</v>
      </c>
      <c r="J145">
        <v>0</v>
      </c>
      <c r="K145">
        <v>0</v>
      </c>
      <c r="L145">
        <v>0</v>
      </c>
      <c r="M145">
        <v>0</v>
      </c>
      <c r="N145">
        <f t="shared" si="12"/>
        <v>0</v>
      </c>
      <c r="O145">
        <f t="shared" si="13"/>
        <v>0</v>
      </c>
      <c r="P145">
        <f t="shared" si="14"/>
        <v>0</v>
      </c>
      <c r="Q145">
        <f t="shared" si="15"/>
        <v>0</v>
      </c>
      <c r="R145">
        <f t="shared" si="16"/>
        <v>0</v>
      </c>
    </row>
    <row r="146" spans="1:18">
      <c r="A146" s="1">
        <v>1</v>
      </c>
      <c r="B146" t="s">
        <v>321</v>
      </c>
      <c r="C146" t="s">
        <v>322</v>
      </c>
      <c r="D146" t="s">
        <v>16</v>
      </c>
      <c r="E146" t="s">
        <v>17</v>
      </c>
      <c r="F146" t="s">
        <v>490</v>
      </c>
      <c r="G146" t="s">
        <v>19</v>
      </c>
      <c r="H146" t="s">
        <v>36</v>
      </c>
      <c r="I146" t="s">
        <v>28</v>
      </c>
      <c r="J146">
        <v>0</v>
      </c>
      <c r="K146">
        <v>0</v>
      </c>
      <c r="L146">
        <v>0</v>
      </c>
      <c r="M146">
        <v>0</v>
      </c>
      <c r="N146">
        <f t="shared" si="12"/>
        <v>0</v>
      </c>
      <c r="O146">
        <f t="shared" si="13"/>
        <v>0</v>
      </c>
      <c r="P146">
        <f t="shared" si="14"/>
        <v>0</v>
      </c>
      <c r="Q146">
        <f t="shared" si="15"/>
        <v>0</v>
      </c>
      <c r="R146">
        <f t="shared" si="16"/>
        <v>0</v>
      </c>
    </row>
    <row r="147" spans="1:18">
      <c r="A147" s="1">
        <v>1</v>
      </c>
      <c r="B147" t="s">
        <v>323</v>
      </c>
      <c r="C147" t="s">
        <v>324</v>
      </c>
      <c r="D147" t="s">
        <v>16</v>
      </c>
      <c r="E147" t="s">
        <v>39</v>
      </c>
      <c r="F147" t="s">
        <v>44</v>
      </c>
      <c r="G147" t="s">
        <v>19</v>
      </c>
      <c r="H147" t="s">
        <v>27</v>
      </c>
      <c r="I147" t="s">
        <v>28</v>
      </c>
      <c r="J147">
        <v>6</v>
      </c>
      <c r="K147">
        <v>0</v>
      </c>
      <c r="L147">
        <v>2</v>
      </c>
      <c r="M147">
        <v>1</v>
      </c>
      <c r="N147">
        <f t="shared" si="12"/>
        <v>6</v>
      </c>
      <c r="O147">
        <f t="shared" si="13"/>
        <v>0</v>
      </c>
      <c r="P147">
        <f t="shared" si="14"/>
        <v>2</v>
      </c>
      <c r="Q147">
        <f t="shared" si="15"/>
        <v>1</v>
      </c>
      <c r="R147">
        <f t="shared" si="16"/>
        <v>9</v>
      </c>
    </row>
    <row r="148" spans="1:18">
      <c r="A148" s="1">
        <v>1</v>
      </c>
      <c r="B148" s="20" t="s">
        <v>325</v>
      </c>
      <c r="C148" t="s">
        <v>326</v>
      </c>
      <c r="D148" t="s">
        <v>16</v>
      </c>
      <c r="E148" t="s">
        <v>39</v>
      </c>
      <c r="F148" s="20" t="s">
        <v>44</v>
      </c>
      <c r="G148" t="s">
        <v>19</v>
      </c>
      <c r="H148" t="s">
        <v>27</v>
      </c>
      <c r="I148" t="s">
        <v>28</v>
      </c>
      <c r="J148">
        <v>0</v>
      </c>
      <c r="K148">
        <v>0</v>
      </c>
      <c r="L148">
        <v>0</v>
      </c>
      <c r="M148">
        <v>0</v>
      </c>
      <c r="N148">
        <f t="shared" si="12"/>
        <v>0</v>
      </c>
      <c r="O148">
        <f t="shared" si="13"/>
        <v>0</v>
      </c>
      <c r="P148">
        <f t="shared" si="14"/>
        <v>0</v>
      </c>
      <c r="Q148">
        <f t="shared" si="15"/>
        <v>0</v>
      </c>
      <c r="R148">
        <f t="shared" si="16"/>
        <v>0</v>
      </c>
    </row>
    <row r="149" spans="1:18">
      <c r="A149" s="1">
        <v>1</v>
      </c>
      <c r="B149" s="20" t="s">
        <v>327</v>
      </c>
      <c r="C149" t="s">
        <v>328</v>
      </c>
      <c r="D149" t="s">
        <v>16</v>
      </c>
      <c r="E149" t="s">
        <v>17</v>
      </c>
      <c r="F149" s="20" t="s">
        <v>96</v>
      </c>
      <c r="G149" t="s">
        <v>19</v>
      </c>
      <c r="H149" t="s">
        <v>36</v>
      </c>
      <c r="I149" t="s">
        <v>28</v>
      </c>
      <c r="J149">
        <v>2</v>
      </c>
      <c r="K149">
        <v>0</v>
      </c>
      <c r="L149">
        <v>22</v>
      </c>
      <c r="M149">
        <v>1</v>
      </c>
      <c r="N149">
        <f t="shared" si="12"/>
        <v>2</v>
      </c>
      <c r="O149">
        <f t="shared" si="13"/>
        <v>0</v>
      </c>
      <c r="P149">
        <f t="shared" si="14"/>
        <v>22</v>
      </c>
      <c r="Q149">
        <f t="shared" si="15"/>
        <v>1</v>
      </c>
      <c r="R149">
        <f t="shared" si="16"/>
        <v>25</v>
      </c>
    </row>
    <row r="150" spans="1:18">
      <c r="A150" s="1">
        <v>1</v>
      </c>
      <c r="C150" t="s">
        <v>329</v>
      </c>
      <c r="D150" t="s">
        <v>52</v>
      </c>
      <c r="E150" t="s">
        <v>17</v>
      </c>
      <c r="F150" t="s">
        <v>490</v>
      </c>
      <c r="G150" t="s">
        <v>19</v>
      </c>
      <c r="H150" t="s">
        <v>36</v>
      </c>
      <c r="I150" t="s">
        <v>28</v>
      </c>
      <c r="J150">
        <v>0</v>
      </c>
      <c r="K150">
        <v>0</v>
      </c>
      <c r="L150">
        <v>0</v>
      </c>
      <c r="M150">
        <v>0</v>
      </c>
      <c r="N150">
        <f t="shared" si="12"/>
        <v>0</v>
      </c>
      <c r="O150">
        <f t="shared" si="13"/>
        <v>0</v>
      </c>
      <c r="P150">
        <f t="shared" si="14"/>
        <v>0</v>
      </c>
      <c r="Q150">
        <f t="shared" si="15"/>
        <v>0</v>
      </c>
      <c r="R150">
        <f t="shared" si="16"/>
        <v>0</v>
      </c>
    </row>
    <row r="151" spans="1:18">
      <c r="A151" s="1">
        <v>1</v>
      </c>
      <c r="B151" t="s">
        <v>330</v>
      </c>
      <c r="C151" t="s">
        <v>331</v>
      </c>
      <c r="D151" t="s">
        <v>52</v>
      </c>
      <c r="E151" t="s">
        <v>10</v>
      </c>
      <c r="F151" s="20" t="s">
        <v>136</v>
      </c>
      <c r="G151" t="s">
        <v>53</v>
      </c>
      <c r="H151" t="s">
        <v>41</v>
      </c>
      <c r="I151" t="s">
        <v>28</v>
      </c>
      <c r="J151">
        <v>590</v>
      </c>
      <c r="K151">
        <v>975</v>
      </c>
      <c r="L151">
        <v>1578</v>
      </c>
      <c r="M151">
        <v>875</v>
      </c>
      <c r="N151">
        <f t="shared" si="12"/>
        <v>590</v>
      </c>
      <c r="O151">
        <f t="shared" si="13"/>
        <v>975</v>
      </c>
      <c r="P151">
        <f t="shared" si="14"/>
        <v>1578</v>
      </c>
      <c r="Q151">
        <f t="shared" si="15"/>
        <v>875</v>
      </c>
      <c r="R151">
        <f t="shared" si="16"/>
        <v>4018</v>
      </c>
    </row>
    <row r="152" spans="1:18">
      <c r="A152" s="1">
        <v>1</v>
      </c>
      <c r="B152" t="s">
        <v>332</v>
      </c>
      <c r="C152" t="s">
        <v>333</v>
      </c>
      <c r="D152" t="s">
        <v>52</v>
      </c>
      <c r="E152" t="s">
        <v>10</v>
      </c>
      <c r="F152" t="s">
        <v>57</v>
      </c>
      <c r="G152" t="s">
        <v>53</v>
      </c>
      <c r="H152" t="s">
        <v>41</v>
      </c>
      <c r="I152" t="s">
        <v>28</v>
      </c>
      <c r="J152">
        <v>351</v>
      </c>
      <c r="K152">
        <v>973</v>
      </c>
      <c r="L152">
        <v>1458</v>
      </c>
      <c r="M152">
        <v>1456</v>
      </c>
      <c r="N152">
        <f t="shared" si="12"/>
        <v>351</v>
      </c>
      <c r="O152">
        <f t="shared" si="13"/>
        <v>973</v>
      </c>
      <c r="P152">
        <f t="shared" si="14"/>
        <v>1458</v>
      </c>
      <c r="Q152">
        <f t="shared" si="15"/>
        <v>1456</v>
      </c>
      <c r="R152">
        <f t="shared" si="16"/>
        <v>4238</v>
      </c>
    </row>
    <row r="153" spans="1:18">
      <c r="A153" s="1">
        <v>1</v>
      </c>
      <c r="B153" t="s">
        <v>334</v>
      </c>
      <c r="C153" t="s">
        <v>335</v>
      </c>
      <c r="D153" t="s">
        <v>16</v>
      </c>
      <c r="E153" t="s">
        <v>64</v>
      </c>
      <c r="F153" t="s">
        <v>65</v>
      </c>
      <c r="G153" t="s">
        <v>19</v>
      </c>
      <c r="H153" t="s">
        <v>41</v>
      </c>
      <c r="I153" t="s">
        <v>28</v>
      </c>
      <c r="J153">
        <v>2</v>
      </c>
      <c r="K153">
        <v>0</v>
      </c>
      <c r="L153">
        <v>1</v>
      </c>
      <c r="M153">
        <v>6</v>
      </c>
      <c r="N153">
        <f t="shared" si="12"/>
        <v>2</v>
      </c>
      <c r="O153">
        <f t="shared" si="13"/>
        <v>0</v>
      </c>
      <c r="P153">
        <f t="shared" si="14"/>
        <v>1</v>
      </c>
      <c r="Q153">
        <f t="shared" si="15"/>
        <v>6</v>
      </c>
      <c r="R153">
        <f t="shared" si="16"/>
        <v>9</v>
      </c>
    </row>
    <row r="154" spans="1:18">
      <c r="A154" s="1">
        <v>1</v>
      </c>
      <c r="B154" s="20" t="s">
        <v>336</v>
      </c>
      <c r="C154" t="s">
        <v>337</v>
      </c>
      <c r="D154" t="s">
        <v>52</v>
      </c>
      <c r="E154" t="s">
        <v>31</v>
      </c>
      <c r="F154" s="20" t="s">
        <v>103</v>
      </c>
      <c r="G154" t="s">
        <v>19</v>
      </c>
      <c r="H154" t="s">
        <v>36</v>
      </c>
      <c r="I154" t="s">
        <v>28</v>
      </c>
      <c r="J154" s="23">
        <v>0</v>
      </c>
      <c r="K154" s="24">
        <v>0</v>
      </c>
      <c r="L154" s="25">
        <v>0</v>
      </c>
      <c r="M154" s="26">
        <v>0</v>
      </c>
      <c r="N154">
        <f t="shared" si="12"/>
        <v>0</v>
      </c>
      <c r="O154">
        <f t="shared" si="13"/>
        <v>0</v>
      </c>
      <c r="P154">
        <f t="shared" si="14"/>
        <v>0</v>
      </c>
      <c r="Q154">
        <f t="shared" si="15"/>
        <v>0</v>
      </c>
      <c r="R154">
        <f t="shared" si="16"/>
        <v>0</v>
      </c>
    </row>
    <row r="155" spans="1:18">
      <c r="A155" s="1">
        <v>1</v>
      </c>
      <c r="B155" s="20" t="s">
        <v>338</v>
      </c>
      <c r="C155" t="s">
        <v>339</v>
      </c>
      <c r="D155" t="s">
        <v>52</v>
      </c>
      <c r="E155" s="20" t="s">
        <v>10</v>
      </c>
      <c r="F155" s="20" t="s">
        <v>25</v>
      </c>
      <c r="G155" t="s">
        <v>19</v>
      </c>
      <c r="H155" t="s">
        <v>27</v>
      </c>
      <c r="I155" t="s">
        <v>28</v>
      </c>
      <c r="J155">
        <v>166</v>
      </c>
      <c r="K155">
        <v>375</v>
      </c>
      <c r="L155">
        <v>682</v>
      </c>
      <c r="M155">
        <v>469</v>
      </c>
      <c r="N155">
        <f t="shared" si="12"/>
        <v>166</v>
      </c>
      <c r="O155">
        <f t="shared" si="13"/>
        <v>375</v>
      </c>
      <c r="P155">
        <f t="shared" si="14"/>
        <v>682</v>
      </c>
      <c r="Q155">
        <f t="shared" si="15"/>
        <v>469</v>
      </c>
      <c r="R155">
        <f t="shared" si="16"/>
        <v>1692</v>
      </c>
    </row>
    <row r="156" spans="1:18">
      <c r="A156" s="1">
        <v>1</v>
      </c>
      <c r="B156" s="20" t="s">
        <v>340</v>
      </c>
      <c r="C156" t="s">
        <v>341</v>
      </c>
      <c r="D156" t="s">
        <v>16</v>
      </c>
      <c r="E156" t="s">
        <v>24</v>
      </c>
      <c r="F156" s="20" t="s">
        <v>73</v>
      </c>
      <c r="G156" t="s">
        <v>26</v>
      </c>
      <c r="H156" t="s">
        <v>27</v>
      </c>
      <c r="I156" t="s">
        <v>28</v>
      </c>
      <c r="J156">
        <v>33</v>
      </c>
      <c r="K156">
        <v>34</v>
      </c>
      <c r="L156">
        <v>102</v>
      </c>
      <c r="M156">
        <v>105</v>
      </c>
      <c r="N156">
        <f t="shared" si="12"/>
        <v>33</v>
      </c>
      <c r="O156">
        <f t="shared" si="13"/>
        <v>34</v>
      </c>
      <c r="P156">
        <f t="shared" si="14"/>
        <v>102</v>
      </c>
      <c r="Q156">
        <f t="shared" si="15"/>
        <v>105</v>
      </c>
      <c r="R156">
        <f t="shared" si="16"/>
        <v>274</v>
      </c>
    </row>
    <row r="157" spans="1:18">
      <c r="A157" s="1">
        <v>1</v>
      </c>
      <c r="B157" t="s">
        <v>342</v>
      </c>
      <c r="C157" t="s">
        <v>343</v>
      </c>
      <c r="D157" t="s">
        <v>16</v>
      </c>
      <c r="E157" t="s">
        <v>31</v>
      </c>
      <c r="F157" s="20" t="s">
        <v>103</v>
      </c>
      <c r="G157" t="s">
        <v>19</v>
      </c>
      <c r="H157" t="s">
        <v>20</v>
      </c>
      <c r="I157" t="s">
        <v>21</v>
      </c>
      <c r="J157">
        <v>0</v>
      </c>
      <c r="K157">
        <v>0</v>
      </c>
      <c r="L157">
        <v>0</v>
      </c>
      <c r="M157">
        <v>0</v>
      </c>
      <c r="N157">
        <f t="shared" si="12"/>
        <v>0</v>
      </c>
      <c r="O157">
        <f t="shared" si="13"/>
        <v>0</v>
      </c>
      <c r="P157">
        <f t="shared" si="14"/>
        <v>0</v>
      </c>
      <c r="Q157">
        <f t="shared" si="15"/>
        <v>0</v>
      </c>
      <c r="R157">
        <f t="shared" si="16"/>
        <v>0</v>
      </c>
    </row>
    <row r="158" spans="1:18">
      <c r="A158" s="1">
        <v>1</v>
      </c>
      <c r="B158" t="s">
        <v>344</v>
      </c>
      <c r="C158" t="s">
        <v>345</v>
      </c>
      <c r="D158" t="s">
        <v>16</v>
      </c>
      <c r="E158" t="s">
        <v>17</v>
      </c>
      <c r="F158" t="s">
        <v>490</v>
      </c>
      <c r="G158" t="s">
        <v>19</v>
      </c>
      <c r="H158" t="s">
        <v>27</v>
      </c>
      <c r="I158" t="s">
        <v>28</v>
      </c>
      <c r="J158">
        <v>0</v>
      </c>
      <c r="K158">
        <v>0</v>
      </c>
      <c r="L158">
        <v>0</v>
      </c>
      <c r="M158">
        <v>0</v>
      </c>
      <c r="N158">
        <f t="shared" si="12"/>
        <v>0</v>
      </c>
      <c r="O158">
        <f t="shared" si="13"/>
        <v>0</v>
      </c>
      <c r="P158">
        <f t="shared" si="14"/>
        <v>0</v>
      </c>
      <c r="Q158">
        <f t="shared" si="15"/>
        <v>0</v>
      </c>
      <c r="R158">
        <f t="shared" si="16"/>
        <v>0</v>
      </c>
    </row>
    <row r="159" spans="1:18">
      <c r="A159" s="1">
        <v>1</v>
      </c>
      <c r="C159" t="s">
        <v>346</v>
      </c>
      <c r="D159" t="s">
        <v>52</v>
      </c>
      <c r="E159" t="s">
        <v>10</v>
      </c>
      <c r="F159" t="s">
        <v>57</v>
      </c>
      <c r="G159" t="s">
        <v>19</v>
      </c>
      <c r="H159" t="s">
        <v>41</v>
      </c>
      <c r="I159" t="s">
        <v>28</v>
      </c>
      <c r="J159">
        <v>0</v>
      </c>
      <c r="K159">
        <v>3</v>
      </c>
      <c r="L159">
        <v>6</v>
      </c>
      <c r="M159">
        <v>6</v>
      </c>
      <c r="N159">
        <f t="shared" si="12"/>
        <v>0</v>
      </c>
      <c r="O159">
        <f t="shared" si="13"/>
        <v>3</v>
      </c>
      <c r="P159">
        <f t="shared" si="14"/>
        <v>6</v>
      </c>
      <c r="Q159">
        <f t="shared" si="15"/>
        <v>6</v>
      </c>
      <c r="R159">
        <f t="shared" si="16"/>
        <v>15</v>
      </c>
    </row>
    <row r="160" spans="1:18">
      <c r="A160" s="1">
        <v>1</v>
      </c>
      <c r="B160" t="s">
        <v>347</v>
      </c>
      <c r="C160" t="s">
        <v>348</v>
      </c>
      <c r="D160" t="s">
        <v>16</v>
      </c>
      <c r="E160" t="s">
        <v>31</v>
      </c>
      <c r="F160" t="s">
        <v>81</v>
      </c>
      <c r="G160" t="s">
        <v>19</v>
      </c>
      <c r="H160" t="s">
        <v>36</v>
      </c>
      <c r="I160" t="s">
        <v>21</v>
      </c>
      <c r="J160">
        <v>0</v>
      </c>
      <c r="K160">
        <v>0</v>
      </c>
      <c r="L160">
        <v>0</v>
      </c>
      <c r="M160">
        <v>0</v>
      </c>
      <c r="N160">
        <f t="shared" si="12"/>
        <v>0</v>
      </c>
      <c r="O160">
        <f t="shared" si="13"/>
        <v>0</v>
      </c>
      <c r="P160">
        <f t="shared" si="14"/>
        <v>0</v>
      </c>
      <c r="Q160">
        <f t="shared" si="15"/>
        <v>0</v>
      </c>
      <c r="R160">
        <f t="shared" si="16"/>
        <v>0</v>
      </c>
    </row>
    <row r="161" spans="1:18">
      <c r="A161" s="1">
        <v>1</v>
      </c>
      <c r="B161" t="s">
        <v>349</v>
      </c>
      <c r="C161" t="s">
        <v>350</v>
      </c>
      <c r="D161" t="s">
        <v>16</v>
      </c>
      <c r="E161" t="s">
        <v>64</v>
      </c>
      <c r="F161" s="20" t="s">
        <v>65</v>
      </c>
      <c r="G161" t="s">
        <v>19</v>
      </c>
      <c r="H161" t="s">
        <v>41</v>
      </c>
      <c r="I161" t="s">
        <v>28</v>
      </c>
      <c r="J161">
        <v>1</v>
      </c>
      <c r="K161">
        <v>5</v>
      </c>
      <c r="L161">
        <v>12</v>
      </c>
      <c r="M161">
        <v>40</v>
      </c>
      <c r="N161">
        <f t="shared" si="12"/>
        <v>1</v>
      </c>
      <c r="O161">
        <f t="shared" si="13"/>
        <v>5</v>
      </c>
      <c r="P161">
        <f t="shared" si="14"/>
        <v>12</v>
      </c>
      <c r="Q161">
        <f t="shared" si="15"/>
        <v>40</v>
      </c>
      <c r="R161">
        <f t="shared" si="16"/>
        <v>58</v>
      </c>
    </row>
    <row r="162" spans="1:18">
      <c r="A162" s="1">
        <v>1</v>
      </c>
      <c r="B162" s="20" t="s">
        <v>351</v>
      </c>
      <c r="C162" t="s">
        <v>352</v>
      </c>
      <c r="D162" t="s">
        <v>16</v>
      </c>
      <c r="E162" t="s">
        <v>31</v>
      </c>
      <c r="F162" t="s">
        <v>81</v>
      </c>
      <c r="G162" t="s">
        <v>19</v>
      </c>
      <c r="H162" t="s">
        <v>20</v>
      </c>
      <c r="I162" t="s">
        <v>21</v>
      </c>
      <c r="J162">
        <v>6</v>
      </c>
      <c r="K162">
        <v>19</v>
      </c>
      <c r="L162">
        <v>11</v>
      </c>
      <c r="M162">
        <v>16</v>
      </c>
      <c r="N162">
        <f t="shared" si="12"/>
        <v>6</v>
      </c>
      <c r="O162">
        <f t="shared" si="13"/>
        <v>19</v>
      </c>
      <c r="P162">
        <f t="shared" si="14"/>
        <v>11</v>
      </c>
      <c r="Q162">
        <f t="shared" si="15"/>
        <v>16</v>
      </c>
      <c r="R162">
        <f t="shared" si="16"/>
        <v>52</v>
      </c>
    </row>
    <row r="163" spans="1:18">
      <c r="A163" s="1">
        <v>1</v>
      </c>
      <c r="C163" t="s">
        <v>353</v>
      </c>
      <c r="D163" t="s">
        <v>16</v>
      </c>
      <c r="E163" t="s">
        <v>24</v>
      </c>
      <c r="F163" t="s">
        <v>73</v>
      </c>
      <c r="G163" t="s">
        <v>26</v>
      </c>
      <c r="H163" t="s">
        <v>27</v>
      </c>
      <c r="I163" t="s">
        <v>28</v>
      </c>
      <c r="J163">
        <v>9</v>
      </c>
      <c r="K163">
        <v>21</v>
      </c>
      <c r="L163">
        <v>50</v>
      </c>
      <c r="M163">
        <v>162</v>
      </c>
      <c r="N163">
        <f t="shared" si="12"/>
        <v>9</v>
      </c>
      <c r="O163">
        <f t="shared" si="13"/>
        <v>21</v>
      </c>
      <c r="P163">
        <f t="shared" si="14"/>
        <v>50</v>
      </c>
      <c r="Q163">
        <f t="shared" si="15"/>
        <v>162</v>
      </c>
      <c r="R163">
        <f t="shared" si="16"/>
        <v>242</v>
      </c>
    </row>
    <row r="164" spans="1:18">
      <c r="A164" s="1">
        <v>1</v>
      </c>
      <c r="B164" s="20" t="s">
        <v>354</v>
      </c>
      <c r="C164" t="s">
        <v>355</v>
      </c>
      <c r="D164" t="s">
        <v>16</v>
      </c>
      <c r="E164" t="s">
        <v>31</v>
      </c>
      <c r="F164" s="20" t="s">
        <v>103</v>
      </c>
      <c r="G164" t="s">
        <v>19</v>
      </c>
      <c r="H164" t="s">
        <v>41</v>
      </c>
      <c r="I164" t="s">
        <v>28</v>
      </c>
      <c r="J164">
        <v>0</v>
      </c>
      <c r="K164">
        <v>1</v>
      </c>
      <c r="L164">
        <v>0</v>
      </c>
      <c r="M164">
        <v>0</v>
      </c>
      <c r="N164">
        <f t="shared" si="12"/>
        <v>0</v>
      </c>
      <c r="O164">
        <f t="shared" si="13"/>
        <v>1</v>
      </c>
      <c r="P164">
        <f t="shared" si="14"/>
        <v>0</v>
      </c>
      <c r="Q164">
        <f t="shared" si="15"/>
        <v>0</v>
      </c>
      <c r="R164">
        <f t="shared" si="16"/>
        <v>1</v>
      </c>
    </row>
    <row r="165" spans="1:18">
      <c r="A165" s="1">
        <v>1</v>
      </c>
      <c r="B165" t="s">
        <v>356</v>
      </c>
      <c r="C165" t="s">
        <v>357</v>
      </c>
      <c r="D165" t="s">
        <v>16</v>
      </c>
      <c r="E165" t="s">
        <v>31</v>
      </c>
      <c r="F165" t="s">
        <v>81</v>
      </c>
      <c r="G165" t="s">
        <v>19</v>
      </c>
      <c r="H165" t="s">
        <v>20</v>
      </c>
      <c r="I165" t="s">
        <v>21</v>
      </c>
      <c r="J165">
        <v>4</v>
      </c>
      <c r="K165">
        <v>4</v>
      </c>
      <c r="L165">
        <v>0</v>
      </c>
      <c r="M165">
        <v>1</v>
      </c>
      <c r="N165">
        <f t="shared" si="12"/>
        <v>4</v>
      </c>
      <c r="O165">
        <f t="shared" si="13"/>
        <v>4</v>
      </c>
      <c r="P165">
        <f t="shared" si="14"/>
        <v>0</v>
      </c>
      <c r="Q165">
        <f t="shared" si="15"/>
        <v>1</v>
      </c>
      <c r="R165">
        <f t="shared" si="16"/>
        <v>9</v>
      </c>
    </row>
    <row r="166" spans="1:18">
      <c r="A166" s="1">
        <v>1</v>
      </c>
      <c r="B166" t="s">
        <v>358</v>
      </c>
      <c r="C166" t="s">
        <v>359</v>
      </c>
      <c r="D166" t="s">
        <v>16</v>
      </c>
      <c r="E166" t="s">
        <v>17</v>
      </c>
      <c r="F166" t="s">
        <v>96</v>
      </c>
      <c r="G166" t="s">
        <v>19</v>
      </c>
      <c r="H166" t="s">
        <v>41</v>
      </c>
      <c r="I166" t="s">
        <v>28</v>
      </c>
      <c r="J166">
        <v>6</v>
      </c>
      <c r="K166">
        <v>2</v>
      </c>
      <c r="L166">
        <v>15</v>
      </c>
      <c r="M166">
        <v>1</v>
      </c>
      <c r="N166">
        <f t="shared" si="12"/>
        <v>6</v>
      </c>
      <c r="O166">
        <f t="shared" si="13"/>
        <v>2</v>
      </c>
      <c r="P166">
        <f t="shared" si="14"/>
        <v>15</v>
      </c>
      <c r="Q166">
        <f t="shared" si="15"/>
        <v>1</v>
      </c>
      <c r="R166">
        <f t="shared" si="16"/>
        <v>24</v>
      </c>
    </row>
    <row r="167" spans="1:18">
      <c r="A167" s="1">
        <v>1</v>
      </c>
      <c r="C167" t="s">
        <v>360</v>
      </c>
      <c r="D167" t="s">
        <v>52</v>
      </c>
      <c r="E167" t="s">
        <v>39</v>
      </c>
      <c r="F167" t="s">
        <v>40</v>
      </c>
      <c r="G167" t="s">
        <v>19</v>
      </c>
      <c r="H167" t="s">
        <v>41</v>
      </c>
      <c r="I167" t="s">
        <v>28</v>
      </c>
      <c r="J167">
        <v>16</v>
      </c>
      <c r="K167">
        <v>0</v>
      </c>
      <c r="L167">
        <v>3</v>
      </c>
      <c r="M167">
        <v>0</v>
      </c>
      <c r="N167">
        <f t="shared" si="12"/>
        <v>16</v>
      </c>
      <c r="O167">
        <f t="shared" si="13"/>
        <v>0</v>
      </c>
      <c r="P167">
        <f t="shared" si="14"/>
        <v>3</v>
      </c>
      <c r="Q167">
        <f t="shared" si="15"/>
        <v>0</v>
      </c>
      <c r="R167">
        <f t="shared" si="16"/>
        <v>19</v>
      </c>
    </row>
    <row r="168" spans="1:18">
      <c r="A168" s="1">
        <v>1</v>
      </c>
      <c r="B168" t="s">
        <v>361</v>
      </c>
      <c r="C168" t="s">
        <v>362</v>
      </c>
      <c r="D168" t="s">
        <v>52</v>
      </c>
      <c r="E168" t="s">
        <v>10</v>
      </c>
      <c r="F168" t="s">
        <v>136</v>
      </c>
      <c r="G168" t="s">
        <v>53</v>
      </c>
      <c r="H168" t="s">
        <v>41</v>
      </c>
      <c r="I168" t="s">
        <v>28</v>
      </c>
      <c r="J168">
        <v>320</v>
      </c>
      <c r="K168">
        <v>345</v>
      </c>
      <c r="L168">
        <v>747</v>
      </c>
      <c r="M168">
        <v>599</v>
      </c>
      <c r="N168">
        <f t="shared" si="12"/>
        <v>320</v>
      </c>
      <c r="O168">
        <f t="shared" si="13"/>
        <v>345</v>
      </c>
      <c r="P168">
        <f t="shared" si="14"/>
        <v>747</v>
      </c>
      <c r="Q168">
        <f t="shared" si="15"/>
        <v>599</v>
      </c>
      <c r="R168">
        <f t="shared" si="16"/>
        <v>2011</v>
      </c>
    </row>
    <row r="169" spans="1:18">
      <c r="A169" s="1">
        <v>1</v>
      </c>
      <c r="B169" t="s">
        <v>363</v>
      </c>
      <c r="C169" t="s">
        <v>364</v>
      </c>
      <c r="D169" t="s">
        <v>52</v>
      </c>
      <c r="E169" t="s">
        <v>10</v>
      </c>
      <c r="F169" t="s">
        <v>136</v>
      </c>
      <c r="G169" t="s">
        <v>53</v>
      </c>
      <c r="H169" t="s">
        <v>41</v>
      </c>
      <c r="I169" t="s">
        <v>28</v>
      </c>
      <c r="J169">
        <v>234</v>
      </c>
      <c r="K169">
        <v>158</v>
      </c>
      <c r="L169">
        <v>251</v>
      </c>
      <c r="M169">
        <v>133</v>
      </c>
      <c r="N169">
        <f t="shared" si="12"/>
        <v>234</v>
      </c>
      <c r="O169">
        <f t="shared" si="13"/>
        <v>158</v>
      </c>
      <c r="P169">
        <f t="shared" si="14"/>
        <v>251</v>
      </c>
      <c r="Q169">
        <f t="shared" si="15"/>
        <v>133</v>
      </c>
      <c r="R169">
        <f t="shared" si="16"/>
        <v>776</v>
      </c>
    </row>
    <row r="170" spans="1:18">
      <c r="A170" s="1">
        <v>1</v>
      </c>
      <c r="C170" t="s">
        <v>365</v>
      </c>
      <c r="D170" t="s">
        <v>52</v>
      </c>
      <c r="E170" t="s">
        <v>17</v>
      </c>
      <c r="F170" t="s">
        <v>490</v>
      </c>
      <c r="G170" t="s">
        <v>19</v>
      </c>
      <c r="H170" t="s">
        <v>36</v>
      </c>
      <c r="I170" t="s">
        <v>28</v>
      </c>
      <c r="J170">
        <v>0</v>
      </c>
      <c r="K170">
        <v>0</v>
      </c>
      <c r="L170">
        <v>1</v>
      </c>
      <c r="M170">
        <v>0</v>
      </c>
      <c r="N170">
        <f t="shared" si="12"/>
        <v>0</v>
      </c>
      <c r="O170">
        <f t="shared" si="13"/>
        <v>0</v>
      </c>
      <c r="P170">
        <f t="shared" si="14"/>
        <v>1</v>
      </c>
      <c r="Q170">
        <f t="shared" si="15"/>
        <v>0</v>
      </c>
      <c r="R170">
        <f t="shared" si="16"/>
        <v>1</v>
      </c>
    </row>
    <row r="171" spans="1:18">
      <c r="A171" s="1">
        <v>1</v>
      </c>
      <c r="B171" s="20" t="s">
        <v>366</v>
      </c>
      <c r="C171" t="s">
        <v>367</v>
      </c>
      <c r="D171" t="s">
        <v>16</v>
      </c>
      <c r="E171" t="s">
        <v>31</v>
      </c>
      <c r="F171" t="s">
        <v>103</v>
      </c>
      <c r="G171" t="s">
        <v>19</v>
      </c>
      <c r="H171" t="s">
        <v>20</v>
      </c>
      <c r="I171" t="s">
        <v>21</v>
      </c>
      <c r="J171">
        <v>0</v>
      </c>
      <c r="K171">
        <v>0</v>
      </c>
      <c r="L171">
        <v>1</v>
      </c>
      <c r="M171">
        <v>0</v>
      </c>
      <c r="N171">
        <f t="shared" si="12"/>
        <v>0</v>
      </c>
      <c r="O171">
        <f t="shared" si="13"/>
        <v>0</v>
      </c>
      <c r="P171">
        <f t="shared" si="14"/>
        <v>1</v>
      </c>
      <c r="Q171">
        <f t="shared" si="15"/>
        <v>0</v>
      </c>
      <c r="R171">
        <f t="shared" si="16"/>
        <v>1</v>
      </c>
    </row>
    <row r="172" spans="1:18">
      <c r="A172" s="1">
        <v>1</v>
      </c>
      <c r="B172" t="s">
        <v>368</v>
      </c>
      <c r="C172" t="s">
        <v>369</v>
      </c>
      <c r="D172" t="s">
        <v>16</v>
      </c>
      <c r="E172" t="s">
        <v>31</v>
      </c>
      <c r="F172" t="s">
        <v>35</v>
      </c>
      <c r="G172" t="s">
        <v>19</v>
      </c>
      <c r="H172" t="s">
        <v>27</v>
      </c>
      <c r="I172" t="s">
        <v>28</v>
      </c>
      <c r="J172">
        <v>0</v>
      </c>
      <c r="K172">
        <v>830</v>
      </c>
      <c r="L172">
        <v>40</v>
      </c>
      <c r="M172">
        <v>0</v>
      </c>
      <c r="N172">
        <f t="shared" si="12"/>
        <v>0</v>
      </c>
      <c r="O172">
        <f t="shared" si="13"/>
        <v>830</v>
      </c>
      <c r="P172">
        <f t="shared" si="14"/>
        <v>40</v>
      </c>
      <c r="Q172">
        <f t="shared" si="15"/>
        <v>0</v>
      </c>
      <c r="R172">
        <f t="shared" si="16"/>
        <v>870</v>
      </c>
    </row>
    <row r="173" spans="1:18">
      <c r="A173" s="1">
        <v>1</v>
      </c>
      <c r="B173" t="s">
        <v>370</v>
      </c>
      <c r="C173" t="s">
        <v>371</v>
      </c>
      <c r="D173" t="s">
        <v>16</v>
      </c>
      <c r="E173" t="s">
        <v>31</v>
      </c>
      <c r="F173" t="s">
        <v>103</v>
      </c>
      <c r="G173" t="s">
        <v>19</v>
      </c>
      <c r="H173" t="s">
        <v>20</v>
      </c>
      <c r="I173" t="s">
        <v>21</v>
      </c>
      <c r="J173">
        <v>0</v>
      </c>
      <c r="K173">
        <v>0</v>
      </c>
      <c r="L173">
        <v>0</v>
      </c>
      <c r="M173">
        <v>0</v>
      </c>
      <c r="N173">
        <f t="shared" si="12"/>
        <v>0</v>
      </c>
      <c r="O173">
        <f t="shared" si="13"/>
        <v>0</v>
      </c>
      <c r="P173">
        <f t="shared" si="14"/>
        <v>0</v>
      </c>
      <c r="Q173">
        <f t="shared" si="15"/>
        <v>0</v>
      </c>
      <c r="R173">
        <f t="shared" si="16"/>
        <v>0</v>
      </c>
    </row>
    <row r="174" spans="1:18">
      <c r="A174" s="1">
        <v>1</v>
      </c>
      <c r="B174" t="s">
        <v>372</v>
      </c>
      <c r="C174" t="s">
        <v>373</v>
      </c>
      <c r="D174" t="s">
        <v>52</v>
      </c>
      <c r="E174" t="s">
        <v>10</v>
      </c>
      <c r="F174" t="s">
        <v>57</v>
      </c>
      <c r="G174" t="s">
        <v>53</v>
      </c>
      <c r="H174" t="s">
        <v>41</v>
      </c>
      <c r="I174" t="s">
        <v>28</v>
      </c>
      <c r="J174">
        <v>287</v>
      </c>
      <c r="K174">
        <v>508</v>
      </c>
      <c r="L174">
        <v>604</v>
      </c>
      <c r="M174">
        <v>538</v>
      </c>
      <c r="N174">
        <f t="shared" si="12"/>
        <v>287</v>
      </c>
      <c r="O174">
        <f t="shared" si="13"/>
        <v>508</v>
      </c>
      <c r="P174">
        <f t="shared" si="14"/>
        <v>604</v>
      </c>
      <c r="Q174">
        <f t="shared" si="15"/>
        <v>538</v>
      </c>
      <c r="R174">
        <f t="shared" si="16"/>
        <v>1937</v>
      </c>
    </row>
    <row r="175" spans="1:18">
      <c r="A175" s="1">
        <v>1</v>
      </c>
      <c r="B175" s="20" t="s">
        <v>374</v>
      </c>
      <c r="C175" t="s">
        <v>375</v>
      </c>
      <c r="D175" t="s">
        <v>16</v>
      </c>
      <c r="E175" t="s">
        <v>17</v>
      </c>
      <c r="F175" t="s">
        <v>68</v>
      </c>
      <c r="G175" t="s">
        <v>19</v>
      </c>
      <c r="H175" t="s">
        <v>36</v>
      </c>
      <c r="I175" t="s">
        <v>28</v>
      </c>
      <c r="J175">
        <v>14</v>
      </c>
      <c r="K175">
        <v>31</v>
      </c>
      <c r="L175">
        <v>9</v>
      </c>
      <c r="M175">
        <v>0</v>
      </c>
      <c r="N175">
        <f t="shared" si="12"/>
        <v>14</v>
      </c>
      <c r="O175">
        <f t="shared" si="13"/>
        <v>31</v>
      </c>
      <c r="P175">
        <f t="shared" si="14"/>
        <v>9</v>
      </c>
      <c r="Q175">
        <f t="shared" si="15"/>
        <v>0</v>
      </c>
      <c r="R175">
        <f t="shared" si="16"/>
        <v>54</v>
      </c>
    </row>
    <row r="176" spans="1:18">
      <c r="A176" s="1">
        <v>1</v>
      </c>
      <c r="B176" s="20" t="s">
        <v>376</v>
      </c>
      <c r="C176" t="s">
        <v>377</v>
      </c>
      <c r="D176" t="s">
        <v>16</v>
      </c>
      <c r="E176" t="s">
        <v>39</v>
      </c>
      <c r="F176" t="s">
        <v>40</v>
      </c>
      <c r="G176" t="s">
        <v>19</v>
      </c>
      <c r="H176" t="s">
        <v>41</v>
      </c>
      <c r="I176" t="s">
        <v>28</v>
      </c>
      <c r="J176">
        <v>1</v>
      </c>
      <c r="K176">
        <v>0</v>
      </c>
      <c r="L176">
        <v>0</v>
      </c>
      <c r="M176">
        <v>0</v>
      </c>
      <c r="N176">
        <f t="shared" si="12"/>
        <v>1</v>
      </c>
      <c r="O176">
        <f t="shared" si="13"/>
        <v>0</v>
      </c>
      <c r="P176">
        <f t="shared" si="14"/>
        <v>0</v>
      </c>
      <c r="Q176">
        <f t="shared" si="15"/>
        <v>0</v>
      </c>
      <c r="R176">
        <f t="shared" si="16"/>
        <v>1</v>
      </c>
    </row>
    <row r="177" spans="1:18">
      <c r="A177" s="1">
        <v>1</v>
      </c>
      <c r="B177" s="20" t="s">
        <v>378</v>
      </c>
      <c r="C177" t="s">
        <v>379</v>
      </c>
      <c r="D177" t="s">
        <v>16</v>
      </c>
      <c r="E177" t="s">
        <v>39</v>
      </c>
      <c r="F177" t="s">
        <v>40</v>
      </c>
      <c r="G177" t="s">
        <v>19</v>
      </c>
      <c r="H177" t="s">
        <v>27</v>
      </c>
      <c r="I177" t="s">
        <v>28</v>
      </c>
      <c r="J177">
        <v>0</v>
      </c>
      <c r="K177">
        <v>1</v>
      </c>
      <c r="L177">
        <v>3</v>
      </c>
      <c r="M177">
        <v>0</v>
      </c>
      <c r="N177">
        <f t="shared" si="12"/>
        <v>0</v>
      </c>
      <c r="O177">
        <f t="shared" si="13"/>
        <v>1</v>
      </c>
      <c r="P177">
        <f t="shared" si="14"/>
        <v>3</v>
      </c>
      <c r="Q177">
        <f t="shared" si="15"/>
        <v>0</v>
      </c>
      <c r="R177">
        <f t="shared" si="16"/>
        <v>4</v>
      </c>
    </row>
    <row r="178" spans="1:18">
      <c r="A178" s="1">
        <v>1</v>
      </c>
      <c r="B178" t="s">
        <v>380</v>
      </c>
      <c r="C178" t="s">
        <v>381</v>
      </c>
      <c r="D178" t="s">
        <v>16</v>
      </c>
      <c r="E178" t="s">
        <v>39</v>
      </c>
      <c r="F178" t="s">
        <v>40</v>
      </c>
      <c r="G178" t="s">
        <v>19</v>
      </c>
      <c r="H178" t="s">
        <v>27</v>
      </c>
      <c r="I178" t="s">
        <v>28</v>
      </c>
      <c r="J178">
        <v>0</v>
      </c>
      <c r="K178">
        <v>0</v>
      </c>
      <c r="L178">
        <v>0</v>
      </c>
      <c r="M178">
        <v>0</v>
      </c>
      <c r="N178">
        <f t="shared" si="12"/>
        <v>0</v>
      </c>
      <c r="O178">
        <f t="shared" si="13"/>
        <v>0</v>
      </c>
      <c r="P178">
        <f t="shared" si="14"/>
        <v>0</v>
      </c>
      <c r="Q178">
        <f t="shared" si="15"/>
        <v>0</v>
      </c>
      <c r="R178">
        <f t="shared" si="16"/>
        <v>0</v>
      </c>
    </row>
    <row r="179" spans="1:18">
      <c r="A179" s="1">
        <v>1</v>
      </c>
      <c r="B179" s="20" t="s">
        <v>382</v>
      </c>
      <c r="C179" t="s">
        <v>383</v>
      </c>
      <c r="D179" t="s">
        <v>16</v>
      </c>
      <c r="E179" t="s">
        <v>31</v>
      </c>
      <c r="F179" s="20" t="s">
        <v>103</v>
      </c>
      <c r="G179" t="s">
        <v>19</v>
      </c>
      <c r="H179" t="s">
        <v>36</v>
      </c>
      <c r="I179" t="s">
        <v>21</v>
      </c>
      <c r="J179">
        <v>0</v>
      </c>
      <c r="K179">
        <v>1</v>
      </c>
      <c r="L179">
        <v>0</v>
      </c>
      <c r="M179">
        <v>4</v>
      </c>
      <c r="N179">
        <f t="shared" si="12"/>
        <v>0</v>
      </c>
      <c r="O179">
        <f t="shared" si="13"/>
        <v>1</v>
      </c>
      <c r="P179">
        <f t="shared" si="14"/>
        <v>0</v>
      </c>
      <c r="Q179">
        <f t="shared" si="15"/>
        <v>4</v>
      </c>
      <c r="R179">
        <f t="shared" si="16"/>
        <v>5</v>
      </c>
    </row>
    <row r="180" spans="1:18">
      <c r="A180" s="1">
        <v>1</v>
      </c>
      <c r="B180" s="20" t="s">
        <v>384</v>
      </c>
      <c r="C180" t="s">
        <v>385</v>
      </c>
      <c r="D180" t="s">
        <v>16</v>
      </c>
      <c r="E180" t="s">
        <v>39</v>
      </c>
      <c r="F180" t="s">
        <v>44</v>
      </c>
      <c r="G180" t="s">
        <v>19</v>
      </c>
      <c r="H180" t="s">
        <v>27</v>
      </c>
      <c r="I180" t="s">
        <v>28</v>
      </c>
      <c r="J180">
        <v>0</v>
      </c>
      <c r="K180">
        <v>0</v>
      </c>
      <c r="L180">
        <v>1</v>
      </c>
      <c r="M180">
        <v>1</v>
      </c>
      <c r="N180">
        <f t="shared" si="12"/>
        <v>0</v>
      </c>
      <c r="O180">
        <f t="shared" si="13"/>
        <v>0</v>
      </c>
      <c r="P180">
        <f t="shared" si="14"/>
        <v>1</v>
      </c>
      <c r="Q180">
        <f t="shared" si="15"/>
        <v>1</v>
      </c>
      <c r="R180">
        <f t="shared" si="16"/>
        <v>2</v>
      </c>
    </row>
    <row r="181" spans="1:18">
      <c r="A181" s="1">
        <v>1</v>
      </c>
      <c r="B181" t="s">
        <v>386</v>
      </c>
      <c r="C181" t="s">
        <v>387</v>
      </c>
      <c r="D181" t="s">
        <v>52</v>
      </c>
      <c r="E181" t="s">
        <v>10</v>
      </c>
      <c r="F181" t="s">
        <v>489</v>
      </c>
      <c r="G181" t="s">
        <v>53</v>
      </c>
      <c r="H181" t="s">
        <v>41</v>
      </c>
      <c r="I181" t="s">
        <v>28</v>
      </c>
      <c r="J181">
        <v>100</v>
      </c>
      <c r="K181">
        <v>90</v>
      </c>
      <c r="L181">
        <v>97</v>
      </c>
      <c r="M181">
        <v>127</v>
      </c>
      <c r="N181">
        <f t="shared" si="12"/>
        <v>100</v>
      </c>
      <c r="O181">
        <f t="shared" si="13"/>
        <v>90</v>
      </c>
      <c r="P181">
        <f t="shared" si="14"/>
        <v>97</v>
      </c>
      <c r="Q181">
        <f t="shared" si="15"/>
        <v>127</v>
      </c>
      <c r="R181">
        <f t="shared" si="16"/>
        <v>414</v>
      </c>
    </row>
    <row r="182" spans="1:18">
      <c r="A182" s="1">
        <v>1</v>
      </c>
      <c r="C182" t="s">
        <v>388</v>
      </c>
      <c r="D182" t="s">
        <v>52</v>
      </c>
      <c r="E182" t="s">
        <v>10</v>
      </c>
      <c r="F182" t="s">
        <v>57</v>
      </c>
      <c r="G182" t="s">
        <v>53</v>
      </c>
      <c r="H182" t="s">
        <v>41</v>
      </c>
      <c r="I182" t="s">
        <v>28</v>
      </c>
      <c r="J182">
        <v>303</v>
      </c>
      <c r="K182">
        <v>290</v>
      </c>
      <c r="L182">
        <v>522</v>
      </c>
      <c r="M182">
        <v>1407</v>
      </c>
      <c r="N182">
        <f t="shared" si="12"/>
        <v>303</v>
      </c>
      <c r="O182">
        <f t="shared" si="13"/>
        <v>290</v>
      </c>
      <c r="P182">
        <f t="shared" si="14"/>
        <v>522</v>
      </c>
      <c r="Q182">
        <f t="shared" si="15"/>
        <v>1407</v>
      </c>
      <c r="R182">
        <f t="shared" si="16"/>
        <v>2522</v>
      </c>
    </row>
    <row r="183" spans="1:18">
      <c r="A183" s="1">
        <v>1</v>
      </c>
      <c r="B183" s="20" t="s">
        <v>389</v>
      </c>
      <c r="C183" t="s">
        <v>390</v>
      </c>
      <c r="D183" t="s">
        <v>52</v>
      </c>
      <c r="E183" t="s">
        <v>64</v>
      </c>
      <c r="F183" t="s">
        <v>65</v>
      </c>
      <c r="G183" t="s">
        <v>19</v>
      </c>
      <c r="H183" t="s">
        <v>20</v>
      </c>
      <c r="I183" t="s">
        <v>28</v>
      </c>
      <c r="J183">
        <v>0</v>
      </c>
      <c r="K183">
        <v>0</v>
      </c>
      <c r="L183">
        <v>0</v>
      </c>
      <c r="M183">
        <v>0</v>
      </c>
      <c r="N183">
        <f t="shared" si="12"/>
        <v>0</v>
      </c>
      <c r="O183">
        <f t="shared" si="13"/>
        <v>0</v>
      </c>
      <c r="P183">
        <f t="shared" si="14"/>
        <v>0</v>
      </c>
      <c r="Q183">
        <f t="shared" si="15"/>
        <v>0</v>
      </c>
      <c r="R183">
        <f t="shared" si="16"/>
        <v>0</v>
      </c>
    </row>
    <row r="184" spans="1:18">
      <c r="A184" s="1">
        <v>1</v>
      </c>
      <c r="C184" t="s">
        <v>391</v>
      </c>
      <c r="D184" t="s">
        <v>52</v>
      </c>
      <c r="E184" t="s">
        <v>17</v>
      </c>
      <c r="F184" s="20" t="s">
        <v>96</v>
      </c>
      <c r="G184" t="s">
        <v>19</v>
      </c>
      <c r="H184" t="s">
        <v>41</v>
      </c>
      <c r="I184" t="s">
        <v>28</v>
      </c>
      <c r="J184">
        <v>10</v>
      </c>
      <c r="K184">
        <v>2</v>
      </c>
      <c r="L184">
        <v>2</v>
      </c>
      <c r="M184">
        <v>32</v>
      </c>
      <c r="N184">
        <f t="shared" si="12"/>
        <v>10</v>
      </c>
      <c r="O184">
        <f t="shared" si="13"/>
        <v>2</v>
      </c>
      <c r="P184">
        <f t="shared" si="14"/>
        <v>2</v>
      </c>
      <c r="Q184">
        <f t="shared" si="15"/>
        <v>32</v>
      </c>
      <c r="R184">
        <f t="shared" si="16"/>
        <v>46</v>
      </c>
    </row>
    <row r="185" spans="1:18">
      <c r="A185" s="1">
        <v>1</v>
      </c>
      <c r="B185" s="20" t="s">
        <v>392</v>
      </c>
      <c r="C185" t="s">
        <v>393</v>
      </c>
      <c r="D185" t="s">
        <v>16</v>
      </c>
      <c r="E185" t="s">
        <v>24</v>
      </c>
      <c r="F185" t="s">
        <v>18</v>
      </c>
      <c r="G185" t="s">
        <v>26</v>
      </c>
      <c r="H185" t="s">
        <v>20</v>
      </c>
      <c r="I185" t="s">
        <v>28</v>
      </c>
      <c r="J185">
        <v>0</v>
      </c>
      <c r="K185">
        <v>3</v>
      </c>
      <c r="L185">
        <v>10</v>
      </c>
      <c r="M185">
        <v>9</v>
      </c>
      <c r="N185">
        <f t="shared" si="12"/>
        <v>0</v>
      </c>
      <c r="O185">
        <f t="shared" si="13"/>
        <v>3</v>
      </c>
      <c r="P185">
        <f t="shared" si="14"/>
        <v>10</v>
      </c>
      <c r="Q185">
        <f t="shared" si="15"/>
        <v>9</v>
      </c>
      <c r="R185">
        <f t="shared" si="16"/>
        <v>22</v>
      </c>
    </row>
    <row r="186" spans="1:18">
      <c r="A186" s="1">
        <v>1</v>
      </c>
      <c r="B186" s="20" t="s">
        <v>394</v>
      </c>
      <c r="C186" t="s">
        <v>395</v>
      </c>
      <c r="D186" t="s">
        <v>16</v>
      </c>
      <c r="E186" t="s">
        <v>31</v>
      </c>
      <c r="F186" t="s">
        <v>103</v>
      </c>
      <c r="G186" t="s">
        <v>19</v>
      </c>
      <c r="H186" t="s">
        <v>20</v>
      </c>
      <c r="I186" t="s">
        <v>21</v>
      </c>
      <c r="J186">
        <v>1</v>
      </c>
      <c r="K186">
        <v>0</v>
      </c>
      <c r="L186">
        <v>1</v>
      </c>
      <c r="M186">
        <v>1</v>
      </c>
      <c r="N186">
        <f t="shared" si="12"/>
        <v>1</v>
      </c>
      <c r="O186">
        <f t="shared" si="13"/>
        <v>0</v>
      </c>
      <c r="P186">
        <f t="shared" si="14"/>
        <v>1</v>
      </c>
      <c r="Q186">
        <f t="shared" si="15"/>
        <v>1</v>
      </c>
      <c r="R186">
        <f t="shared" si="16"/>
        <v>3</v>
      </c>
    </row>
    <row r="187" spans="1:18">
      <c r="A187" s="1">
        <v>1</v>
      </c>
      <c r="B187" s="20" t="s">
        <v>396</v>
      </c>
      <c r="C187" t="s">
        <v>397</v>
      </c>
      <c r="D187" t="s">
        <v>16</v>
      </c>
      <c r="E187" t="s">
        <v>17</v>
      </c>
      <c r="F187" t="s">
        <v>96</v>
      </c>
      <c r="G187" t="s">
        <v>19</v>
      </c>
      <c r="H187" t="s">
        <v>27</v>
      </c>
      <c r="I187" t="s">
        <v>28</v>
      </c>
      <c r="J187">
        <v>6</v>
      </c>
      <c r="K187">
        <v>900</v>
      </c>
      <c r="L187">
        <v>6</v>
      </c>
      <c r="M187">
        <v>0</v>
      </c>
      <c r="N187">
        <f t="shared" si="12"/>
        <v>6</v>
      </c>
      <c r="O187">
        <f t="shared" si="13"/>
        <v>900</v>
      </c>
      <c r="P187">
        <f t="shared" si="14"/>
        <v>6</v>
      </c>
      <c r="Q187">
        <f t="shared" si="15"/>
        <v>0</v>
      </c>
      <c r="R187">
        <f t="shared" si="16"/>
        <v>912</v>
      </c>
    </row>
    <row r="188" spans="1:18">
      <c r="A188" s="1">
        <v>1</v>
      </c>
      <c r="B188" s="20" t="s">
        <v>398</v>
      </c>
      <c r="C188" t="s">
        <v>399</v>
      </c>
      <c r="D188" t="s">
        <v>16</v>
      </c>
      <c r="E188" t="s">
        <v>17</v>
      </c>
      <c r="F188" t="s">
        <v>96</v>
      </c>
      <c r="G188" t="s">
        <v>19</v>
      </c>
      <c r="H188" t="s">
        <v>36</v>
      </c>
      <c r="I188" t="s">
        <v>21</v>
      </c>
      <c r="J188">
        <v>0</v>
      </c>
      <c r="K188">
        <v>0</v>
      </c>
      <c r="L188">
        <v>0</v>
      </c>
      <c r="M188">
        <v>0</v>
      </c>
      <c r="N188">
        <f t="shared" si="12"/>
        <v>0</v>
      </c>
      <c r="O188">
        <f t="shared" si="13"/>
        <v>0</v>
      </c>
      <c r="P188">
        <f t="shared" si="14"/>
        <v>0</v>
      </c>
      <c r="Q188">
        <f t="shared" si="15"/>
        <v>0</v>
      </c>
      <c r="R188">
        <f t="shared" si="16"/>
        <v>0</v>
      </c>
    </row>
    <row r="189" spans="1:18">
      <c r="A189" s="1">
        <v>1</v>
      </c>
      <c r="B189" s="20" t="s">
        <v>400</v>
      </c>
      <c r="C189" t="s">
        <v>401</v>
      </c>
      <c r="D189" t="s">
        <v>16</v>
      </c>
      <c r="E189" t="s">
        <v>31</v>
      </c>
      <c r="F189" t="s">
        <v>81</v>
      </c>
      <c r="G189" t="s">
        <v>19</v>
      </c>
      <c r="H189" t="s">
        <v>20</v>
      </c>
      <c r="I189" t="s">
        <v>21</v>
      </c>
      <c r="J189">
        <v>0</v>
      </c>
      <c r="K189">
        <v>36</v>
      </c>
      <c r="L189">
        <v>1</v>
      </c>
      <c r="M189">
        <v>2</v>
      </c>
      <c r="N189">
        <f t="shared" si="12"/>
        <v>0</v>
      </c>
      <c r="O189">
        <f t="shared" si="13"/>
        <v>36</v>
      </c>
      <c r="P189">
        <f t="shared" si="14"/>
        <v>1</v>
      </c>
      <c r="Q189">
        <f t="shared" si="15"/>
        <v>2</v>
      </c>
      <c r="R189">
        <f t="shared" si="16"/>
        <v>39</v>
      </c>
    </row>
    <row r="190" spans="1:18">
      <c r="A190" s="1">
        <v>1</v>
      </c>
      <c r="C190" t="s">
        <v>402</v>
      </c>
      <c r="D190" t="s">
        <v>52</v>
      </c>
      <c r="E190" t="s">
        <v>17</v>
      </c>
      <c r="F190" t="s">
        <v>490</v>
      </c>
      <c r="G190" t="s">
        <v>19</v>
      </c>
      <c r="H190" t="s">
        <v>27</v>
      </c>
      <c r="I190" t="s">
        <v>28</v>
      </c>
      <c r="J190">
        <v>0</v>
      </c>
      <c r="K190">
        <v>0</v>
      </c>
      <c r="L190">
        <v>0</v>
      </c>
      <c r="M190">
        <v>0</v>
      </c>
      <c r="N190">
        <f t="shared" si="12"/>
        <v>0</v>
      </c>
      <c r="O190">
        <f t="shared" si="13"/>
        <v>0</v>
      </c>
      <c r="P190">
        <f t="shared" si="14"/>
        <v>0</v>
      </c>
      <c r="Q190">
        <f t="shared" si="15"/>
        <v>0</v>
      </c>
      <c r="R190">
        <f t="shared" si="16"/>
        <v>0</v>
      </c>
    </row>
    <row r="191" spans="1:18">
      <c r="A191" s="1">
        <v>1</v>
      </c>
      <c r="B191" s="20" t="s">
        <v>403</v>
      </c>
      <c r="C191" t="s">
        <v>404</v>
      </c>
      <c r="D191" t="s">
        <v>16</v>
      </c>
      <c r="E191" t="s">
        <v>39</v>
      </c>
      <c r="F191" t="s">
        <v>40</v>
      </c>
      <c r="G191" t="s">
        <v>19</v>
      </c>
      <c r="H191" t="s">
        <v>41</v>
      </c>
      <c r="I191" t="s">
        <v>28</v>
      </c>
      <c r="J191">
        <v>14</v>
      </c>
      <c r="K191">
        <v>4</v>
      </c>
      <c r="L191">
        <v>1</v>
      </c>
      <c r="M191">
        <v>0</v>
      </c>
      <c r="N191">
        <f t="shared" si="12"/>
        <v>14</v>
      </c>
      <c r="O191">
        <f t="shared" si="13"/>
        <v>4</v>
      </c>
      <c r="P191">
        <f t="shared" si="14"/>
        <v>1</v>
      </c>
      <c r="Q191">
        <f t="shared" si="15"/>
        <v>0</v>
      </c>
      <c r="R191">
        <f t="shared" si="16"/>
        <v>19</v>
      </c>
    </row>
    <row r="192" spans="1:18">
      <c r="A192" s="1">
        <v>1</v>
      </c>
      <c r="B192" s="32" t="s">
        <v>405</v>
      </c>
      <c r="C192" t="s">
        <v>406</v>
      </c>
      <c r="D192" t="s">
        <v>16</v>
      </c>
      <c r="E192" t="s">
        <v>31</v>
      </c>
      <c r="F192" t="s">
        <v>32</v>
      </c>
      <c r="G192" t="s">
        <v>19</v>
      </c>
      <c r="H192" t="s">
        <v>36</v>
      </c>
      <c r="I192" t="s">
        <v>28</v>
      </c>
      <c r="J192">
        <v>13</v>
      </c>
      <c r="K192">
        <v>6</v>
      </c>
      <c r="L192">
        <v>6</v>
      </c>
      <c r="M192">
        <v>10023</v>
      </c>
      <c r="N192">
        <f t="shared" si="12"/>
        <v>13</v>
      </c>
      <c r="O192">
        <f t="shared" si="13"/>
        <v>6</v>
      </c>
      <c r="P192">
        <f t="shared" si="14"/>
        <v>6</v>
      </c>
      <c r="Q192">
        <f t="shared" si="15"/>
        <v>10023</v>
      </c>
      <c r="R192">
        <f t="shared" si="16"/>
        <v>10048</v>
      </c>
    </row>
    <row r="193" spans="1:18">
      <c r="A193" s="1">
        <v>1</v>
      </c>
      <c r="B193" t="s">
        <v>407</v>
      </c>
      <c r="C193" t="s">
        <v>408</v>
      </c>
      <c r="D193" t="s">
        <v>16</v>
      </c>
      <c r="E193" t="s">
        <v>24</v>
      </c>
      <c r="F193" t="s">
        <v>25</v>
      </c>
      <c r="G193" t="s">
        <v>19</v>
      </c>
      <c r="H193" t="s">
        <v>27</v>
      </c>
      <c r="I193" t="s">
        <v>28</v>
      </c>
      <c r="J193">
        <v>4</v>
      </c>
      <c r="K193">
        <v>36</v>
      </c>
      <c r="L193">
        <v>21</v>
      </c>
      <c r="M193">
        <v>82</v>
      </c>
      <c r="N193">
        <f t="shared" si="12"/>
        <v>4</v>
      </c>
      <c r="O193">
        <f t="shared" si="13"/>
        <v>36</v>
      </c>
      <c r="P193">
        <f t="shared" si="14"/>
        <v>21</v>
      </c>
      <c r="Q193">
        <f t="shared" si="15"/>
        <v>82</v>
      </c>
      <c r="R193">
        <f t="shared" si="16"/>
        <v>143</v>
      </c>
    </row>
    <row r="194" spans="1:18">
      <c r="A194" s="1">
        <v>1</v>
      </c>
      <c r="B194" s="20" t="s">
        <v>409</v>
      </c>
      <c r="C194" t="s">
        <v>410</v>
      </c>
      <c r="D194" t="s">
        <v>16</v>
      </c>
      <c r="E194" t="s">
        <v>24</v>
      </c>
      <c r="F194" t="s">
        <v>18</v>
      </c>
      <c r="G194" t="s">
        <v>26</v>
      </c>
      <c r="H194" t="s">
        <v>27</v>
      </c>
      <c r="I194" t="s">
        <v>28</v>
      </c>
      <c r="J194">
        <v>0</v>
      </c>
      <c r="K194">
        <v>0</v>
      </c>
      <c r="L194">
        <v>1</v>
      </c>
      <c r="M194">
        <v>1</v>
      </c>
      <c r="N194">
        <f t="shared" si="12"/>
        <v>0</v>
      </c>
      <c r="O194">
        <f t="shared" si="13"/>
        <v>0</v>
      </c>
      <c r="P194">
        <f t="shared" si="14"/>
        <v>1</v>
      </c>
      <c r="Q194">
        <f t="shared" si="15"/>
        <v>1</v>
      </c>
      <c r="R194">
        <f t="shared" si="16"/>
        <v>2</v>
      </c>
    </row>
    <row r="195" spans="1:18">
      <c r="A195" s="1">
        <v>1</v>
      </c>
      <c r="B195" s="20" t="s">
        <v>411</v>
      </c>
      <c r="C195" t="s">
        <v>412</v>
      </c>
      <c r="D195" t="s">
        <v>16</v>
      </c>
      <c r="E195" t="s">
        <v>39</v>
      </c>
      <c r="F195" t="s">
        <v>40</v>
      </c>
      <c r="G195" t="s">
        <v>19</v>
      </c>
      <c r="H195" t="s">
        <v>41</v>
      </c>
      <c r="I195" t="s">
        <v>28</v>
      </c>
      <c r="J195">
        <v>0</v>
      </c>
      <c r="K195">
        <v>0</v>
      </c>
      <c r="L195">
        <v>0</v>
      </c>
      <c r="M195">
        <v>0</v>
      </c>
      <c r="N195">
        <f t="shared" ref="N195:N211" si="17">SUM(J195:J195)</f>
        <v>0</v>
      </c>
      <c r="O195">
        <f t="shared" ref="O195:O211" si="18">SUM(K195:K195)</f>
        <v>0</v>
      </c>
      <c r="P195">
        <f t="shared" ref="P195:P211" si="19">SUM(L195:L195)</f>
        <v>0</v>
      </c>
      <c r="Q195">
        <f t="shared" ref="Q195:Q212" si="20">SUM(M195:M195)</f>
        <v>0</v>
      </c>
      <c r="R195">
        <f t="shared" ref="R195:R211" si="21">SUM(N195:Q195)</f>
        <v>0</v>
      </c>
    </row>
    <row r="196" spans="1:18">
      <c r="A196" s="1">
        <v>1</v>
      </c>
      <c r="B196" s="20" t="s">
        <v>413</v>
      </c>
      <c r="C196" t="s">
        <v>414</v>
      </c>
      <c r="D196" t="s">
        <v>52</v>
      </c>
      <c r="E196" t="s">
        <v>17</v>
      </c>
      <c r="F196" t="s">
        <v>490</v>
      </c>
      <c r="G196" t="s">
        <v>19</v>
      </c>
      <c r="H196" t="s">
        <v>27</v>
      </c>
      <c r="I196" t="s">
        <v>28</v>
      </c>
      <c r="J196">
        <v>0</v>
      </c>
      <c r="K196">
        <v>0</v>
      </c>
      <c r="L196">
        <v>0</v>
      </c>
      <c r="M196">
        <v>0</v>
      </c>
      <c r="N196">
        <f t="shared" si="17"/>
        <v>0</v>
      </c>
      <c r="O196">
        <f t="shared" si="18"/>
        <v>0</v>
      </c>
      <c r="P196">
        <f t="shared" si="19"/>
        <v>0</v>
      </c>
      <c r="Q196">
        <f t="shared" si="20"/>
        <v>0</v>
      </c>
      <c r="R196">
        <f t="shared" si="21"/>
        <v>0</v>
      </c>
    </row>
    <row r="197" spans="1:18">
      <c r="A197" s="1">
        <v>1</v>
      </c>
      <c r="B197" s="20" t="s">
        <v>415</v>
      </c>
      <c r="C197" t="s">
        <v>416</v>
      </c>
      <c r="D197" t="s">
        <v>16</v>
      </c>
      <c r="E197" t="s">
        <v>31</v>
      </c>
      <c r="F197" s="20" t="s">
        <v>103</v>
      </c>
      <c r="G197" t="s">
        <v>19</v>
      </c>
      <c r="H197" t="s">
        <v>20</v>
      </c>
      <c r="I197" t="s">
        <v>21</v>
      </c>
      <c r="J197">
        <v>1</v>
      </c>
      <c r="K197">
        <v>2</v>
      </c>
      <c r="L197">
        <v>0</v>
      </c>
      <c r="M197">
        <v>0</v>
      </c>
      <c r="N197">
        <f t="shared" si="17"/>
        <v>1</v>
      </c>
      <c r="O197">
        <f t="shared" si="18"/>
        <v>2</v>
      </c>
      <c r="P197">
        <f t="shared" si="19"/>
        <v>0</v>
      </c>
      <c r="Q197">
        <f t="shared" si="20"/>
        <v>0</v>
      </c>
      <c r="R197">
        <f t="shared" si="21"/>
        <v>3</v>
      </c>
    </row>
    <row r="198" spans="1:18">
      <c r="A198" s="1">
        <v>1</v>
      </c>
      <c r="B198" s="20" t="s">
        <v>417</v>
      </c>
      <c r="C198" t="s">
        <v>418</v>
      </c>
      <c r="D198" t="s">
        <v>16</v>
      </c>
      <c r="E198" t="s">
        <v>24</v>
      </c>
      <c r="F198" s="20" t="s">
        <v>73</v>
      </c>
      <c r="G198" t="s">
        <v>26</v>
      </c>
      <c r="H198" t="s">
        <v>36</v>
      </c>
      <c r="I198" t="s">
        <v>28</v>
      </c>
      <c r="J198">
        <v>248</v>
      </c>
      <c r="K198">
        <v>630</v>
      </c>
      <c r="L198">
        <v>765</v>
      </c>
      <c r="M198">
        <v>981</v>
      </c>
      <c r="N198">
        <f t="shared" si="17"/>
        <v>248</v>
      </c>
      <c r="O198">
        <f t="shared" si="18"/>
        <v>630</v>
      </c>
      <c r="P198">
        <f t="shared" si="19"/>
        <v>765</v>
      </c>
      <c r="Q198">
        <f t="shared" si="20"/>
        <v>981</v>
      </c>
      <c r="R198">
        <f t="shared" si="21"/>
        <v>2624</v>
      </c>
    </row>
    <row r="199" spans="1:18">
      <c r="A199" s="1">
        <v>1</v>
      </c>
      <c r="B199" s="20" t="s">
        <v>419</v>
      </c>
      <c r="C199" t="s">
        <v>420</v>
      </c>
      <c r="D199" t="s">
        <v>16</v>
      </c>
      <c r="E199" t="s">
        <v>64</v>
      </c>
      <c r="F199" s="20" t="s">
        <v>65</v>
      </c>
      <c r="G199" t="s">
        <v>19</v>
      </c>
      <c r="H199" t="s">
        <v>41</v>
      </c>
      <c r="I199" t="s">
        <v>28</v>
      </c>
      <c r="J199">
        <v>362</v>
      </c>
      <c r="K199">
        <v>110</v>
      </c>
      <c r="L199">
        <v>24</v>
      </c>
      <c r="M199">
        <v>62</v>
      </c>
      <c r="N199">
        <f t="shared" si="17"/>
        <v>362</v>
      </c>
      <c r="O199">
        <f t="shared" si="18"/>
        <v>110</v>
      </c>
      <c r="P199">
        <f t="shared" si="19"/>
        <v>24</v>
      </c>
      <c r="Q199">
        <f t="shared" si="20"/>
        <v>62</v>
      </c>
      <c r="R199">
        <f t="shared" si="21"/>
        <v>558</v>
      </c>
    </row>
    <row r="200" spans="1:18">
      <c r="A200" s="1">
        <v>1</v>
      </c>
      <c r="B200" t="s">
        <v>421</v>
      </c>
      <c r="C200" t="s">
        <v>422</v>
      </c>
      <c r="D200" t="s">
        <v>52</v>
      </c>
      <c r="E200" t="s">
        <v>10</v>
      </c>
      <c r="F200" t="s">
        <v>489</v>
      </c>
      <c r="G200" t="s">
        <v>53</v>
      </c>
      <c r="H200" t="s">
        <v>41</v>
      </c>
      <c r="I200" t="s">
        <v>28</v>
      </c>
      <c r="J200">
        <v>775</v>
      </c>
      <c r="K200">
        <v>1050</v>
      </c>
      <c r="L200">
        <v>646</v>
      </c>
      <c r="M200">
        <v>319</v>
      </c>
      <c r="N200">
        <f t="shared" si="17"/>
        <v>775</v>
      </c>
      <c r="O200">
        <f t="shared" si="18"/>
        <v>1050</v>
      </c>
      <c r="P200">
        <f t="shared" si="19"/>
        <v>646</v>
      </c>
      <c r="Q200">
        <f t="shared" si="20"/>
        <v>319</v>
      </c>
      <c r="R200">
        <f t="shared" si="21"/>
        <v>2790</v>
      </c>
    </row>
    <row r="201" spans="1:18">
      <c r="A201" s="1">
        <v>1</v>
      </c>
      <c r="B201" s="20" t="s">
        <v>423</v>
      </c>
      <c r="C201" t="s">
        <v>424</v>
      </c>
      <c r="D201" t="s">
        <v>52</v>
      </c>
      <c r="E201" t="s">
        <v>110</v>
      </c>
      <c r="F201" t="s">
        <v>110</v>
      </c>
      <c r="G201" t="s">
        <v>53</v>
      </c>
      <c r="H201" t="s">
        <v>41</v>
      </c>
      <c r="I201" t="s">
        <v>28</v>
      </c>
      <c r="J201">
        <v>164</v>
      </c>
      <c r="K201">
        <v>259</v>
      </c>
      <c r="L201">
        <v>172</v>
      </c>
      <c r="M201">
        <v>319</v>
      </c>
      <c r="N201">
        <f t="shared" si="17"/>
        <v>164</v>
      </c>
      <c r="O201">
        <f t="shared" si="18"/>
        <v>259</v>
      </c>
      <c r="P201">
        <f t="shared" si="19"/>
        <v>172</v>
      </c>
      <c r="Q201">
        <f t="shared" si="20"/>
        <v>319</v>
      </c>
      <c r="R201">
        <f t="shared" si="21"/>
        <v>914</v>
      </c>
    </row>
    <row r="202" spans="1:18">
      <c r="A202" s="1">
        <v>1</v>
      </c>
      <c r="B202" t="s">
        <v>425</v>
      </c>
      <c r="C202" t="s">
        <v>426</v>
      </c>
      <c r="D202" t="s">
        <v>16</v>
      </c>
      <c r="E202" t="s">
        <v>39</v>
      </c>
      <c r="F202" s="20" t="s">
        <v>44</v>
      </c>
      <c r="G202" t="s">
        <v>19</v>
      </c>
      <c r="H202" t="s">
        <v>41</v>
      </c>
      <c r="I202" t="s">
        <v>28</v>
      </c>
      <c r="J202">
        <v>4</v>
      </c>
      <c r="K202">
        <v>0</v>
      </c>
      <c r="L202">
        <v>1</v>
      </c>
      <c r="M202">
        <v>0</v>
      </c>
      <c r="N202">
        <f t="shared" si="17"/>
        <v>4</v>
      </c>
      <c r="O202">
        <f t="shared" si="18"/>
        <v>0</v>
      </c>
      <c r="P202">
        <f t="shared" si="19"/>
        <v>1</v>
      </c>
      <c r="Q202">
        <f t="shared" si="20"/>
        <v>0</v>
      </c>
      <c r="R202">
        <f t="shared" si="21"/>
        <v>5</v>
      </c>
    </row>
    <row r="203" spans="1:18">
      <c r="A203" s="1">
        <v>1</v>
      </c>
      <c r="B203" t="s">
        <v>423</v>
      </c>
      <c r="C203" t="s">
        <v>427</v>
      </c>
      <c r="D203" t="s">
        <v>16</v>
      </c>
      <c r="E203" t="s">
        <v>24</v>
      </c>
      <c r="F203" s="20" t="s">
        <v>18</v>
      </c>
      <c r="G203" t="s">
        <v>26</v>
      </c>
      <c r="H203" t="s">
        <v>36</v>
      </c>
      <c r="I203" t="s">
        <v>28</v>
      </c>
      <c r="J203">
        <v>1</v>
      </c>
      <c r="K203">
        <v>0</v>
      </c>
      <c r="L203">
        <v>24</v>
      </c>
      <c r="M203">
        <v>34</v>
      </c>
      <c r="N203">
        <f t="shared" si="17"/>
        <v>1</v>
      </c>
      <c r="O203">
        <f t="shared" si="18"/>
        <v>0</v>
      </c>
      <c r="P203">
        <f t="shared" si="19"/>
        <v>24</v>
      </c>
      <c r="Q203">
        <f t="shared" si="20"/>
        <v>34</v>
      </c>
      <c r="R203">
        <f t="shared" si="21"/>
        <v>59</v>
      </c>
    </row>
    <row r="204" spans="1:18">
      <c r="A204" s="1">
        <v>1</v>
      </c>
      <c r="B204" t="s">
        <v>428</v>
      </c>
      <c r="C204" t="s">
        <v>429</v>
      </c>
      <c r="D204" t="s">
        <v>52</v>
      </c>
      <c r="E204" t="s">
        <v>17</v>
      </c>
      <c r="F204" t="s">
        <v>490</v>
      </c>
      <c r="G204" t="s">
        <v>19</v>
      </c>
      <c r="H204" t="s">
        <v>36</v>
      </c>
      <c r="I204" t="s">
        <v>28</v>
      </c>
      <c r="J204">
        <v>0</v>
      </c>
      <c r="K204">
        <v>0</v>
      </c>
      <c r="L204">
        <v>0</v>
      </c>
      <c r="M204">
        <v>0</v>
      </c>
      <c r="N204">
        <f t="shared" si="17"/>
        <v>0</v>
      </c>
      <c r="O204">
        <f t="shared" si="18"/>
        <v>0</v>
      </c>
      <c r="P204">
        <f t="shared" si="19"/>
        <v>0</v>
      </c>
      <c r="Q204">
        <f t="shared" si="20"/>
        <v>0</v>
      </c>
      <c r="R204">
        <f t="shared" si="21"/>
        <v>0</v>
      </c>
    </row>
    <row r="205" spans="1:18">
      <c r="A205" s="1">
        <v>1</v>
      </c>
      <c r="B205" t="s">
        <v>430</v>
      </c>
      <c r="C205" t="s">
        <v>431</v>
      </c>
      <c r="D205" t="s">
        <v>16</v>
      </c>
      <c r="E205" t="s">
        <v>39</v>
      </c>
      <c r="F205" t="s">
        <v>44</v>
      </c>
      <c r="G205" t="s">
        <v>19</v>
      </c>
      <c r="H205" t="s">
        <v>27</v>
      </c>
      <c r="I205" t="s">
        <v>28</v>
      </c>
      <c r="J205">
        <v>1</v>
      </c>
      <c r="K205">
        <v>0</v>
      </c>
      <c r="L205">
        <v>0</v>
      </c>
      <c r="M205">
        <v>0</v>
      </c>
      <c r="N205">
        <f t="shared" si="17"/>
        <v>1</v>
      </c>
      <c r="O205">
        <f t="shared" si="18"/>
        <v>0</v>
      </c>
      <c r="P205">
        <f t="shared" si="19"/>
        <v>0</v>
      </c>
      <c r="Q205">
        <f t="shared" si="20"/>
        <v>0</v>
      </c>
      <c r="R205">
        <f t="shared" si="21"/>
        <v>1</v>
      </c>
    </row>
    <row r="206" spans="1:18">
      <c r="A206" s="1">
        <v>1</v>
      </c>
      <c r="B206" t="s">
        <v>432</v>
      </c>
      <c r="C206" t="s">
        <v>433</v>
      </c>
      <c r="D206" t="s">
        <v>16</v>
      </c>
      <c r="E206" t="s">
        <v>17</v>
      </c>
      <c r="F206" t="s">
        <v>96</v>
      </c>
      <c r="G206" t="s">
        <v>19</v>
      </c>
      <c r="H206" t="s">
        <v>36</v>
      </c>
      <c r="I206" t="s">
        <v>28</v>
      </c>
      <c r="J206">
        <v>1</v>
      </c>
      <c r="K206">
        <v>0</v>
      </c>
      <c r="L206">
        <v>1</v>
      </c>
      <c r="M206">
        <v>1</v>
      </c>
      <c r="N206">
        <f t="shared" si="17"/>
        <v>1</v>
      </c>
      <c r="O206">
        <f t="shared" si="18"/>
        <v>0</v>
      </c>
      <c r="P206">
        <f t="shared" si="19"/>
        <v>1</v>
      </c>
      <c r="Q206">
        <f t="shared" si="20"/>
        <v>1</v>
      </c>
      <c r="R206">
        <f t="shared" si="21"/>
        <v>3</v>
      </c>
    </row>
    <row r="207" spans="1:18">
      <c r="A207" s="1">
        <v>1</v>
      </c>
      <c r="C207" t="s">
        <v>434</v>
      </c>
      <c r="D207" t="s">
        <v>52</v>
      </c>
      <c r="E207" t="s">
        <v>39</v>
      </c>
      <c r="F207" t="s">
        <v>40</v>
      </c>
      <c r="G207" t="s">
        <v>19</v>
      </c>
      <c r="H207" t="s">
        <v>41</v>
      </c>
      <c r="I207" t="s">
        <v>28</v>
      </c>
      <c r="J207">
        <v>0</v>
      </c>
      <c r="K207">
        <v>0</v>
      </c>
      <c r="L207">
        <v>0</v>
      </c>
      <c r="M207">
        <v>0</v>
      </c>
      <c r="N207">
        <f t="shared" si="17"/>
        <v>0</v>
      </c>
      <c r="O207">
        <f t="shared" si="18"/>
        <v>0</v>
      </c>
      <c r="P207">
        <f t="shared" si="19"/>
        <v>0</v>
      </c>
      <c r="Q207">
        <f t="shared" si="20"/>
        <v>0</v>
      </c>
      <c r="R207">
        <f t="shared" si="21"/>
        <v>0</v>
      </c>
    </row>
    <row r="208" spans="1:18">
      <c r="A208" s="1">
        <v>1</v>
      </c>
      <c r="B208" t="s">
        <v>435</v>
      </c>
      <c r="C208" t="s">
        <v>436</v>
      </c>
      <c r="D208" t="s">
        <v>52</v>
      </c>
      <c r="E208" t="s">
        <v>64</v>
      </c>
      <c r="F208" t="s">
        <v>65</v>
      </c>
      <c r="G208" t="s">
        <v>19</v>
      </c>
      <c r="H208" t="s">
        <v>20</v>
      </c>
      <c r="I208" t="s">
        <v>21</v>
      </c>
      <c r="J208">
        <v>0</v>
      </c>
      <c r="K208">
        <v>0</v>
      </c>
      <c r="L208">
        <v>0</v>
      </c>
      <c r="M208">
        <v>0</v>
      </c>
      <c r="N208">
        <f t="shared" si="17"/>
        <v>0</v>
      </c>
      <c r="O208">
        <f t="shared" si="18"/>
        <v>0</v>
      </c>
      <c r="P208">
        <f t="shared" si="19"/>
        <v>0</v>
      </c>
      <c r="Q208">
        <f t="shared" si="20"/>
        <v>0</v>
      </c>
      <c r="R208">
        <f t="shared" si="21"/>
        <v>0</v>
      </c>
    </row>
    <row r="209" spans="1:18">
      <c r="A209" s="1">
        <v>1</v>
      </c>
      <c r="B209" t="s">
        <v>437</v>
      </c>
      <c r="C209" t="s">
        <v>438</v>
      </c>
      <c r="D209" t="s">
        <v>16</v>
      </c>
      <c r="E209" t="s">
        <v>31</v>
      </c>
      <c r="F209" t="s">
        <v>35</v>
      </c>
      <c r="G209" t="s">
        <v>19</v>
      </c>
      <c r="H209" t="s">
        <v>36</v>
      </c>
      <c r="I209" t="s">
        <v>21</v>
      </c>
      <c r="J209">
        <v>0</v>
      </c>
      <c r="K209">
        <v>1</v>
      </c>
      <c r="L209">
        <v>0</v>
      </c>
      <c r="M209">
        <v>2</v>
      </c>
      <c r="N209">
        <f t="shared" si="17"/>
        <v>0</v>
      </c>
      <c r="O209">
        <f t="shared" si="18"/>
        <v>1</v>
      </c>
      <c r="P209">
        <f t="shared" si="19"/>
        <v>0</v>
      </c>
      <c r="Q209">
        <f t="shared" si="20"/>
        <v>2</v>
      </c>
      <c r="R209">
        <f t="shared" si="21"/>
        <v>3</v>
      </c>
    </row>
    <row r="210" spans="1:18">
      <c r="A210" s="1">
        <v>1</v>
      </c>
      <c r="B210" t="s">
        <v>439</v>
      </c>
      <c r="C210" t="s">
        <v>440</v>
      </c>
      <c r="D210" t="s">
        <v>16</v>
      </c>
      <c r="E210" t="s">
        <v>31</v>
      </c>
      <c r="F210" t="s">
        <v>35</v>
      </c>
      <c r="G210" t="s">
        <v>19</v>
      </c>
      <c r="H210" t="s">
        <v>36</v>
      </c>
      <c r="I210" t="s">
        <v>28</v>
      </c>
      <c r="J210">
        <v>0</v>
      </c>
      <c r="K210">
        <v>0</v>
      </c>
      <c r="L210">
        <v>3</v>
      </c>
      <c r="M210">
        <v>0</v>
      </c>
      <c r="N210">
        <f t="shared" si="17"/>
        <v>0</v>
      </c>
      <c r="O210">
        <f t="shared" si="18"/>
        <v>0</v>
      </c>
      <c r="P210">
        <f t="shared" si="19"/>
        <v>3</v>
      </c>
      <c r="Q210">
        <f t="shared" si="20"/>
        <v>0</v>
      </c>
      <c r="R210">
        <f t="shared" si="21"/>
        <v>3</v>
      </c>
    </row>
    <row r="211" spans="1:18" ht="18.75">
      <c r="A211" s="33">
        <f>SUM(A3:A210)</f>
        <v>208</v>
      </c>
      <c r="C211" s="34" t="s">
        <v>0</v>
      </c>
      <c r="J211" s="35">
        <f>SUM(J3:J210)</f>
        <v>28762</v>
      </c>
      <c r="K211" s="35">
        <f t="shared" ref="K211:M211" si="22">SUM(K3:K210)</f>
        <v>36499</v>
      </c>
      <c r="L211" s="35">
        <f t="shared" si="22"/>
        <v>43918</v>
      </c>
      <c r="M211" s="35">
        <f t="shared" si="22"/>
        <v>52627</v>
      </c>
      <c r="N211" s="35">
        <f t="shared" si="17"/>
        <v>28762</v>
      </c>
      <c r="O211" s="35">
        <f t="shared" si="18"/>
        <v>36499</v>
      </c>
      <c r="P211" s="35">
        <f t="shared" si="19"/>
        <v>43918</v>
      </c>
      <c r="Q211" s="35">
        <f t="shared" si="20"/>
        <v>52627</v>
      </c>
      <c r="R211" s="35">
        <f t="shared" si="21"/>
        <v>161806</v>
      </c>
    </row>
    <row r="212" spans="1:18">
      <c r="M212">
        <f>(M211-J211)/J211</f>
        <v>0.82974062999791387</v>
      </c>
      <c r="Q212">
        <f t="shared" si="20"/>
        <v>0.82974062999791387</v>
      </c>
    </row>
  </sheetData>
  <autoFilter ref="C1:C211" xr:uid="{494039E3-0290-574D-8FB3-9F4F236B11FD}"/>
  <pageMargins left="0.7" right="0.7" top="0.75" bottom="0.75" header="0.3" footer="0.3"/>
  <pageSetup orientation="portrait" horizontalDpi="0" verticalDpi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1F59E-89A3-9B4D-BB4D-EDBF7C5DD2E1}">
  <dimension ref="A1:X218"/>
  <sheetViews>
    <sheetView view="pageBreakPreview" zoomScaleNormal="150" zoomScaleSheetLayoutView="100" workbookViewId="0">
      <selection activeCell="A12" sqref="A12"/>
    </sheetView>
  </sheetViews>
  <sheetFormatPr defaultColWidth="11.42578125" defaultRowHeight="15"/>
  <cols>
    <col min="3" max="3" width="25.140625" customWidth="1"/>
    <col min="4" max="4" width="10.85546875" customWidth="1"/>
    <col min="5" max="5" width="13.42578125" customWidth="1"/>
    <col min="6" max="6" width="10.85546875" customWidth="1"/>
    <col min="7" max="7" width="14.7109375" customWidth="1"/>
    <col min="8" max="12" width="10.85546875" customWidth="1"/>
    <col min="21" max="21" width="13.42578125" customWidth="1"/>
    <col min="22" max="22" width="24" customWidth="1"/>
  </cols>
  <sheetData>
    <row r="1" spans="1:24" ht="21.75" thickBot="1">
      <c r="A1" s="1"/>
      <c r="J1" s="4">
        <v>2017</v>
      </c>
      <c r="K1" s="5">
        <v>2018</v>
      </c>
      <c r="L1" s="6">
        <v>2019</v>
      </c>
      <c r="M1" s="7">
        <v>2020</v>
      </c>
      <c r="N1" s="8" t="s">
        <v>0</v>
      </c>
      <c r="O1" s="8" t="s">
        <v>0</v>
      </c>
      <c r="P1" s="8" t="s">
        <v>0</v>
      </c>
      <c r="Q1" s="8" t="s">
        <v>0</v>
      </c>
      <c r="R1" s="8" t="s">
        <v>0</v>
      </c>
      <c r="T1" s="9"/>
      <c r="U1" s="9"/>
      <c r="V1" s="9"/>
      <c r="W1" s="9"/>
      <c r="X1" s="9"/>
    </row>
    <row r="2" spans="1:24" ht="48" thickBot="1">
      <c r="A2" s="10"/>
      <c r="B2" s="11" t="s">
        <v>1</v>
      </c>
      <c r="C2" s="12" t="s">
        <v>2</v>
      </c>
      <c r="D2" s="12" t="s">
        <v>3</v>
      </c>
      <c r="E2" s="13" t="s">
        <v>4</v>
      </c>
      <c r="F2" s="12" t="s">
        <v>5</v>
      </c>
      <c r="G2" s="12" t="s">
        <v>6</v>
      </c>
      <c r="H2" s="12" t="s">
        <v>7</v>
      </c>
      <c r="I2" s="12" t="s">
        <v>8</v>
      </c>
      <c r="J2" s="4" t="s">
        <v>9</v>
      </c>
      <c r="K2" s="5" t="s">
        <v>9</v>
      </c>
      <c r="L2" s="6" t="s">
        <v>9</v>
      </c>
      <c r="M2" s="7" t="s">
        <v>9</v>
      </c>
      <c r="N2" s="8">
        <v>2017</v>
      </c>
      <c r="O2" s="14">
        <v>2018</v>
      </c>
      <c r="P2" s="14">
        <v>2019</v>
      </c>
      <c r="Q2" s="14">
        <v>2020</v>
      </c>
      <c r="R2" s="14" t="s">
        <v>12</v>
      </c>
      <c r="T2" s="9"/>
      <c r="U2" s="153" t="s">
        <v>512</v>
      </c>
      <c r="V2" s="153" t="s">
        <v>518</v>
      </c>
      <c r="W2" s="153" t="s">
        <v>511</v>
      </c>
      <c r="X2" s="9"/>
    </row>
    <row r="3" spans="1:24">
      <c r="A3" s="1">
        <v>1</v>
      </c>
      <c r="B3" t="s">
        <v>14</v>
      </c>
      <c r="C3" s="142" t="s">
        <v>15</v>
      </c>
      <c r="D3" t="s">
        <v>16</v>
      </c>
      <c r="E3" s="20" t="s">
        <v>24</v>
      </c>
      <c r="F3" s="20" t="s">
        <v>18</v>
      </c>
      <c r="G3" t="s">
        <v>19</v>
      </c>
      <c r="H3" t="s">
        <v>20</v>
      </c>
      <c r="I3" t="s">
        <v>21</v>
      </c>
      <c r="J3" s="142">
        <v>13</v>
      </c>
      <c r="K3">
        <v>45</v>
      </c>
      <c r="L3">
        <v>0</v>
      </c>
      <c r="M3">
        <v>0</v>
      </c>
      <c r="N3">
        <f t="shared" ref="N3:N66" si="0">SUM(J3:J3)</f>
        <v>13</v>
      </c>
      <c r="O3">
        <f t="shared" ref="O3:Q66" si="1">SUM(K3:K3)</f>
        <v>45</v>
      </c>
      <c r="P3">
        <f t="shared" si="1"/>
        <v>0</v>
      </c>
      <c r="Q3">
        <f t="shared" si="1"/>
        <v>0</v>
      </c>
      <c r="R3">
        <f t="shared" ref="R3:R66" si="2">SUM(N3:Q3)</f>
        <v>58</v>
      </c>
      <c r="T3" s="9"/>
      <c r="U3" s="154" t="s">
        <v>24</v>
      </c>
      <c r="V3" s="29">
        <f>SUMIF($E$3:$E$210,U3,$R$3:$R$210)</f>
        <v>118974</v>
      </c>
      <c r="W3" s="174">
        <f>V3/$V$10</f>
        <v>0.19937359549149627</v>
      </c>
      <c r="X3" s="9"/>
    </row>
    <row r="4" spans="1:24">
      <c r="A4" s="1">
        <v>1</v>
      </c>
      <c r="B4" t="s">
        <v>22</v>
      </c>
      <c r="C4" t="s">
        <v>23</v>
      </c>
      <c r="D4" t="s">
        <v>16</v>
      </c>
      <c r="E4" s="20" t="s">
        <v>24</v>
      </c>
      <c r="F4" s="20" t="s">
        <v>25</v>
      </c>
      <c r="G4" t="s">
        <v>26</v>
      </c>
      <c r="H4" t="s">
        <v>27</v>
      </c>
      <c r="I4" t="s">
        <v>28</v>
      </c>
      <c r="J4">
        <v>0</v>
      </c>
      <c r="K4">
        <v>0</v>
      </c>
      <c r="L4">
        <v>0</v>
      </c>
      <c r="M4">
        <v>0</v>
      </c>
      <c r="N4">
        <f t="shared" si="0"/>
        <v>0</v>
      </c>
      <c r="O4">
        <f t="shared" si="1"/>
        <v>0</v>
      </c>
      <c r="P4">
        <f t="shared" si="1"/>
        <v>0</v>
      </c>
      <c r="Q4">
        <f t="shared" si="1"/>
        <v>0</v>
      </c>
      <c r="R4">
        <f t="shared" si="2"/>
        <v>0</v>
      </c>
      <c r="T4" s="9"/>
      <c r="U4" s="9" t="s">
        <v>31</v>
      </c>
      <c r="V4" s="29">
        <f t="shared" ref="V4:V9" si="3">SUMIF($E$3:$E$210,U4,$R$3:$R$210)</f>
        <v>22243</v>
      </c>
      <c r="W4" s="174">
        <f t="shared" ref="W4:W9" si="4">V4/$V$10</f>
        <v>3.7274252227523258E-2</v>
      </c>
      <c r="X4" s="9"/>
    </row>
    <row r="5" spans="1:24">
      <c r="A5" s="1">
        <v>1</v>
      </c>
      <c r="B5" s="20" t="s">
        <v>29</v>
      </c>
      <c r="C5" t="s">
        <v>30</v>
      </c>
      <c r="D5" t="s">
        <v>16</v>
      </c>
      <c r="E5" t="s">
        <v>31</v>
      </c>
      <c r="F5" s="20" t="s">
        <v>32</v>
      </c>
      <c r="G5" t="s">
        <v>19</v>
      </c>
      <c r="H5" t="s">
        <v>27</v>
      </c>
      <c r="I5" t="s">
        <v>28</v>
      </c>
      <c r="J5">
        <v>0</v>
      </c>
      <c r="K5">
        <v>0</v>
      </c>
      <c r="L5">
        <v>0</v>
      </c>
      <c r="M5">
        <v>0</v>
      </c>
      <c r="N5">
        <f t="shared" si="0"/>
        <v>0</v>
      </c>
      <c r="O5">
        <f t="shared" si="1"/>
        <v>0</v>
      </c>
      <c r="P5">
        <f t="shared" si="1"/>
        <v>0</v>
      </c>
      <c r="Q5">
        <f t="shared" si="1"/>
        <v>0</v>
      </c>
      <c r="R5">
        <f t="shared" si="2"/>
        <v>0</v>
      </c>
      <c r="T5" s="9"/>
      <c r="U5" s="154" t="s">
        <v>39</v>
      </c>
      <c r="V5" s="29">
        <f t="shared" si="3"/>
        <v>27331</v>
      </c>
      <c r="W5" s="174">
        <f t="shared" si="4"/>
        <v>4.5800592889018485E-2</v>
      </c>
      <c r="X5" s="9"/>
    </row>
    <row r="6" spans="1:24">
      <c r="A6" s="1">
        <v>1</v>
      </c>
      <c r="B6" t="s">
        <v>33</v>
      </c>
      <c r="C6" t="s">
        <v>34</v>
      </c>
      <c r="D6" t="s">
        <v>16</v>
      </c>
      <c r="E6" s="20" t="s">
        <v>31</v>
      </c>
      <c r="F6" s="20" t="s">
        <v>35</v>
      </c>
      <c r="G6" t="s">
        <v>19</v>
      </c>
      <c r="H6" t="s">
        <v>36</v>
      </c>
      <c r="I6" t="s">
        <v>21</v>
      </c>
      <c r="J6">
        <v>0</v>
      </c>
      <c r="K6">
        <v>0</v>
      </c>
      <c r="L6">
        <v>0</v>
      </c>
      <c r="M6">
        <v>0</v>
      </c>
      <c r="N6">
        <f t="shared" si="0"/>
        <v>0</v>
      </c>
      <c r="O6">
        <f t="shared" si="1"/>
        <v>0</v>
      </c>
      <c r="P6">
        <f t="shared" si="1"/>
        <v>0</v>
      </c>
      <c r="Q6">
        <f t="shared" si="1"/>
        <v>0</v>
      </c>
      <c r="R6">
        <f t="shared" si="2"/>
        <v>0</v>
      </c>
      <c r="T6" s="9"/>
      <c r="U6" s="9" t="s">
        <v>17</v>
      </c>
      <c r="V6" s="29">
        <f t="shared" si="3"/>
        <v>390188</v>
      </c>
      <c r="W6" s="174">
        <f t="shared" si="4"/>
        <v>0.6538671010274173</v>
      </c>
      <c r="X6" s="9"/>
    </row>
    <row r="7" spans="1:24">
      <c r="A7" s="1">
        <v>1</v>
      </c>
      <c r="B7" t="s">
        <v>37</v>
      </c>
      <c r="C7" t="s">
        <v>38</v>
      </c>
      <c r="D7" t="s">
        <v>16</v>
      </c>
      <c r="E7" s="20" t="s">
        <v>39</v>
      </c>
      <c r="F7" s="20" t="s">
        <v>40</v>
      </c>
      <c r="G7" t="s">
        <v>19</v>
      </c>
      <c r="H7" t="s">
        <v>41</v>
      </c>
      <c r="I7" t="s">
        <v>28</v>
      </c>
      <c r="J7">
        <v>0</v>
      </c>
      <c r="K7">
        <v>36</v>
      </c>
      <c r="L7">
        <v>44</v>
      </c>
      <c r="M7">
        <v>0</v>
      </c>
      <c r="N7">
        <f t="shared" si="0"/>
        <v>0</v>
      </c>
      <c r="O7">
        <f t="shared" si="1"/>
        <v>36</v>
      </c>
      <c r="P7">
        <f t="shared" si="1"/>
        <v>44</v>
      </c>
      <c r="Q7">
        <f t="shared" si="1"/>
        <v>0</v>
      </c>
      <c r="R7">
        <f t="shared" si="2"/>
        <v>80</v>
      </c>
      <c r="T7" s="9"/>
      <c r="U7" s="9" t="s">
        <v>10</v>
      </c>
      <c r="V7" s="29">
        <f t="shared" si="3"/>
        <v>29273</v>
      </c>
      <c r="W7" s="174">
        <f t="shared" si="4"/>
        <v>4.9054946970115913E-2</v>
      </c>
      <c r="X7" s="9"/>
    </row>
    <row r="8" spans="1:24">
      <c r="A8" s="1">
        <v>1</v>
      </c>
      <c r="B8" t="s">
        <v>42</v>
      </c>
      <c r="C8" t="s">
        <v>43</v>
      </c>
      <c r="D8" t="s">
        <v>16</v>
      </c>
      <c r="E8" s="20" t="s">
        <v>39</v>
      </c>
      <c r="F8" s="20" t="s">
        <v>44</v>
      </c>
      <c r="G8" t="s">
        <v>19</v>
      </c>
      <c r="H8" t="s">
        <v>41</v>
      </c>
      <c r="I8" t="s">
        <v>28</v>
      </c>
      <c r="J8">
        <v>0</v>
      </c>
      <c r="K8">
        <v>0</v>
      </c>
      <c r="L8">
        <v>0</v>
      </c>
      <c r="M8">
        <v>0</v>
      </c>
      <c r="N8">
        <f t="shared" si="0"/>
        <v>0</v>
      </c>
      <c r="O8">
        <f t="shared" si="1"/>
        <v>0</v>
      </c>
      <c r="P8">
        <f t="shared" si="1"/>
        <v>0</v>
      </c>
      <c r="Q8">
        <f t="shared" si="1"/>
        <v>0</v>
      </c>
      <c r="R8">
        <f t="shared" si="2"/>
        <v>0</v>
      </c>
      <c r="T8" s="9"/>
      <c r="U8" s="9" t="s">
        <v>64</v>
      </c>
      <c r="V8" s="29">
        <f t="shared" si="3"/>
        <v>8677</v>
      </c>
      <c r="W8" s="174">
        <f t="shared" si="4"/>
        <v>1.4540695345871478E-2</v>
      </c>
      <c r="X8" s="9"/>
    </row>
    <row r="9" spans="1:24">
      <c r="A9" s="1">
        <v>1</v>
      </c>
      <c r="B9" t="s">
        <v>45</v>
      </c>
      <c r="C9" t="s">
        <v>46</v>
      </c>
      <c r="D9" t="s">
        <v>16</v>
      </c>
      <c r="E9" s="20" t="s">
        <v>24</v>
      </c>
      <c r="F9" s="20" t="s">
        <v>47</v>
      </c>
      <c r="G9" t="s">
        <v>26</v>
      </c>
      <c r="H9" t="s">
        <v>27</v>
      </c>
      <c r="I9" t="s">
        <v>28</v>
      </c>
      <c r="J9">
        <v>0</v>
      </c>
      <c r="K9">
        <v>0</v>
      </c>
      <c r="L9">
        <v>0</v>
      </c>
      <c r="M9">
        <v>0</v>
      </c>
      <c r="N9">
        <f t="shared" si="0"/>
        <v>0</v>
      </c>
      <c r="O9">
        <f t="shared" si="1"/>
        <v>0</v>
      </c>
      <c r="P9">
        <f t="shared" si="1"/>
        <v>0</v>
      </c>
      <c r="Q9">
        <f t="shared" si="1"/>
        <v>0</v>
      </c>
      <c r="R9">
        <f t="shared" si="2"/>
        <v>0</v>
      </c>
      <c r="T9" s="9"/>
      <c r="U9" s="9" t="s">
        <v>110</v>
      </c>
      <c r="V9" s="29">
        <f t="shared" si="3"/>
        <v>53</v>
      </c>
      <c r="W9" s="174">
        <f t="shared" si="4"/>
        <v>8.8816048557241938E-5</v>
      </c>
      <c r="X9" s="9"/>
    </row>
    <row r="10" spans="1:24">
      <c r="A10" s="1">
        <v>1</v>
      </c>
      <c r="B10" t="s">
        <v>48</v>
      </c>
      <c r="C10" t="s">
        <v>49</v>
      </c>
      <c r="D10" t="s">
        <v>16</v>
      </c>
      <c r="E10" t="s">
        <v>39</v>
      </c>
      <c r="F10" s="20" t="s">
        <v>40</v>
      </c>
      <c r="G10" t="s">
        <v>19</v>
      </c>
      <c r="H10" t="s">
        <v>41</v>
      </c>
      <c r="I10" t="s">
        <v>28</v>
      </c>
      <c r="J10">
        <v>0</v>
      </c>
      <c r="K10">
        <v>0</v>
      </c>
      <c r="L10">
        <v>0</v>
      </c>
      <c r="M10">
        <v>0</v>
      </c>
      <c r="N10">
        <f t="shared" si="0"/>
        <v>0</v>
      </c>
      <c r="O10">
        <f t="shared" si="1"/>
        <v>0</v>
      </c>
      <c r="P10">
        <f t="shared" si="1"/>
        <v>0</v>
      </c>
      <c r="Q10">
        <f t="shared" si="1"/>
        <v>0</v>
      </c>
      <c r="R10">
        <f t="shared" si="2"/>
        <v>0</v>
      </c>
      <c r="T10" s="9"/>
      <c r="U10" s="9" t="s">
        <v>12</v>
      </c>
      <c r="V10" s="29">
        <f>SUM(V3:V9)</f>
        <v>596739</v>
      </c>
      <c r="W10" s="9"/>
      <c r="X10" s="9"/>
    </row>
    <row r="11" spans="1:24">
      <c r="A11" s="1">
        <v>1</v>
      </c>
      <c r="B11" t="s">
        <v>50</v>
      </c>
      <c r="C11" s="142" t="s">
        <v>51</v>
      </c>
      <c r="D11" t="s">
        <v>52</v>
      </c>
      <c r="E11" t="s">
        <v>17</v>
      </c>
      <c r="F11" t="s">
        <v>490</v>
      </c>
      <c r="G11" t="s">
        <v>53</v>
      </c>
      <c r="H11" t="s">
        <v>41</v>
      </c>
      <c r="I11" t="s">
        <v>28</v>
      </c>
      <c r="J11" s="142">
        <v>206</v>
      </c>
      <c r="K11">
        <v>377</v>
      </c>
      <c r="L11">
        <v>682</v>
      </c>
      <c r="M11">
        <v>864</v>
      </c>
      <c r="N11">
        <f t="shared" si="0"/>
        <v>206</v>
      </c>
      <c r="O11">
        <f t="shared" si="1"/>
        <v>377</v>
      </c>
      <c r="P11">
        <f t="shared" si="1"/>
        <v>682</v>
      </c>
      <c r="Q11">
        <f t="shared" si="1"/>
        <v>864</v>
      </c>
      <c r="R11">
        <f t="shared" si="2"/>
        <v>2129</v>
      </c>
      <c r="T11" s="9"/>
      <c r="U11" s="9"/>
      <c r="V11" s="9"/>
      <c r="W11" s="9"/>
      <c r="X11" s="9"/>
    </row>
    <row r="12" spans="1:24">
      <c r="A12" s="1">
        <v>1</v>
      </c>
      <c r="B12" t="s">
        <v>55</v>
      </c>
      <c r="C12" t="s">
        <v>56</v>
      </c>
      <c r="D12" t="s">
        <v>52</v>
      </c>
      <c r="E12" t="s">
        <v>10</v>
      </c>
      <c r="F12" t="s">
        <v>57</v>
      </c>
      <c r="G12" t="s">
        <v>53</v>
      </c>
      <c r="H12" t="s">
        <v>41</v>
      </c>
      <c r="I12" t="s">
        <v>28</v>
      </c>
      <c r="J12">
        <v>0</v>
      </c>
      <c r="K12">
        <v>0</v>
      </c>
      <c r="L12">
        <v>0</v>
      </c>
      <c r="M12">
        <v>0</v>
      </c>
      <c r="N12">
        <f t="shared" si="0"/>
        <v>0</v>
      </c>
      <c r="O12">
        <f t="shared" si="1"/>
        <v>0</v>
      </c>
      <c r="P12">
        <f t="shared" si="1"/>
        <v>0</v>
      </c>
      <c r="Q12">
        <f t="shared" si="1"/>
        <v>0</v>
      </c>
      <c r="R12">
        <f t="shared" si="2"/>
        <v>0</v>
      </c>
    </row>
    <row r="13" spans="1:24">
      <c r="A13" s="1">
        <v>1</v>
      </c>
      <c r="B13" t="s">
        <v>58</v>
      </c>
      <c r="C13" t="s">
        <v>59</v>
      </c>
      <c r="D13" t="s">
        <v>16</v>
      </c>
      <c r="E13" s="20" t="s">
        <v>24</v>
      </c>
      <c r="F13" s="20" t="s">
        <v>47</v>
      </c>
      <c r="G13" t="s">
        <v>26</v>
      </c>
      <c r="H13" t="s">
        <v>27</v>
      </c>
      <c r="I13" t="s">
        <v>28</v>
      </c>
      <c r="J13">
        <v>0</v>
      </c>
      <c r="K13">
        <v>0</v>
      </c>
      <c r="L13">
        <v>0</v>
      </c>
      <c r="M13">
        <v>0</v>
      </c>
      <c r="N13">
        <f t="shared" si="0"/>
        <v>0</v>
      </c>
      <c r="O13">
        <f t="shared" si="1"/>
        <v>0</v>
      </c>
      <c r="P13">
        <f t="shared" si="1"/>
        <v>0</v>
      </c>
      <c r="Q13">
        <f t="shared" si="1"/>
        <v>0</v>
      </c>
      <c r="R13">
        <f t="shared" si="2"/>
        <v>0</v>
      </c>
    </row>
    <row r="14" spans="1:24">
      <c r="A14" s="1">
        <v>1</v>
      </c>
      <c r="B14" s="20" t="s">
        <v>60</v>
      </c>
      <c r="C14" s="142" t="s">
        <v>61</v>
      </c>
      <c r="D14" t="s">
        <v>16</v>
      </c>
      <c r="E14" t="s">
        <v>39</v>
      </c>
      <c r="F14" s="20" t="s">
        <v>40</v>
      </c>
      <c r="G14" t="s">
        <v>19</v>
      </c>
      <c r="H14" t="s">
        <v>41</v>
      </c>
      <c r="I14" t="s">
        <v>28</v>
      </c>
      <c r="J14" s="142">
        <v>111</v>
      </c>
      <c r="K14">
        <v>188</v>
      </c>
      <c r="L14">
        <v>261</v>
      </c>
      <c r="M14">
        <v>183</v>
      </c>
      <c r="N14">
        <f t="shared" si="0"/>
        <v>111</v>
      </c>
      <c r="O14">
        <f t="shared" si="1"/>
        <v>188</v>
      </c>
      <c r="P14">
        <f t="shared" si="1"/>
        <v>261</v>
      </c>
      <c r="Q14">
        <f t="shared" si="1"/>
        <v>183</v>
      </c>
      <c r="R14">
        <f t="shared" si="2"/>
        <v>743</v>
      </c>
    </row>
    <row r="15" spans="1:24">
      <c r="A15" s="1">
        <v>1</v>
      </c>
      <c r="B15" t="s">
        <v>62</v>
      </c>
      <c r="C15" t="s">
        <v>63</v>
      </c>
      <c r="D15" t="s">
        <v>16</v>
      </c>
      <c r="E15" t="s">
        <v>64</v>
      </c>
      <c r="F15" s="20" t="s">
        <v>65</v>
      </c>
      <c r="G15" t="s">
        <v>19</v>
      </c>
      <c r="H15" t="s">
        <v>41</v>
      </c>
      <c r="I15" t="s">
        <v>28</v>
      </c>
      <c r="J15">
        <v>0</v>
      </c>
      <c r="K15">
        <v>0</v>
      </c>
      <c r="L15">
        <v>0</v>
      </c>
      <c r="M15">
        <v>0</v>
      </c>
      <c r="N15">
        <f t="shared" si="0"/>
        <v>0</v>
      </c>
      <c r="O15">
        <f t="shared" si="1"/>
        <v>0</v>
      </c>
      <c r="P15">
        <f t="shared" si="1"/>
        <v>0</v>
      </c>
      <c r="Q15">
        <f t="shared" si="1"/>
        <v>0</v>
      </c>
      <c r="R15">
        <f t="shared" si="2"/>
        <v>0</v>
      </c>
    </row>
    <row r="16" spans="1:24">
      <c r="A16" s="1">
        <v>1</v>
      </c>
      <c r="B16" t="s">
        <v>66</v>
      </c>
      <c r="C16" s="142" t="s">
        <v>67</v>
      </c>
      <c r="D16" t="s">
        <v>16</v>
      </c>
      <c r="E16" t="s">
        <v>17</v>
      </c>
      <c r="F16" s="20" t="s">
        <v>68</v>
      </c>
      <c r="G16" t="s">
        <v>19</v>
      </c>
      <c r="H16" t="s">
        <v>36</v>
      </c>
      <c r="I16" t="s">
        <v>21</v>
      </c>
      <c r="J16" s="142">
        <v>1084</v>
      </c>
      <c r="K16">
        <v>7004</v>
      </c>
      <c r="L16">
        <v>8121</v>
      </c>
      <c r="M16">
        <v>7054</v>
      </c>
      <c r="N16">
        <f t="shared" si="0"/>
        <v>1084</v>
      </c>
      <c r="O16">
        <f t="shared" si="1"/>
        <v>7004</v>
      </c>
      <c r="P16">
        <f t="shared" si="1"/>
        <v>8121</v>
      </c>
      <c r="Q16">
        <f t="shared" si="1"/>
        <v>7054</v>
      </c>
      <c r="R16">
        <f t="shared" si="2"/>
        <v>23263</v>
      </c>
    </row>
    <row r="17" spans="1:18">
      <c r="A17" s="1">
        <v>1</v>
      </c>
      <c r="B17" t="s">
        <v>69</v>
      </c>
      <c r="C17" s="142" t="s">
        <v>70</v>
      </c>
      <c r="D17" t="s">
        <v>16</v>
      </c>
      <c r="E17" t="s">
        <v>39</v>
      </c>
      <c r="F17" s="20" t="s">
        <v>40</v>
      </c>
      <c r="G17" t="s">
        <v>19</v>
      </c>
      <c r="H17" t="s">
        <v>41</v>
      </c>
      <c r="I17" t="s">
        <v>28</v>
      </c>
      <c r="J17" s="142">
        <v>47</v>
      </c>
      <c r="K17">
        <v>100</v>
      </c>
      <c r="L17">
        <v>138</v>
      </c>
      <c r="M17">
        <v>283</v>
      </c>
      <c r="N17">
        <f t="shared" si="0"/>
        <v>47</v>
      </c>
      <c r="O17">
        <f t="shared" si="1"/>
        <v>100</v>
      </c>
      <c r="P17">
        <f t="shared" si="1"/>
        <v>138</v>
      </c>
      <c r="Q17">
        <f t="shared" si="1"/>
        <v>283</v>
      </c>
      <c r="R17">
        <f t="shared" si="2"/>
        <v>568</v>
      </c>
    </row>
    <row r="18" spans="1:18">
      <c r="A18" s="1">
        <v>1</v>
      </c>
      <c r="B18" t="s">
        <v>71</v>
      </c>
      <c r="C18" t="s">
        <v>72</v>
      </c>
      <c r="D18" t="s">
        <v>16</v>
      </c>
      <c r="E18" s="20" t="s">
        <v>24</v>
      </c>
      <c r="F18" s="20" t="s">
        <v>73</v>
      </c>
      <c r="G18" t="s">
        <v>26</v>
      </c>
      <c r="H18" t="s">
        <v>27</v>
      </c>
      <c r="I18" t="s">
        <v>28</v>
      </c>
      <c r="J18">
        <v>0</v>
      </c>
      <c r="K18">
        <v>0</v>
      </c>
      <c r="L18">
        <v>0</v>
      </c>
      <c r="M18">
        <v>0</v>
      </c>
      <c r="N18">
        <f t="shared" si="0"/>
        <v>0</v>
      </c>
      <c r="O18">
        <f t="shared" si="1"/>
        <v>0</v>
      </c>
      <c r="P18">
        <f t="shared" si="1"/>
        <v>0</v>
      </c>
      <c r="Q18">
        <f t="shared" si="1"/>
        <v>0</v>
      </c>
      <c r="R18">
        <f t="shared" si="2"/>
        <v>0</v>
      </c>
    </row>
    <row r="19" spans="1:18">
      <c r="A19" s="1">
        <v>1</v>
      </c>
      <c r="B19" t="s">
        <v>74</v>
      </c>
      <c r="C19" t="s">
        <v>75</v>
      </c>
      <c r="D19" t="s">
        <v>52</v>
      </c>
      <c r="E19" t="s">
        <v>10</v>
      </c>
      <c r="F19" t="s">
        <v>57</v>
      </c>
      <c r="G19" t="s">
        <v>53</v>
      </c>
      <c r="H19" t="s">
        <v>41</v>
      </c>
      <c r="I19" t="s">
        <v>28</v>
      </c>
      <c r="J19">
        <v>0</v>
      </c>
      <c r="K19">
        <v>0</v>
      </c>
      <c r="L19">
        <v>0</v>
      </c>
      <c r="M19">
        <v>0</v>
      </c>
      <c r="N19">
        <f t="shared" si="0"/>
        <v>0</v>
      </c>
      <c r="O19">
        <f t="shared" si="1"/>
        <v>0</v>
      </c>
      <c r="P19">
        <f t="shared" si="1"/>
        <v>0</v>
      </c>
      <c r="Q19">
        <f t="shared" si="1"/>
        <v>0</v>
      </c>
      <c r="R19">
        <f t="shared" si="2"/>
        <v>0</v>
      </c>
    </row>
    <row r="20" spans="1:18">
      <c r="A20" s="1">
        <v>1</v>
      </c>
      <c r="B20" t="s">
        <v>76</v>
      </c>
      <c r="C20" t="s">
        <v>77</v>
      </c>
      <c r="D20" t="s">
        <v>16</v>
      </c>
      <c r="E20" t="s">
        <v>39</v>
      </c>
      <c r="F20" s="20" t="s">
        <v>78</v>
      </c>
      <c r="G20" t="s">
        <v>19</v>
      </c>
      <c r="H20" t="s">
        <v>27</v>
      </c>
      <c r="I20" t="s">
        <v>28</v>
      </c>
      <c r="J20">
        <v>0</v>
      </c>
      <c r="K20">
        <v>0</v>
      </c>
      <c r="L20">
        <v>0</v>
      </c>
      <c r="M20">
        <v>0</v>
      </c>
      <c r="N20">
        <f t="shared" si="0"/>
        <v>0</v>
      </c>
      <c r="O20">
        <f t="shared" si="1"/>
        <v>0</v>
      </c>
      <c r="P20">
        <f t="shared" si="1"/>
        <v>0</v>
      </c>
      <c r="Q20">
        <f t="shared" si="1"/>
        <v>0</v>
      </c>
      <c r="R20">
        <f t="shared" si="2"/>
        <v>0</v>
      </c>
    </row>
    <row r="21" spans="1:18">
      <c r="A21" s="1">
        <v>1</v>
      </c>
      <c r="B21" s="20" t="s">
        <v>79</v>
      </c>
      <c r="C21" t="s">
        <v>80</v>
      </c>
      <c r="D21" t="s">
        <v>16</v>
      </c>
      <c r="E21" t="s">
        <v>31</v>
      </c>
      <c r="F21" s="20" t="s">
        <v>81</v>
      </c>
      <c r="G21" t="s">
        <v>19</v>
      </c>
      <c r="H21" t="s">
        <v>20</v>
      </c>
      <c r="I21" t="s">
        <v>21</v>
      </c>
      <c r="J21">
        <v>0</v>
      </c>
      <c r="K21">
        <v>0</v>
      </c>
      <c r="L21">
        <v>0</v>
      </c>
      <c r="M21">
        <v>0</v>
      </c>
      <c r="N21">
        <f t="shared" si="0"/>
        <v>0</v>
      </c>
      <c r="O21">
        <f t="shared" si="1"/>
        <v>0</v>
      </c>
      <c r="P21">
        <f t="shared" si="1"/>
        <v>0</v>
      </c>
      <c r="Q21">
        <f t="shared" si="1"/>
        <v>0</v>
      </c>
      <c r="R21">
        <f t="shared" si="2"/>
        <v>0</v>
      </c>
    </row>
    <row r="22" spans="1:18">
      <c r="A22" s="1">
        <v>1</v>
      </c>
      <c r="B22" s="20" t="s">
        <v>82</v>
      </c>
      <c r="C22" t="s">
        <v>83</v>
      </c>
      <c r="D22" t="s">
        <v>16</v>
      </c>
      <c r="E22" t="s">
        <v>39</v>
      </c>
      <c r="F22" s="20" t="s">
        <v>40</v>
      </c>
      <c r="G22" t="s">
        <v>19</v>
      </c>
      <c r="H22" t="s">
        <v>41</v>
      </c>
      <c r="I22" t="s">
        <v>28</v>
      </c>
      <c r="J22">
        <v>0</v>
      </c>
      <c r="K22">
        <v>0</v>
      </c>
      <c r="L22">
        <v>0</v>
      </c>
      <c r="M22">
        <v>0</v>
      </c>
      <c r="N22">
        <f t="shared" si="0"/>
        <v>0</v>
      </c>
      <c r="O22">
        <f t="shared" si="1"/>
        <v>0</v>
      </c>
      <c r="P22">
        <f t="shared" si="1"/>
        <v>0</v>
      </c>
      <c r="Q22">
        <f t="shared" si="1"/>
        <v>0</v>
      </c>
      <c r="R22">
        <f t="shared" si="2"/>
        <v>0</v>
      </c>
    </row>
    <row r="23" spans="1:18">
      <c r="A23" s="1">
        <v>1</v>
      </c>
      <c r="B23" s="20" t="s">
        <v>84</v>
      </c>
      <c r="C23" t="s">
        <v>85</v>
      </c>
      <c r="D23" t="s">
        <v>16</v>
      </c>
      <c r="E23" t="s">
        <v>17</v>
      </c>
      <c r="F23" s="20" t="s">
        <v>68</v>
      </c>
      <c r="G23" t="s">
        <v>19</v>
      </c>
      <c r="H23" t="s">
        <v>36</v>
      </c>
      <c r="I23" t="s">
        <v>21</v>
      </c>
      <c r="J23">
        <v>0</v>
      </c>
      <c r="K23">
        <v>0</v>
      </c>
      <c r="L23">
        <v>0</v>
      </c>
      <c r="M23">
        <v>0</v>
      </c>
      <c r="N23">
        <f t="shared" si="0"/>
        <v>0</v>
      </c>
      <c r="O23">
        <f t="shared" si="1"/>
        <v>0</v>
      </c>
      <c r="P23">
        <f t="shared" si="1"/>
        <v>0</v>
      </c>
      <c r="Q23">
        <f t="shared" si="1"/>
        <v>0</v>
      </c>
      <c r="R23">
        <f t="shared" si="2"/>
        <v>0</v>
      </c>
    </row>
    <row r="24" spans="1:18">
      <c r="A24" s="1">
        <v>1</v>
      </c>
      <c r="B24" s="20" t="s">
        <v>86</v>
      </c>
      <c r="C24" t="s">
        <v>87</v>
      </c>
      <c r="D24" t="s">
        <v>16</v>
      </c>
      <c r="E24" t="s">
        <v>39</v>
      </c>
      <c r="F24" s="20" t="s">
        <v>44</v>
      </c>
      <c r="G24" t="s">
        <v>19</v>
      </c>
      <c r="H24" t="s">
        <v>36</v>
      </c>
      <c r="I24" t="s">
        <v>28</v>
      </c>
      <c r="J24">
        <v>0</v>
      </c>
      <c r="K24">
        <v>0</v>
      </c>
      <c r="L24">
        <v>0</v>
      </c>
      <c r="M24">
        <v>0</v>
      </c>
      <c r="N24">
        <f t="shared" si="0"/>
        <v>0</v>
      </c>
      <c r="O24">
        <f t="shared" si="1"/>
        <v>0</v>
      </c>
      <c r="P24">
        <f t="shared" si="1"/>
        <v>0</v>
      </c>
      <c r="Q24">
        <f t="shared" si="1"/>
        <v>0</v>
      </c>
      <c r="R24">
        <f t="shared" si="2"/>
        <v>0</v>
      </c>
    </row>
    <row r="25" spans="1:18">
      <c r="A25" s="1">
        <v>1</v>
      </c>
      <c r="B25" t="s">
        <v>88</v>
      </c>
      <c r="C25" t="s">
        <v>89</v>
      </c>
      <c r="D25" t="s">
        <v>16</v>
      </c>
      <c r="E25" s="20" t="s">
        <v>24</v>
      </c>
      <c r="F25" s="20" t="s">
        <v>25</v>
      </c>
      <c r="G25" t="s">
        <v>26</v>
      </c>
      <c r="H25" t="s">
        <v>27</v>
      </c>
      <c r="I25" t="s">
        <v>28</v>
      </c>
      <c r="J25">
        <v>0</v>
      </c>
      <c r="K25">
        <v>0</v>
      </c>
      <c r="L25">
        <v>0</v>
      </c>
      <c r="M25">
        <v>0</v>
      </c>
      <c r="N25">
        <f t="shared" si="0"/>
        <v>0</v>
      </c>
      <c r="O25">
        <f t="shared" si="1"/>
        <v>0</v>
      </c>
      <c r="P25">
        <f t="shared" si="1"/>
        <v>0</v>
      </c>
      <c r="Q25">
        <f t="shared" si="1"/>
        <v>0</v>
      </c>
      <c r="R25">
        <f t="shared" si="2"/>
        <v>0</v>
      </c>
    </row>
    <row r="26" spans="1:18">
      <c r="A26" s="1">
        <v>1</v>
      </c>
      <c r="B26" s="20" t="s">
        <v>90</v>
      </c>
      <c r="C26" s="142" t="s">
        <v>91</v>
      </c>
      <c r="D26" t="s">
        <v>16</v>
      </c>
      <c r="E26" t="s">
        <v>31</v>
      </c>
      <c r="F26" s="20" t="s">
        <v>35</v>
      </c>
      <c r="G26" t="s">
        <v>19</v>
      </c>
      <c r="H26" t="s">
        <v>27</v>
      </c>
      <c r="I26" t="s">
        <v>28</v>
      </c>
      <c r="J26" s="142">
        <v>9</v>
      </c>
      <c r="K26">
        <v>6</v>
      </c>
      <c r="L26">
        <v>7</v>
      </c>
      <c r="M26">
        <v>8</v>
      </c>
      <c r="N26">
        <f t="shared" si="0"/>
        <v>9</v>
      </c>
      <c r="O26">
        <f t="shared" si="1"/>
        <v>6</v>
      </c>
      <c r="P26">
        <f t="shared" si="1"/>
        <v>7</v>
      </c>
      <c r="Q26">
        <f t="shared" si="1"/>
        <v>8</v>
      </c>
      <c r="R26">
        <f t="shared" si="2"/>
        <v>30</v>
      </c>
    </row>
    <row r="27" spans="1:18">
      <c r="A27" s="1">
        <v>1</v>
      </c>
      <c r="B27" s="20" t="s">
        <v>92</v>
      </c>
      <c r="C27" t="s">
        <v>93</v>
      </c>
      <c r="D27" t="s">
        <v>16</v>
      </c>
      <c r="E27" t="s">
        <v>39</v>
      </c>
      <c r="F27" s="20" t="s">
        <v>44</v>
      </c>
      <c r="G27" t="s">
        <v>19</v>
      </c>
      <c r="H27" t="s">
        <v>27</v>
      </c>
      <c r="I27" t="s">
        <v>28</v>
      </c>
      <c r="J27">
        <v>0</v>
      </c>
      <c r="K27">
        <v>0</v>
      </c>
      <c r="L27">
        <v>0</v>
      </c>
      <c r="M27">
        <v>0</v>
      </c>
      <c r="N27">
        <f t="shared" si="0"/>
        <v>0</v>
      </c>
      <c r="O27">
        <f t="shared" si="1"/>
        <v>0</v>
      </c>
      <c r="P27">
        <f t="shared" si="1"/>
        <v>0</v>
      </c>
      <c r="Q27">
        <f t="shared" si="1"/>
        <v>0</v>
      </c>
      <c r="R27">
        <f t="shared" si="2"/>
        <v>0</v>
      </c>
    </row>
    <row r="28" spans="1:18">
      <c r="A28" s="1">
        <v>1</v>
      </c>
      <c r="B28" s="20" t="s">
        <v>94</v>
      </c>
      <c r="C28" t="s">
        <v>95</v>
      </c>
      <c r="D28" t="s">
        <v>16</v>
      </c>
      <c r="E28" t="s">
        <v>17</v>
      </c>
      <c r="F28" s="20" t="s">
        <v>96</v>
      </c>
      <c r="G28" t="s">
        <v>19</v>
      </c>
      <c r="H28" t="s">
        <v>41</v>
      </c>
      <c r="I28" t="s">
        <v>28</v>
      </c>
      <c r="J28">
        <v>0</v>
      </c>
      <c r="K28">
        <v>0</v>
      </c>
      <c r="L28">
        <v>0</v>
      </c>
      <c r="M28">
        <v>0</v>
      </c>
      <c r="N28">
        <f t="shared" si="0"/>
        <v>0</v>
      </c>
      <c r="O28">
        <f t="shared" si="1"/>
        <v>0</v>
      </c>
      <c r="P28">
        <f t="shared" si="1"/>
        <v>0</v>
      </c>
      <c r="Q28">
        <f t="shared" si="1"/>
        <v>0</v>
      </c>
      <c r="R28">
        <f t="shared" si="2"/>
        <v>0</v>
      </c>
    </row>
    <row r="29" spans="1:18">
      <c r="A29" s="1">
        <v>1</v>
      </c>
      <c r="B29" t="s">
        <v>97</v>
      </c>
      <c r="C29" t="s">
        <v>98</v>
      </c>
      <c r="D29" t="s">
        <v>52</v>
      </c>
      <c r="E29" s="20" t="s">
        <v>10</v>
      </c>
      <c r="F29" s="20" t="s">
        <v>25</v>
      </c>
      <c r="G29" t="s">
        <v>53</v>
      </c>
      <c r="H29" t="s">
        <v>27</v>
      </c>
      <c r="I29" t="s">
        <v>28</v>
      </c>
      <c r="J29">
        <v>0</v>
      </c>
      <c r="K29">
        <v>0</v>
      </c>
      <c r="L29">
        <v>0</v>
      </c>
      <c r="M29">
        <v>0</v>
      </c>
      <c r="N29">
        <f t="shared" si="0"/>
        <v>0</v>
      </c>
      <c r="O29">
        <f t="shared" si="1"/>
        <v>0</v>
      </c>
      <c r="P29">
        <f t="shared" si="1"/>
        <v>0</v>
      </c>
      <c r="Q29">
        <f t="shared" si="1"/>
        <v>0</v>
      </c>
      <c r="R29">
        <f t="shared" si="2"/>
        <v>0</v>
      </c>
    </row>
    <row r="30" spans="1:18">
      <c r="A30" s="1">
        <v>1</v>
      </c>
      <c r="B30" t="s">
        <v>99</v>
      </c>
      <c r="C30" t="s">
        <v>100</v>
      </c>
      <c r="D30" t="s">
        <v>16</v>
      </c>
      <c r="E30" t="s">
        <v>31</v>
      </c>
      <c r="F30" s="20" t="s">
        <v>81</v>
      </c>
      <c r="G30" t="s">
        <v>19</v>
      </c>
      <c r="H30" t="s">
        <v>20</v>
      </c>
      <c r="I30" t="s">
        <v>21</v>
      </c>
      <c r="J30">
        <v>0</v>
      </c>
      <c r="K30">
        <v>0</v>
      </c>
      <c r="L30">
        <v>0</v>
      </c>
      <c r="M30">
        <v>0</v>
      </c>
      <c r="N30">
        <f t="shared" si="0"/>
        <v>0</v>
      </c>
      <c r="O30">
        <f t="shared" si="1"/>
        <v>0</v>
      </c>
      <c r="P30">
        <f t="shared" si="1"/>
        <v>0</v>
      </c>
      <c r="Q30">
        <f t="shared" si="1"/>
        <v>0</v>
      </c>
      <c r="R30">
        <f t="shared" si="2"/>
        <v>0</v>
      </c>
    </row>
    <row r="31" spans="1:18">
      <c r="A31" s="1">
        <v>1</v>
      </c>
      <c r="B31" s="20" t="s">
        <v>101</v>
      </c>
      <c r="C31" t="s">
        <v>102</v>
      </c>
      <c r="D31" t="s">
        <v>16</v>
      </c>
      <c r="E31" t="s">
        <v>31</v>
      </c>
      <c r="F31" s="20" t="s">
        <v>103</v>
      </c>
      <c r="G31" t="s">
        <v>19</v>
      </c>
      <c r="H31" t="s">
        <v>20</v>
      </c>
      <c r="I31" t="s">
        <v>21</v>
      </c>
      <c r="J31">
        <v>0</v>
      </c>
      <c r="K31">
        <v>0</v>
      </c>
      <c r="L31">
        <v>10</v>
      </c>
      <c r="M31">
        <v>6</v>
      </c>
      <c r="N31">
        <f t="shared" si="0"/>
        <v>0</v>
      </c>
      <c r="O31">
        <f t="shared" si="1"/>
        <v>0</v>
      </c>
      <c r="P31">
        <f t="shared" si="1"/>
        <v>10</v>
      </c>
      <c r="Q31">
        <f t="shared" si="1"/>
        <v>6</v>
      </c>
      <c r="R31">
        <f t="shared" si="2"/>
        <v>16</v>
      </c>
    </row>
    <row r="32" spans="1:18">
      <c r="A32" s="1">
        <v>1</v>
      </c>
      <c r="B32" s="20" t="s">
        <v>104</v>
      </c>
      <c r="C32" t="s">
        <v>105</v>
      </c>
      <c r="D32" t="s">
        <v>16</v>
      </c>
      <c r="E32" t="s">
        <v>17</v>
      </c>
      <c r="F32" t="s">
        <v>96</v>
      </c>
      <c r="G32" t="s">
        <v>19</v>
      </c>
      <c r="H32" t="s">
        <v>36</v>
      </c>
      <c r="I32" t="s">
        <v>21</v>
      </c>
      <c r="J32">
        <v>0</v>
      </c>
      <c r="K32">
        <v>0</v>
      </c>
      <c r="L32">
        <v>0</v>
      </c>
      <c r="M32">
        <v>0</v>
      </c>
      <c r="N32">
        <f t="shared" si="0"/>
        <v>0</v>
      </c>
      <c r="O32">
        <f t="shared" si="1"/>
        <v>0</v>
      </c>
      <c r="P32">
        <f t="shared" si="1"/>
        <v>0</v>
      </c>
      <c r="Q32">
        <f t="shared" si="1"/>
        <v>0</v>
      </c>
      <c r="R32">
        <f t="shared" si="2"/>
        <v>0</v>
      </c>
    </row>
    <row r="33" spans="1:18">
      <c r="A33" s="1">
        <v>1</v>
      </c>
      <c r="B33" s="20" t="s">
        <v>106</v>
      </c>
      <c r="C33" t="s">
        <v>107</v>
      </c>
      <c r="D33" t="s">
        <v>16</v>
      </c>
      <c r="E33" t="s">
        <v>31</v>
      </c>
      <c r="F33" s="20" t="s">
        <v>81</v>
      </c>
      <c r="G33" t="s">
        <v>19</v>
      </c>
      <c r="H33" t="s">
        <v>36</v>
      </c>
      <c r="I33" t="s">
        <v>28</v>
      </c>
      <c r="J33">
        <v>0</v>
      </c>
      <c r="K33">
        <v>0</v>
      </c>
      <c r="L33">
        <v>0</v>
      </c>
      <c r="M33">
        <v>2</v>
      </c>
      <c r="N33">
        <f t="shared" si="0"/>
        <v>0</v>
      </c>
      <c r="O33">
        <f t="shared" si="1"/>
        <v>0</v>
      </c>
      <c r="P33">
        <f t="shared" si="1"/>
        <v>0</v>
      </c>
      <c r="Q33">
        <f t="shared" si="1"/>
        <v>2</v>
      </c>
      <c r="R33">
        <f t="shared" si="2"/>
        <v>2</v>
      </c>
    </row>
    <row r="34" spans="1:18">
      <c r="A34" s="1">
        <v>1</v>
      </c>
      <c r="B34" t="s">
        <v>108</v>
      </c>
      <c r="C34" s="142" t="s">
        <v>109</v>
      </c>
      <c r="D34" t="s">
        <v>52</v>
      </c>
      <c r="E34" t="s">
        <v>110</v>
      </c>
      <c r="F34" t="s">
        <v>110</v>
      </c>
      <c r="G34" t="s">
        <v>53</v>
      </c>
      <c r="H34" t="s">
        <v>41</v>
      </c>
      <c r="I34" t="s">
        <v>28</v>
      </c>
      <c r="J34" s="142">
        <v>3</v>
      </c>
      <c r="K34">
        <v>4</v>
      </c>
      <c r="L34">
        <v>0</v>
      </c>
      <c r="M34">
        <v>0</v>
      </c>
      <c r="N34">
        <f t="shared" si="0"/>
        <v>3</v>
      </c>
      <c r="O34">
        <f t="shared" si="1"/>
        <v>4</v>
      </c>
      <c r="P34">
        <f t="shared" si="1"/>
        <v>0</v>
      </c>
      <c r="Q34">
        <f t="shared" si="1"/>
        <v>0</v>
      </c>
      <c r="R34">
        <f t="shared" si="2"/>
        <v>7</v>
      </c>
    </row>
    <row r="35" spans="1:18">
      <c r="A35" s="1">
        <v>1</v>
      </c>
      <c r="B35" s="20" t="s">
        <v>111</v>
      </c>
      <c r="C35" t="s">
        <v>112</v>
      </c>
      <c r="D35" t="s">
        <v>16</v>
      </c>
      <c r="E35" t="s">
        <v>31</v>
      </c>
      <c r="F35" t="s">
        <v>81</v>
      </c>
      <c r="G35" t="s">
        <v>19</v>
      </c>
      <c r="H35" t="s">
        <v>36</v>
      </c>
      <c r="I35" t="s">
        <v>28</v>
      </c>
      <c r="J35">
        <v>0</v>
      </c>
      <c r="K35">
        <v>0</v>
      </c>
      <c r="L35">
        <v>0</v>
      </c>
      <c r="M35">
        <v>0</v>
      </c>
      <c r="N35">
        <f t="shared" si="0"/>
        <v>0</v>
      </c>
      <c r="O35">
        <f t="shared" si="1"/>
        <v>0</v>
      </c>
      <c r="P35">
        <f t="shared" si="1"/>
        <v>0</v>
      </c>
      <c r="Q35">
        <f t="shared" si="1"/>
        <v>0</v>
      </c>
      <c r="R35">
        <f t="shared" si="2"/>
        <v>0</v>
      </c>
    </row>
    <row r="36" spans="1:18">
      <c r="A36" s="1">
        <v>1</v>
      </c>
      <c r="B36" s="20" t="s">
        <v>113</v>
      </c>
      <c r="C36" t="s">
        <v>114</v>
      </c>
      <c r="D36" t="s">
        <v>52</v>
      </c>
      <c r="E36" t="s">
        <v>39</v>
      </c>
      <c r="F36" t="s">
        <v>40</v>
      </c>
      <c r="G36" t="s">
        <v>19</v>
      </c>
      <c r="H36" t="s">
        <v>41</v>
      </c>
      <c r="I36" t="s">
        <v>28</v>
      </c>
      <c r="J36">
        <v>0</v>
      </c>
      <c r="K36">
        <v>0</v>
      </c>
      <c r="L36">
        <v>0</v>
      </c>
      <c r="M36">
        <v>0</v>
      </c>
      <c r="N36">
        <f t="shared" si="0"/>
        <v>0</v>
      </c>
      <c r="O36">
        <f t="shared" si="1"/>
        <v>0</v>
      </c>
      <c r="P36">
        <f t="shared" si="1"/>
        <v>0</v>
      </c>
      <c r="Q36">
        <f t="shared" si="1"/>
        <v>0</v>
      </c>
      <c r="R36">
        <f t="shared" si="2"/>
        <v>0</v>
      </c>
    </row>
    <row r="37" spans="1:18">
      <c r="A37" s="1">
        <v>1</v>
      </c>
      <c r="B37" s="20" t="s">
        <v>115</v>
      </c>
      <c r="C37" t="s">
        <v>116</v>
      </c>
      <c r="D37" t="s">
        <v>16</v>
      </c>
      <c r="E37" t="s">
        <v>31</v>
      </c>
      <c r="F37" s="20" t="s">
        <v>81</v>
      </c>
      <c r="G37" t="s">
        <v>19</v>
      </c>
      <c r="H37" t="s">
        <v>20</v>
      </c>
      <c r="I37" t="s">
        <v>21</v>
      </c>
      <c r="J37">
        <v>0</v>
      </c>
      <c r="K37">
        <v>0</v>
      </c>
      <c r="L37">
        <v>0</v>
      </c>
      <c r="M37">
        <v>0</v>
      </c>
      <c r="N37">
        <f t="shared" si="0"/>
        <v>0</v>
      </c>
      <c r="O37">
        <f t="shared" si="1"/>
        <v>0</v>
      </c>
      <c r="P37">
        <f t="shared" si="1"/>
        <v>0</v>
      </c>
      <c r="Q37">
        <f t="shared" si="1"/>
        <v>0</v>
      </c>
      <c r="R37">
        <f t="shared" si="2"/>
        <v>0</v>
      </c>
    </row>
    <row r="38" spans="1:18">
      <c r="A38" s="1">
        <v>1</v>
      </c>
      <c r="B38" s="20" t="s">
        <v>117</v>
      </c>
      <c r="C38" t="s">
        <v>118</v>
      </c>
      <c r="D38" t="s">
        <v>16</v>
      </c>
      <c r="E38" t="s">
        <v>31</v>
      </c>
      <c r="F38" t="s">
        <v>81</v>
      </c>
      <c r="G38" t="s">
        <v>19</v>
      </c>
      <c r="H38" t="s">
        <v>20</v>
      </c>
      <c r="I38" t="s">
        <v>21</v>
      </c>
      <c r="J38">
        <v>0</v>
      </c>
      <c r="K38">
        <v>0</v>
      </c>
      <c r="L38">
        <v>0</v>
      </c>
      <c r="M38">
        <v>0</v>
      </c>
      <c r="N38">
        <f t="shared" si="0"/>
        <v>0</v>
      </c>
      <c r="O38">
        <f t="shared" si="1"/>
        <v>0</v>
      </c>
      <c r="P38">
        <f t="shared" si="1"/>
        <v>0</v>
      </c>
      <c r="Q38">
        <f t="shared" si="1"/>
        <v>0</v>
      </c>
      <c r="R38">
        <f t="shared" si="2"/>
        <v>0</v>
      </c>
    </row>
    <row r="39" spans="1:18">
      <c r="A39" s="1">
        <v>1</v>
      </c>
      <c r="B39" s="20" t="s">
        <v>119</v>
      </c>
      <c r="C39" s="142" t="s">
        <v>120</v>
      </c>
      <c r="D39" t="s">
        <v>16</v>
      </c>
      <c r="E39" t="s">
        <v>39</v>
      </c>
      <c r="F39" s="20" t="s">
        <v>44</v>
      </c>
      <c r="G39" t="s">
        <v>19</v>
      </c>
      <c r="H39" t="s">
        <v>41</v>
      </c>
      <c r="I39" t="s">
        <v>28</v>
      </c>
      <c r="J39" s="142">
        <v>59</v>
      </c>
      <c r="K39">
        <v>88</v>
      </c>
      <c r="L39">
        <v>156</v>
      </c>
      <c r="M39">
        <v>388</v>
      </c>
      <c r="N39">
        <f t="shared" si="0"/>
        <v>59</v>
      </c>
      <c r="O39">
        <f t="shared" si="1"/>
        <v>88</v>
      </c>
      <c r="P39">
        <f t="shared" si="1"/>
        <v>156</v>
      </c>
      <c r="Q39">
        <f t="shared" si="1"/>
        <v>388</v>
      </c>
      <c r="R39">
        <f t="shared" si="2"/>
        <v>691</v>
      </c>
    </row>
    <row r="40" spans="1:18">
      <c r="A40" s="1">
        <v>1</v>
      </c>
      <c r="B40" s="20" t="s">
        <v>121</v>
      </c>
      <c r="C40" t="s">
        <v>122</v>
      </c>
      <c r="D40" t="s">
        <v>52</v>
      </c>
      <c r="E40" t="s">
        <v>17</v>
      </c>
      <c r="F40" t="s">
        <v>284</v>
      </c>
      <c r="G40" t="s">
        <v>19</v>
      </c>
      <c r="H40" t="s">
        <v>27</v>
      </c>
      <c r="I40" t="s">
        <v>28</v>
      </c>
      <c r="J40">
        <v>0</v>
      </c>
      <c r="K40">
        <v>0</v>
      </c>
      <c r="L40">
        <v>0</v>
      </c>
      <c r="M40">
        <v>0</v>
      </c>
      <c r="N40">
        <f t="shared" si="0"/>
        <v>0</v>
      </c>
      <c r="O40">
        <f t="shared" si="1"/>
        <v>0</v>
      </c>
      <c r="P40">
        <f t="shared" si="1"/>
        <v>0</v>
      </c>
      <c r="Q40">
        <f t="shared" si="1"/>
        <v>0</v>
      </c>
      <c r="R40">
        <f t="shared" si="2"/>
        <v>0</v>
      </c>
    </row>
    <row r="41" spans="1:18">
      <c r="A41" s="1">
        <v>1</v>
      </c>
      <c r="B41" s="20" t="s">
        <v>123</v>
      </c>
      <c r="C41" t="s">
        <v>124</v>
      </c>
      <c r="D41" t="s">
        <v>16</v>
      </c>
      <c r="E41" t="s">
        <v>39</v>
      </c>
      <c r="F41" t="s">
        <v>44</v>
      </c>
      <c r="G41" t="s">
        <v>19</v>
      </c>
      <c r="H41" t="s">
        <v>27</v>
      </c>
      <c r="I41" t="s">
        <v>28</v>
      </c>
      <c r="J41">
        <v>0</v>
      </c>
      <c r="K41">
        <v>0</v>
      </c>
      <c r="L41">
        <v>0</v>
      </c>
      <c r="M41">
        <v>0</v>
      </c>
      <c r="N41">
        <f t="shared" si="0"/>
        <v>0</v>
      </c>
      <c r="O41">
        <f t="shared" si="1"/>
        <v>0</v>
      </c>
      <c r="P41">
        <f t="shared" si="1"/>
        <v>0</v>
      </c>
      <c r="Q41">
        <f t="shared" si="1"/>
        <v>0</v>
      </c>
      <c r="R41">
        <f t="shared" si="2"/>
        <v>0</v>
      </c>
    </row>
    <row r="42" spans="1:18">
      <c r="A42" s="1">
        <v>1</v>
      </c>
      <c r="B42" s="32" t="s">
        <v>125</v>
      </c>
      <c r="C42" t="s">
        <v>126</v>
      </c>
      <c r="D42" t="s">
        <v>16</v>
      </c>
      <c r="E42" t="s">
        <v>31</v>
      </c>
      <c r="F42" t="s">
        <v>103</v>
      </c>
      <c r="G42" t="s">
        <v>19</v>
      </c>
      <c r="H42" t="s">
        <v>20</v>
      </c>
      <c r="I42" t="s">
        <v>21</v>
      </c>
      <c r="J42">
        <v>0</v>
      </c>
      <c r="K42">
        <v>0</v>
      </c>
      <c r="L42">
        <v>0</v>
      </c>
      <c r="M42">
        <v>0</v>
      </c>
      <c r="N42">
        <f t="shared" si="0"/>
        <v>0</v>
      </c>
      <c r="O42">
        <f t="shared" si="1"/>
        <v>0</v>
      </c>
      <c r="P42">
        <f t="shared" si="1"/>
        <v>0</v>
      </c>
      <c r="Q42">
        <f t="shared" si="1"/>
        <v>0</v>
      </c>
      <c r="R42">
        <f t="shared" si="2"/>
        <v>0</v>
      </c>
    </row>
    <row r="43" spans="1:18">
      <c r="A43" s="1">
        <v>1</v>
      </c>
      <c r="B43" s="20" t="s">
        <v>127</v>
      </c>
      <c r="C43" t="s">
        <v>128</v>
      </c>
      <c r="D43" t="s">
        <v>16</v>
      </c>
      <c r="E43" t="s">
        <v>31</v>
      </c>
      <c r="F43" s="20" t="s">
        <v>81</v>
      </c>
      <c r="G43" t="s">
        <v>19</v>
      </c>
      <c r="H43" t="s">
        <v>20</v>
      </c>
      <c r="I43" t="s">
        <v>28</v>
      </c>
      <c r="J43">
        <v>0</v>
      </c>
      <c r="K43">
        <v>0</v>
      </c>
      <c r="L43">
        <v>0</v>
      </c>
      <c r="M43">
        <v>0</v>
      </c>
      <c r="N43">
        <f t="shared" si="0"/>
        <v>0</v>
      </c>
      <c r="O43">
        <f t="shared" si="1"/>
        <v>0</v>
      </c>
      <c r="P43">
        <f t="shared" si="1"/>
        <v>0</v>
      </c>
      <c r="Q43">
        <f t="shared" si="1"/>
        <v>0</v>
      </c>
      <c r="R43">
        <f t="shared" si="2"/>
        <v>0</v>
      </c>
    </row>
    <row r="44" spans="1:18">
      <c r="A44" s="1">
        <v>1</v>
      </c>
      <c r="B44" s="20" t="s">
        <v>129</v>
      </c>
      <c r="C44" s="142" t="s">
        <v>130</v>
      </c>
      <c r="D44" t="s">
        <v>16</v>
      </c>
      <c r="E44" t="s">
        <v>31</v>
      </c>
      <c r="F44" s="20" t="s">
        <v>81</v>
      </c>
      <c r="G44" t="s">
        <v>19</v>
      </c>
      <c r="H44" t="s">
        <v>20</v>
      </c>
      <c r="I44" t="s">
        <v>21</v>
      </c>
      <c r="J44" s="142">
        <v>1</v>
      </c>
      <c r="K44">
        <v>2</v>
      </c>
      <c r="L44">
        <v>25</v>
      </c>
      <c r="M44">
        <v>40</v>
      </c>
      <c r="N44">
        <f t="shared" si="0"/>
        <v>1</v>
      </c>
      <c r="O44">
        <f t="shared" si="1"/>
        <v>2</v>
      </c>
      <c r="P44">
        <f t="shared" si="1"/>
        <v>25</v>
      </c>
      <c r="Q44">
        <f t="shared" si="1"/>
        <v>40</v>
      </c>
      <c r="R44">
        <f t="shared" si="2"/>
        <v>68</v>
      </c>
    </row>
    <row r="45" spans="1:18">
      <c r="A45" s="1">
        <v>1</v>
      </c>
      <c r="B45" s="20" t="s">
        <v>131</v>
      </c>
      <c r="C45" t="s">
        <v>132</v>
      </c>
      <c r="D45" t="s">
        <v>16</v>
      </c>
      <c r="E45" t="s">
        <v>39</v>
      </c>
      <c r="F45" t="s">
        <v>78</v>
      </c>
      <c r="G45" t="s">
        <v>19</v>
      </c>
      <c r="H45" t="s">
        <v>27</v>
      </c>
      <c r="I45" t="s">
        <v>28</v>
      </c>
      <c r="J45">
        <v>0</v>
      </c>
      <c r="K45">
        <v>0</v>
      </c>
      <c r="L45">
        <v>0</v>
      </c>
      <c r="M45">
        <v>0</v>
      </c>
      <c r="N45">
        <f t="shared" si="0"/>
        <v>0</v>
      </c>
      <c r="O45">
        <f t="shared" si="1"/>
        <v>0</v>
      </c>
      <c r="P45">
        <f t="shared" si="1"/>
        <v>0</v>
      </c>
      <c r="Q45">
        <f t="shared" si="1"/>
        <v>0</v>
      </c>
      <c r="R45">
        <f t="shared" si="2"/>
        <v>0</v>
      </c>
    </row>
    <row r="46" spans="1:18">
      <c r="A46" s="1">
        <v>1</v>
      </c>
      <c r="B46" t="s">
        <v>133</v>
      </c>
      <c r="C46" t="s">
        <v>134</v>
      </c>
      <c r="D46" t="s">
        <v>16</v>
      </c>
      <c r="E46" t="s">
        <v>31</v>
      </c>
      <c r="F46" s="20" t="s">
        <v>81</v>
      </c>
      <c r="G46" t="s">
        <v>19</v>
      </c>
      <c r="H46" t="s">
        <v>36</v>
      </c>
      <c r="I46" t="s">
        <v>28</v>
      </c>
      <c r="J46">
        <v>0</v>
      </c>
      <c r="K46">
        <v>0</v>
      </c>
      <c r="L46">
        <v>0</v>
      </c>
      <c r="M46">
        <v>0</v>
      </c>
      <c r="N46">
        <f t="shared" si="0"/>
        <v>0</v>
      </c>
      <c r="O46">
        <f t="shared" si="1"/>
        <v>0</v>
      </c>
      <c r="P46">
        <f t="shared" si="1"/>
        <v>0</v>
      </c>
      <c r="Q46">
        <f t="shared" si="1"/>
        <v>0</v>
      </c>
      <c r="R46">
        <f t="shared" si="2"/>
        <v>0</v>
      </c>
    </row>
    <row r="47" spans="1:18">
      <c r="A47" s="1">
        <v>1</v>
      </c>
      <c r="C47" t="s">
        <v>135</v>
      </c>
      <c r="D47" t="s">
        <v>52</v>
      </c>
      <c r="E47" s="20" t="s">
        <v>10</v>
      </c>
      <c r="F47" s="20" t="s">
        <v>136</v>
      </c>
      <c r="G47" t="s">
        <v>53</v>
      </c>
      <c r="H47" t="s">
        <v>41</v>
      </c>
      <c r="I47" t="s">
        <v>28</v>
      </c>
      <c r="J47">
        <v>0</v>
      </c>
      <c r="K47">
        <v>0</v>
      </c>
      <c r="L47">
        <v>0</v>
      </c>
      <c r="M47">
        <v>0</v>
      </c>
      <c r="N47">
        <f t="shared" si="0"/>
        <v>0</v>
      </c>
      <c r="O47">
        <f t="shared" si="1"/>
        <v>0</v>
      </c>
      <c r="P47">
        <f t="shared" si="1"/>
        <v>0</v>
      </c>
      <c r="Q47">
        <f t="shared" si="1"/>
        <v>0</v>
      </c>
      <c r="R47">
        <f t="shared" si="2"/>
        <v>0</v>
      </c>
    </row>
    <row r="48" spans="1:18">
      <c r="A48" s="1">
        <v>1</v>
      </c>
      <c r="B48" s="20" t="s">
        <v>137</v>
      </c>
      <c r="C48" t="s">
        <v>138</v>
      </c>
      <c r="D48" t="s">
        <v>16</v>
      </c>
      <c r="E48" t="s">
        <v>39</v>
      </c>
      <c r="F48" t="s">
        <v>40</v>
      </c>
      <c r="G48" t="s">
        <v>19</v>
      </c>
      <c r="H48" t="s">
        <v>27</v>
      </c>
      <c r="I48" t="s">
        <v>28</v>
      </c>
      <c r="J48">
        <v>0</v>
      </c>
      <c r="K48">
        <v>0</v>
      </c>
      <c r="L48">
        <v>0</v>
      </c>
      <c r="M48">
        <v>0</v>
      </c>
      <c r="N48">
        <f t="shared" si="0"/>
        <v>0</v>
      </c>
      <c r="O48">
        <f t="shared" si="1"/>
        <v>0</v>
      </c>
      <c r="P48">
        <f t="shared" si="1"/>
        <v>0</v>
      </c>
      <c r="Q48">
        <f t="shared" si="1"/>
        <v>0</v>
      </c>
      <c r="R48">
        <f t="shared" si="2"/>
        <v>0</v>
      </c>
    </row>
    <row r="49" spans="1:18">
      <c r="A49" s="1">
        <v>1</v>
      </c>
      <c r="C49" t="s">
        <v>139</v>
      </c>
      <c r="D49" t="s">
        <v>52</v>
      </c>
      <c r="E49" t="s">
        <v>39</v>
      </c>
      <c r="F49" t="s">
        <v>40</v>
      </c>
      <c r="G49" t="s">
        <v>19</v>
      </c>
      <c r="H49" t="s">
        <v>41</v>
      </c>
      <c r="I49" t="s">
        <v>28</v>
      </c>
      <c r="J49">
        <v>0</v>
      </c>
      <c r="K49">
        <v>0</v>
      </c>
      <c r="L49">
        <v>0</v>
      </c>
      <c r="M49">
        <v>0</v>
      </c>
      <c r="N49">
        <f t="shared" si="0"/>
        <v>0</v>
      </c>
      <c r="O49">
        <f t="shared" si="1"/>
        <v>0</v>
      </c>
      <c r="P49">
        <f t="shared" si="1"/>
        <v>0</v>
      </c>
      <c r="Q49">
        <f t="shared" si="1"/>
        <v>0</v>
      </c>
      <c r="R49">
        <f t="shared" si="2"/>
        <v>0</v>
      </c>
    </row>
    <row r="50" spans="1:18">
      <c r="A50" s="1">
        <v>1</v>
      </c>
      <c r="B50" t="s">
        <v>140</v>
      </c>
      <c r="C50" s="142" t="s">
        <v>141</v>
      </c>
      <c r="D50" t="s">
        <v>52</v>
      </c>
      <c r="E50" t="s">
        <v>10</v>
      </c>
      <c r="F50" s="20" t="s">
        <v>25</v>
      </c>
      <c r="G50" t="s">
        <v>53</v>
      </c>
      <c r="H50" t="s">
        <v>41</v>
      </c>
      <c r="I50" t="s">
        <v>28</v>
      </c>
      <c r="J50" s="142">
        <v>274</v>
      </c>
      <c r="K50">
        <v>322</v>
      </c>
      <c r="L50">
        <v>424</v>
      </c>
      <c r="M50">
        <v>594</v>
      </c>
      <c r="N50">
        <f t="shared" si="0"/>
        <v>274</v>
      </c>
      <c r="O50">
        <f t="shared" si="1"/>
        <v>322</v>
      </c>
      <c r="P50">
        <f t="shared" si="1"/>
        <v>424</v>
      </c>
      <c r="Q50">
        <f t="shared" si="1"/>
        <v>594</v>
      </c>
      <c r="R50">
        <f t="shared" si="2"/>
        <v>1614</v>
      </c>
    </row>
    <row r="51" spans="1:18">
      <c r="A51" s="1">
        <v>1</v>
      </c>
      <c r="B51" t="s">
        <v>142</v>
      </c>
      <c r="C51" t="s">
        <v>143</v>
      </c>
      <c r="D51" t="s">
        <v>52</v>
      </c>
      <c r="E51" s="20" t="s">
        <v>10</v>
      </c>
      <c r="F51" s="20" t="s">
        <v>136</v>
      </c>
      <c r="G51" t="s">
        <v>53</v>
      </c>
      <c r="H51" t="s">
        <v>41</v>
      </c>
      <c r="I51" t="s">
        <v>28</v>
      </c>
      <c r="J51">
        <v>0</v>
      </c>
      <c r="K51">
        <v>0</v>
      </c>
      <c r="L51">
        <v>0</v>
      </c>
      <c r="M51">
        <v>0</v>
      </c>
      <c r="N51">
        <f t="shared" si="0"/>
        <v>0</v>
      </c>
      <c r="O51">
        <f t="shared" si="1"/>
        <v>0</v>
      </c>
      <c r="P51">
        <f t="shared" si="1"/>
        <v>0</v>
      </c>
      <c r="Q51">
        <f t="shared" si="1"/>
        <v>0</v>
      </c>
      <c r="R51">
        <f t="shared" si="2"/>
        <v>0</v>
      </c>
    </row>
    <row r="52" spans="1:18">
      <c r="A52" s="1">
        <v>1</v>
      </c>
      <c r="C52" t="s">
        <v>144</v>
      </c>
      <c r="D52" t="s">
        <v>52</v>
      </c>
      <c r="E52" t="s">
        <v>10</v>
      </c>
      <c r="F52" t="s">
        <v>489</v>
      </c>
      <c r="G52" t="s">
        <v>53</v>
      </c>
      <c r="H52" t="s">
        <v>41</v>
      </c>
      <c r="I52" t="s">
        <v>28</v>
      </c>
      <c r="J52">
        <v>0</v>
      </c>
      <c r="K52">
        <v>0</v>
      </c>
      <c r="L52">
        <v>0</v>
      </c>
      <c r="M52">
        <v>0</v>
      </c>
      <c r="N52">
        <f t="shared" si="0"/>
        <v>0</v>
      </c>
      <c r="O52">
        <f t="shared" si="1"/>
        <v>0</v>
      </c>
      <c r="P52">
        <f t="shared" si="1"/>
        <v>0</v>
      </c>
      <c r="Q52">
        <f t="shared" si="1"/>
        <v>0</v>
      </c>
      <c r="R52">
        <f t="shared" si="2"/>
        <v>0</v>
      </c>
    </row>
    <row r="53" spans="1:18">
      <c r="A53" s="1">
        <v>1</v>
      </c>
      <c r="B53" t="s">
        <v>145</v>
      </c>
      <c r="C53" t="s">
        <v>146</v>
      </c>
      <c r="D53" t="s">
        <v>16</v>
      </c>
      <c r="E53" t="s">
        <v>31</v>
      </c>
      <c r="F53" t="s">
        <v>103</v>
      </c>
      <c r="G53" t="s">
        <v>19</v>
      </c>
      <c r="H53" t="s">
        <v>36</v>
      </c>
      <c r="I53" t="s">
        <v>21</v>
      </c>
      <c r="J53">
        <v>0</v>
      </c>
      <c r="K53">
        <v>0</v>
      </c>
      <c r="L53">
        <v>0</v>
      </c>
      <c r="M53">
        <v>0</v>
      </c>
      <c r="N53">
        <f t="shared" si="0"/>
        <v>0</v>
      </c>
      <c r="O53">
        <f t="shared" si="1"/>
        <v>0</v>
      </c>
      <c r="P53">
        <f t="shared" si="1"/>
        <v>0</v>
      </c>
      <c r="Q53">
        <f t="shared" si="1"/>
        <v>0</v>
      </c>
      <c r="R53">
        <f t="shared" si="2"/>
        <v>0</v>
      </c>
    </row>
    <row r="54" spans="1:18">
      <c r="A54" s="1">
        <v>1</v>
      </c>
      <c r="B54" s="20" t="s">
        <v>147</v>
      </c>
      <c r="C54" t="s">
        <v>148</v>
      </c>
      <c r="D54" t="s">
        <v>16</v>
      </c>
      <c r="E54" t="s">
        <v>39</v>
      </c>
      <c r="F54" t="s">
        <v>40</v>
      </c>
      <c r="G54" t="s">
        <v>19</v>
      </c>
      <c r="H54" t="s">
        <v>27</v>
      </c>
      <c r="I54" t="s">
        <v>28</v>
      </c>
      <c r="J54">
        <v>0</v>
      </c>
      <c r="K54">
        <v>0</v>
      </c>
      <c r="L54">
        <v>0</v>
      </c>
      <c r="M54">
        <v>0</v>
      </c>
      <c r="N54">
        <f t="shared" si="0"/>
        <v>0</v>
      </c>
      <c r="O54">
        <f t="shared" si="1"/>
        <v>0</v>
      </c>
      <c r="P54">
        <f t="shared" si="1"/>
        <v>0</v>
      </c>
      <c r="Q54">
        <f t="shared" si="1"/>
        <v>0</v>
      </c>
      <c r="R54">
        <f t="shared" si="2"/>
        <v>0</v>
      </c>
    </row>
    <row r="55" spans="1:18">
      <c r="A55" s="1">
        <v>1</v>
      </c>
      <c r="B55" s="20" t="s">
        <v>149</v>
      </c>
      <c r="C55" s="142" t="s">
        <v>150</v>
      </c>
      <c r="D55" t="s">
        <v>16</v>
      </c>
      <c r="E55" t="s">
        <v>39</v>
      </c>
      <c r="F55" t="s">
        <v>40</v>
      </c>
      <c r="G55" t="s">
        <v>19</v>
      </c>
      <c r="H55" t="s">
        <v>27</v>
      </c>
      <c r="I55" t="s">
        <v>28</v>
      </c>
      <c r="J55" s="142">
        <v>19</v>
      </c>
      <c r="K55">
        <v>20</v>
      </c>
      <c r="L55">
        <v>106</v>
      </c>
      <c r="M55">
        <v>150</v>
      </c>
      <c r="N55">
        <f t="shared" si="0"/>
        <v>19</v>
      </c>
      <c r="O55">
        <f t="shared" si="1"/>
        <v>20</v>
      </c>
      <c r="P55">
        <f t="shared" si="1"/>
        <v>106</v>
      </c>
      <c r="Q55">
        <f t="shared" si="1"/>
        <v>150</v>
      </c>
      <c r="R55">
        <f t="shared" si="2"/>
        <v>295</v>
      </c>
    </row>
    <row r="56" spans="1:18">
      <c r="A56" s="1">
        <v>1</v>
      </c>
      <c r="B56" s="20" t="s">
        <v>151</v>
      </c>
      <c r="C56" t="s">
        <v>152</v>
      </c>
      <c r="D56" t="s">
        <v>16</v>
      </c>
      <c r="E56" t="s">
        <v>39</v>
      </c>
      <c r="F56" s="20" t="s">
        <v>44</v>
      </c>
      <c r="G56" t="s">
        <v>19</v>
      </c>
      <c r="H56" t="s">
        <v>27</v>
      </c>
      <c r="I56" t="s">
        <v>28</v>
      </c>
      <c r="J56">
        <v>0</v>
      </c>
      <c r="K56">
        <v>0</v>
      </c>
      <c r="L56">
        <v>0</v>
      </c>
      <c r="M56">
        <v>0</v>
      </c>
      <c r="N56">
        <f t="shared" si="0"/>
        <v>0</v>
      </c>
      <c r="O56">
        <f t="shared" si="1"/>
        <v>0</v>
      </c>
      <c r="P56">
        <f t="shared" si="1"/>
        <v>0</v>
      </c>
      <c r="Q56">
        <f t="shared" si="1"/>
        <v>0</v>
      </c>
      <c r="R56">
        <f t="shared" si="2"/>
        <v>0</v>
      </c>
    </row>
    <row r="57" spans="1:18">
      <c r="A57" s="1">
        <v>1</v>
      </c>
      <c r="B57" s="20" t="s">
        <v>153</v>
      </c>
      <c r="C57" t="s">
        <v>154</v>
      </c>
      <c r="D57" t="s">
        <v>16</v>
      </c>
      <c r="E57" t="s">
        <v>31</v>
      </c>
      <c r="F57" s="20" t="s">
        <v>32</v>
      </c>
      <c r="G57" t="s">
        <v>19</v>
      </c>
      <c r="H57" t="s">
        <v>36</v>
      </c>
      <c r="I57" t="s">
        <v>28</v>
      </c>
      <c r="J57">
        <v>0</v>
      </c>
      <c r="K57">
        <v>0</v>
      </c>
      <c r="L57">
        <v>0</v>
      </c>
      <c r="M57">
        <v>0</v>
      </c>
      <c r="N57">
        <f t="shared" si="0"/>
        <v>0</v>
      </c>
      <c r="O57">
        <f t="shared" si="1"/>
        <v>0</v>
      </c>
      <c r="P57">
        <f t="shared" si="1"/>
        <v>0</v>
      </c>
      <c r="Q57">
        <f t="shared" si="1"/>
        <v>0</v>
      </c>
      <c r="R57">
        <f t="shared" si="2"/>
        <v>0</v>
      </c>
    </row>
    <row r="58" spans="1:18">
      <c r="A58" s="1">
        <v>1</v>
      </c>
      <c r="B58" t="s">
        <v>155</v>
      </c>
      <c r="C58" t="s">
        <v>156</v>
      </c>
      <c r="D58" t="s">
        <v>16</v>
      </c>
      <c r="E58" t="s">
        <v>39</v>
      </c>
      <c r="F58" t="s">
        <v>78</v>
      </c>
      <c r="G58" t="s">
        <v>19</v>
      </c>
      <c r="H58" t="s">
        <v>36</v>
      </c>
      <c r="I58" t="s">
        <v>28</v>
      </c>
      <c r="J58">
        <v>0</v>
      </c>
      <c r="K58">
        <v>0</v>
      </c>
      <c r="L58">
        <v>0</v>
      </c>
      <c r="M58">
        <v>0</v>
      </c>
      <c r="N58">
        <f t="shared" si="0"/>
        <v>0</v>
      </c>
      <c r="O58">
        <f t="shared" si="1"/>
        <v>0</v>
      </c>
      <c r="P58">
        <f t="shared" si="1"/>
        <v>0</v>
      </c>
      <c r="Q58">
        <f t="shared" si="1"/>
        <v>0</v>
      </c>
      <c r="R58">
        <f t="shared" si="2"/>
        <v>0</v>
      </c>
    </row>
    <row r="59" spans="1:18">
      <c r="A59" s="1">
        <v>1</v>
      </c>
      <c r="B59" s="20" t="s">
        <v>157</v>
      </c>
      <c r="C59" t="s">
        <v>158</v>
      </c>
      <c r="D59" t="s">
        <v>16</v>
      </c>
      <c r="E59" t="s">
        <v>31</v>
      </c>
      <c r="F59" t="s">
        <v>81</v>
      </c>
      <c r="G59" t="s">
        <v>19</v>
      </c>
      <c r="H59" t="s">
        <v>27</v>
      </c>
      <c r="I59" t="s">
        <v>28</v>
      </c>
      <c r="J59">
        <v>0</v>
      </c>
      <c r="K59">
        <v>0</v>
      </c>
      <c r="L59">
        <v>0</v>
      </c>
      <c r="M59">
        <v>0</v>
      </c>
      <c r="N59">
        <f t="shared" si="0"/>
        <v>0</v>
      </c>
      <c r="O59">
        <f t="shared" si="1"/>
        <v>0</v>
      </c>
      <c r="P59">
        <f t="shared" si="1"/>
        <v>0</v>
      </c>
      <c r="Q59">
        <f t="shared" si="1"/>
        <v>0</v>
      </c>
      <c r="R59">
        <f t="shared" si="2"/>
        <v>0</v>
      </c>
    </row>
    <row r="60" spans="1:18">
      <c r="A60" s="1">
        <v>1</v>
      </c>
      <c r="B60" s="20" t="s">
        <v>159</v>
      </c>
      <c r="C60" t="s">
        <v>160</v>
      </c>
      <c r="D60" t="s">
        <v>16</v>
      </c>
      <c r="E60" t="s">
        <v>31</v>
      </c>
      <c r="F60" t="s">
        <v>103</v>
      </c>
      <c r="G60" t="s">
        <v>19</v>
      </c>
      <c r="H60" t="s">
        <v>20</v>
      </c>
      <c r="I60" t="s">
        <v>21</v>
      </c>
      <c r="J60">
        <v>0</v>
      </c>
      <c r="K60">
        <v>0</v>
      </c>
      <c r="L60">
        <v>0</v>
      </c>
      <c r="M60">
        <v>0</v>
      </c>
      <c r="N60">
        <f t="shared" si="0"/>
        <v>0</v>
      </c>
      <c r="O60">
        <f t="shared" si="1"/>
        <v>0</v>
      </c>
      <c r="P60">
        <f t="shared" si="1"/>
        <v>0</v>
      </c>
      <c r="Q60">
        <f t="shared" si="1"/>
        <v>0</v>
      </c>
      <c r="R60">
        <f t="shared" si="2"/>
        <v>0</v>
      </c>
    </row>
    <row r="61" spans="1:18">
      <c r="A61" s="1">
        <v>1</v>
      </c>
      <c r="B61" t="s">
        <v>161</v>
      </c>
      <c r="C61" t="s">
        <v>162</v>
      </c>
      <c r="D61" t="s">
        <v>52</v>
      </c>
      <c r="E61" s="20" t="s">
        <v>10</v>
      </c>
      <c r="F61" s="20" t="s">
        <v>136</v>
      </c>
      <c r="G61" t="s">
        <v>53</v>
      </c>
      <c r="H61" t="s">
        <v>41</v>
      </c>
      <c r="I61" t="s">
        <v>28</v>
      </c>
      <c r="J61">
        <v>0</v>
      </c>
      <c r="K61">
        <v>0</v>
      </c>
      <c r="L61">
        <v>0</v>
      </c>
      <c r="M61">
        <v>0</v>
      </c>
      <c r="N61">
        <f t="shared" si="0"/>
        <v>0</v>
      </c>
      <c r="O61">
        <f t="shared" si="1"/>
        <v>0</v>
      </c>
      <c r="P61">
        <f t="shared" si="1"/>
        <v>0</v>
      </c>
      <c r="Q61">
        <f t="shared" si="1"/>
        <v>0</v>
      </c>
      <c r="R61">
        <f t="shared" si="2"/>
        <v>0</v>
      </c>
    </row>
    <row r="62" spans="1:18">
      <c r="A62" s="1">
        <v>1</v>
      </c>
      <c r="B62" s="20" t="s">
        <v>163</v>
      </c>
      <c r="C62" s="142" t="s">
        <v>164</v>
      </c>
      <c r="D62" t="s">
        <v>16</v>
      </c>
      <c r="E62" t="s">
        <v>31</v>
      </c>
      <c r="F62" t="s">
        <v>35</v>
      </c>
      <c r="G62" t="s">
        <v>19</v>
      </c>
      <c r="H62" t="s">
        <v>36</v>
      </c>
      <c r="I62" t="s">
        <v>28</v>
      </c>
      <c r="J62" s="142">
        <v>4</v>
      </c>
      <c r="K62">
        <v>5</v>
      </c>
      <c r="L62">
        <v>9</v>
      </c>
      <c r="M62">
        <v>14</v>
      </c>
      <c r="N62">
        <f t="shared" si="0"/>
        <v>4</v>
      </c>
      <c r="O62">
        <f t="shared" si="1"/>
        <v>5</v>
      </c>
      <c r="P62">
        <f t="shared" si="1"/>
        <v>9</v>
      </c>
      <c r="Q62">
        <f t="shared" si="1"/>
        <v>14</v>
      </c>
      <c r="R62">
        <f t="shared" si="2"/>
        <v>32</v>
      </c>
    </row>
    <row r="63" spans="1:18">
      <c r="A63" s="1">
        <v>1</v>
      </c>
      <c r="B63" s="20" t="s">
        <v>165</v>
      </c>
      <c r="C63" t="s">
        <v>166</v>
      </c>
      <c r="D63" t="s">
        <v>16</v>
      </c>
      <c r="E63" t="s">
        <v>31</v>
      </c>
      <c r="F63" t="s">
        <v>103</v>
      </c>
      <c r="G63" t="s">
        <v>19</v>
      </c>
      <c r="H63" t="s">
        <v>20</v>
      </c>
      <c r="I63" t="s">
        <v>21</v>
      </c>
      <c r="J63">
        <v>0</v>
      </c>
      <c r="K63">
        <v>0</v>
      </c>
      <c r="L63">
        <v>0</v>
      </c>
      <c r="M63">
        <v>0</v>
      </c>
      <c r="N63">
        <f t="shared" si="0"/>
        <v>0</v>
      </c>
      <c r="O63">
        <f t="shared" si="1"/>
        <v>0</v>
      </c>
      <c r="P63">
        <f t="shared" si="1"/>
        <v>0</v>
      </c>
      <c r="Q63">
        <f t="shared" si="1"/>
        <v>0</v>
      </c>
      <c r="R63">
        <f t="shared" si="2"/>
        <v>0</v>
      </c>
    </row>
    <row r="64" spans="1:18">
      <c r="A64" s="1">
        <v>1</v>
      </c>
      <c r="C64" t="s">
        <v>167</v>
      </c>
      <c r="D64" t="s">
        <v>52</v>
      </c>
      <c r="E64" t="s">
        <v>10</v>
      </c>
      <c r="F64" t="s">
        <v>489</v>
      </c>
      <c r="G64" t="s">
        <v>19</v>
      </c>
      <c r="H64" t="s">
        <v>41</v>
      </c>
      <c r="I64" t="s">
        <v>28</v>
      </c>
      <c r="J64">
        <v>0</v>
      </c>
      <c r="K64">
        <v>0</v>
      </c>
      <c r="L64">
        <v>0</v>
      </c>
      <c r="M64">
        <v>0</v>
      </c>
      <c r="N64">
        <f t="shared" si="0"/>
        <v>0</v>
      </c>
      <c r="O64">
        <f t="shared" si="1"/>
        <v>0</v>
      </c>
      <c r="P64">
        <f t="shared" si="1"/>
        <v>0</v>
      </c>
      <c r="Q64">
        <f t="shared" si="1"/>
        <v>0</v>
      </c>
      <c r="R64">
        <f t="shared" si="2"/>
        <v>0</v>
      </c>
    </row>
    <row r="65" spans="1:18">
      <c r="A65" s="1">
        <v>1</v>
      </c>
      <c r="B65" t="s">
        <v>168</v>
      </c>
      <c r="C65" s="142" t="s">
        <v>169</v>
      </c>
      <c r="D65" t="s">
        <v>16</v>
      </c>
      <c r="E65" t="s">
        <v>17</v>
      </c>
      <c r="F65" t="s">
        <v>490</v>
      </c>
      <c r="G65" t="s">
        <v>19</v>
      </c>
      <c r="H65" t="s">
        <v>27</v>
      </c>
      <c r="I65" t="s">
        <v>28</v>
      </c>
      <c r="J65" s="142">
        <v>3766</v>
      </c>
      <c r="K65">
        <v>6450</v>
      </c>
      <c r="L65">
        <v>3759</v>
      </c>
      <c r="M65">
        <v>850</v>
      </c>
      <c r="N65">
        <f t="shared" si="0"/>
        <v>3766</v>
      </c>
      <c r="O65">
        <f t="shared" si="1"/>
        <v>6450</v>
      </c>
      <c r="P65">
        <f t="shared" si="1"/>
        <v>3759</v>
      </c>
      <c r="Q65">
        <f t="shared" si="1"/>
        <v>850</v>
      </c>
      <c r="R65">
        <f t="shared" si="2"/>
        <v>14825</v>
      </c>
    </row>
    <row r="66" spans="1:18">
      <c r="A66" s="1">
        <v>1</v>
      </c>
      <c r="B66" t="s">
        <v>170</v>
      </c>
      <c r="C66" t="s">
        <v>171</v>
      </c>
      <c r="D66" t="s">
        <v>52</v>
      </c>
      <c r="E66" t="s">
        <v>10</v>
      </c>
      <c r="F66" t="s">
        <v>489</v>
      </c>
      <c r="G66" t="s">
        <v>53</v>
      </c>
      <c r="H66" t="s">
        <v>41</v>
      </c>
      <c r="I66" t="s">
        <v>28</v>
      </c>
      <c r="J66">
        <v>0</v>
      </c>
      <c r="K66">
        <v>0</v>
      </c>
      <c r="L66">
        <v>0</v>
      </c>
      <c r="M66">
        <v>0</v>
      </c>
      <c r="N66">
        <f t="shared" si="0"/>
        <v>0</v>
      </c>
      <c r="O66">
        <f t="shared" si="1"/>
        <v>0</v>
      </c>
      <c r="P66">
        <f t="shared" si="1"/>
        <v>0</v>
      </c>
      <c r="Q66">
        <f t="shared" si="1"/>
        <v>0</v>
      </c>
      <c r="R66">
        <f t="shared" si="2"/>
        <v>0</v>
      </c>
    </row>
    <row r="67" spans="1:18">
      <c r="A67" s="1">
        <v>1</v>
      </c>
      <c r="B67" t="s">
        <v>172</v>
      </c>
      <c r="C67" t="s">
        <v>173</v>
      </c>
      <c r="D67" t="s">
        <v>16</v>
      </c>
      <c r="E67" s="20" t="s">
        <v>24</v>
      </c>
      <c r="F67" t="s">
        <v>73</v>
      </c>
      <c r="G67" t="s">
        <v>26</v>
      </c>
      <c r="H67" t="s">
        <v>27</v>
      </c>
      <c r="I67" t="s">
        <v>28</v>
      </c>
      <c r="J67">
        <v>0</v>
      </c>
      <c r="K67">
        <v>0</v>
      </c>
      <c r="L67">
        <v>0</v>
      </c>
      <c r="M67">
        <v>0</v>
      </c>
      <c r="N67">
        <f t="shared" ref="N67:Q130" si="5">SUM(J67:J67)</f>
        <v>0</v>
      </c>
      <c r="O67">
        <f t="shared" si="5"/>
        <v>0</v>
      </c>
      <c r="P67">
        <f t="shared" si="5"/>
        <v>0</v>
      </c>
      <c r="Q67">
        <f t="shared" si="5"/>
        <v>0</v>
      </c>
      <c r="R67">
        <f t="shared" ref="R67:R130" si="6">SUM(N67:Q67)</f>
        <v>0</v>
      </c>
    </row>
    <row r="68" spans="1:18">
      <c r="A68" s="1">
        <v>1</v>
      </c>
      <c r="B68" t="s">
        <v>174</v>
      </c>
      <c r="C68" t="s">
        <v>175</v>
      </c>
      <c r="D68" t="s">
        <v>52</v>
      </c>
      <c r="E68" t="s">
        <v>10</v>
      </c>
      <c r="F68" t="s">
        <v>57</v>
      </c>
      <c r="G68" t="s">
        <v>53</v>
      </c>
      <c r="H68" t="s">
        <v>41</v>
      </c>
      <c r="I68" t="s">
        <v>28</v>
      </c>
      <c r="J68">
        <v>0</v>
      </c>
      <c r="K68">
        <v>0</v>
      </c>
      <c r="L68">
        <v>0</v>
      </c>
      <c r="M68">
        <v>0</v>
      </c>
      <c r="N68">
        <f t="shared" si="5"/>
        <v>0</v>
      </c>
      <c r="O68">
        <f t="shared" si="5"/>
        <v>0</v>
      </c>
      <c r="P68">
        <f t="shared" si="5"/>
        <v>0</v>
      </c>
      <c r="Q68">
        <f t="shared" si="5"/>
        <v>0</v>
      </c>
      <c r="R68">
        <f t="shared" si="6"/>
        <v>0</v>
      </c>
    </row>
    <row r="69" spans="1:18">
      <c r="A69" s="1">
        <v>1</v>
      </c>
      <c r="C69" t="s">
        <v>176</v>
      </c>
      <c r="D69" t="s">
        <v>16</v>
      </c>
      <c r="E69" t="s">
        <v>39</v>
      </c>
      <c r="F69" t="s">
        <v>44</v>
      </c>
      <c r="G69" t="s">
        <v>19</v>
      </c>
      <c r="H69" t="s">
        <v>36</v>
      </c>
      <c r="I69" t="s">
        <v>28</v>
      </c>
      <c r="J69">
        <v>0</v>
      </c>
      <c r="K69">
        <v>0</v>
      </c>
      <c r="L69">
        <v>0</v>
      </c>
      <c r="M69">
        <v>0</v>
      </c>
      <c r="N69">
        <f t="shared" si="5"/>
        <v>0</v>
      </c>
      <c r="O69">
        <f t="shared" si="5"/>
        <v>0</v>
      </c>
      <c r="P69">
        <f t="shared" si="5"/>
        <v>0</v>
      </c>
      <c r="Q69">
        <f t="shared" si="5"/>
        <v>0</v>
      </c>
      <c r="R69">
        <f t="shared" si="6"/>
        <v>0</v>
      </c>
    </row>
    <row r="70" spans="1:18">
      <c r="A70" s="1">
        <v>1</v>
      </c>
      <c r="C70" t="s">
        <v>177</v>
      </c>
      <c r="D70" t="s">
        <v>52</v>
      </c>
      <c r="E70" t="s">
        <v>17</v>
      </c>
      <c r="F70" t="s">
        <v>490</v>
      </c>
      <c r="G70" t="s">
        <v>19</v>
      </c>
      <c r="H70" t="s">
        <v>41</v>
      </c>
      <c r="I70" t="s">
        <v>28</v>
      </c>
      <c r="J70">
        <v>0</v>
      </c>
      <c r="K70">
        <v>0</v>
      </c>
      <c r="L70">
        <v>0</v>
      </c>
      <c r="M70">
        <v>0</v>
      </c>
      <c r="N70">
        <f t="shared" si="5"/>
        <v>0</v>
      </c>
      <c r="O70">
        <f t="shared" si="5"/>
        <v>0</v>
      </c>
      <c r="P70">
        <f t="shared" si="5"/>
        <v>0</v>
      </c>
      <c r="Q70">
        <f t="shared" si="5"/>
        <v>0</v>
      </c>
      <c r="R70">
        <f t="shared" si="6"/>
        <v>0</v>
      </c>
    </row>
    <row r="71" spans="1:18">
      <c r="A71" s="1">
        <v>1</v>
      </c>
      <c r="B71" t="s">
        <v>178</v>
      </c>
      <c r="C71" t="s">
        <v>179</v>
      </c>
      <c r="D71" t="s">
        <v>16</v>
      </c>
      <c r="E71" t="s">
        <v>31</v>
      </c>
      <c r="F71" t="s">
        <v>81</v>
      </c>
      <c r="G71" t="s">
        <v>19</v>
      </c>
      <c r="H71" t="s">
        <v>27</v>
      </c>
      <c r="I71" t="s">
        <v>28</v>
      </c>
      <c r="J71">
        <v>0</v>
      </c>
      <c r="K71">
        <v>0</v>
      </c>
      <c r="L71">
        <v>0</v>
      </c>
      <c r="M71">
        <v>0</v>
      </c>
      <c r="N71">
        <f t="shared" si="5"/>
        <v>0</v>
      </c>
      <c r="O71">
        <f t="shared" si="5"/>
        <v>0</v>
      </c>
      <c r="P71">
        <f t="shared" si="5"/>
        <v>0</v>
      </c>
      <c r="Q71">
        <f t="shared" si="5"/>
        <v>0</v>
      </c>
      <c r="R71">
        <f t="shared" si="6"/>
        <v>0</v>
      </c>
    </row>
    <row r="72" spans="1:18">
      <c r="A72" s="1">
        <v>1</v>
      </c>
      <c r="B72" s="32" t="s">
        <v>180</v>
      </c>
      <c r="C72" t="s">
        <v>181</v>
      </c>
      <c r="D72" t="s">
        <v>16</v>
      </c>
      <c r="E72" t="s">
        <v>31</v>
      </c>
      <c r="F72" t="s">
        <v>81</v>
      </c>
      <c r="G72" t="s">
        <v>19</v>
      </c>
      <c r="H72" t="s">
        <v>20</v>
      </c>
      <c r="I72" t="s">
        <v>21</v>
      </c>
      <c r="J72">
        <v>0</v>
      </c>
      <c r="K72">
        <v>0</v>
      </c>
      <c r="L72">
        <v>0</v>
      </c>
      <c r="M72">
        <v>0</v>
      </c>
      <c r="N72">
        <f t="shared" si="5"/>
        <v>0</v>
      </c>
      <c r="O72">
        <f t="shared" si="5"/>
        <v>0</v>
      </c>
      <c r="P72">
        <f t="shared" si="5"/>
        <v>0</v>
      </c>
      <c r="Q72">
        <f t="shared" si="5"/>
        <v>0</v>
      </c>
      <c r="R72">
        <f t="shared" si="6"/>
        <v>0</v>
      </c>
    </row>
    <row r="73" spans="1:18">
      <c r="A73" s="1">
        <v>1</v>
      </c>
      <c r="B73" t="s">
        <v>182</v>
      </c>
      <c r="C73" s="142" t="s">
        <v>183</v>
      </c>
      <c r="D73" t="s">
        <v>16</v>
      </c>
      <c r="E73" s="20" t="s">
        <v>24</v>
      </c>
      <c r="F73" s="20" t="s">
        <v>47</v>
      </c>
      <c r="G73" t="s">
        <v>26</v>
      </c>
      <c r="H73" t="s">
        <v>36</v>
      </c>
      <c r="I73" t="s">
        <v>28</v>
      </c>
      <c r="J73" s="142">
        <v>3401</v>
      </c>
      <c r="K73">
        <v>5210</v>
      </c>
      <c r="L73">
        <v>4290</v>
      </c>
      <c r="M73">
        <v>2794</v>
      </c>
      <c r="N73">
        <f t="shared" si="5"/>
        <v>3401</v>
      </c>
      <c r="O73">
        <f t="shared" si="5"/>
        <v>5210</v>
      </c>
      <c r="P73">
        <f t="shared" si="5"/>
        <v>4290</v>
      </c>
      <c r="Q73">
        <f t="shared" si="5"/>
        <v>2794</v>
      </c>
      <c r="R73">
        <f t="shared" si="6"/>
        <v>15695</v>
      </c>
    </row>
    <row r="74" spans="1:18">
      <c r="A74" s="1">
        <v>1</v>
      </c>
      <c r="B74" t="s">
        <v>184</v>
      </c>
      <c r="C74" t="s">
        <v>185</v>
      </c>
      <c r="D74" t="s">
        <v>52</v>
      </c>
      <c r="E74" t="s">
        <v>10</v>
      </c>
      <c r="F74" t="s">
        <v>57</v>
      </c>
      <c r="G74" t="s">
        <v>53</v>
      </c>
      <c r="H74" t="s">
        <v>41</v>
      </c>
      <c r="I74" t="s">
        <v>28</v>
      </c>
      <c r="J74">
        <v>0</v>
      </c>
      <c r="K74">
        <v>0</v>
      </c>
      <c r="L74">
        <v>0</v>
      </c>
      <c r="M74">
        <v>0</v>
      </c>
      <c r="N74">
        <f t="shared" si="5"/>
        <v>0</v>
      </c>
      <c r="O74">
        <f t="shared" si="5"/>
        <v>0</v>
      </c>
      <c r="P74">
        <f t="shared" si="5"/>
        <v>0</v>
      </c>
      <c r="Q74">
        <f t="shared" si="5"/>
        <v>0</v>
      </c>
      <c r="R74">
        <f t="shared" si="6"/>
        <v>0</v>
      </c>
    </row>
    <row r="75" spans="1:18">
      <c r="A75" s="1">
        <v>1</v>
      </c>
      <c r="B75" t="s">
        <v>186</v>
      </c>
      <c r="C75" t="s">
        <v>187</v>
      </c>
      <c r="D75" t="s">
        <v>16</v>
      </c>
      <c r="E75" t="s">
        <v>31</v>
      </c>
      <c r="F75" t="s">
        <v>81</v>
      </c>
      <c r="G75" t="s">
        <v>19</v>
      </c>
      <c r="H75" t="s">
        <v>36</v>
      </c>
      <c r="I75" t="s">
        <v>28</v>
      </c>
      <c r="J75">
        <v>0</v>
      </c>
      <c r="K75">
        <v>0</v>
      </c>
      <c r="L75">
        <v>4</v>
      </c>
      <c r="M75">
        <v>20</v>
      </c>
      <c r="N75">
        <f t="shared" si="5"/>
        <v>0</v>
      </c>
      <c r="O75">
        <f t="shared" si="5"/>
        <v>0</v>
      </c>
      <c r="P75">
        <f t="shared" si="5"/>
        <v>4</v>
      </c>
      <c r="Q75">
        <f t="shared" si="5"/>
        <v>20</v>
      </c>
      <c r="R75">
        <f t="shared" si="6"/>
        <v>24</v>
      </c>
    </row>
    <row r="76" spans="1:18">
      <c r="A76" s="1">
        <v>1</v>
      </c>
      <c r="C76" t="s">
        <v>188</v>
      </c>
      <c r="D76" t="s">
        <v>52</v>
      </c>
      <c r="E76" t="s">
        <v>10</v>
      </c>
      <c r="F76" s="20" t="s">
        <v>25</v>
      </c>
      <c r="G76" t="s">
        <v>53</v>
      </c>
      <c r="H76" t="s">
        <v>41</v>
      </c>
      <c r="I76" t="s">
        <v>28</v>
      </c>
      <c r="J76">
        <v>0</v>
      </c>
      <c r="K76">
        <v>0</v>
      </c>
      <c r="L76">
        <v>0</v>
      </c>
      <c r="M76">
        <v>0</v>
      </c>
      <c r="N76">
        <f t="shared" si="5"/>
        <v>0</v>
      </c>
      <c r="O76">
        <f t="shared" si="5"/>
        <v>0</v>
      </c>
      <c r="P76">
        <f t="shared" si="5"/>
        <v>0</v>
      </c>
      <c r="Q76">
        <f t="shared" si="5"/>
        <v>0</v>
      </c>
      <c r="R76">
        <f t="shared" si="6"/>
        <v>0</v>
      </c>
    </row>
    <row r="77" spans="1:18">
      <c r="A77" s="1">
        <v>1</v>
      </c>
      <c r="B77" t="s">
        <v>189</v>
      </c>
      <c r="C77" t="s">
        <v>190</v>
      </c>
      <c r="D77" t="s">
        <v>52</v>
      </c>
      <c r="E77" t="s">
        <v>10</v>
      </c>
      <c r="F77" s="20" t="s">
        <v>25</v>
      </c>
      <c r="G77" t="s">
        <v>53</v>
      </c>
      <c r="H77" t="s">
        <v>41</v>
      </c>
      <c r="I77" t="s">
        <v>28</v>
      </c>
      <c r="J77">
        <v>0</v>
      </c>
      <c r="K77">
        <v>0</v>
      </c>
      <c r="L77">
        <v>0</v>
      </c>
      <c r="M77">
        <v>0</v>
      </c>
      <c r="N77">
        <f t="shared" si="5"/>
        <v>0</v>
      </c>
      <c r="O77">
        <f t="shared" si="5"/>
        <v>0</v>
      </c>
      <c r="P77">
        <f t="shared" si="5"/>
        <v>0</v>
      </c>
      <c r="Q77">
        <f t="shared" si="5"/>
        <v>0</v>
      </c>
      <c r="R77">
        <f t="shared" si="6"/>
        <v>0</v>
      </c>
    </row>
    <row r="78" spans="1:18">
      <c r="A78" s="1">
        <v>1</v>
      </c>
      <c r="C78" t="s">
        <v>191</v>
      </c>
      <c r="D78" t="s">
        <v>52</v>
      </c>
      <c r="E78" t="s">
        <v>110</v>
      </c>
      <c r="F78" t="s">
        <v>110</v>
      </c>
      <c r="G78" t="s">
        <v>53</v>
      </c>
      <c r="H78" t="s">
        <v>41</v>
      </c>
      <c r="I78" t="s">
        <v>28</v>
      </c>
      <c r="J78">
        <v>0</v>
      </c>
      <c r="K78">
        <v>0</v>
      </c>
      <c r="L78">
        <v>0</v>
      </c>
      <c r="M78">
        <v>0</v>
      </c>
      <c r="N78">
        <f t="shared" si="5"/>
        <v>0</v>
      </c>
      <c r="O78">
        <f t="shared" si="5"/>
        <v>0</v>
      </c>
      <c r="P78">
        <f t="shared" si="5"/>
        <v>0</v>
      </c>
      <c r="Q78">
        <f t="shared" si="5"/>
        <v>0</v>
      </c>
      <c r="R78">
        <f t="shared" si="6"/>
        <v>0</v>
      </c>
    </row>
    <row r="79" spans="1:18">
      <c r="A79" s="1">
        <v>1</v>
      </c>
      <c r="B79" t="s">
        <v>192</v>
      </c>
      <c r="C79" t="s">
        <v>193</v>
      </c>
      <c r="D79" t="s">
        <v>16</v>
      </c>
      <c r="E79" t="s">
        <v>39</v>
      </c>
      <c r="F79" t="s">
        <v>40</v>
      </c>
      <c r="G79" t="s">
        <v>19</v>
      </c>
      <c r="H79" t="s">
        <v>27</v>
      </c>
      <c r="I79" t="s">
        <v>28</v>
      </c>
      <c r="J79">
        <v>0</v>
      </c>
      <c r="K79">
        <v>0</v>
      </c>
      <c r="L79">
        <v>0</v>
      </c>
      <c r="M79">
        <v>0</v>
      </c>
      <c r="N79">
        <f t="shared" si="5"/>
        <v>0</v>
      </c>
      <c r="O79">
        <f t="shared" si="5"/>
        <v>0</v>
      </c>
      <c r="P79">
        <f t="shared" si="5"/>
        <v>0</v>
      </c>
      <c r="Q79">
        <f t="shared" si="5"/>
        <v>0</v>
      </c>
      <c r="R79">
        <f t="shared" si="6"/>
        <v>0</v>
      </c>
    </row>
    <row r="80" spans="1:18">
      <c r="A80" s="1">
        <v>1</v>
      </c>
      <c r="B80" t="s">
        <v>194</v>
      </c>
      <c r="C80" t="s">
        <v>195</v>
      </c>
      <c r="D80" t="s">
        <v>16</v>
      </c>
      <c r="E80" t="s">
        <v>39</v>
      </c>
      <c r="F80" t="s">
        <v>78</v>
      </c>
      <c r="G80" t="s">
        <v>19</v>
      </c>
      <c r="H80" t="s">
        <v>27</v>
      </c>
      <c r="I80" t="s">
        <v>28</v>
      </c>
      <c r="J80">
        <v>0</v>
      </c>
      <c r="K80">
        <v>0</v>
      </c>
      <c r="L80">
        <v>0</v>
      </c>
      <c r="M80">
        <v>0</v>
      </c>
      <c r="N80">
        <f t="shared" si="5"/>
        <v>0</v>
      </c>
      <c r="O80">
        <f t="shared" si="5"/>
        <v>0</v>
      </c>
      <c r="P80">
        <f t="shared" si="5"/>
        <v>0</v>
      </c>
      <c r="Q80">
        <f t="shared" si="5"/>
        <v>0</v>
      </c>
      <c r="R80">
        <f t="shared" si="6"/>
        <v>0</v>
      </c>
    </row>
    <row r="81" spans="1:18">
      <c r="A81" s="1">
        <v>1</v>
      </c>
      <c r="B81" s="20" t="s">
        <v>196</v>
      </c>
      <c r="C81" t="s">
        <v>197</v>
      </c>
      <c r="D81" t="s">
        <v>16</v>
      </c>
      <c r="E81" t="s">
        <v>31</v>
      </c>
      <c r="F81" t="s">
        <v>81</v>
      </c>
      <c r="G81" t="s">
        <v>19</v>
      </c>
      <c r="H81" t="s">
        <v>20</v>
      </c>
      <c r="I81" t="s">
        <v>21</v>
      </c>
      <c r="J81">
        <v>0</v>
      </c>
      <c r="K81">
        <v>0</v>
      </c>
      <c r="L81">
        <v>0</v>
      </c>
      <c r="M81">
        <v>0</v>
      </c>
      <c r="N81">
        <f t="shared" si="5"/>
        <v>0</v>
      </c>
      <c r="O81">
        <f t="shared" si="5"/>
        <v>0</v>
      </c>
      <c r="P81">
        <f t="shared" si="5"/>
        <v>0</v>
      </c>
      <c r="Q81">
        <f t="shared" si="5"/>
        <v>0</v>
      </c>
      <c r="R81">
        <f t="shared" si="6"/>
        <v>0</v>
      </c>
    </row>
    <row r="82" spans="1:18">
      <c r="A82" s="1">
        <v>1</v>
      </c>
      <c r="B82" s="20" t="s">
        <v>198</v>
      </c>
      <c r="C82" t="s">
        <v>199</v>
      </c>
      <c r="D82" t="s">
        <v>16</v>
      </c>
      <c r="E82" t="s">
        <v>31</v>
      </c>
      <c r="F82" t="s">
        <v>81</v>
      </c>
      <c r="G82" t="s">
        <v>19</v>
      </c>
      <c r="H82" t="s">
        <v>20</v>
      </c>
      <c r="I82" t="s">
        <v>21</v>
      </c>
      <c r="J82">
        <v>0</v>
      </c>
      <c r="K82">
        <v>0</v>
      </c>
      <c r="L82">
        <v>0</v>
      </c>
      <c r="M82">
        <v>0</v>
      </c>
      <c r="N82">
        <f t="shared" si="5"/>
        <v>0</v>
      </c>
      <c r="O82">
        <f t="shared" si="5"/>
        <v>0</v>
      </c>
      <c r="P82">
        <f t="shared" si="5"/>
        <v>0</v>
      </c>
      <c r="Q82">
        <f t="shared" si="5"/>
        <v>0</v>
      </c>
      <c r="R82">
        <f t="shared" si="6"/>
        <v>0</v>
      </c>
    </row>
    <row r="83" spans="1:18">
      <c r="A83" s="1">
        <v>1</v>
      </c>
      <c r="B83" s="20" t="s">
        <v>200</v>
      </c>
      <c r="C83" s="142" t="s">
        <v>201</v>
      </c>
      <c r="D83" t="s">
        <v>16</v>
      </c>
      <c r="E83" t="s">
        <v>39</v>
      </c>
      <c r="F83" t="s">
        <v>44</v>
      </c>
      <c r="G83" t="s">
        <v>19</v>
      </c>
      <c r="H83" t="s">
        <v>27</v>
      </c>
      <c r="I83" t="s">
        <v>28</v>
      </c>
      <c r="J83" s="142">
        <v>23</v>
      </c>
      <c r="K83">
        <v>31</v>
      </c>
      <c r="L83">
        <v>78</v>
      </c>
      <c r="M83">
        <v>182</v>
      </c>
      <c r="N83">
        <f t="shared" si="5"/>
        <v>23</v>
      </c>
      <c r="O83">
        <f t="shared" si="5"/>
        <v>31</v>
      </c>
      <c r="P83">
        <f t="shared" si="5"/>
        <v>78</v>
      </c>
      <c r="Q83">
        <f t="shared" si="5"/>
        <v>182</v>
      </c>
      <c r="R83">
        <f t="shared" si="6"/>
        <v>314</v>
      </c>
    </row>
    <row r="84" spans="1:18">
      <c r="A84" s="1">
        <v>1</v>
      </c>
      <c r="B84" t="s">
        <v>202</v>
      </c>
      <c r="C84" t="s">
        <v>203</v>
      </c>
      <c r="D84" t="s">
        <v>16</v>
      </c>
      <c r="E84" t="s">
        <v>39</v>
      </c>
      <c r="F84" t="s">
        <v>40</v>
      </c>
      <c r="G84" t="s">
        <v>19</v>
      </c>
      <c r="H84" t="s">
        <v>20</v>
      </c>
      <c r="I84" t="s">
        <v>21</v>
      </c>
      <c r="J84">
        <v>0</v>
      </c>
      <c r="K84">
        <v>0</v>
      </c>
      <c r="L84">
        <v>0</v>
      </c>
      <c r="M84">
        <v>0</v>
      </c>
      <c r="N84">
        <f t="shared" si="5"/>
        <v>0</v>
      </c>
      <c r="O84">
        <f t="shared" si="5"/>
        <v>0</v>
      </c>
      <c r="P84">
        <f t="shared" si="5"/>
        <v>0</v>
      </c>
      <c r="Q84">
        <f t="shared" si="5"/>
        <v>0</v>
      </c>
      <c r="R84">
        <f t="shared" si="6"/>
        <v>0</v>
      </c>
    </row>
    <row r="85" spans="1:18">
      <c r="A85" s="1">
        <v>1</v>
      </c>
      <c r="B85" t="s">
        <v>204</v>
      </c>
      <c r="C85" t="s">
        <v>205</v>
      </c>
      <c r="D85" t="s">
        <v>16</v>
      </c>
      <c r="E85" t="s">
        <v>39</v>
      </c>
      <c r="F85" t="s">
        <v>78</v>
      </c>
      <c r="G85" t="s">
        <v>19</v>
      </c>
      <c r="H85" t="s">
        <v>36</v>
      </c>
      <c r="I85" t="s">
        <v>28</v>
      </c>
      <c r="J85">
        <v>0</v>
      </c>
      <c r="K85">
        <v>0</v>
      </c>
      <c r="L85">
        <v>0</v>
      </c>
      <c r="M85">
        <v>0</v>
      </c>
      <c r="N85">
        <f t="shared" si="5"/>
        <v>0</v>
      </c>
      <c r="O85">
        <f t="shared" si="5"/>
        <v>0</v>
      </c>
      <c r="P85">
        <f t="shared" si="5"/>
        <v>0</v>
      </c>
      <c r="Q85">
        <f t="shared" si="5"/>
        <v>0</v>
      </c>
      <c r="R85">
        <f t="shared" si="6"/>
        <v>0</v>
      </c>
    </row>
    <row r="86" spans="1:18">
      <c r="A86" s="1">
        <v>1</v>
      </c>
      <c r="C86" s="142" t="s">
        <v>206</v>
      </c>
      <c r="D86" t="s">
        <v>52</v>
      </c>
      <c r="E86" t="s">
        <v>17</v>
      </c>
      <c r="F86" t="s">
        <v>284</v>
      </c>
      <c r="G86" t="s">
        <v>53</v>
      </c>
      <c r="H86" t="s">
        <v>41</v>
      </c>
      <c r="I86" t="s">
        <v>28</v>
      </c>
      <c r="J86" s="142">
        <v>1517</v>
      </c>
      <c r="K86">
        <v>1771</v>
      </c>
      <c r="L86">
        <v>2603</v>
      </c>
      <c r="M86">
        <v>3839</v>
      </c>
      <c r="N86">
        <f t="shared" si="5"/>
        <v>1517</v>
      </c>
      <c r="O86">
        <f t="shared" si="5"/>
        <v>1771</v>
      </c>
      <c r="P86">
        <f t="shared" si="5"/>
        <v>2603</v>
      </c>
      <c r="Q86">
        <f t="shared" si="5"/>
        <v>3839</v>
      </c>
      <c r="R86">
        <f t="shared" si="6"/>
        <v>9730</v>
      </c>
    </row>
    <row r="87" spans="1:18">
      <c r="A87" s="1">
        <v>1</v>
      </c>
      <c r="B87" t="s">
        <v>207</v>
      </c>
      <c r="C87" t="s">
        <v>208</v>
      </c>
      <c r="D87" t="s">
        <v>52</v>
      </c>
      <c r="E87" s="20" t="s">
        <v>10</v>
      </c>
      <c r="F87" t="s">
        <v>136</v>
      </c>
      <c r="G87" t="s">
        <v>53</v>
      </c>
      <c r="H87" t="s">
        <v>41</v>
      </c>
      <c r="I87" t="s">
        <v>28</v>
      </c>
      <c r="J87">
        <v>0</v>
      </c>
      <c r="K87">
        <v>0</v>
      </c>
      <c r="L87">
        <v>0</v>
      </c>
      <c r="M87">
        <v>0</v>
      </c>
      <c r="N87">
        <f t="shared" si="5"/>
        <v>0</v>
      </c>
      <c r="O87">
        <f t="shared" si="5"/>
        <v>0</v>
      </c>
      <c r="P87">
        <f t="shared" si="5"/>
        <v>0</v>
      </c>
      <c r="Q87">
        <f t="shared" si="5"/>
        <v>0</v>
      </c>
      <c r="R87">
        <f t="shared" si="6"/>
        <v>0</v>
      </c>
    </row>
    <row r="88" spans="1:18">
      <c r="A88" s="1">
        <v>1</v>
      </c>
      <c r="B88" t="s">
        <v>209</v>
      </c>
      <c r="C88" t="s">
        <v>210</v>
      </c>
      <c r="D88" t="s">
        <v>52</v>
      </c>
      <c r="E88" t="s">
        <v>10</v>
      </c>
      <c r="F88" t="s">
        <v>489</v>
      </c>
      <c r="G88" t="s">
        <v>53</v>
      </c>
      <c r="H88" t="s">
        <v>41</v>
      </c>
      <c r="I88" t="s">
        <v>28</v>
      </c>
      <c r="J88">
        <v>0</v>
      </c>
      <c r="K88">
        <v>0</v>
      </c>
      <c r="L88">
        <v>0</v>
      </c>
      <c r="M88">
        <v>0</v>
      </c>
      <c r="N88">
        <f t="shared" si="5"/>
        <v>0</v>
      </c>
      <c r="O88">
        <f t="shared" si="5"/>
        <v>0</v>
      </c>
      <c r="P88">
        <f t="shared" si="5"/>
        <v>0</v>
      </c>
      <c r="Q88">
        <f t="shared" si="5"/>
        <v>0</v>
      </c>
      <c r="R88">
        <f t="shared" si="6"/>
        <v>0</v>
      </c>
    </row>
    <row r="89" spans="1:18">
      <c r="A89" s="1">
        <v>1</v>
      </c>
      <c r="B89" s="20" t="s">
        <v>211</v>
      </c>
      <c r="C89" t="s">
        <v>212</v>
      </c>
      <c r="D89" t="s">
        <v>16</v>
      </c>
      <c r="E89" t="s">
        <v>17</v>
      </c>
      <c r="F89" t="s">
        <v>68</v>
      </c>
      <c r="G89" t="s">
        <v>19</v>
      </c>
      <c r="H89" t="s">
        <v>36</v>
      </c>
      <c r="I89" t="s">
        <v>28</v>
      </c>
      <c r="J89">
        <v>0</v>
      </c>
      <c r="K89">
        <v>0</v>
      </c>
      <c r="L89">
        <v>0</v>
      </c>
      <c r="M89">
        <v>0</v>
      </c>
      <c r="N89">
        <f t="shared" si="5"/>
        <v>0</v>
      </c>
      <c r="O89">
        <f t="shared" si="5"/>
        <v>0</v>
      </c>
      <c r="P89">
        <f t="shared" si="5"/>
        <v>0</v>
      </c>
      <c r="Q89">
        <f t="shared" si="5"/>
        <v>0</v>
      </c>
      <c r="R89">
        <f t="shared" si="6"/>
        <v>0</v>
      </c>
    </row>
    <row r="90" spans="1:18">
      <c r="A90" s="1">
        <v>1</v>
      </c>
      <c r="B90" t="s">
        <v>213</v>
      </c>
      <c r="C90" t="s">
        <v>214</v>
      </c>
      <c r="D90" t="s">
        <v>16</v>
      </c>
      <c r="E90" t="s">
        <v>17</v>
      </c>
      <c r="F90" t="s">
        <v>96</v>
      </c>
      <c r="G90" t="s">
        <v>19</v>
      </c>
      <c r="H90" t="s">
        <v>36</v>
      </c>
      <c r="I90" t="s">
        <v>28</v>
      </c>
      <c r="J90">
        <v>0</v>
      </c>
      <c r="K90">
        <v>0</v>
      </c>
      <c r="L90">
        <v>0</v>
      </c>
      <c r="M90">
        <v>0</v>
      </c>
      <c r="N90">
        <f t="shared" si="5"/>
        <v>0</v>
      </c>
      <c r="O90">
        <f t="shared" si="5"/>
        <v>0</v>
      </c>
      <c r="P90">
        <f t="shared" si="5"/>
        <v>0</v>
      </c>
      <c r="Q90">
        <f t="shared" si="5"/>
        <v>0</v>
      </c>
      <c r="R90">
        <f t="shared" si="6"/>
        <v>0</v>
      </c>
    </row>
    <row r="91" spans="1:18">
      <c r="A91" s="1">
        <v>1</v>
      </c>
      <c r="B91" s="20" t="s">
        <v>215</v>
      </c>
      <c r="C91" s="142" t="s">
        <v>216</v>
      </c>
      <c r="D91" t="s">
        <v>16</v>
      </c>
      <c r="E91" t="s">
        <v>64</v>
      </c>
      <c r="F91" t="s">
        <v>65</v>
      </c>
      <c r="G91" t="s">
        <v>19</v>
      </c>
      <c r="H91" t="s">
        <v>27</v>
      </c>
      <c r="I91" t="s">
        <v>28</v>
      </c>
      <c r="J91" s="142">
        <v>8</v>
      </c>
      <c r="K91">
        <v>30</v>
      </c>
      <c r="L91">
        <v>0</v>
      </c>
      <c r="M91">
        <v>0</v>
      </c>
      <c r="N91">
        <f t="shared" si="5"/>
        <v>8</v>
      </c>
      <c r="O91">
        <f t="shared" si="5"/>
        <v>30</v>
      </c>
      <c r="P91">
        <f t="shared" si="5"/>
        <v>0</v>
      </c>
      <c r="Q91">
        <f t="shared" si="5"/>
        <v>0</v>
      </c>
      <c r="R91">
        <f t="shared" si="6"/>
        <v>38</v>
      </c>
    </row>
    <row r="92" spans="1:18">
      <c r="A92" s="1">
        <v>1</v>
      </c>
      <c r="B92" s="20" t="s">
        <v>217</v>
      </c>
      <c r="C92" t="s">
        <v>218</v>
      </c>
      <c r="D92" t="s">
        <v>16</v>
      </c>
      <c r="E92" t="s">
        <v>64</v>
      </c>
      <c r="F92" t="s">
        <v>65</v>
      </c>
      <c r="G92" t="s">
        <v>19</v>
      </c>
      <c r="H92" t="s">
        <v>27</v>
      </c>
      <c r="I92" t="s">
        <v>28</v>
      </c>
      <c r="J92">
        <v>0</v>
      </c>
      <c r="K92">
        <v>0</v>
      </c>
      <c r="L92">
        <v>0</v>
      </c>
      <c r="M92">
        <v>0</v>
      </c>
      <c r="N92">
        <f t="shared" si="5"/>
        <v>0</v>
      </c>
      <c r="O92">
        <f t="shared" si="5"/>
        <v>0</v>
      </c>
      <c r="P92">
        <f t="shared" si="5"/>
        <v>0</v>
      </c>
      <c r="Q92">
        <f t="shared" si="5"/>
        <v>0</v>
      </c>
      <c r="R92">
        <f t="shared" si="6"/>
        <v>0</v>
      </c>
    </row>
    <row r="93" spans="1:18">
      <c r="A93" s="1">
        <v>1</v>
      </c>
      <c r="B93" t="s">
        <v>219</v>
      </c>
      <c r="C93" s="142" t="s">
        <v>220</v>
      </c>
      <c r="D93" t="s">
        <v>52</v>
      </c>
      <c r="E93" t="s">
        <v>10</v>
      </c>
      <c r="F93" t="s">
        <v>489</v>
      </c>
      <c r="G93" t="s">
        <v>53</v>
      </c>
      <c r="H93" t="s">
        <v>41</v>
      </c>
      <c r="I93" t="s">
        <v>28</v>
      </c>
      <c r="J93" s="142">
        <v>1242</v>
      </c>
      <c r="K93">
        <v>2603</v>
      </c>
      <c r="L93">
        <v>3472</v>
      </c>
      <c r="M93">
        <v>2928</v>
      </c>
      <c r="N93">
        <f t="shared" si="5"/>
        <v>1242</v>
      </c>
      <c r="O93">
        <f t="shared" si="5"/>
        <v>2603</v>
      </c>
      <c r="P93">
        <f t="shared" si="5"/>
        <v>3472</v>
      </c>
      <c r="Q93">
        <f t="shared" si="5"/>
        <v>2928</v>
      </c>
      <c r="R93">
        <f t="shared" si="6"/>
        <v>10245</v>
      </c>
    </row>
    <row r="94" spans="1:18">
      <c r="A94" s="1">
        <v>1</v>
      </c>
      <c r="B94" s="20" t="s">
        <v>221</v>
      </c>
      <c r="C94" t="s">
        <v>222</v>
      </c>
      <c r="D94" t="s">
        <v>16</v>
      </c>
      <c r="E94" t="s">
        <v>64</v>
      </c>
      <c r="F94" t="s">
        <v>65</v>
      </c>
      <c r="G94" t="s">
        <v>19</v>
      </c>
      <c r="H94" t="s">
        <v>41</v>
      </c>
      <c r="I94" t="s">
        <v>28</v>
      </c>
      <c r="J94">
        <v>0</v>
      </c>
      <c r="K94">
        <v>0</v>
      </c>
      <c r="L94">
        <v>0</v>
      </c>
      <c r="M94">
        <v>0</v>
      </c>
      <c r="N94">
        <f t="shared" si="5"/>
        <v>0</v>
      </c>
      <c r="O94">
        <f t="shared" si="5"/>
        <v>0</v>
      </c>
      <c r="P94">
        <f t="shared" si="5"/>
        <v>0</v>
      </c>
      <c r="Q94">
        <f t="shared" si="5"/>
        <v>0</v>
      </c>
      <c r="R94">
        <f t="shared" si="6"/>
        <v>0</v>
      </c>
    </row>
    <row r="95" spans="1:18">
      <c r="A95" s="1">
        <v>1</v>
      </c>
      <c r="B95" t="s">
        <v>223</v>
      </c>
      <c r="C95" t="s">
        <v>224</v>
      </c>
      <c r="D95" t="s">
        <v>52</v>
      </c>
      <c r="E95" t="s">
        <v>10</v>
      </c>
      <c r="F95" s="20" t="s">
        <v>25</v>
      </c>
      <c r="G95" t="s">
        <v>53</v>
      </c>
      <c r="H95" t="s">
        <v>41</v>
      </c>
      <c r="I95" t="s">
        <v>28</v>
      </c>
      <c r="J95">
        <v>0</v>
      </c>
      <c r="K95">
        <v>0</v>
      </c>
      <c r="L95">
        <v>0</v>
      </c>
      <c r="M95">
        <v>0</v>
      </c>
      <c r="N95">
        <f t="shared" si="5"/>
        <v>0</v>
      </c>
      <c r="O95">
        <f t="shared" si="5"/>
        <v>0</v>
      </c>
      <c r="P95">
        <f t="shared" si="5"/>
        <v>0</v>
      </c>
      <c r="Q95">
        <f t="shared" si="5"/>
        <v>0</v>
      </c>
      <c r="R95">
        <f t="shared" si="6"/>
        <v>0</v>
      </c>
    </row>
    <row r="96" spans="1:18">
      <c r="A96" s="1">
        <v>1</v>
      </c>
      <c r="B96" s="20" t="s">
        <v>225</v>
      </c>
      <c r="C96" s="142" t="s">
        <v>226</v>
      </c>
      <c r="D96" t="s">
        <v>16</v>
      </c>
      <c r="E96" t="s">
        <v>39</v>
      </c>
      <c r="F96" t="s">
        <v>40</v>
      </c>
      <c r="G96" t="s">
        <v>19</v>
      </c>
      <c r="H96" t="s">
        <v>27</v>
      </c>
      <c r="I96" t="s">
        <v>28</v>
      </c>
      <c r="J96" s="142">
        <v>837</v>
      </c>
      <c r="K96">
        <v>844</v>
      </c>
      <c r="L96">
        <v>1504</v>
      </c>
      <c r="M96">
        <v>1775</v>
      </c>
      <c r="N96">
        <f t="shared" si="5"/>
        <v>837</v>
      </c>
      <c r="O96">
        <f t="shared" si="5"/>
        <v>844</v>
      </c>
      <c r="P96">
        <f t="shared" si="5"/>
        <v>1504</v>
      </c>
      <c r="Q96">
        <f t="shared" si="5"/>
        <v>1775</v>
      </c>
      <c r="R96">
        <f t="shared" si="6"/>
        <v>4960</v>
      </c>
    </row>
    <row r="97" spans="1:18">
      <c r="A97" s="1">
        <v>1</v>
      </c>
      <c r="B97" s="20" t="s">
        <v>227</v>
      </c>
      <c r="C97" t="s">
        <v>228</v>
      </c>
      <c r="D97" t="s">
        <v>52</v>
      </c>
      <c r="E97" t="s">
        <v>17</v>
      </c>
      <c r="F97" t="s">
        <v>284</v>
      </c>
      <c r="G97" t="s">
        <v>53</v>
      </c>
      <c r="H97" t="s">
        <v>41</v>
      </c>
      <c r="I97" t="s">
        <v>28</v>
      </c>
      <c r="J97">
        <v>0</v>
      </c>
      <c r="K97">
        <v>0</v>
      </c>
      <c r="L97">
        <v>0</v>
      </c>
      <c r="M97">
        <v>0</v>
      </c>
      <c r="N97">
        <f t="shared" si="5"/>
        <v>0</v>
      </c>
      <c r="O97">
        <f t="shared" si="5"/>
        <v>0</v>
      </c>
      <c r="P97">
        <f t="shared" si="5"/>
        <v>0</v>
      </c>
      <c r="Q97">
        <f t="shared" si="5"/>
        <v>0</v>
      </c>
      <c r="R97">
        <f t="shared" si="6"/>
        <v>0</v>
      </c>
    </row>
    <row r="98" spans="1:18">
      <c r="A98" s="1">
        <v>1</v>
      </c>
      <c r="B98" s="20" t="s">
        <v>229</v>
      </c>
      <c r="C98" t="s">
        <v>230</v>
      </c>
      <c r="D98" t="s">
        <v>16</v>
      </c>
      <c r="E98" t="s">
        <v>64</v>
      </c>
      <c r="F98" t="s">
        <v>65</v>
      </c>
      <c r="G98" t="s">
        <v>19</v>
      </c>
      <c r="H98" t="s">
        <v>27</v>
      </c>
      <c r="I98" t="s">
        <v>28</v>
      </c>
      <c r="J98">
        <v>0</v>
      </c>
      <c r="K98">
        <v>0</v>
      </c>
      <c r="L98">
        <v>0</v>
      </c>
      <c r="M98">
        <v>0</v>
      </c>
      <c r="N98">
        <f t="shared" si="5"/>
        <v>0</v>
      </c>
      <c r="O98">
        <f t="shared" si="5"/>
        <v>0</v>
      </c>
      <c r="P98">
        <f t="shared" si="5"/>
        <v>0</v>
      </c>
      <c r="Q98">
        <f t="shared" si="5"/>
        <v>0</v>
      </c>
      <c r="R98">
        <f t="shared" si="6"/>
        <v>0</v>
      </c>
    </row>
    <row r="99" spans="1:18">
      <c r="A99" s="1">
        <v>1</v>
      </c>
      <c r="B99" s="20" t="s">
        <v>231</v>
      </c>
      <c r="C99" t="s">
        <v>232</v>
      </c>
      <c r="D99" t="s">
        <v>16</v>
      </c>
      <c r="E99" s="20" t="s">
        <v>24</v>
      </c>
      <c r="F99" t="s">
        <v>18</v>
      </c>
      <c r="G99" t="s">
        <v>19</v>
      </c>
      <c r="H99" t="s">
        <v>27</v>
      </c>
      <c r="I99" t="s">
        <v>28</v>
      </c>
      <c r="J99">
        <v>0</v>
      </c>
      <c r="K99">
        <v>0</v>
      </c>
      <c r="L99">
        <v>0</v>
      </c>
      <c r="M99">
        <v>0</v>
      </c>
      <c r="N99">
        <f t="shared" si="5"/>
        <v>0</v>
      </c>
      <c r="O99">
        <f t="shared" si="5"/>
        <v>0</v>
      </c>
      <c r="P99">
        <f t="shared" si="5"/>
        <v>0</v>
      </c>
      <c r="Q99">
        <f t="shared" si="5"/>
        <v>0</v>
      </c>
      <c r="R99">
        <f t="shared" si="6"/>
        <v>0</v>
      </c>
    </row>
    <row r="100" spans="1:18">
      <c r="A100" s="1">
        <v>1</v>
      </c>
      <c r="B100" s="20" t="s">
        <v>233</v>
      </c>
      <c r="C100" s="142" t="s">
        <v>234</v>
      </c>
      <c r="D100" t="s">
        <v>16</v>
      </c>
      <c r="E100" t="s">
        <v>31</v>
      </c>
      <c r="F100" t="s">
        <v>103</v>
      </c>
      <c r="G100" t="s">
        <v>19</v>
      </c>
      <c r="H100" t="s">
        <v>36</v>
      </c>
      <c r="I100" t="s">
        <v>28</v>
      </c>
      <c r="J100" s="142">
        <v>1533</v>
      </c>
      <c r="K100">
        <v>2319</v>
      </c>
      <c r="L100">
        <v>2109</v>
      </c>
      <c r="M100">
        <v>1906</v>
      </c>
      <c r="N100">
        <f t="shared" si="5"/>
        <v>1533</v>
      </c>
      <c r="O100">
        <f t="shared" si="5"/>
        <v>2319</v>
      </c>
      <c r="P100">
        <f t="shared" si="5"/>
        <v>2109</v>
      </c>
      <c r="Q100">
        <f t="shared" si="5"/>
        <v>1906</v>
      </c>
      <c r="R100">
        <f t="shared" si="6"/>
        <v>7867</v>
      </c>
    </row>
    <row r="101" spans="1:18">
      <c r="A101" s="1">
        <v>1</v>
      </c>
      <c r="B101" t="s">
        <v>235</v>
      </c>
      <c r="C101" t="s">
        <v>236</v>
      </c>
      <c r="D101" t="s">
        <v>52</v>
      </c>
      <c r="E101" t="s">
        <v>17</v>
      </c>
      <c r="F101" t="s">
        <v>490</v>
      </c>
      <c r="G101" t="s">
        <v>19</v>
      </c>
      <c r="H101" t="s">
        <v>36</v>
      </c>
      <c r="I101" t="s">
        <v>28</v>
      </c>
      <c r="J101">
        <v>0</v>
      </c>
      <c r="K101">
        <v>0</v>
      </c>
      <c r="L101">
        <v>0</v>
      </c>
      <c r="M101">
        <v>0</v>
      </c>
      <c r="N101">
        <f t="shared" si="5"/>
        <v>0</v>
      </c>
      <c r="O101">
        <f t="shared" si="5"/>
        <v>0</v>
      </c>
      <c r="P101">
        <f t="shared" si="5"/>
        <v>0</v>
      </c>
      <c r="Q101">
        <f t="shared" si="5"/>
        <v>0</v>
      </c>
      <c r="R101">
        <f t="shared" si="6"/>
        <v>0</v>
      </c>
    </row>
    <row r="102" spans="1:18">
      <c r="A102" s="1">
        <v>1</v>
      </c>
      <c r="C102" t="s">
        <v>237</v>
      </c>
      <c r="D102" t="s">
        <v>52</v>
      </c>
      <c r="E102" t="s">
        <v>17</v>
      </c>
      <c r="F102" t="s">
        <v>284</v>
      </c>
      <c r="G102" t="s">
        <v>53</v>
      </c>
      <c r="H102" t="s">
        <v>41</v>
      </c>
      <c r="I102" t="s">
        <v>28</v>
      </c>
      <c r="J102">
        <v>0</v>
      </c>
      <c r="K102">
        <v>0</v>
      </c>
      <c r="L102">
        <v>0</v>
      </c>
      <c r="M102">
        <v>0</v>
      </c>
      <c r="N102">
        <f t="shared" si="5"/>
        <v>0</v>
      </c>
      <c r="O102">
        <f t="shared" si="5"/>
        <v>0</v>
      </c>
      <c r="P102">
        <f t="shared" si="5"/>
        <v>0</v>
      </c>
      <c r="Q102">
        <f t="shared" si="5"/>
        <v>0</v>
      </c>
      <c r="R102">
        <f t="shared" si="6"/>
        <v>0</v>
      </c>
    </row>
    <row r="103" spans="1:18">
      <c r="A103" s="1">
        <v>1</v>
      </c>
      <c r="B103" t="s">
        <v>238</v>
      </c>
      <c r="C103" t="s">
        <v>239</v>
      </c>
      <c r="D103" t="s">
        <v>52</v>
      </c>
      <c r="E103" t="s">
        <v>17</v>
      </c>
      <c r="F103" t="s">
        <v>284</v>
      </c>
      <c r="G103" t="s">
        <v>53</v>
      </c>
      <c r="H103" t="s">
        <v>41</v>
      </c>
      <c r="I103" t="s">
        <v>28</v>
      </c>
      <c r="J103">
        <v>0</v>
      </c>
      <c r="K103">
        <v>0</v>
      </c>
      <c r="L103">
        <v>0</v>
      </c>
      <c r="M103">
        <v>0</v>
      </c>
      <c r="N103">
        <f t="shared" si="5"/>
        <v>0</v>
      </c>
      <c r="O103">
        <f t="shared" si="5"/>
        <v>0</v>
      </c>
      <c r="P103">
        <f t="shared" si="5"/>
        <v>0</v>
      </c>
      <c r="Q103">
        <f t="shared" si="5"/>
        <v>0</v>
      </c>
      <c r="R103">
        <f t="shared" si="6"/>
        <v>0</v>
      </c>
    </row>
    <row r="104" spans="1:18">
      <c r="A104" s="1">
        <v>1</v>
      </c>
      <c r="B104" s="20" t="s">
        <v>240</v>
      </c>
      <c r="C104" t="s">
        <v>241</v>
      </c>
      <c r="D104" t="s">
        <v>16</v>
      </c>
      <c r="E104" t="s">
        <v>64</v>
      </c>
      <c r="F104" t="s">
        <v>65</v>
      </c>
      <c r="G104" t="s">
        <v>19</v>
      </c>
      <c r="H104" t="s">
        <v>41</v>
      </c>
      <c r="I104" t="s">
        <v>28</v>
      </c>
      <c r="J104">
        <v>0</v>
      </c>
      <c r="K104">
        <v>0</v>
      </c>
      <c r="L104">
        <v>0</v>
      </c>
      <c r="M104">
        <v>0</v>
      </c>
      <c r="N104">
        <f t="shared" si="5"/>
        <v>0</v>
      </c>
      <c r="O104">
        <f t="shared" si="5"/>
        <v>0</v>
      </c>
      <c r="P104">
        <f t="shared" si="5"/>
        <v>0</v>
      </c>
      <c r="Q104">
        <f t="shared" si="5"/>
        <v>0</v>
      </c>
      <c r="R104">
        <f t="shared" si="6"/>
        <v>0</v>
      </c>
    </row>
    <row r="105" spans="1:18">
      <c r="A105" s="1">
        <v>1</v>
      </c>
      <c r="B105" s="20" t="s">
        <v>242</v>
      </c>
      <c r="C105" t="s">
        <v>243</v>
      </c>
      <c r="D105" t="s">
        <v>16</v>
      </c>
      <c r="E105" s="20" t="s">
        <v>24</v>
      </c>
      <c r="F105" t="s">
        <v>18</v>
      </c>
      <c r="G105" t="s">
        <v>19</v>
      </c>
      <c r="H105" t="s">
        <v>36</v>
      </c>
      <c r="I105" t="s">
        <v>28</v>
      </c>
      <c r="J105">
        <v>0</v>
      </c>
      <c r="K105">
        <v>0</v>
      </c>
      <c r="L105">
        <v>0</v>
      </c>
      <c r="M105">
        <v>0</v>
      </c>
      <c r="N105">
        <f t="shared" si="5"/>
        <v>0</v>
      </c>
      <c r="O105">
        <f t="shared" si="5"/>
        <v>0</v>
      </c>
      <c r="P105">
        <f t="shared" si="5"/>
        <v>0</v>
      </c>
      <c r="Q105">
        <f t="shared" si="5"/>
        <v>0</v>
      </c>
      <c r="R105">
        <f t="shared" si="6"/>
        <v>0</v>
      </c>
    </row>
    <row r="106" spans="1:18">
      <c r="A106" s="1">
        <v>1</v>
      </c>
      <c r="B106" s="20" t="s">
        <v>244</v>
      </c>
      <c r="C106" t="s">
        <v>245</v>
      </c>
      <c r="D106" t="s">
        <v>16</v>
      </c>
      <c r="E106" t="s">
        <v>17</v>
      </c>
      <c r="F106" t="s">
        <v>96</v>
      </c>
      <c r="G106" t="s">
        <v>19</v>
      </c>
      <c r="H106" t="s">
        <v>36</v>
      </c>
      <c r="I106" t="s">
        <v>21</v>
      </c>
      <c r="J106">
        <v>0</v>
      </c>
      <c r="K106">
        <v>0</v>
      </c>
      <c r="L106">
        <v>0</v>
      </c>
      <c r="M106">
        <v>0</v>
      </c>
      <c r="N106">
        <f t="shared" si="5"/>
        <v>0</v>
      </c>
      <c r="O106">
        <f t="shared" si="5"/>
        <v>0</v>
      </c>
      <c r="P106">
        <f t="shared" si="5"/>
        <v>0</v>
      </c>
      <c r="Q106">
        <f t="shared" si="5"/>
        <v>0</v>
      </c>
      <c r="R106">
        <f t="shared" si="6"/>
        <v>0</v>
      </c>
    </row>
    <row r="107" spans="1:18">
      <c r="A107" s="1">
        <v>1</v>
      </c>
      <c r="B107" t="s">
        <v>246</v>
      </c>
      <c r="C107" t="s">
        <v>247</v>
      </c>
      <c r="D107" t="s">
        <v>52</v>
      </c>
      <c r="E107" s="20" t="s">
        <v>10</v>
      </c>
      <c r="F107" t="s">
        <v>136</v>
      </c>
      <c r="G107" t="s">
        <v>53</v>
      </c>
      <c r="H107" t="s">
        <v>41</v>
      </c>
      <c r="I107" t="s">
        <v>28</v>
      </c>
      <c r="J107">
        <v>0</v>
      </c>
      <c r="K107">
        <v>0</v>
      </c>
      <c r="L107">
        <v>0</v>
      </c>
      <c r="M107">
        <v>0</v>
      </c>
      <c r="N107">
        <f t="shared" si="5"/>
        <v>0</v>
      </c>
      <c r="O107">
        <f t="shared" si="5"/>
        <v>0</v>
      </c>
      <c r="P107">
        <f t="shared" si="5"/>
        <v>0</v>
      </c>
      <c r="Q107">
        <f t="shared" si="5"/>
        <v>0</v>
      </c>
      <c r="R107">
        <f t="shared" si="6"/>
        <v>0</v>
      </c>
    </row>
    <row r="108" spans="1:18">
      <c r="A108" s="1">
        <v>1</v>
      </c>
      <c r="B108" s="20" t="s">
        <v>248</v>
      </c>
      <c r="C108" t="s">
        <v>249</v>
      </c>
      <c r="D108" t="s">
        <v>16</v>
      </c>
      <c r="E108" t="s">
        <v>64</v>
      </c>
      <c r="F108" t="s">
        <v>65</v>
      </c>
      <c r="G108" t="s">
        <v>19</v>
      </c>
      <c r="H108" t="s">
        <v>27</v>
      </c>
      <c r="I108" t="s">
        <v>28</v>
      </c>
      <c r="J108">
        <v>0</v>
      </c>
      <c r="K108">
        <v>0</v>
      </c>
      <c r="L108">
        <v>0</v>
      </c>
      <c r="M108">
        <v>0</v>
      </c>
      <c r="N108">
        <f t="shared" si="5"/>
        <v>0</v>
      </c>
      <c r="O108">
        <f t="shared" si="5"/>
        <v>0</v>
      </c>
      <c r="P108">
        <f t="shared" si="5"/>
        <v>0</v>
      </c>
      <c r="Q108">
        <f t="shared" si="5"/>
        <v>0</v>
      </c>
      <c r="R108">
        <f t="shared" si="6"/>
        <v>0</v>
      </c>
    </row>
    <row r="109" spans="1:18">
      <c r="A109" s="1">
        <v>1</v>
      </c>
      <c r="B109" s="20" t="s">
        <v>250</v>
      </c>
      <c r="C109" s="142" t="s">
        <v>251</v>
      </c>
      <c r="D109" t="s">
        <v>16</v>
      </c>
      <c r="E109" t="s">
        <v>31</v>
      </c>
      <c r="F109" t="s">
        <v>35</v>
      </c>
      <c r="G109" t="s">
        <v>19</v>
      </c>
      <c r="H109" t="s">
        <v>36</v>
      </c>
      <c r="I109" t="s">
        <v>28</v>
      </c>
      <c r="J109" s="142">
        <v>7</v>
      </c>
      <c r="K109">
        <v>3</v>
      </c>
      <c r="L109">
        <v>12</v>
      </c>
      <c r="M109">
        <v>5</v>
      </c>
      <c r="N109">
        <f t="shared" si="5"/>
        <v>7</v>
      </c>
      <c r="O109">
        <f t="shared" si="5"/>
        <v>3</v>
      </c>
      <c r="P109">
        <f t="shared" si="5"/>
        <v>12</v>
      </c>
      <c r="Q109">
        <f t="shared" si="5"/>
        <v>5</v>
      </c>
      <c r="R109">
        <f t="shared" si="6"/>
        <v>27</v>
      </c>
    </row>
    <row r="110" spans="1:18">
      <c r="A110" s="1">
        <v>1</v>
      </c>
      <c r="B110" s="20" t="s">
        <v>252</v>
      </c>
      <c r="C110" t="s">
        <v>253</v>
      </c>
      <c r="D110" t="s">
        <v>16</v>
      </c>
      <c r="E110" t="s">
        <v>31</v>
      </c>
      <c r="F110" t="s">
        <v>81</v>
      </c>
      <c r="G110" t="s">
        <v>19</v>
      </c>
      <c r="H110" t="s">
        <v>20</v>
      </c>
      <c r="I110" t="s">
        <v>21</v>
      </c>
      <c r="J110">
        <v>0</v>
      </c>
      <c r="K110">
        <v>0</v>
      </c>
      <c r="L110">
        <v>0</v>
      </c>
      <c r="M110">
        <v>0</v>
      </c>
      <c r="N110">
        <f t="shared" si="5"/>
        <v>0</v>
      </c>
      <c r="O110">
        <f t="shared" si="5"/>
        <v>0</v>
      </c>
      <c r="P110">
        <f t="shared" si="5"/>
        <v>0</v>
      </c>
      <c r="Q110">
        <f t="shared" si="5"/>
        <v>0</v>
      </c>
      <c r="R110">
        <f t="shared" si="6"/>
        <v>0</v>
      </c>
    </row>
    <row r="111" spans="1:18">
      <c r="A111" s="1">
        <v>1</v>
      </c>
      <c r="B111" s="20" t="s">
        <v>254</v>
      </c>
      <c r="C111" t="s">
        <v>255</v>
      </c>
      <c r="D111" t="s">
        <v>16</v>
      </c>
      <c r="E111" t="s">
        <v>31</v>
      </c>
      <c r="F111" t="s">
        <v>32</v>
      </c>
      <c r="G111" t="s">
        <v>19</v>
      </c>
      <c r="H111" t="s">
        <v>27</v>
      </c>
      <c r="I111" t="s">
        <v>28</v>
      </c>
      <c r="J111">
        <v>0</v>
      </c>
      <c r="K111">
        <v>0</v>
      </c>
      <c r="L111">
        <v>0</v>
      </c>
      <c r="M111">
        <v>0</v>
      </c>
      <c r="N111">
        <f t="shared" si="5"/>
        <v>0</v>
      </c>
      <c r="O111">
        <f t="shared" si="5"/>
        <v>0</v>
      </c>
      <c r="P111">
        <f t="shared" si="5"/>
        <v>0</v>
      </c>
      <c r="Q111">
        <f t="shared" si="5"/>
        <v>0</v>
      </c>
      <c r="R111">
        <f t="shared" si="6"/>
        <v>0</v>
      </c>
    </row>
    <row r="112" spans="1:18">
      <c r="A112" s="1">
        <v>1</v>
      </c>
      <c r="B112" t="s">
        <v>256</v>
      </c>
      <c r="C112" t="s">
        <v>257</v>
      </c>
      <c r="D112" t="s">
        <v>52</v>
      </c>
      <c r="E112" t="s">
        <v>10</v>
      </c>
      <c r="F112" t="s">
        <v>57</v>
      </c>
      <c r="G112" t="s">
        <v>53</v>
      </c>
      <c r="H112" t="s">
        <v>41</v>
      </c>
      <c r="I112" t="s">
        <v>28</v>
      </c>
      <c r="J112">
        <v>0</v>
      </c>
      <c r="K112">
        <v>0</v>
      </c>
      <c r="L112">
        <v>0</v>
      </c>
      <c r="M112">
        <v>0</v>
      </c>
      <c r="N112">
        <f t="shared" si="5"/>
        <v>0</v>
      </c>
      <c r="O112">
        <f t="shared" si="5"/>
        <v>0</v>
      </c>
      <c r="P112">
        <f t="shared" si="5"/>
        <v>0</v>
      </c>
      <c r="Q112">
        <f t="shared" si="5"/>
        <v>0</v>
      </c>
      <c r="R112">
        <f t="shared" si="6"/>
        <v>0</v>
      </c>
    </row>
    <row r="113" spans="1:18">
      <c r="A113" s="1">
        <v>1</v>
      </c>
      <c r="B113" t="s">
        <v>258</v>
      </c>
      <c r="C113" t="s">
        <v>259</v>
      </c>
      <c r="D113" t="s">
        <v>52</v>
      </c>
      <c r="E113" s="20" t="s">
        <v>10</v>
      </c>
      <c r="F113" t="s">
        <v>136</v>
      </c>
      <c r="G113" t="s">
        <v>53</v>
      </c>
      <c r="H113" t="s">
        <v>41</v>
      </c>
      <c r="I113" t="s">
        <v>28</v>
      </c>
      <c r="J113">
        <v>0</v>
      </c>
      <c r="K113">
        <v>0</v>
      </c>
      <c r="L113">
        <v>0</v>
      </c>
      <c r="M113">
        <v>0</v>
      </c>
      <c r="N113">
        <f t="shared" si="5"/>
        <v>0</v>
      </c>
      <c r="O113">
        <f t="shared" si="5"/>
        <v>0</v>
      </c>
      <c r="P113">
        <f t="shared" si="5"/>
        <v>0</v>
      </c>
      <c r="Q113">
        <f t="shared" si="5"/>
        <v>0</v>
      </c>
      <c r="R113">
        <f t="shared" si="6"/>
        <v>0</v>
      </c>
    </row>
    <row r="114" spans="1:18">
      <c r="A114" s="1">
        <v>1</v>
      </c>
      <c r="B114" t="s">
        <v>260</v>
      </c>
      <c r="C114" t="s">
        <v>261</v>
      </c>
      <c r="D114" t="s">
        <v>52</v>
      </c>
      <c r="E114" t="s">
        <v>10</v>
      </c>
      <c r="F114" t="s">
        <v>57</v>
      </c>
      <c r="G114" t="s">
        <v>53</v>
      </c>
      <c r="H114" t="s">
        <v>41</v>
      </c>
      <c r="I114" t="s">
        <v>28</v>
      </c>
      <c r="J114">
        <v>0</v>
      </c>
      <c r="K114">
        <v>0</v>
      </c>
      <c r="L114">
        <v>0</v>
      </c>
      <c r="M114">
        <v>0</v>
      </c>
      <c r="N114">
        <f t="shared" si="5"/>
        <v>0</v>
      </c>
      <c r="O114">
        <f t="shared" si="5"/>
        <v>0</v>
      </c>
      <c r="P114">
        <f t="shared" si="5"/>
        <v>0</v>
      </c>
      <c r="Q114">
        <f t="shared" si="5"/>
        <v>0</v>
      </c>
      <c r="R114">
        <f t="shared" si="6"/>
        <v>0</v>
      </c>
    </row>
    <row r="115" spans="1:18">
      <c r="A115" s="1">
        <v>1</v>
      </c>
      <c r="B115" t="s">
        <v>262</v>
      </c>
      <c r="C115" t="s">
        <v>263</v>
      </c>
      <c r="D115" t="s">
        <v>16</v>
      </c>
      <c r="E115" t="s">
        <v>31</v>
      </c>
      <c r="F115" t="s">
        <v>35</v>
      </c>
      <c r="G115" t="s">
        <v>19</v>
      </c>
      <c r="H115" t="s">
        <v>20</v>
      </c>
      <c r="I115" t="s">
        <v>21</v>
      </c>
      <c r="J115">
        <v>0</v>
      </c>
      <c r="K115">
        <v>0</v>
      </c>
      <c r="L115">
        <v>0</v>
      </c>
      <c r="M115">
        <v>0</v>
      </c>
      <c r="N115">
        <f t="shared" si="5"/>
        <v>0</v>
      </c>
      <c r="O115">
        <f t="shared" si="5"/>
        <v>0</v>
      </c>
      <c r="P115">
        <f t="shared" si="5"/>
        <v>0</v>
      </c>
      <c r="Q115">
        <f t="shared" si="5"/>
        <v>0</v>
      </c>
      <c r="R115">
        <f t="shared" si="6"/>
        <v>0</v>
      </c>
    </row>
    <row r="116" spans="1:18">
      <c r="A116" s="1">
        <v>1</v>
      </c>
      <c r="B116" s="20" t="s">
        <v>264</v>
      </c>
      <c r="C116" s="142" t="s">
        <v>265</v>
      </c>
      <c r="D116" t="s">
        <v>16</v>
      </c>
      <c r="E116" t="s">
        <v>31</v>
      </c>
      <c r="F116" s="20" t="s">
        <v>103</v>
      </c>
      <c r="G116" t="s">
        <v>19</v>
      </c>
      <c r="H116" t="s">
        <v>20</v>
      </c>
      <c r="I116" t="s">
        <v>21</v>
      </c>
      <c r="J116" s="142">
        <v>14</v>
      </c>
      <c r="K116">
        <v>10</v>
      </c>
      <c r="L116">
        <v>16</v>
      </c>
      <c r="M116">
        <v>57</v>
      </c>
      <c r="N116">
        <f t="shared" si="5"/>
        <v>14</v>
      </c>
      <c r="O116">
        <f t="shared" si="5"/>
        <v>10</v>
      </c>
      <c r="P116">
        <f t="shared" si="5"/>
        <v>16</v>
      </c>
      <c r="Q116">
        <f t="shared" si="5"/>
        <v>57</v>
      </c>
      <c r="R116">
        <f t="shared" si="6"/>
        <v>97</v>
      </c>
    </row>
    <row r="117" spans="1:18">
      <c r="A117" s="1">
        <v>1</v>
      </c>
      <c r="B117" s="20" t="s">
        <v>266</v>
      </c>
      <c r="C117" s="142" t="s">
        <v>267</v>
      </c>
      <c r="D117" t="s">
        <v>16</v>
      </c>
      <c r="E117" t="s">
        <v>17</v>
      </c>
      <c r="F117" s="20" t="s">
        <v>96</v>
      </c>
      <c r="G117" t="s">
        <v>19</v>
      </c>
      <c r="H117" t="s">
        <v>27</v>
      </c>
      <c r="I117" t="s">
        <v>28</v>
      </c>
      <c r="J117" s="142">
        <v>65</v>
      </c>
      <c r="K117">
        <v>105</v>
      </c>
      <c r="L117">
        <v>55</v>
      </c>
      <c r="M117">
        <v>13</v>
      </c>
      <c r="N117">
        <f t="shared" si="5"/>
        <v>65</v>
      </c>
      <c r="O117">
        <f t="shared" si="5"/>
        <v>105</v>
      </c>
      <c r="P117">
        <f t="shared" si="5"/>
        <v>55</v>
      </c>
      <c r="Q117">
        <f t="shared" si="5"/>
        <v>13</v>
      </c>
      <c r="R117">
        <f t="shared" si="6"/>
        <v>238</v>
      </c>
    </row>
    <row r="118" spans="1:18">
      <c r="A118" s="1">
        <v>1</v>
      </c>
      <c r="B118" s="20" t="s">
        <v>268</v>
      </c>
      <c r="C118" t="s">
        <v>269</v>
      </c>
      <c r="D118" t="s">
        <v>16</v>
      </c>
      <c r="E118" t="s">
        <v>17</v>
      </c>
      <c r="F118" s="20" t="s">
        <v>68</v>
      </c>
      <c r="G118" t="s">
        <v>19</v>
      </c>
      <c r="H118" t="s">
        <v>27</v>
      </c>
      <c r="I118" t="s">
        <v>28</v>
      </c>
      <c r="J118">
        <v>0</v>
      </c>
      <c r="K118">
        <v>0</v>
      </c>
      <c r="L118">
        <v>0</v>
      </c>
      <c r="M118">
        <v>0</v>
      </c>
      <c r="N118">
        <f t="shared" si="5"/>
        <v>0</v>
      </c>
      <c r="O118">
        <f t="shared" si="5"/>
        <v>0</v>
      </c>
      <c r="P118">
        <f t="shared" si="5"/>
        <v>0</v>
      </c>
      <c r="Q118">
        <f t="shared" si="5"/>
        <v>0</v>
      </c>
      <c r="R118">
        <f t="shared" si="6"/>
        <v>0</v>
      </c>
    </row>
    <row r="119" spans="1:18">
      <c r="A119" s="1">
        <v>1</v>
      </c>
      <c r="B119" s="20" t="s">
        <v>270</v>
      </c>
      <c r="C119" t="s">
        <v>271</v>
      </c>
      <c r="D119" t="s">
        <v>16</v>
      </c>
      <c r="E119" t="s">
        <v>31</v>
      </c>
      <c r="F119" s="20" t="s">
        <v>81</v>
      </c>
      <c r="G119" t="s">
        <v>19</v>
      </c>
      <c r="H119" t="s">
        <v>20</v>
      </c>
      <c r="I119" t="s">
        <v>21</v>
      </c>
      <c r="J119">
        <v>0</v>
      </c>
      <c r="K119">
        <v>0</v>
      </c>
      <c r="L119">
        <v>0</v>
      </c>
      <c r="M119">
        <v>0</v>
      </c>
      <c r="N119">
        <f t="shared" si="5"/>
        <v>0</v>
      </c>
      <c r="O119">
        <f t="shared" si="5"/>
        <v>0</v>
      </c>
      <c r="P119">
        <f t="shared" si="5"/>
        <v>0</v>
      </c>
      <c r="Q119">
        <f t="shared" si="5"/>
        <v>0</v>
      </c>
      <c r="R119">
        <f t="shared" si="6"/>
        <v>0</v>
      </c>
    </row>
    <row r="120" spans="1:18">
      <c r="A120" s="1">
        <v>1</v>
      </c>
      <c r="C120" s="142" t="s">
        <v>272</v>
      </c>
      <c r="D120" t="s">
        <v>52</v>
      </c>
      <c r="E120" t="s">
        <v>10</v>
      </c>
      <c r="F120" s="20" t="s">
        <v>25</v>
      </c>
      <c r="G120" t="s">
        <v>53</v>
      </c>
      <c r="H120" t="s">
        <v>41</v>
      </c>
      <c r="I120" t="s">
        <v>28</v>
      </c>
      <c r="J120" s="142">
        <v>2</v>
      </c>
      <c r="K120">
        <v>11</v>
      </c>
      <c r="L120">
        <v>132</v>
      </c>
      <c r="M120">
        <v>142</v>
      </c>
      <c r="N120">
        <f t="shared" si="5"/>
        <v>2</v>
      </c>
      <c r="O120">
        <f t="shared" si="5"/>
        <v>11</v>
      </c>
      <c r="P120">
        <f t="shared" si="5"/>
        <v>132</v>
      </c>
      <c r="Q120">
        <f t="shared" si="5"/>
        <v>142</v>
      </c>
      <c r="R120">
        <f t="shared" si="6"/>
        <v>287</v>
      </c>
    </row>
    <row r="121" spans="1:18">
      <c r="A121" s="1">
        <v>1</v>
      </c>
      <c r="C121" t="s">
        <v>273</v>
      </c>
      <c r="D121" t="s">
        <v>52</v>
      </c>
      <c r="E121" t="s">
        <v>17</v>
      </c>
      <c r="F121" t="s">
        <v>490</v>
      </c>
      <c r="G121" t="s">
        <v>19</v>
      </c>
      <c r="H121" t="s">
        <v>27</v>
      </c>
      <c r="I121" t="s">
        <v>28</v>
      </c>
      <c r="J121">
        <v>0</v>
      </c>
      <c r="K121">
        <v>0</v>
      </c>
      <c r="L121">
        <v>0</v>
      </c>
      <c r="M121">
        <v>0</v>
      </c>
      <c r="N121">
        <f t="shared" si="5"/>
        <v>0</v>
      </c>
      <c r="O121">
        <f t="shared" si="5"/>
        <v>0</v>
      </c>
      <c r="P121">
        <f t="shared" si="5"/>
        <v>0</v>
      </c>
      <c r="Q121">
        <f t="shared" si="5"/>
        <v>0</v>
      </c>
      <c r="R121">
        <f t="shared" si="6"/>
        <v>0</v>
      </c>
    </row>
    <row r="122" spans="1:18">
      <c r="A122" s="1">
        <v>1</v>
      </c>
      <c r="C122" t="s">
        <v>274</v>
      </c>
      <c r="D122" t="s">
        <v>52</v>
      </c>
      <c r="E122" t="s">
        <v>39</v>
      </c>
      <c r="F122" t="s">
        <v>40</v>
      </c>
      <c r="G122" t="s">
        <v>19</v>
      </c>
      <c r="H122" t="s">
        <v>36</v>
      </c>
      <c r="I122" t="s">
        <v>28</v>
      </c>
      <c r="J122">
        <v>0</v>
      </c>
      <c r="K122">
        <v>0</v>
      </c>
      <c r="L122">
        <v>0</v>
      </c>
      <c r="M122">
        <v>0</v>
      </c>
      <c r="N122">
        <f t="shared" si="5"/>
        <v>0</v>
      </c>
      <c r="O122">
        <f t="shared" si="5"/>
        <v>0</v>
      </c>
      <c r="P122">
        <f t="shared" si="5"/>
        <v>0</v>
      </c>
      <c r="Q122">
        <f t="shared" si="5"/>
        <v>0</v>
      </c>
      <c r="R122">
        <f t="shared" si="6"/>
        <v>0</v>
      </c>
    </row>
    <row r="123" spans="1:18">
      <c r="A123" s="1">
        <v>1</v>
      </c>
      <c r="B123" s="20" t="s">
        <v>275</v>
      </c>
      <c r="C123" t="s">
        <v>276</v>
      </c>
      <c r="D123" t="s">
        <v>16</v>
      </c>
      <c r="E123" t="s">
        <v>31</v>
      </c>
      <c r="F123" t="s">
        <v>32</v>
      </c>
      <c r="G123" t="s">
        <v>19</v>
      </c>
      <c r="H123" t="s">
        <v>36</v>
      </c>
      <c r="I123" t="s">
        <v>21</v>
      </c>
      <c r="J123">
        <v>0</v>
      </c>
      <c r="K123">
        <v>0</v>
      </c>
      <c r="L123">
        <v>0</v>
      </c>
      <c r="M123">
        <v>0</v>
      </c>
      <c r="N123">
        <f t="shared" si="5"/>
        <v>0</v>
      </c>
      <c r="O123">
        <f t="shared" si="5"/>
        <v>0</v>
      </c>
      <c r="P123">
        <f t="shared" si="5"/>
        <v>0</v>
      </c>
      <c r="Q123">
        <f t="shared" si="5"/>
        <v>0</v>
      </c>
      <c r="R123">
        <f t="shared" si="6"/>
        <v>0</v>
      </c>
    </row>
    <row r="124" spans="1:18">
      <c r="A124" s="1">
        <v>1</v>
      </c>
      <c r="B124" s="20" t="s">
        <v>277</v>
      </c>
      <c r="C124" s="142" t="s">
        <v>278</v>
      </c>
      <c r="D124" t="s">
        <v>16</v>
      </c>
      <c r="E124" t="s">
        <v>31</v>
      </c>
      <c r="F124" s="20" t="s">
        <v>103</v>
      </c>
      <c r="G124" t="s">
        <v>19</v>
      </c>
      <c r="H124" t="s">
        <v>27</v>
      </c>
      <c r="I124" t="s">
        <v>28</v>
      </c>
      <c r="J124" s="142">
        <v>3087</v>
      </c>
      <c r="K124">
        <v>3376</v>
      </c>
      <c r="L124">
        <v>3618</v>
      </c>
      <c r="M124">
        <v>2600</v>
      </c>
      <c r="N124">
        <f t="shared" si="5"/>
        <v>3087</v>
      </c>
      <c r="O124">
        <f t="shared" si="5"/>
        <v>3376</v>
      </c>
      <c r="P124">
        <f t="shared" si="5"/>
        <v>3618</v>
      </c>
      <c r="Q124">
        <f t="shared" si="5"/>
        <v>2600</v>
      </c>
      <c r="R124">
        <f t="shared" si="6"/>
        <v>12681</v>
      </c>
    </row>
    <row r="125" spans="1:18">
      <c r="A125" s="1">
        <v>1</v>
      </c>
      <c r="B125" s="20" t="s">
        <v>279</v>
      </c>
      <c r="C125" t="s">
        <v>280</v>
      </c>
      <c r="D125" t="s">
        <v>16</v>
      </c>
      <c r="E125" t="s">
        <v>39</v>
      </c>
      <c r="F125" s="20" t="s">
        <v>78</v>
      </c>
      <c r="G125" t="s">
        <v>19</v>
      </c>
      <c r="H125" t="s">
        <v>27</v>
      </c>
      <c r="I125" t="s">
        <v>28</v>
      </c>
      <c r="J125">
        <v>0</v>
      </c>
      <c r="K125">
        <v>0</v>
      </c>
      <c r="L125">
        <v>0</v>
      </c>
      <c r="M125">
        <v>0</v>
      </c>
      <c r="N125">
        <f t="shared" si="5"/>
        <v>0</v>
      </c>
      <c r="O125">
        <f t="shared" si="5"/>
        <v>0</v>
      </c>
      <c r="P125">
        <f t="shared" si="5"/>
        <v>0</v>
      </c>
      <c r="Q125">
        <f t="shared" si="5"/>
        <v>0</v>
      </c>
      <c r="R125">
        <f t="shared" si="6"/>
        <v>0</v>
      </c>
    </row>
    <row r="126" spans="1:18">
      <c r="A126" s="1">
        <v>1</v>
      </c>
      <c r="C126" t="s">
        <v>281</v>
      </c>
      <c r="D126" t="s">
        <v>16</v>
      </c>
      <c r="E126" s="20" t="s">
        <v>24</v>
      </c>
      <c r="F126" s="20" t="s">
        <v>73</v>
      </c>
      <c r="G126" t="s">
        <v>26</v>
      </c>
      <c r="H126" t="s">
        <v>36</v>
      </c>
      <c r="I126" t="s">
        <v>28</v>
      </c>
      <c r="J126">
        <v>0</v>
      </c>
      <c r="K126">
        <v>0</v>
      </c>
      <c r="L126">
        <v>0</v>
      </c>
      <c r="M126">
        <v>0</v>
      </c>
      <c r="N126">
        <f t="shared" si="5"/>
        <v>0</v>
      </c>
      <c r="O126">
        <f t="shared" si="5"/>
        <v>0</v>
      </c>
      <c r="P126">
        <f t="shared" si="5"/>
        <v>0</v>
      </c>
      <c r="Q126">
        <f t="shared" si="5"/>
        <v>0</v>
      </c>
      <c r="R126">
        <f t="shared" si="6"/>
        <v>0</v>
      </c>
    </row>
    <row r="127" spans="1:18">
      <c r="A127" s="1">
        <v>1</v>
      </c>
      <c r="B127" s="20" t="s">
        <v>282</v>
      </c>
      <c r="C127" s="142" t="s">
        <v>283</v>
      </c>
      <c r="D127" t="s">
        <v>16</v>
      </c>
      <c r="E127" t="s">
        <v>17</v>
      </c>
      <c r="F127" s="20" t="s">
        <v>284</v>
      </c>
      <c r="G127" t="s">
        <v>19</v>
      </c>
      <c r="H127" t="s">
        <v>36</v>
      </c>
      <c r="I127" t="s">
        <v>28</v>
      </c>
      <c r="J127" s="142">
        <v>29467</v>
      </c>
      <c r="K127">
        <v>37136</v>
      </c>
      <c r="L127">
        <v>40273</v>
      </c>
      <c r="M127">
        <v>37932</v>
      </c>
      <c r="N127">
        <f t="shared" si="5"/>
        <v>29467</v>
      </c>
      <c r="O127">
        <f t="shared" si="5"/>
        <v>37136</v>
      </c>
      <c r="P127">
        <f t="shared" si="5"/>
        <v>40273</v>
      </c>
      <c r="Q127">
        <f t="shared" si="5"/>
        <v>37932</v>
      </c>
      <c r="R127">
        <f t="shared" si="6"/>
        <v>144808</v>
      </c>
    </row>
    <row r="128" spans="1:18">
      <c r="A128" s="1">
        <v>1</v>
      </c>
      <c r="B128" t="s">
        <v>285</v>
      </c>
      <c r="C128" t="s">
        <v>286</v>
      </c>
      <c r="D128" t="s">
        <v>16</v>
      </c>
      <c r="E128" s="20" t="s">
        <v>24</v>
      </c>
      <c r="F128" t="s">
        <v>73</v>
      </c>
      <c r="G128" t="s">
        <v>26</v>
      </c>
      <c r="H128" t="s">
        <v>27</v>
      </c>
      <c r="I128" t="s">
        <v>28</v>
      </c>
      <c r="J128">
        <v>0</v>
      </c>
      <c r="K128">
        <v>0</v>
      </c>
      <c r="L128">
        <v>0</v>
      </c>
      <c r="M128">
        <v>0</v>
      </c>
      <c r="N128">
        <f t="shared" si="5"/>
        <v>0</v>
      </c>
      <c r="O128">
        <f t="shared" si="5"/>
        <v>0</v>
      </c>
      <c r="P128">
        <f t="shared" si="5"/>
        <v>0</v>
      </c>
      <c r="Q128">
        <f t="shared" si="5"/>
        <v>0</v>
      </c>
      <c r="R128">
        <f t="shared" si="6"/>
        <v>0</v>
      </c>
    </row>
    <row r="129" spans="1:18">
      <c r="A129" s="1">
        <v>1</v>
      </c>
      <c r="B129" s="20" t="s">
        <v>287</v>
      </c>
      <c r="C129" t="s">
        <v>288</v>
      </c>
      <c r="D129" t="s">
        <v>52</v>
      </c>
      <c r="E129" t="s">
        <v>39</v>
      </c>
      <c r="F129" t="s">
        <v>40</v>
      </c>
      <c r="G129" t="s">
        <v>19</v>
      </c>
      <c r="H129" t="s">
        <v>41</v>
      </c>
      <c r="I129" t="s">
        <v>28</v>
      </c>
      <c r="J129">
        <v>0</v>
      </c>
      <c r="K129">
        <v>0</v>
      </c>
      <c r="L129">
        <v>0</v>
      </c>
      <c r="M129">
        <v>0</v>
      </c>
      <c r="N129">
        <f t="shared" si="5"/>
        <v>0</v>
      </c>
      <c r="O129">
        <f t="shared" si="5"/>
        <v>0</v>
      </c>
      <c r="P129">
        <f t="shared" si="5"/>
        <v>0</v>
      </c>
      <c r="Q129">
        <f t="shared" si="5"/>
        <v>0</v>
      </c>
      <c r="R129">
        <f t="shared" si="6"/>
        <v>0</v>
      </c>
    </row>
    <row r="130" spans="1:18">
      <c r="A130" s="1">
        <v>1</v>
      </c>
      <c r="B130" s="20" t="s">
        <v>289</v>
      </c>
      <c r="C130" t="s">
        <v>290</v>
      </c>
      <c r="D130" t="s">
        <v>16</v>
      </c>
      <c r="E130" t="s">
        <v>31</v>
      </c>
      <c r="F130" t="s">
        <v>32</v>
      </c>
      <c r="G130" t="s">
        <v>19</v>
      </c>
      <c r="H130" t="s">
        <v>36</v>
      </c>
      <c r="I130" t="s">
        <v>28</v>
      </c>
      <c r="J130">
        <v>0</v>
      </c>
      <c r="K130">
        <v>0</v>
      </c>
      <c r="L130">
        <v>0</v>
      </c>
      <c r="M130">
        <v>0</v>
      </c>
      <c r="N130">
        <f t="shared" si="5"/>
        <v>0</v>
      </c>
      <c r="O130">
        <f t="shared" si="5"/>
        <v>0</v>
      </c>
      <c r="P130">
        <f t="shared" si="5"/>
        <v>0</v>
      </c>
      <c r="Q130">
        <f t="shared" ref="Q130:Q193" si="7">SUM(M130:M130)</f>
        <v>0</v>
      </c>
      <c r="R130">
        <f t="shared" si="6"/>
        <v>0</v>
      </c>
    </row>
    <row r="131" spans="1:18">
      <c r="A131" s="1">
        <v>1</v>
      </c>
      <c r="B131" s="20" t="s">
        <v>291</v>
      </c>
      <c r="C131" s="142" t="s">
        <v>292</v>
      </c>
      <c r="D131" t="s">
        <v>16</v>
      </c>
      <c r="E131" t="s">
        <v>31</v>
      </c>
      <c r="F131" s="20" t="s">
        <v>103</v>
      </c>
      <c r="G131" t="s">
        <v>19</v>
      </c>
      <c r="H131" t="s">
        <v>20</v>
      </c>
      <c r="I131" t="s">
        <v>21</v>
      </c>
      <c r="J131" s="142">
        <v>7</v>
      </c>
      <c r="K131">
        <v>20</v>
      </c>
      <c r="L131">
        <v>60</v>
      </c>
      <c r="M131">
        <v>65</v>
      </c>
      <c r="N131">
        <f t="shared" ref="N131:Q194" si="8">SUM(J131:J131)</f>
        <v>7</v>
      </c>
      <c r="O131">
        <f t="shared" si="8"/>
        <v>20</v>
      </c>
      <c r="P131">
        <f t="shared" si="8"/>
        <v>60</v>
      </c>
      <c r="Q131">
        <f t="shared" si="7"/>
        <v>65</v>
      </c>
      <c r="R131">
        <f t="shared" ref="R131:R194" si="9">SUM(N131:Q131)</f>
        <v>152</v>
      </c>
    </row>
    <row r="132" spans="1:18">
      <c r="A132" s="1">
        <v>1</v>
      </c>
      <c r="B132" s="20" t="s">
        <v>293</v>
      </c>
      <c r="C132" s="142" t="s">
        <v>294</v>
      </c>
      <c r="D132" t="s">
        <v>16</v>
      </c>
      <c r="E132" t="s">
        <v>17</v>
      </c>
      <c r="F132" s="20" t="s">
        <v>96</v>
      </c>
      <c r="G132" t="s">
        <v>19</v>
      </c>
      <c r="H132" t="s">
        <v>20</v>
      </c>
      <c r="I132" t="s">
        <v>21</v>
      </c>
      <c r="J132" s="142">
        <v>4134</v>
      </c>
      <c r="K132">
        <v>1767</v>
      </c>
      <c r="L132">
        <v>1055</v>
      </c>
      <c r="M132">
        <v>829</v>
      </c>
      <c r="N132">
        <f t="shared" si="8"/>
        <v>4134</v>
      </c>
      <c r="O132">
        <f t="shared" si="8"/>
        <v>1767</v>
      </c>
      <c r="P132">
        <f t="shared" si="8"/>
        <v>1055</v>
      </c>
      <c r="Q132">
        <f t="shared" si="7"/>
        <v>829</v>
      </c>
      <c r="R132">
        <f t="shared" si="9"/>
        <v>7785</v>
      </c>
    </row>
    <row r="133" spans="1:18">
      <c r="A133" s="1">
        <v>1</v>
      </c>
      <c r="B133" s="20" t="s">
        <v>295</v>
      </c>
      <c r="C133" s="142" t="s">
        <v>296</v>
      </c>
      <c r="D133" t="s">
        <v>16</v>
      </c>
      <c r="E133" t="s">
        <v>31</v>
      </c>
      <c r="F133" s="20" t="s">
        <v>35</v>
      </c>
      <c r="G133" t="s">
        <v>19</v>
      </c>
      <c r="H133" t="s">
        <v>27</v>
      </c>
      <c r="I133" t="s">
        <v>28</v>
      </c>
      <c r="J133" s="142">
        <v>59</v>
      </c>
      <c r="K133">
        <v>38</v>
      </c>
      <c r="L133">
        <v>38</v>
      </c>
      <c r="M133">
        <v>122</v>
      </c>
      <c r="N133">
        <f t="shared" si="8"/>
        <v>59</v>
      </c>
      <c r="O133">
        <f t="shared" si="8"/>
        <v>38</v>
      </c>
      <c r="P133">
        <f t="shared" si="8"/>
        <v>38</v>
      </c>
      <c r="Q133">
        <f t="shared" si="7"/>
        <v>122</v>
      </c>
      <c r="R133">
        <f t="shared" si="9"/>
        <v>257</v>
      </c>
    </row>
    <row r="134" spans="1:18">
      <c r="A134" s="1">
        <v>1</v>
      </c>
      <c r="B134" t="s">
        <v>297</v>
      </c>
      <c r="C134" t="s">
        <v>298</v>
      </c>
      <c r="D134" t="s">
        <v>16</v>
      </c>
      <c r="E134" t="s">
        <v>17</v>
      </c>
      <c r="F134" t="s">
        <v>490</v>
      </c>
      <c r="G134" t="s">
        <v>19</v>
      </c>
      <c r="H134" t="s">
        <v>27</v>
      </c>
      <c r="I134" t="s">
        <v>28</v>
      </c>
      <c r="J134">
        <v>0</v>
      </c>
      <c r="K134">
        <v>0</v>
      </c>
      <c r="L134">
        <v>0</v>
      </c>
      <c r="M134">
        <v>0</v>
      </c>
      <c r="N134">
        <f t="shared" si="8"/>
        <v>0</v>
      </c>
      <c r="O134">
        <f t="shared" si="8"/>
        <v>0</v>
      </c>
      <c r="P134">
        <f t="shared" si="8"/>
        <v>0</v>
      </c>
      <c r="Q134">
        <f t="shared" si="7"/>
        <v>0</v>
      </c>
      <c r="R134">
        <f t="shared" si="9"/>
        <v>0</v>
      </c>
    </row>
    <row r="135" spans="1:18">
      <c r="A135" s="1">
        <v>1</v>
      </c>
      <c r="B135" t="s">
        <v>299</v>
      </c>
      <c r="C135" t="s">
        <v>300</v>
      </c>
      <c r="D135" t="s">
        <v>16</v>
      </c>
      <c r="E135" t="s">
        <v>17</v>
      </c>
      <c r="F135" t="s">
        <v>68</v>
      </c>
      <c r="G135" t="s">
        <v>19</v>
      </c>
      <c r="H135" t="s">
        <v>20</v>
      </c>
      <c r="I135" t="s">
        <v>21</v>
      </c>
      <c r="J135">
        <v>0</v>
      </c>
      <c r="K135">
        <v>0</v>
      </c>
      <c r="L135">
        <v>0</v>
      </c>
      <c r="M135">
        <v>0</v>
      </c>
      <c r="N135">
        <f t="shared" si="8"/>
        <v>0</v>
      </c>
      <c r="O135">
        <f t="shared" si="8"/>
        <v>0</v>
      </c>
      <c r="P135">
        <f t="shared" si="8"/>
        <v>0</v>
      </c>
      <c r="Q135">
        <f t="shared" si="7"/>
        <v>0</v>
      </c>
      <c r="R135">
        <f t="shared" si="9"/>
        <v>0</v>
      </c>
    </row>
    <row r="136" spans="1:18">
      <c r="A136" s="1">
        <v>1</v>
      </c>
      <c r="B136" t="s">
        <v>301</v>
      </c>
      <c r="C136" t="s">
        <v>302</v>
      </c>
      <c r="D136" t="s">
        <v>52</v>
      </c>
      <c r="E136" t="s">
        <v>10</v>
      </c>
      <c r="F136" t="s">
        <v>57</v>
      </c>
      <c r="G136" t="s">
        <v>53</v>
      </c>
      <c r="H136" t="s">
        <v>41</v>
      </c>
      <c r="I136" t="s">
        <v>28</v>
      </c>
      <c r="J136">
        <v>0</v>
      </c>
      <c r="K136">
        <v>0</v>
      </c>
      <c r="L136">
        <v>0</v>
      </c>
      <c r="M136">
        <v>0</v>
      </c>
      <c r="N136">
        <f t="shared" si="8"/>
        <v>0</v>
      </c>
      <c r="O136">
        <f t="shared" si="8"/>
        <v>0</v>
      </c>
      <c r="P136">
        <f t="shared" si="8"/>
        <v>0</v>
      </c>
      <c r="Q136">
        <f t="shared" si="7"/>
        <v>0</v>
      </c>
      <c r="R136">
        <f t="shared" si="9"/>
        <v>0</v>
      </c>
    </row>
    <row r="137" spans="1:18">
      <c r="A137" s="1">
        <v>1</v>
      </c>
      <c r="B137" t="s">
        <v>303</v>
      </c>
      <c r="C137" s="142" t="s">
        <v>304</v>
      </c>
      <c r="D137" t="s">
        <v>16</v>
      </c>
      <c r="E137" t="s">
        <v>17</v>
      </c>
      <c r="F137" t="s">
        <v>490</v>
      </c>
      <c r="G137" t="s">
        <v>53</v>
      </c>
      <c r="H137" t="s">
        <v>41</v>
      </c>
      <c r="I137" t="s">
        <v>28</v>
      </c>
      <c r="J137" s="142">
        <v>7807</v>
      </c>
      <c r="K137">
        <v>14075</v>
      </c>
      <c r="L137">
        <v>18690</v>
      </c>
      <c r="M137">
        <v>21476</v>
      </c>
      <c r="N137">
        <f t="shared" si="8"/>
        <v>7807</v>
      </c>
      <c r="O137">
        <f t="shared" si="8"/>
        <v>14075</v>
      </c>
      <c r="P137">
        <f t="shared" si="8"/>
        <v>18690</v>
      </c>
      <c r="Q137">
        <f t="shared" si="7"/>
        <v>21476</v>
      </c>
      <c r="R137">
        <f t="shared" si="9"/>
        <v>62048</v>
      </c>
    </row>
    <row r="138" spans="1:18">
      <c r="A138" s="1">
        <v>1</v>
      </c>
      <c r="B138" s="20" t="s">
        <v>305</v>
      </c>
      <c r="C138" t="s">
        <v>306</v>
      </c>
      <c r="D138" t="s">
        <v>16</v>
      </c>
      <c r="E138" t="s">
        <v>39</v>
      </c>
      <c r="F138" t="s">
        <v>78</v>
      </c>
      <c r="G138" t="s">
        <v>19</v>
      </c>
      <c r="H138" t="s">
        <v>36</v>
      </c>
      <c r="I138" t="s">
        <v>28</v>
      </c>
      <c r="J138">
        <v>0</v>
      </c>
      <c r="K138">
        <v>0</v>
      </c>
      <c r="L138">
        <v>0</v>
      </c>
      <c r="M138">
        <v>0</v>
      </c>
      <c r="N138">
        <f t="shared" si="8"/>
        <v>0</v>
      </c>
      <c r="O138">
        <f t="shared" si="8"/>
        <v>0</v>
      </c>
      <c r="P138">
        <f t="shared" si="8"/>
        <v>0</v>
      </c>
      <c r="Q138">
        <f t="shared" si="7"/>
        <v>0</v>
      </c>
      <c r="R138">
        <f t="shared" si="9"/>
        <v>0</v>
      </c>
    </row>
    <row r="139" spans="1:18">
      <c r="A139" s="1">
        <v>1</v>
      </c>
      <c r="B139" s="20" t="s">
        <v>307</v>
      </c>
      <c r="C139" t="s">
        <v>308</v>
      </c>
      <c r="D139" t="s">
        <v>16</v>
      </c>
      <c r="E139" t="s">
        <v>31</v>
      </c>
      <c r="F139" t="s">
        <v>81</v>
      </c>
      <c r="G139" t="s">
        <v>19</v>
      </c>
      <c r="H139" t="s">
        <v>20</v>
      </c>
      <c r="I139" t="s">
        <v>21</v>
      </c>
      <c r="J139">
        <v>0</v>
      </c>
      <c r="K139">
        <v>0</v>
      </c>
      <c r="L139">
        <v>0</v>
      </c>
      <c r="M139">
        <v>0</v>
      </c>
      <c r="N139">
        <f t="shared" si="8"/>
        <v>0</v>
      </c>
      <c r="O139">
        <f t="shared" si="8"/>
        <v>0</v>
      </c>
      <c r="P139">
        <f t="shared" si="8"/>
        <v>0</v>
      </c>
      <c r="Q139">
        <f t="shared" si="7"/>
        <v>0</v>
      </c>
      <c r="R139">
        <f t="shared" si="9"/>
        <v>0</v>
      </c>
    </row>
    <row r="140" spans="1:18">
      <c r="A140" s="1">
        <v>1</v>
      </c>
      <c r="B140" s="20" t="s">
        <v>309</v>
      </c>
      <c r="C140" s="142" t="s">
        <v>310</v>
      </c>
      <c r="D140" t="s">
        <v>16</v>
      </c>
      <c r="E140" t="s">
        <v>31</v>
      </c>
      <c r="F140" t="s">
        <v>81</v>
      </c>
      <c r="G140" t="s">
        <v>19</v>
      </c>
      <c r="H140" t="s">
        <v>36</v>
      </c>
      <c r="I140" t="s">
        <v>28</v>
      </c>
      <c r="J140" s="142">
        <v>2</v>
      </c>
      <c r="K140">
        <v>1</v>
      </c>
      <c r="L140">
        <v>3</v>
      </c>
      <c r="M140">
        <v>10</v>
      </c>
      <c r="N140">
        <f t="shared" si="8"/>
        <v>2</v>
      </c>
      <c r="O140">
        <f t="shared" si="8"/>
        <v>1</v>
      </c>
      <c r="P140">
        <f t="shared" si="8"/>
        <v>3</v>
      </c>
      <c r="Q140">
        <f t="shared" si="7"/>
        <v>10</v>
      </c>
      <c r="R140">
        <f t="shared" si="9"/>
        <v>16</v>
      </c>
    </row>
    <row r="141" spans="1:18">
      <c r="A141" s="1">
        <v>1</v>
      </c>
      <c r="B141" t="s">
        <v>311</v>
      </c>
      <c r="C141" t="s">
        <v>312</v>
      </c>
      <c r="D141" t="s">
        <v>52</v>
      </c>
      <c r="E141" t="s">
        <v>10</v>
      </c>
      <c r="F141" t="s">
        <v>57</v>
      </c>
      <c r="G141" t="s">
        <v>53</v>
      </c>
      <c r="H141" t="s">
        <v>41</v>
      </c>
      <c r="I141" t="s">
        <v>28</v>
      </c>
      <c r="J141">
        <v>0</v>
      </c>
      <c r="K141">
        <v>0</v>
      </c>
      <c r="L141">
        <v>0</v>
      </c>
      <c r="M141">
        <v>0</v>
      </c>
      <c r="N141">
        <f t="shared" si="8"/>
        <v>0</v>
      </c>
      <c r="O141">
        <f t="shared" si="8"/>
        <v>0</v>
      </c>
      <c r="P141">
        <f t="shared" si="8"/>
        <v>0</v>
      </c>
      <c r="Q141">
        <f t="shared" si="7"/>
        <v>0</v>
      </c>
      <c r="R141">
        <f t="shared" si="9"/>
        <v>0</v>
      </c>
    </row>
    <row r="142" spans="1:18">
      <c r="A142" s="1">
        <v>1</v>
      </c>
      <c r="B142" s="20" t="s">
        <v>313</v>
      </c>
      <c r="C142" t="s">
        <v>314</v>
      </c>
      <c r="D142" t="s">
        <v>16</v>
      </c>
      <c r="E142" t="s">
        <v>64</v>
      </c>
      <c r="F142" s="20" t="s">
        <v>65</v>
      </c>
      <c r="G142" t="s">
        <v>19</v>
      </c>
      <c r="H142" t="s">
        <v>41</v>
      </c>
      <c r="I142" t="s">
        <v>28</v>
      </c>
      <c r="J142">
        <v>0</v>
      </c>
      <c r="K142">
        <v>0</v>
      </c>
      <c r="L142">
        <v>0</v>
      </c>
      <c r="M142">
        <v>0</v>
      </c>
      <c r="N142">
        <f t="shared" si="8"/>
        <v>0</v>
      </c>
      <c r="O142">
        <f t="shared" si="8"/>
        <v>0</v>
      </c>
      <c r="P142">
        <f t="shared" si="8"/>
        <v>0</v>
      </c>
      <c r="Q142">
        <f t="shared" si="7"/>
        <v>0</v>
      </c>
      <c r="R142">
        <f t="shared" si="9"/>
        <v>0</v>
      </c>
    </row>
    <row r="143" spans="1:18">
      <c r="A143" s="1">
        <v>1</v>
      </c>
      <c r="B143" s="20" t="s">
        <v>315</v>
      </c>
      <c r="C143" s="142" t="s">
        <v>316</v>
      </c>
      <c r="D143" t="s">
        <v>16</v>
      </c>
      <c r="E143" t="s">
        <v>17</v>
      </c>
      <c r="F143" s="20" t="s">
        <v>68</v>
      </c>
      <c r="G143" t="s">
        <v>19</v>
      </c>
      <c r="H143" t="s">
        <v>36</v>
      </c>
      <c r="I143" t="s">
        <v>28</v>
      </c>
      <c r="J143" s="142">
        <v>20250</v>
      </c>
      <c r="K143">
        <v>16245</v>
      </c>
      <c r="L143">
        <v>3806</v>
      </c>
      <c r="M143">
        <v>8640</v>
      </c>
      <c r="N143">
        <f t="shared" si="8"/>
        <v>20250</v>
      </c>
      <c r="O143">
        <f t="shared" si="8"/>
        <v>16245</v>
      </c>
      <c r="P143">
        <f t="shared" si="8"/>
        <v>3806</v>
      </c>
      <c r="Q143">
        <f t="shared" si="7"/>
        <v>8640</v>
      </c>
      <c r="R143">
        <f t="shared" si="9"/>
        <v>48941</v>
      </c>
    </row>
    <row r="144" spans="1:18">
      <c r="A144" s="1">
        <v>1</v>
      </c>
      <c r="B144" t="s">
        <v>317</v>
      </c>
      <c r="C144" t="s">
        <v>318</v>
      </c>
      <c r="D144" t="s">
        <v>16</v>
      </c>
      <c r="E144" t="s">
        <v>17</v>
      </c>
      <c r="F144" t="s">
        <v>490</v>
      </c>
      <c r="G144" t="s">
        <v>19</v>
      </c>
      <c r="H144" t="s">
        <v>41</v>
      </c>
      <c r="I144" t="s">
        <v>28</v>
      </c>
      <c r="J144">
        <v>0</v>
      </c>
      <c r="K144">
        <v>0</v>
      </c>
      <c r="L144">
        <v>0</v>
      </c>
      <c r="M144">
        <v>0</v>
      </c>
      <c r="N144">
        <f t="shared" si="8"/>
        <v>0</v>
      </c>
      <c r="O144">
        <f t="shared" si="8"/>
        <v>0</v>
      </c>
      <c r="P144">
        <f t="shared" si="8"/>
        <v>0</v>
      </c>
      <c r="Q144">
        <f t="shared" si="7"/>
        <v>0</v>
      </c>
      <c r="R144">
        <f t="shared" si="9"/>
        <v>0</v>
      </c>
    </row>
    <row r="145" spans="1:18">
      <c r="A145" s="1">
        <v>1</v>
      </c>
      <c r="B145" s="20" t="s">
        <v>319</v>
      </c>
      <c r="C145" t="s">
        <v>320</v>
      </c>
      <c r="D145" t="s">
        <v>16</v>
      </c>
      <c r="E145" t="s">
        <v>39</v>
      </c>
      <c r="F145" s="20" t="s">
        <v>78</v>
      </c>
      <c r="G145" t="s">
        <v>19</v>
      </c>
      <c r="H145" t="s">
        <v>41</v>
      </c>
      <c r="I145" t="s">
        <v>28</v>
      </c>
      <c r="J145">
        <v>0</v>
      </c>
      <c r="K145">
        <v>0</v>
      </c>
      <c r="L145">
        <v>0</v>
      </c>
      <c r="M145">
        <v>0</v>
      </c>
      <c r="N145">
        <f t="shared" si="8"/>
        <v>0</v>
      </c>
      <c r="O145">
        <f t="shared" si="8"/>
        <v>0</v>
      </c>
      <c r="P145">
        <f t="shared" si="8"/>
        <v>0</v>
      </c>
      <c r="Q145">
        <f t="shared" si="7"/>
        <v>0</v>
      </c>
      <c r="R145">
        <f t="shared" si="9"/>
        <v>0</v>
      </c>
    </row>
    <row r="146" spans="1:18">
      <c r="A146" s="1">
        <v>1</v>
      </c>
      <c r="B146" t="s">
        <v>321</v>
      </c>
      <c r="C146" s="142" t="s">
        <v>322</v>
      </c>
      <c r="D146" t="s">
        <v>16</v>
      </c>
      <c r="E146" t="s">
        <v>17</v>
      </c>
      <c r="F146" t="s">
        <v>490</v>
      </c>
      <c r="G146" t="s">
        <v>19</v>
      </c>
      <c r="H146" t="s">
        <v>36</v>
      </c>
      <c r="I146" t="s">
        <v>28</v>
      </c>
      <c r="J146" s="142">
        <v>2</v>
      </c>
      <c r="K146">
        <v>1</v>
      </c>
      <c r="L146">
        <v>0</v>
      </c>
      <c r="M146">
        <v>3</v>
      </c>
      <c r="N146">
        <f t="shared" si="8"/>
        <v>2</v>
      </c>
      <c r="O146">
        <f t="shared" si="8"/>
        <v>1</v>
      </c>
      <c r="P146">
        <f t="shared" si="8"/>
        <v>0</v>
      </c>
      <c r="Q146">
        <f t="shared" si="7"/>
        <v>3</v>
      </c>
      <c r="R146">
        <f t="shared" si="9"/>
        <v>6</v>
      </c>
    </row>
    <row r="147" spans="1:18">
      <c r="A147" s="1">
        <v>1</v>
      </c>
      <c r="B147" t="s">
        <v>323</v>
      </c>
      <c r="C147" s="142" t="s">
        <v>324</v>
      </c>
      <c r="D147" t="s">
        <v>16</v>
      </c>
      <c r="E147" t="s">
        <v>39</v>
      </c>
      <c r="F147" t="s">
        <v>44</v>
      </c>
      <c r="G147" t="s">
        <v>19</v>
      </c>
      <c r="H147" t="s">
        <v>27</v>
      </c>
      <c r="I147" t="s">
        <v>28</v>
      </c>
      <c r="J147" s="142">
        <v>2</v>
      </c>
      <c r="K147">
        <v>2</v>
      </c>
      <c r="L147">
        <v>4</v>
      </c>
      <c r="M147">
        <v>0</v>
      </c>
      <c r="N147">
        <f t="shared" si="8"/>
        <v>2</v>
      </c>
      <c r="O147">
        <f t="shared" si="8"/>
        <v>2</v>
      </c>
      <c r="P147">
        <f t="shared" si="8"/>
        <v>4</v>
      </c>
      <c r="Q147">
        <f t="shared" si="7"/>
        <v>0</v>
      </c>
      <c r="R147">
        <f t="shared" si="9"/>
        <v>8</v>
      </c>
    </row>
    <row r="148" spans="1:18">
      <c r="A148" s="1">
        <v>1</v>
      </c>
      <c r="B148" s="20" t="s">
        <v>325</v>
      </c>
      <c r="C148" t="s">
        <v>326</v>
      </c>
      <c r="D148" t="s">
        <v>16</v>
      </c>
      <c r="E148" t="s">
        <v>39</v>
      </c>
      <c r="F148" s="20" t="s">
        <v>44</v>
      </c>
      <c r="G148" t="s">
        <v>19</v>
      </c>
      <c r="H148" t="s">
        <v>27</v>
      </c>
      <c r="I148" t="s">
        <v>28</v>
      </c>
      <c r="J148">
        <v>0</v>
      </c>
      <c r="K148">
        <v>0</v>
      </c>
      <c r="L148">
        <v>0</v>
      </c>
      <c r="M148">
        <v>0</v>
      </c>
      <c r="N148">
        <f t="shared" si="8"/>
        <v>0</v>
      </c>
      <c r="O148">
        <f t="shared" si="8"/>
        <v>0</v>
      </c>
      <c r="P148">
        <f t="shared" si="8"/>
        <v>0</v>
      </c>
      <c r="Q148">
        <f t="shared" si="7"/>
        <v>0</v>
      </c>
      <c r="R148">
        <f t="shared" si="9"/>
        <v>0</v>
      </c>
    </row>
    <row r="149" spans="1:18">
      <c r="A149" s="1">
        <v>1</v>
      </c>
      <c r="B149" s="20" t="s">
        <v>327</v>
      </c>
      <c r="C149" s="142" t="s">
        <v>328</v>
      </c>
      <c r="D149" t="s">
        <v>16</v>
      </c>
      <c r="E149" t="s">
        <v>17</v>
      </c>
      <c r="F149" s="20" t="s">
        <v>96</v>
      </c>
      <c r="G149" t="s">
        <v>19</v>
      </c>
      <c r="H149" t="s">
        <v>36</v>
      </c>
      <c r="I149" t="s">
        <v>28</v>
      </c>
      <c r="J149" s="142">
        <v>4</v>
      </c>
      <c r="K149">
        <v>13</v>
      </c>
      <c r="L149">
        <v>20</v>
      </c>
      <c r="M149">
        <v>1</v>
      </c>
      <c r="N149">
        <f t="shared" si="8"/>
        <v>4</v>
      </c>
      <c r="O149">
        <f t="shared" si="8"/>
        <v>13</v>
      </c>
      <c r="P149">
        <f t="shared" si="8"/>
        <v>20</v>
      </c>
      <c r="Q149">
        <f t="shared" si="7"/>
        <v>1</v>
      </c>
      <c r="R149">
        <f t="shared" si="9"/>
        <v>38</v>
      </c>
    </row>
    <row r="150" spans="1:18">
      <c r="A150" s="1">
        <v>1</v>
      </c>
      <c r="C150" t="s">
        <v>329</v>
      </c>
      <c r="D150" t="s">
        <v>52</v>
      </c>
      <c r="E150" t="s">
        <v>17</v>
      </c>
      <c r="F150" t="s">
        <v>490</v>
      </c>
      <c r="G150" t="s">
        <v>19</v>
      </c>
      <c r="H150" t="s">
        <v>36</v>
      </c>
      <c r="I150" t="s">
        <v>28</v>
      </c>
      <c r="J150">
        <v>0</v>
      </c>
      <c r="K150">
        <v>0</v>
      </c>
      <c r="L150">
        <v>0</v>
      </c>
      <c r="M150">
        <v>0</v>
      </c>
      <c r="N150">
        <f t="shared" si="8"/>
        <v>0</v>
      </c>
      <c r="O150">
        <f t="shared" si="8"/>
        <v>0</v>
      </c>
      <c r="P150">
        <f t="shared" si="8"/>
        <v>0</v>
      </c>
      <c r="Q150">
        <f t="shared" si="7"/>
        <v>0</v>
      </c>
      <c r="R150">
        <f t="shared" si="9"/>
        <v>0</v>
      </c>
    </row>
    <row r="151" spans="1:18">
      <c r="A151" s="1">
        <v>1</v>
      </c>
      <c r="B151" t="s">
        <v>330</v>
      </c>
      <c r="C151" t="s">
        <v>331</v>
      </c>
      <c r="D151" t="s">
        <v>52</v>
      </c>
      <c r="E151" t="s">
        <v>10</v>
      </c>
      <c r="F151" s="20" t="s">
        <v>136</v>
      </c>
      <c r="G151" t="s">
        <v>53</v>
      </c>
      <c r="H151" t="s">
        <v>41</v>
      </c>
      <c r="I151" t="s">
        <v>28</v>
      </c>
      <c r="J151">
        <v>0</v>
      </c>
      <c r="K151">
        <v>0</v>
      </c>
      <c r="L151">
        <v>0</v>
      </c>
      <c r="M151">
        <v>0</v>
      </c>
      <c r="N151">
        <f t="shared" si="8"/>
        <v>0</v>
      </c>
      <c r="O151">
        <f t="shared" si="8"/>
        <v>0</v>
      </c>
      <c r="P151">
        <f t="shared" si="8"/>
        <v>0</v>
      </c>
      <c r="Q151">
        <f t="shared" si="7"/>
        <v>0</v>
      </c>
      <c r="R151">
        <f t="shared" si="9"/>
        <v>0</v>
      </c>
    </row>
    <row r="152" spans="1:18">
      <c r="A152" s="1">
        <v>1</v>
      </c>
      <c r="B152" t="s">
        <v>332</v>
      </c>
      <c r="C152" t="s">
        <v>333</v>
      </c>
      <c r="D152" t="s">
        <v>52</v>
      </c>
      <c r="E152" t="s">
        <v>10</v>
      </c>
      <c r="F152" t="s">
        <v>57</v>
      </c>
      <c r="G152" t="s">
        <v>53</v>
      </c>
      <c r="H152" t="s">
        <v>41</v>
      </c>
      <c r="I152" t="s">
        <v>28</v>
      </c>
      <c r="J152">
        <v>0</v>
      </c>
      <c r="K152">
        <v>0</v>
      </c>
      <c r="L152">
        <v>0</v>
      </c>
      <c r="M152">
        <v>0</v>
      </c>
      <c r="N152">
        <f t="shared" si="8"/>
        <v>0</v>
      </c>
      <c r="O152">
        <f t="shared" si="8"/>
        <v>0</v>
      </c>
      <c r="P152">
        <f t="shared" si="8"/>
        <v>0</v>
      </c>
      <c r="Q152">
        <f t="shared" si="7"/>
        <v>0</v>
      </c>
      <c r="R152">
        <f t="shared" si="9"/>
        <v>0</v>
      </c>
    </row>
    <row r="153" spans="1:18">
      <c r="A153" s="1">
        <v>1</v>
      </c>
      <c r="B153" t="s">
        <v>334</v>
      </c>
      <c r="C153" t="s">
        <v>335</v>
      </c>
      <c r="D153" t="s">
        <v>16</v>
      </c>
      <c r="E153" t="s">
        <v>64</v>
      </c>
      <c r="F153" t="s">
        <v>65</v>
      </c>
      <c r="G153" t="s">
        <v>19</v>
      </c>
      <c r="H153" t="s">
        <v>41</v>
      </c>
      <c r="I153" t="s">
        <v>28</v>
      </c>
      <c r="J153">
        <v>0</v>
      </c>
      <c r="K153">
        <v>0</v>
      </c>
      <c r="L153">
        <v>0</v>
      </c>
      <c r="M153">
        <v>0</v>
      </c>
      <c r="N153">
        <f t="shared" si="8"/>
        <v>0</v>
      </c>
      <c r="O153">
        <f t="shared" si="8"/>
        <v>0</v>
      </c>
      <c r="P153">
        <f t="shared" si="8"/>
        <v>0</v>
      </c>
      <c r="Q153">
        <f t="shared" si="7"/>
        <v>0</v>
      </c>
      <c r="R153">
        <f t="shared" si="9"/>
        <v>0</v>
      </c>
    </row>
    <row r="154" spans="1:18">
      <c r="A154" s="1">
        <v>1</v>
      </c>
      <c r="B154" s="20" t="s">
        <v>336</v>
      </c>
      <c r="C154" t="s">
        <v>337</v>
      </c>
      <c r="D154" t="s">
        <v>52</v>
      </c>
      <c r="E154" t="s">
        <v>31</v>
      </c>
      <c r="F154" s="20" t="s">
        <v>103</v>
      </c>
      <c r="G154" t="s">
        <v>19</v>
      </c>
      <c r="H154" t="s">
        <v>36</v>
      </c>
      <c r="I154" t="s">
        <v>28</v>
      </c>
      <c r="J154">
        <v>0</v>
      </c>
      <c r="K154">
        <v>0</v>
      </c>
      <c r="L154">
        <v>0</v>
      </c>
      <c r="M154">
        <v>0</v>
      </c>
      <c r="N154">
        <f t="shared" si="8"/>
        <v>0</v>
      </c>
      <c r="O154">
        <f t="shared" si="8"/>
        <v>0</v>
      </c>
      <c r="P154">
        <f t="shared" si="8"/>
        <v>0</v>
      </c>
      <c r="Q154">
        <f t="shared" si="7"/>
        <v>0</v>
      </c>
      <c r="R154">
        <f t="shared" si="9"/>
        <v>0</v>
      </c>
    </row>
    <row r="155" spans="1:18">
      <c r="A155" s="1">
        <v>1</v>
      </c>
      <c r="B155" s="20" t="s">
        <v>338</v>
      </c>
      <c r="C155" t="s">
        <v>339</v>
      </c>
      <c r="D155" t="s">
        <v>52</v>
      </c>
      <c r="E155" s="20" t="s">
        <v>10</v>
      </c>
      <c r="F155" s="20" t="s">
        <v>25</v>
      </c>
      <c r="G155" t="s">
        <v>19</v>
      </c>
      <c r="H155" t="s">
        <v>27</v>
      </c>
      <c r="I155" t="s">
        <v>28</v>
      </c>
      <c r="J155">
        <v>0</v>
      </c>
      <c r="K155">
        <v>0</v>
      </c>
      <c r="L155">
        <v>0</v>
      </c>
      <c r="M155">
        <v>0</v>
      </c>
      <c r="N155">
        <f t="shared" si="8"/>
        <v>0</v>
      </c>
      <c r="O155">
        <f t="shared" si="8"/>
        <v>0</v>
      </c>
      <c r="P155">
        <f t="shared" si="8"/>
        <v>0</v>
      </c>
      <c r="Q155">
        <f t="shared" si="7"/>
        <v>0</v>
      </c>
      <c r="R155">
        <f t="shared" si="9"/>
        <v>0</v>
      </c>
    </row>
    <row r="156" spans="1:18">
      <c r="A156" s="1">
        <v>1</v>
      </c>
      <c r="B156" s="20" t="s">
        <v>340</v>
      </c>
      <c r="C156" s="142" t="s">
        <v>341</v>
      </c>
      <c r="D156" t="s">
        <v>16</v>
      </c>
      <c r="E156" t="s">
        <v>24</v>
      </c>
      <c r="F156" s="20" t="s">
        <v>73</v>
      </c>
      <c r="G156" t="s">
        <v>26</v>
      </c>
      <c r="H156" t="s">
        <v>27</v>
      </c>
      <c r="I156" t="s">
        <v>28</v>
      </c>
      <c r="J156" s="142">
        <v>14608</v>
      </c>
      <c r="K156">
        <v>21074</v>
      </c>
      <c r="L156">
        <v>32967</v>
      </c>
      <c r="M156">
        <v>34436</v>
      </c>
      <c r="N156">
        <f t="shared" si="8"/>
        <v>14608</v>
      </c>
      <c r="O156">
        <f t="shared" si="8"/>
        <v>21074</v>
      </c>
      <c r="P156">
        <f t="shared" si="8"/>
        <v>32967</v>
      </c>
      <c r="Q156">
        <f t="shared" si="7"/>
        <v>34436</v>
      </c>
      <c r="R156">
        <f t="shared" si="9"/>
        <v>103085</v>
      </c>
    </row>
    <row r="157" spans="1:18">
      <c r="A157" s="1">
        <v>1</v>
      </c>
      <c r="B157" t="s">
        <v>342</v>
      </c>
      <c r="C157" t="s">
        <v>343</v>
      </c>
      <c r="D157" t="s">
        <v>16</v>
      </c>
      <c r="E157" t="s">
        <v>31</v>
      </c>
      <c r="F157" s="20" t="s">
        <v>103</v>
      </c>
      <c r="G157" t="s">
        <v>19</v>
      </c>
      <c r="H157" t="s">
        <v>20</v>
      </c>
      <c r="I157" t="s">
        <v>21</v>
      </c>
      <c r="J157">
        <v>0</v>
      </c>
      <c r="K157">
        <v>0</v>
      </c>
      <c r="L157">
        <v>0</v>
      </c>
      <c r="M157">
        <v>0</v>
      </c>
      <c r="N157">
        <f t="shared" si="8"/>
        <v>0</v>
      </c>
      <c r="O157">
        <f t="shared" si="8"/>
        <v>0</v>
      </c>
      <c r="P157">
        <f t="shared" si="8"/>
        <v>0</v>
      </c>
      <c r="Q157">
        <f t="shared" si="7"/>
        <v>0</v>
      </c>
      <c r="R157">
        <f t="shared" si="9"/>
        <v>0</v>
      </c>
    </row>
    <row r="158" spans="1:18">
      <c r="A158" s="1">
        <v>1</v>
      </c>
      <c r="B158" t="s">
        <v>344</v>
      </c>
      <c r="C158" t="s">
        <v>345</v>
      </c>
      <c r="D158" t="s">
        <v>16</v>
      </c>
      <c r="E158" t="s">
        <v>17</v>
      </c>
      <c r="F158" t="s">
        <v>490</v>
      </c>
      <c r="G158" t="s">
        <v>19</v>
      </c>
      <c r="H158" t="s">
        <v>27</v>
      </c>
      <c r="I158" t="s">
        <v>28</v>
      </c>
      <c r="J158">
        <v>0</v>
      </c>
      <c r="K158">
        <v>0</v>
      </c>
      <c r="L158">
        <v>8</v>
      </c>
      <c r="M158">
        <v>9</v>
      </c>
      <c r="N158">
        <f t="shared" si="8"/>
        <v>0</v>
      </c>
      <c r="O158">
        <f t="shared" si="8"/>
        <v>0</v>
      </c>
      <c r="P158">
        <f t="shared" si="8"/>
        <v>8</v>
      </c>
      <c r="Q158">
        <f t="shared" si="7"/>
        <v>9</v>
      </c>
      <c r="R158">
        <f t="shared" si="9"/>
        <v>17</v>
      </c>
    </row>
    <row r="159" spans="1:18">
      <c r="A159" s="1">
        <v>1</v>
      </c>
      <c r="C159" t="s">
        <v>346</v>
      </c>
      <c r="D159" t="s">
        <v>52</v>
      </c>
      <c r="E159" t="s">
        <v>10</v>
      </c>
      <c r="F159" t="s">
        <v>57</v>
      </c>
      <c r="G159" t="s">
        <v>19</v>
      </c>
      <c r="H159" t="s">
        <v>41</v>
      </c>
      <c r="I159" t="s">
        <v>28</v>
      </c>
      <c r="J159">
        <v>0</v>
      </c>
      <c r="K159">
        <v>0</v>
      </c>
      <c r="L159">
        <v>0</v>
      </c>
      <c r="M159">
        <v>0</v>
      </c>
      <c r="N159">
        <f t="shared" si="8"/>
        <v>0</v>
      </c>
      <c r="O159">
        <f t="shared" si="8"/>
        <v>0</v>
      </c>
      <c r="P159">
        <f t="shared" si="8"/>
        <v>0</v>
      </c>
      <c r="Q159">
        <f t="shared" si="7"/>
        <v>0</v>
      </c>
      <c r="R159">
        <f t="shared" si="9"/>
        <v>0</v>
      </c>
    </row>
    <row r="160" spans="1:18">
      <c r="A160" s="1">
        <v>1</v>
      </c>
      <c r="B160" t="s">
        <v>347</v>
      </c>
      <c r="C160" t="s">
        <v>348</v>
      </c>
      <c r="D160" t="s">
        <v>16</v>
      </c>
      <c r="E160" t="s">
        <v>31</v>
      </c>
      <c r="F160" t="s">
        <v>81</v>
      </c>
      <c r="G160" t="s">
        <v>19</v>
      </c>
      <c r="H160" t="s">
        <v>36</v>
      </c>
      <c r="I160" t="s">
        <v>21</v>
      </c>
      <c r="J160">
        <v>0</v>
      </c>
      <c r="K160">
        <v>0</v>
      </c>
      <c r="L160">
        <v>0</v>
      </c>
      <c r="M160">
        <v>0</v>
      </c>
      <c r="N160">
        <f t="shared" si="8"/>
        <v>0</v>
      </c>
      <c r="O160">
        <f t="shared" si="8"/>
        <v>0</v>
      </c>
      <c r="P160">
        <f t="shared" si="8"/>
        <v>0</v>
      </c>
      <c r="Q160">
        <f t="shared" si="7"/>
        <v>0</v>
      </c>
      <c r="R160">
        <f t="shared" si="9"/>
        <v>0</v>
      </c>
    </row>
    <row r="161" spans="1:18">
      <c r="A161" s="1">
        <v>1</v>
      </c>
      <c r="B161" t="s">
        <v>349</v>
      </c>
      <c r="C161" t="s">
        <v>350</v>
      </c>
      <c r="D161" t="s">
        <v>16</v>
      </c>
      <c r="E161" t="s">
        <v>64</v>
      </c>
      <c r="F161" s="20" t="s">
        <v>65</v>
      </c>
      <c r="G161" t="s">
        <v>19</v>
      </c>
      <c r="H161" t="s">
        <v>41</v>
      </c>
      <c r="I161" t="s">
        <v>28</v>
      </c>
      <c r="J161">
        <v>0</v>
      </c>
      <c r="K161">
        <v>0</v>
      </c>
      <c r="L161">
        <v>0</v>
      </c>
      <c r="M161">
        <v>0</v>
      </c>
      <c r="N161">
        <f t="shared" si="8"/>
        <v>0</v>
      </c>
      <c r="O161">
        <f t="shared" si="8"/>
        <v>0</v>
      </c>
      <c r="P161">
        <f t="shared" si="8"/>
        <v>0</v>
      </c>
      <c r="Q161">
        <f t="shared" si="7"/>
        <v>0</v>
      </c>
      <c r="R161">
        <f t="shared" si="9"/>
        <v>0</v>
      </c>
    </row>
    <row r="162" spans="1:18">
      <c r="A162" s="1">
        <v>1</v>
      </c>
      <c r="B162" s="20" t="s">
        <v>351</v>
      </c>
      <c r="C162" t="s">
        <v>352</v>
      </c>
      <c r="D162" t="s">
        <v>16</v>
      </c>
      <c r="E162" t="s">
        <v>31</v>
      </c>
      <c r="F162" t="s">
        <v>81</v>
      </c>
      <c r="G162" t="s">
        <v>19</v>
      </c>
      <c r="H162" t="s">
        <v>20</v>
      </c>
      <c r="I162" t="s">
        <v>21</v>
      </c>
      <c r="J162">
        <v>0</v>
      </c>
      <c r="K162">
        <v>0</v>
      </c>
      <c r="L162">
        <v>0</v>
      </c>
      <c r="M162">
        <v>0</v>
      </c>
      <c r="N162">
        <f t="shared" si="8"/>
        <v>0</v>
      </c>
      <c r="O162">
        <f t="shared" si="8"/>
        <v>0</v>
      </c>
      <c r="P162">
        <f t="shared" si="8"/>
        <v>0</v>
      </c>
      <c r="Q162">
        <f t="shared" si="7"/>
        <v>0</v>
      </c>
      <c r="R162">
        <f t="shared" si="9"/>
        <v>0</v>
      </c>
    </row>
    <row r="163" spans="1:18">
      <c r="A163" s="1">
        <v>1</v>
      </c>
      <c r="C163" t="s">
        <v>353</v>
      </c>
      <c r="D163" t="s">
        <v>16</v>
      </c>
      <c r="E163" t="s">
        <v>24</v>
      </c>
      <c r="F163" t="s">
        <v>73</v>
      </c>
      <c r="G163" t="s">
        <v>26</v>
      </c>
      <c r="H163" t="s">
        <v>27</v>
      </c>
      <c r="I163" t="s">
        <v>28</v>
      </c>
      <c r="J163">
        <v>0</v>
      </c>
      <c r="K163">
        <v>0</v>
      </c>
      <c r="L163">
        <v>0</v>
      </c>
      <c r="M163">
        <v>0</v>
      </c>
      <c r="N163">
        <f t="shared" si="8"/>
        <v>0</v>
      </c>
      <c r="O163">
        <f t="shared" si="8"/>
        <v>0</v>
      </c>
      <c r="P163">
        <f t="shared" si="8"/>
        <v>0</v>
      </c>
      <c r="Q163">
        <f t="shared" si="7"/>
        <v>0</v>
      </c>
      <c r="R163">
        <f t="shared" si="9"/>
        <v>0</v>
      </c>
    </row>
    <row r="164" spans="1:18">
      <c r="A164" s="1">
        <v>1</v>
      </c>
      <c r="B164" s="20" t="s">
        <v>354</v>
      </c>
      <c r="C164" t="s">
        <v>355</v>
      </c>
      <c r="D164" t="s">
        <v>16</v>
      </c>
      <c r="E164" t="s">
        <v>31</v>
      </c>
      <c r="F164" s="20" t="s">
        <v>103</v>
      </c>
      <c r="G164" t="s">
        <v>19</v>
      </c>
      <c r="H164" t="s">
        <v>41</v>
      </c>
      <c r="I164" t="s">
        <v>28</v>
      </c>
      <c r="J164">
        <v>0</v>
      </c>
      <c r="K164">
        <v>0</v>
      </c>
      <c r="L164">
        <v>0</v>
      </c>
      <c r="M164">
        <v>0</v>
      </c>
      <c r="N164">
        <f t="shared" si="8"/>
        <v>0</v>
      </c>
      <c r="O164">
        <f t="shared" si="8"/>
        <v>0</v>
      </c>
      <c r="P164">
        <f t="shared" si="8"/>
        <v>0</v>
      </c>
      <c r="Q164">
        <f t="shared" si="7"/>
        <v>0</v>
      </c>
      <c r="R164">
        <f t="shared" si="9"/>
        <v>0</v>
      </c>
    </row>
    <row r="165" spans="1:18">
      <c r="A165" s="1">
        <v>1</v>
      </c>
      <c r="B165" t="s">
        <v>356</v>
      </c>
      <c r="C165" t="s">
        <v>357</v>
      </c>
      <c r="D165" t="s">
        <v>16</v>
      </c>
      <c r="E165" t="s">
        <v>31</v>
      </c>
      <c r="F165" t="s">
        <v>81</v>
      </c>
      <c r="G165" t="s">
        <v>19</v>
      </c>
      <c r="H165" t="s">
        <v>20</v>
      </c>
      <c r="I165" t="s">
        <v>21</v>
      </c>
      <c r="J165">
        <v>0</v>
      </c>
      <c r="K165">
        <v>0</v>
      </c>
      <c r="L165">
        <v>0</v>
      </c>
      <c r="M165">
        <v>0</v>
      </c>
      <c r="N165">
        <f t="shared" si="8"/>
        <v>0</v>
      </c>
      <c r="O165">
        <f t="shared" si="8"/>
        <v>0</v>
      </c>
      <c r="P165">
        <f t="shared" si="8"/>
        <v>0</v>
      </c>
      <c r="Q165">
        <f t="shared" si="7"/>
        <v>0</v>
      </c>
      <c r="R165">
        <f t="shared" si="9"/>
        <v>0</v>
      </c>
    </row>
    <row r="166" spans="1:18">
      <c r="A166" s="1">
        <v>1</v>
      </c>
      <c r="B166" t="s">
        <v>358</v>
      </c>
      <c r="C166" s="142" t="s">
        <v>359</v>
      </c>
      <c r="D166" t="s">
        <v>16</v>
      </c>
      <c r="E166" t="s">
        <v>17</v>
      </c>
      <c r="F166" t="s">
        <v>96</v>
      </c>
      <c r="G166" t="s">
        <v>19</v>
      </c>
      <c r="H166" t="s">
        <v>41</v>
      </c>
      <c r="I166" t="s">
        <v>28</v>
      </c>
      <c r="J166" s="142">
        <v>7201</v>
      </c>
      <c r="K166">
        <v>8568</v>
      </c>
      <c r="L166">
        <v>3796</v>
      </c>
      <c r="M166">
        <v>1038</v>
      </c>
      <c r="N166">
        <f t="shared" si="8"/>
        <v>7201</v>
      </c>
      <c r="O166">
        <f t="shared" si="8"/>
        <v>8568</v>
      </c>
      <c r="P166">
        <f t="shared" si="8"/>
        <v>3796</v>
      </c>
      <c r="Q166">
        <f t="shared" si="7"/>
        <v>1038</v>
      </c>
      <c r="R166">
        <f t="shared" si="9"/>
        <v>20603</v>
      </c>
    </row>
    <row r="167" spans="1:18">
      <c r="A167" s="1">
        <v>1</v>
      </c>
      <c r="C167" t="s">
        <v>360</v>
      </c>
      <c r="D167" t="s">
        <v>52</v>
      </c>
      <c r="E167" t="s">
        <v>39</v>
      </c>
      <c r="F167" t="s">
        <v>40</v>
      </c>
      <c r="G167" t="s">
        <v>19</v>
      </c>
      <c r="H167" t="s">
        <v>41</v>
      </c>
      <c r="I167" t="s">
        <v>28</v>
      </c>
      <c r="J167">
        <v>0</v>
      </c>
      <c r="K167">
        <v>0</v>
      </c>
      <c r="L167">
        <v>0</v>
      </c>
      <c r="M167">
        <v>0</v>
      </c>
      <c r="N167">
        <f t="shared" si="8"/>
        <v>0</v>
      </c>
      <c r="O167">
        <f t="shared" si="8"/>
        <v>0</v>
      </c>
      <c r="P167">
        <f t="shared" si="8"/>
        <v>0</v>
      </c>
      <c r="Q167">
        <f t="shared" si="7"/>
        <v>0</v>
      </c>
      <c r="R167">
        <f t="shared" si="9"/>
        <v>0</v>
      </c>
    </row>
    <row r="168" spans="1:18">
      <c r="A168" s="1">
        <v>1</v>
      </c>
      <c r="B168" t="s">
        <v>361</v>
      </c>
      <c r="C168" t="s">
        <v>362</v>
      </c>
      <c r="D168" t="s">
        <v>52</v>
      </c>
      <c r="E168" t="s">
        <v>10</v>
      </c>
      <c r="F168" t="s">
        <v>136</v>
      </c>
      <c r="G168" t="s">
        <v>53</v>
      </c>
      <c r="H168" t="s">
        <v>41</v>
      </c>
      <c r="I168" t="s">
        <v>28</v>
      </c>
      <c r="J168">
        <v>0</v>
      </c>
      <c r="K168">
        <v>0</v>
      </c>
      <c r="L168">
        <v>0</v>
      </c>
      <c r="M168">
        <v>0</v>
      </c>
      <c r="N168">
        <f t="shared" si="8"/>
        <v>0</v>
      </c>
      <c r="O168">
        <f t="shared" si="8"/>
        <v>0</v>
      </c>
      <c r="P168">
        <f t="shared" si="8"/>
        <v>0</v>
      </c>
      <c r="Q168">
        <f t="shared" si="7"/>
        <v>0</v>
      </c>
      <c r="R168">
        <f t="shared" si="9"/>
        <v>0</v>
      </c>
    </row>
    <row r="169" spans="1:18">
      <c r="A169" s="1">
        <v>1</v>
      </c>
      <c r="B169" t="s">
        <v>363</v>
      </c>
      <c r="C169" t="s">
        <v>364</v>
      </c>
      <c r="D169" t="s">
        <v>52</v>
      </c>
      <c r="E169" t="s">
        <v>10</v>
      </c>
      <c r="F169" t="s">
        <v>136</v>
      </c>
      <c r="G169" t="s">
        <v>53</v>
      </c>
      <c r="H169" t="s">
        <v>41</v>
      </c>
      <c r="I169" t="s">
        <v>28</v>
      </c>
      <c r="J169">
        <v>0</v>
      </c>
      <c r="K169">
        <v>0</v>
      </c>
      <c r="L169">
        <v>0</v>
      </c>
      <c r="M169">
        <v>0</v>
      </c>
      <c r="N169">
        <f t="shared" si="8"/>
        <v>0</v>
      </c>
      <c r="O169">
        <f t="shared" si="8"/>
        <v>0</v>
      </c>
      <c r="P169">
        <f t="shared" si="8"/>
        <v>0</v>
      </c>
      <c r="Q169">
        <f t="shared" si="7"/>
        <v>0</v>
      </c>
      <c r="R169">
        <f t="shared" si="9"/>
        <v>0</v>
      </c>
    </row>
    <row r="170" spans="1:18">
      <c r="A170" s="1">
        <v>1</v>
      </c>
      <c r="C170" t="s">
        <v>365</v>
      </c>
      <c r="D170" t="s">
        <v>52</v>
      </c>
      <c r="E170" t="s">
        <v>17</v>
      </c>
      <c r="F170" t="s">
        <v>490</v>
      </c>
      <c r="G170" t="s">
        <v>19</v>
      </c>
      <c r="H170" t="s">
        <v>36</v>
      </c>
      <c r="I170" t="s">
        <v>28</v>
      </c>
      <c r="J170">
        <v>0</v>
      </c>
      <c r="K170">
        <v>0</v>
      </c>
      <c r="L170">
        <v>0</v>
      </c>
      <c r="M170">
        <v>0</v>
      </c>
      <c r="N170">
        <f t="shared" si="8"/>
        <v>0</v>
      </c>
      <c r="O170">
        <f t="shared" si="8"/>
        <v>0</v>
      </c>
      <c r="P170">
        <f t="shared" si="8"/>
        <v>0</v>
      </c>
      <c r="Q170">
        <f t="shared" si="7"/>
        <v>0</v>
      </c>
      <c r="R170">
        <f t="shared" si="9"/>
        <v>0</v>
      </c>
    </row>
    <row r="171" spans="1:18">
      <c r="A171" s="1">
        <v>1</v>
      </c>
      <c r="B171" s="20" t="s">
        <v>366</v>
      </c>
      <c r="C171" t="s">
        <v>367</v>
      </c>
      <c r="D171" t="s">
        <v>16</v>
      </c>
      <c r="E171" t="s">
        <v>31</v>
      </c>
      <c r="F171" t="s">
        <v>103</v>
      </c>
      <c r="G171" t="s">
        <v>19</v>
      </c>
      <c r="H171" t="s">
        <v>20</v>
      </c>
      <c r="I171" t="s">
        <v>21</v>
      </c>
      <c r="J171">
        <v>0</v>
      </c>
      <c r="K171">
        <v>0</v>
      </c>
      <c r="L171">
        <v>0</v>
      </c>
      <c r="M171">
        <v>0</v>
      </c>
      <c r="N171">
        <f t="shared" si="8"/>
        <v>0</v>
      </c>
      <c r="O171">
        <f t="shared" si="8"/>
        <v>0</v>
      </c>
      <c r="P171">
        <f t="shared" si="8"/>
        <v>0</v>
      </c>
      <c r="Q171">
        <f t="shared" si="7"/>
        <v>0</v>
      </c>
      <c r="R171">
        <f t="shared" si="9"/>
        <v>0</v>
      </c>
    </row>
    <row r="172" spans="1:18">
      <c r="A172" s="1">
        <v>1</v>
      </c>
      <c r="B172" t="s">
        <v>368</v>
      </c>
      <c r="C172" s="142" t="s">
        <v>369</v>
      </c>
      <c r="D172" t="s">
        <v>16</v>
      </c>
      <c r="E172" t="s">
        <v>31</v>
      </c>
      <c r="F172" t="s">
        <v>35</v>
      </c>
      <c r="G172" t="s">
        <v>19</v>
      </c>
      <c r="H172" t="s">
        <v>27</v>
      </c>
      <c r="I172" t="s">
        <v>28</v>
      </c>
      <c r="J172" s="142">
        <v>7</v>
      </c>
      <c r="K172">
        <v>19</v>
      </c>
      <c r="L172">
        <v>45</v>
      </c>
      <c r="M172">
        <v>189</v>
      </c>
      <c r="N172">
        <f t="shared" si="8"/>
        <v>7</v>
      </c>
      <c r="O172">
        <f t="shared" si="8"/>
        <v>19</v>
      </c>
      <c r="P172">
        <f t="shared" si="8"/>
        <v>45</v>
      </c>
      <c r="Q172">
        <f t="shared" si="7"/>
        <v>189</v>
      </c>
      <c r="R172">
        <f t="shared" si="9"/>
        <v>260</v>
      </c>
    </row>
    <row r="173" spans="1:18">
      <c r="A173" s="1">
        <v>1</v>
      </c>
      <c r="B173" t="s">
        <v>370</v>
      </c>
      <c r="C173" t="s">
        <v>371</v>
      </c>
      <c r="D173" t="s">
        <v>16</v>
      </c>
      <c r="E173" t="s">
        <v>31</v>
      </c>
      <c r="F173" t="s">
        <v>103</v>
      </c>
      <c r="G173" t="s">
        <v>19</v>
      </c>
      <c r="H173" t="s">
        <v>20</v>
      </c>
      <c r="I173" t="s">
        <v>21</v>
      </c>
      <c r="J173">
        <v>0</v>
      </c>
      <c r="K173">
        <v>0</v>
      </c>
      <c r="L173">
        <v>0</v>
      </c>
      <c r="M173">
        <v>0</v>
      </c>
      <c r="N173">
        <f t="shared" si="8"/>
        <v>0</v>
      </c>
      <c r="O173">
        <f t="shared" si="8"/>
        <v>0</v>
      </c>
      <c r="P173">
        <f t="shared" si="8"/>
        <v>0</v>
      </c>
      <c r="Q173">
        <f t="shared" si="7"/>
        <v>0</v>
      </c>
      <c r="R173">
        <f t="shared" si="9"/>
        <v>0</v>
      </c>
    </row>
    <row r="174" spans="1:18">
      <c r="A174" s="1">
        <v>1</v>
      </c>
      <c r="B174" t="s">
        <v>372</v>
      </c>
      <c r="C174" t="s">
        <v>373</v>
      </c>
      <c r="D174" t="s">
        <v>52</v>
      </c>
      <c r="E174" t="s">
        <v>10</v>
      </c>
      <c r="F174" t="s">
        <v>57</v>
      </c>
      <c r="G174" t="s">
        <v>53</v>
      </c>
      <c r="H174" t="s">
        <v>41</v>
      </c>
      <c r="I174" t="s">
        <v>28</v>
      </c>
      <c r="J174">
        <v>0</v>
      </c>
      <c r="K174">
        <v>0</v>
      </c>
      <c r="L174">
        <v>0</v>
      </c>
      <c r="M174">
        <v>0</v>
      </c>
      <c r="N174">
        <f t="shared" si="8"/>
        <v>0</v>
      </c>
      <c r="O174">
        <f t="shared" si="8"/>
        <v>0</v>
      </c>
      <c r="P174">
        <f t="shared" si="8"/>
        <v>0</v>
      </c>
      <c r="Q174">
        <f t="shared" si="7"/>
        <v>0</v>
      </c>
      <c r="R174">
        <f t="shared" si="9"/>
        <v>0</v>
      </c>
    </row>
    <row r="175" spans="1:18">
      <c r="A175" s="1">
        <v>1</v>
      </c>
      <c r="B175" s="20" t="s">
        <v>374</v>
      </c>
      <c r="C175" s="142" t="s">
        <v>375</v>
      </c>
      <c r="D175" t="s">
        <v>16</v>
      </c>
      <c r="E175" t="s">
        <v>17</v>
      </c>
      <c r="F175" t="s">
        <v>68</v>
      </c>
      <c r="G175" t="s">
        <v>19</v>
      </c>
      <c r="H175" t="s">
        <v>36</v>
      </c>
      <c r="I175" t="s">
        <v>28</v>
      </c>
      <c r="J175" s="142">
        <v>19860</v>
      </c>
      <c r="K175">
        <v>29160</v>
      </c>
      <c r="L175">
        <v>2850</v>
      </c>
      <c r="M175">
        <v>496</v>
      </c>
      <c r="N175">
        <f t="shared" si="8"/>
        <v>19860</v>
      </c>
      <c r="O175">
        <f t="shared" si="8"/>
        <v>29160</v>
      </c>
      <c r="P175">
        <f t="shared" si="8"/>
        <v>2850</v>
      </c>
      <c r="Q175">
        <f t="shared" si="7"/>
        <v>496</v>
      </c>
      <c r="R175">
        <f t="shared" si="9"/>
        <v>52366</v>
      </c>
    </row>
    <row r="176" spans="1:18">
      <c r="A176" s="1">
        <v>1</v>
      </c>
      <c r="B176" s="20" t="s">
        <v>376</v>
      </c>
      <c r="C176" t="s">
        <v>377</v>
      </c>
      <c r="D176" t="s">
        <v>16</v>
      </c>
      <c r="E176" t="s">
        <v>39</v>
      </c>
      <c r="F176" t="s">
        <v>40</v>
      </c>
      <c r="G176" t="s">
        <v>19</v>
      </c>
      <c r="H176" t="s">
        <v>41</v>
      </c>
      <c r="I176" t="s">
        <v>28</v>
      </c>
      <c r="J176">
        <v>0</v>
      </c>
      <c r="K176">
        <v>0</v>
      </c>
      <c r="L176">
        <v>0</v>
      </c>
      <c r="M176">
        <v>0</v>
      </c>
      <c r="N176">
        <f t="shared" si="8"/>
        <v>0</v>
      </c>
      <c r="O176">
        <f t="shared" si="8"/>
        <v>0</v>
      </c>
      <c r="P176">
        <f t="shared" si="8"/>
        <v>0</v>
      </c>
      <c r="Q176">
        <f t="shared" si="7"/>
        <v>0</v>
      </c>
      <c r="R176">
        <f t="shared" si="9"/>
        <v>0</v>
      </c>
    </row>
    <row r="177" spans="1:18">
      <c r="A177" s="1">
        <v>1</v>
      </c>
      <c r="B177" s="20" t="s">
        <v>378</v>
      </c>
      <c r="C177" t="s">
        <v>379</v>
      </c>
      <c r="D177" t="s">
        <v>16</v>
      </c>
      <c r="E177" t="s">
        <v>39</v>
      </c>
      <c r="F177" t="s">
        <v>40</v>
      </c>
      <c r="G177" t="s">
        <v>19</v>
      </c>
      <c r="H177" t="s">
        <v>27</v>
      </c>
      <c r="I177" t="s">
        <v>28</v>
      </c>
      <c r="J177">
        <v>0</v>
      </c>
      <c r="K177">
        <v>0</v>
      </c>
      <c r="L177">
        <v>0</v>
      </c>
      <c r="M177">
        <v>0</v>
      </c>
      <c r="N177">
        <f t="shared" si="8"/>
        <v>0</v>
      </c>
      <c r="O177">
        <f t="shared" si="8"/>
        <v>0</v>
      </c>
      <c r="P177">
        <f t="shared" si="8"/>
        <v>0</v>
      </c>
      <c r="Q177">
        <f t="shared" si="7"/>
        <v>0</v>
      </c>
      <c r="R177">
        <f t="shared" si="9"/>
        <v>0</v>
      </c>
    </row>
    <row r="178" spans="1:18">
      <c r="A178" s="1">
        <v>1</v>
      </c>
      <c r="B178" t="s">
        <v>380</v>
      </c>
      <c r="C178" t="s">
        <v>381</v>
      </c>
      <c r="D178" t="s">
        <v>16</v>
      </c>
      <c r="E178" t="s">
        <v>39</v>
      </c>
      <c r="F178" t="s">
        <v>40</v>
      </c>
      <c r="G178" t="s">
        <v>19</v>
      </c>
      <c r="H178" t="s">
        <v>27</v>
      </c>
      <c r="I178" t="s">
        <v>28</v>
      </c>
      <c r="J178">
        <v>0</v>
      </c>
      <c r="K178">
        <v>0</v>
      </c>
      <c r="L178">
        <v>0</v>
      </c>
      <c r="M178">
        <v>0</v>
      </c>
      <c r="N178">
        <f t="shared" si="8"/>
        <v>0</v>
      </c>
      <c r="O178">
        <f t="shared" si="8"/>
        <v>0</v>
      </c>
      <c r="P178">
        <f t="shared" si="8"/>
        <v>0</v>
      </c>
      <c r="Q178">
        <f t="shared" si="7"/>
        <v>0</v>
      </c>
      <c r="R178">
        <f t="shared" si="9"/>
        <v>0</v>
      </c>
    </row>
    <row r="179" spans="1:18">
      <c r="A179" s="1">
        <v>1</v>
      </c>
      <c r="B179" s="20" t="s">
        <v>382</v>
      </c>
      <c r="C179" t="s">
        <v>383</v>
      </c>
      <c r="D179" t="s">
        <v>16</v>
      </c>
      <c r="E179" t="s">
        <v>31</v>
      </c>
      <c r="F179" s="20" t="s">
        <v>103</v>
      </c>
      <c r="G179" t="s">
        <v>19</v>
      </c>
      <c r="H179" t="s">
        <v>36</v>
      </c>
      <c r="I179" t="s">
        <v>21</v>
      </c>
      <c r="J179">
        <v>0</v>
      </c>
      <c r="K179">
        <v>0</v>
      </c>
      <c r="L179">
        <v>0</v>
      </c>
      <c r="M179">
        <v>0</v>
      </c>
      <c r="N179">
        <f t="shared" si="8"/>
        <v>0</v>
      </c>
      <c r="O179">
        <f t="shared" si="8"/>
        <v>0</v>
      </c>
      <c r="P179">
        <f t="shared" si="8"/>
        <v>0</v>
      </c>
      <c r="Q179">
        <f t="shared" si="7"/>
        <v>0</v>
      </c>
      <c r="R179">
        <f t="shared" si="9"/>
        <v>0</v>
      </c>
    </row>
    <row r="180" spans="1:18">
      <c r="A180" s="1">
        <v>1</v>
      </c>
      <c r="B180" s="20" t="s">
        <v>384</v>
      </c>
      <c r="C180" s="142" t="s">
        <v>385</v>
      </c>
      <c r="D180" t="s">
        <v>16</v>
      </c>
      <c r="E180" t="s">
        <v>39</v>
      </c>
      <c r="F180" t="s">
        <v>44</v>
      </c>
      <c r="G180" t="s">
        <v>19</v>
      </c>
      <c r="H180" t="s">
        <v>27</v>
      </c>
      <c r="I180" t="s">
        <v>28</v>
      </c>
      <c r="J180" s="142">
        <v>13</v>
      </c>
      <c r="K180">
        <v>38</v>
      </c>
      <c r="L180">
        <v>26</v>
      </c>
      <c r="M180">
        <v>25</v>
      </c>
      <c r="N180">
        <f t="shared" si="8"/>
        <v>13</v>
      </c>
      <c r="O180">
        <f t="shared" si="8"/>
        <v>38</v>
      </c>
      <c r="P180">
        <f t="shared" si="8"/>
        <v>26</v>
      </c>
      <c r="Q180">
        <f t="shared" si="7"/>
        <v>25</v>
      </c>
      <c r="R180">
        <f t="shared" si="9"/>
        <v>102</v>
      </c>
    </row>
    <row r="181" spans="1:18">
      <c r="A181" s="1">
        <v>1</v>
      </c>
      <c r="B181" t="s">
        <v>386</v>
      </c>
      <c r="C181" t="s">
        <v>387</v>
      </c>
      <c r="D181" t="s">
        <v>52</v>
      </c>
      <c r="E181" t="s">
        <v>10</v>
      </c>
      <c r="F181" t="s">
        <v>489</v>
      </c>
      <c r="G181" t="s">
        <v>53</v>
      </c>
      <c r="H181" t="s">
        <v>41</v>
      </c>
      <c r="I181" t="s">
        <v>28</v>
      </c>
      <c r="J181">
        <v>0</v>
      </c>
      <c r="K181">
        <v>0</v>
      </c>
      <c r="L181">
        <v>0</v>
      </c>
      <c r="M181">
        <v>0</v>
      </c>
      <c r="N181">
        <f t="shared" si="8"/>
        <v>0</v>
      </c>
      <c r="O181">
        <f t="shared" si="8"/>
        <v>0</v>
      </c>
      <c r="P181">
        <f t="shared" si="8"/>
        <v>0</v>
      </c>
      <c r="Q181">
        <f t="shared" si="7"/>
        <v>0</v>
      </c>
      <c r="R181">
        <f t="shared" si="9"/>
        <v>0</v>
      </c>
    </row>
    <row r="182" spans="1:18">
      <c r="A182" s="1">
        <v>1</v>
      </c>
      <c r="C182" t="s">
        <v>388</v>
      </c>
      <c r="D182" t="s">
        <v>52</v>
      </c>
      <c r="E182" t="s">
        <v>10</v>
      </c>
      <c r="F182" t="s">
        <v>57</v>
      </c>
      <c r="G182" t="s">
        <v>53</v>
      </c>
      <c r="H182" t="s">
        <v>41</v>
      </c>
      <c r="I182" t="s">
        <v>28</v>
      </c>
      <c r="J182">
        <v>0</v>
      </c>
      <c r="K182">
        <v>0</v>
      </c>
      <c r="L182">
        <v>0</v>
      </c>
      <c r="M182">
        <v>0</v>
      </c>
      <c r="N182">
        <f t="shared" si="8"/>
        <v>0</v>
      </c>
      <c r="O182">
        <f t="shared" si="8"/>
        <v>0</v>
      </c>
      <c r="P182">
        <f t="shared" si="8"/>
        <v>0</v>
      </c>
      <c r="Q182">
        <f t="shared" si="7"/>
        <v>0</v>
      </c>
      <c r="R182">
        <f t="shared" si="9"/>
        <v>0</v>
      </c>
    </row>
    <row r="183" spans="1:18">
      <c r="A183" s="1">
        <v>1</v>
      </c>
      <c r="B183" s="20" t="s">
        <v>389</v>
      </c>
      <c r="C183" t="s">
        <v>390</v>
      </c>
      <c r="D183" t="s">
        <v>52</v>
      </c>
      <c r="E183" t="s">
        <v>64</v>
      </c>
      <c r="F183" t="s">
        <v>65</v>
      </c>
      <c r="G183" t="s">
        <v>19</v>
      </c>
      <c r="H183" t="s">
        <v>20</v>
      </c>
      <c r="I183" t="s">
        <v>28</v>
      </c>
      <c r="J183">
        <v>0</v>
      </c>
      <c r="K183">
        <v>0</v>
      </c>
      <c r="L183">
        <v>0</v>
      </c>
      <c r="M183">
        <v>0</v>
      </c>
      <c r="N183">
        <f t="shared" si="8"/>
        <v>0</v>
      </c>
      <c r="O183">
        <f t="shared" si="8"/>
        <v>0</v>
      </c>
      <c r="P183">
        <f t="shared" si="8"/>
        <v>0</v>
      </c>
      <c r="Q183">
        <f t="shared" si="7"/>
        <v>0</v>
      </c>
      <c r="R183">
        <f t="shared" si="9"/>
        <v>0</v>
      </c>
    </row>
    <row r="184" spans="1:18">
      <c r="A184" s="1">
        <v>1</v>
      </c>
      <c r="C184" t="s">
        <v>391</v>
      </c>
      <c r="D184" t="s">
        <v>52</v>
      </c>
      <c r="E184" t="s">
        <v>17</v>
      </c>
      <c r="F184" s="20" t="s">
        <v>96</v>
      </c>
      <c r="G184" t="s">
        <v>19</v>
      </c>
      <c r="H184" t="s">
        <v>41</v>
      </c>
      <c r="I184" t="s">
        <v>28</v>
      </c>
      <c r="J184">
        <v>0</v>
      </c>
      <c r="K184">
        <v>0</v>
      </c>
      <c r="L184">
        <v>0</v>
      </c>
      <c r="M184">
        <v>0</v>
      </c>
      <c r="N184">
        <f t="shared" si="8"/>
        <v>0</v>
      </c>
      <c r="O184">
        <f t="shared" si="8"/>
        <v>0</v>
      </c>
      <c r="P184">
        <f t="shared" si="8"/>
        <v>0</v>
      </c>
      <c r="Q184">
        <f t="shared" si="7"/>
        <v>0</v>
      </c>
      <c r="R184">
        <f t="shared" si="9"/>
        <v>0</v>
      </c>
    </row>
    <row r="185" spans="1:18">
      <c r="A185" s="1">
        <v>1</v>
      </c>
      <c r="B185" s="20" t="s">
        <v>392</v>
      </c>
      <c r="C185" t="s">
        <v>393</v>
      </c>
      <c r="D185" t="s">
        <v>16</v>
      </c>
      <c r="E185" t="s">
        <v>24</v>
      </c>
      <c r="F185" t="s">
        <v>18</v>
      </c>
      <c r="G185" t="s">
        <v>26</v>
      </c>
      <c r="H185" t="s">
        <v>20</v>
      </c>
      <c r="I185" t="s">
        <v>28</v>
      </c>
      <c r="J185">
        <v>0</v>
      </c>
      <c r="K185">
        <v>0</v>
      </c>
      <c r="L185">
        <v>0</v>
      </c>
      <c r="M185">
        <v>0</v>
      </c>
      <c r="N185">
        <f t="shared" si="8"/>
        <v>0</v>
      </c>
      <c r="O185">
        <f t="shared" si="8"/>
        <v>0</v>
      </c>
      <c r="P185">
        <f t="shared" si="8"/>
        <v>0</v>
      </c>
      <c r="Q185">
        <f t="shared" si="7"/>
        <v>0</v>
      </c>
      <c r="R185">
        <f t="shared" si="9"/>
        <v>0</v>
      </c>
    </row>
    <row r="186" spans="1:18">
      <c r="A186" s="1">
        <v>1</v>
      </c>
      <c r="B186" s="20" t="s">
        <v>394</v>
      </c>
      <c r="C186" s="142" t="s">
        <v>395</v>
      </c>
      <c r="D186" t="s">
        <v>16</v>
      </c>
      <c r="E186" t="s">
        <v>31</v>
      </c>
      <c r="F186" t="s">
        <v>103</v>
      </c>
      <c r="G186" t="s">
        <v>19</v>
      </c>
      <c r="H186" t="s">
        <v>20</v>
      </c>
      <c r="I186" t="s">
        <v>21</v>
      </c>
      <c r="J186" s="142">
        <v>30</v>
      </c>
      <c r="K186">
        <v>54</v>
      </c>
      <c r="L186">
        <v>62</v>
      </c>
      <c r="M186">
        <v>150</v>
      </c>
      <c r="N186">
        <f t="shared" si="8"/>
        <v>30</v>
      </c>
      <c r="O186">
        <f t="shared" si="8"/>
        <v>54</v>
      </c>
      <c r="P186">
        <f t="shared" si="8"/>
        <v>62</v>
      </c>
      <c r="Q186">
        <f t="shared" si="7"/>
        <v>150</v>
      </c>
      <c r="R186">
        <f t="shared" si="9"/>
        <v>296</v>
      </c>
    </row>
    <row r="187" spans="1:18">
      <c r="A187" s="1">
        <v>1</v>
      </c>
      <c r="B187" s="20" t="s">
        <v>396</v>
      </c>
      <c r="C187" s="142" t="s">
        <v>397</v>
      </c>
      <c r="D187" t="s">
        <v>16</v>
      </c>
      <c r="E187" t="s">
        <v>17</v>
      </c>
      <c r="F187" t="s">
        <v>96</v>
      </c>
      <c r="G187" t="s">
        <v>19</v>
      </c>
      <c r="H187" t="s">
        <v>27</v>
      </c>
      <c r="I187" t="s">
        <v>28</v>
      </c>
      <c r="J187" s="142">
        <v>431</v>
      </c>
      <c r="K187">
        <v>616</v>
      </c>
      <c r="L187">
        <v>911</v>
      </c>
      <c r="M187">
        <v>1433</v>
      </c>
      <c r="N187">
        <f t="shared" si="8"/>
        <v>431</v>
      </c>
      <c r="O187">
        <f t="shared" si="8"/>
        <v>616</v>
      </c>
      <c r="P187">
        <f t="shared" si="8"/>
        <v>911</v>
      </c>
      <c r="Q187">
        <f t="shared" si="7"/>
        <v>1433</v>
      </c>
      <c r="R187">
        <f t="shared" si="9"/>
        <v>3391</v>
      </c>
    </row>
    <row r="188" spans="1:18">
      <c r="A188" s="1">
        <v>1</v>
      </c>
      <c r="B188" s="20" t="s">
        <v>398</v>
      </c>
      <c r="C188" t="s">
        <v>399</v>
      </c>
      <c r="D188" t="s">
        <v>16</v>
      </c>
      <c r="E188" t="s">
        <v>17</v>
      </c>
      <c r="F188" t="s">
        <v>96</v>
      </c>
      <c r="G188" t="s">
        <v>19</v>
      </c>
      <c r="H188" t="s">
        <v>36</v>
      </c>
      <c r="I188" t="s">
        <v>21</v>
      </c>
      <c r="J188">
        <v>0</v>
      </c>
      <c r="K188">
        <v>0</v>
      </c>
      <c r="L188">
        <v>0</v>
      </c>
      <c r="M188">
        <v>0</v>
      </c>
      <c r="N188">
        <f t="shared" si="8"/>
        <v>0</v>
      </c>
      <c r="O188">
        <f t="shared" si="8"/>
        <v>0</v>
      </c>
      <c r="P188">
        <f t="shared" si="8"/>
        <v>0</v>
      </c>
      <c r="Q188">
        <f t="shared" si="7"/>
        <v>0</v>
      </c>
      <c r="R188">
        <f t="shared" si="9"/>
        <v>0</v>
      </c>
    </row>
    <row r="189" spans="1:18">
      <c r="A189" s="1">
        <v>1</v>
      </c>
      <c r="B189" s="20" t="s">
        <v>400</v>
      </c>
      <c r="C189" t="s">
        <v>401</v>
      </c>
      <c r="D189" t="s">
        <v>16</v>
      </c>
      <c r="E189" t="s">
        <v>31</v>
      </c>
      <c r="F189" t="s">
        <v>81</v>
      </c>
      <c r="G189" t="s">
        <v>19</v>
      </c>
      <c r="H189" t="s">
        <v>20</v>
      </c>
      <c r="I189" t="s">
        <v>21</v>
      </c>
      <c r="J189">
        <v>0</v>
      </c>
      <c r="K189">
        <v>0</v>
      </c>
      <c r="L189">
        <v>0</v>
      </c>
      <c r="M189">
        <v>0</v>
      </c>
      <c r="N189">
        <f t="shared" si="8"/>
        <v>0</v>
      </c>
      <c r="O189">
        <f t="shared" si="8"/>
        <v>0</v>
      </c>
      <c r="P189">
        <f t="shared" si="8"/>
        <v>0</v>
      </c>
      <c r="Q189">
        <f t="shared" si="7"/>
        <v>0</v>
      </c>
      <c r="R189">
        <f t="shared" si="9"/>
        <v>0</v>
      </c>
    </row>
    <row r="190" spans="1:18">
      <c r="A190" s="1">
        <v>1</v>
      </c>
      <c r="C190" t="s">
        <v>402</v>
      </c>
      <c r="D190" t="s">
        <v>52</v>
      </c>
      <c r="E190" t="s">
        <v>17</v>
      </c>
      <c r="F190" t="s">
        <v>490</v>
      </c>
      <c r="G190" t="s">
        <v>19</v>
      </c>
      <c r="H190" t="s">
        <v>27</v>
      </c>
      <c r="I190" t="s">
        <v>28</v>
      </c>
      <c r="J190">
        <v>0</v>
      </c>
      <c r="K190">
        <v>0</v>
      </c>
      <c r="L190">
        <v>0</v>
      </c>
      <c r="M190">
        <v>0</v>
      </c>
      <c r="N190">
        <f t="shared" si="8"/>
        <v>0</v>
      </c>
      <c r="O190">
        <f t="shared" si="8"/>
        <v>0</v>
      </c>
      <c r="P190">
        <f t="shared" si="8"/>
        <v>0</v>
      </c>
      <c r="Q190">
        <f t="shared" si="7"/>
        <v>0</v>
      </c>
      <c r="R190">
        <f t="shared" si="9"/>
        <v>0</v>
      </c>
    </row>
    <row r="191" spans="1:18">
      <c r="A191" s="1">
        <v>1</v>
      </c>
      <c r="B191" s="20" t="s">
        <v>403</v>
      </c>
      <c r="C191" s="142" t="s">
        <v>404</v>
      </c>
      <c r="D191" t="s">
        <v>16</v>
      </c>
      <c r="E191" t="s">
        <v>39</v>
      </c>
      <c r="F191" t="s">
        <v>40</v>
      </c>
      <c r="G191" t="s">
        <v>19</v>
      </c>
      <c r="H191" t="s">
        <v>41</v>
      </c>
      <c r="I191" t="s">
        <v>28</v>
      </c>
      <c r="J191" s="142">
        <v>3964</v>
      </c>
      <c r="K191">
        <v>4197</v>
      </c>
      <c r="L191">
        <v>6196</v>
      </c>
      <c r="M191">
        <v>5213</v>
      </c>
      <c r="N191">
        <f t="shared" si="8"/>
        <v>3964</v>
      </c>
      <c r="O191">
        <f t="shared" si="8"/>
        <v>4197</v>
      </c>
      <c r="P191">
        <f t="shared" si="8"/>
        <v>6196</v>
      </c>
      <c r="Q191">
        <f t="shared" si="7"/>
        <v>5213</v>
      </c>
      <c r="R191">
        <f t="shared" si="9"/>
        <v>19570</v>
      </c>
    </row>
    <row r="192" spans="1:18">
      <c r="A192" s="1">
        <v>1</v>
      </c>
      <c r="B192" s="32" t="s">
        <v>405</v>
      </c>
      <c r="C192" t="s">
        <v>406</v>
      </c>
      <c r="D192" t="s">
        <v>16</v>
      </c>
      <c r="E192" t="s">
        <v>31</v>
      </c>
      <c r="F192" t="s">
        <v>32</v>
      </c>
      <c r="G192" t="s">
        <v>19</v>
      </c>
      <c r="H192" t="s">
        <v>36</v>
      </c>
      <c r="I192" t="s">
        <v>28</v>
      </c>
      <c r="J192">
        <v>0</v>
      </c>
      <c r="K192">
        <v>0</v>
      </c>
      <c r="L192">
        <v>0</v>
      </c>
      <c r="M192">
        <v>0</v>
      </c>
      <c r="N192">
        <f t="shared" si="8"/>
        <v>0</v>
      </c>
      <c r="O192">
        <f t="shared" si="8"/>
        <v>0</v>
      </c>
      <c r="P192">
        <f t="shared" si="8"/>
        <v>0</v>
      </c>
      <c r="Q192">
        <f t="shared" si="7"/>
        <v>0</v>
      </c>
      <c r="R192">
        <f t="shared" si="9"/>
        <v>0</v>
      </c>
    </row>
    <row r="193" spans="1:18">
      <c r="A193" s="1">
        <v>1</v>
      </c>
      <c r="B193" t="s">
        <v>407</v>
      </c>
      <c r="C193" s="142" t="s">
        <v>408</v>
      </c>
      <c r="D193" t="s">
        <v>16</v>
      </c>
      <c r="E193" t="s">
        <v>24</v>
      </c>
      <c r="F193" t="s">
        <v>25</v>
      </c>
      <c r="G193" t="s">
        <v>19</v>
      </c>
      <c r="H193" t="s">
        <v>27</v>
      </c>
      <c r="I193" t="s">
        <v>28</v>
      </c>
      <c r="J193" s="142">
        <v>48</v>
      </c>
      <c r="K193">
        <v>0</v>
      </c>
      <c r="L193">
        <v>45</v>
      </c>
      <c r="M193">
        <v>43</v>
      </c>
      <c r="N193">
        <f t="shared" si="8"/>
        <v>48</v>
      </c>
      <c r="O193">
        <f t="shared" si="8"/>
        <v>0</v>
      </c>
      <c r="P193">
        <f t="shared" si="8"/>
        <v>45</v>
      </c>
      <c r="Q193">
        <f t="shared" si="7"/>
        <v>43</v>
      </c>
      <c r="R193">
        <f t="shared" si="9"/>
        <v>136</v>
      </c>
    </row>
    <row r="194" spans="1:18">
      <c r="A194" s="1">
        <v>1</v>
      </c>
      <c r="B194" s="20" t="s">
        <v>409</v>
      </c>
      <c r="C194" t="s">
        <v>410</v>
      </c>
      <c r="D194" t="s">
        <v>16</v>
      </c>
      <c r="E194" t="s">
        <v>24</v>
      </c>
      <c r="F194" t="s">
        <v>18</v>
      </c>
      <c r="G194" t="s">
        <v>26</v>
      </c>
      <c r="H194" t="s">
        <v>27</v>
      </c>
      <c r="I194" t="s">
        <v>28</v>
      </c>
      <c r="J194">
        <v>0</v>
      </c>
      <c r="K194">
        <v>0</v>
      </c>
      <c r="L194">
        <v>0</v>
      </c>
      <c r="M194">
        <v>0</v>
      </c>
      <c r="N194">
        <f t="shared" si="8"/>
        <v>0</v>
      </c>
      <c r="O194">
        <f t="shared" si="8"/>
        <v>0</v>
      </c>
      <c r="P194">
        <f t="shared" si="8"/>
        <v>0</v>
      </c>
      <c r="Q194">
        <f t="shared" si="8"/>
        <v>0</v>
      </c>
      <c r="R194">
        <f t="shared" si="9"/>
        <v>0</v>
      </c>
    </row>
    <row r="195" spans="1:18">
      <c r="A195" s="1">
        <v>1</v>
      </c>
      <c r="B195" s="20" t="s">
        <v>411</v>
      </c>
      <c r="C195" t="s">
        <v>412</v>
      </c>
      <c r="D195" t="s">
        <v>16</v>
      </c>
      <c r="E195" t="s">
        <v>39</v>
      </c>
      <c r="F195" t="s">
        <v>40</v>
      </c>
      <c r="G195" t="s">
        <v>19</v>
      </c>
      <c r="H195" t="s">
        <v>41</v>
      </c>
      <c r="I195" t="s">
        <v>28</v>
      </c>
      <c r="J195">
        <v>0</v>
      </c>
      <c r="K195">
        <v>0</v>
      </c>
      <c r="L195">
        <v>0</v>
      </c>
      <c r="M195">
        <v>0</v>
      </c>
      <c r="N195">
        <f t="shared" ref="N195:Q211" si="10">SUM(J195:J195)</f>
        <v>0</v>
      </c>
      <c r="O195">
        <f t="shared" si="10"/>
        <v>0</v>
      </c>
      <c r="P195">
        <f t="shared" si="10"/>
        <v>0</v>
      </c>
      <c r="Q195">
        <f t="shared" si="10"/>
        <v>0</v>
      </c>
      <c r="R195">
        <f t="shared" ref="R195:R210" si="11">SUM(N195:Q195)</f>
        <v>0</v>
      </c>
    </row>
    <row r="196" spans="1:18">
      <c r="A196" s="1">
        <v>1</v>
      </c>
      <c r="B196" s="20" t="s">
        <v>413</v>
      </c>
      <c r="C196" t="s">
        <v>414</v>
      </c>
      <c r="D196" t="s">
        <v>52</v>
      </c>
      <c r="E196" t="s">
        <v>17</v>
      </c>
      <c r="F196" t="s">
        <v>490</v>
      </c>
      <c r="G196" t="s">
        <v>19</v>
      </c>
      <c r="H196" t="s">
        <v>27</v>
      </c>
      <c r="I196" t="s">
        <v>28</v>
      </c>
      <c r="J196">
        <v>0</v>
      </c>
      <c r="K196">
        <v>0</v>
      </c>
      <c r="L196">
        <v>0</v>
      </c>
      <c r="M196">
        <v>0</v>
      </c>
      <c r="N196">
        <f t="shared" si="10"/>
        <v>0</v>
      </c>
      <c r="O196">
        <f t="shared" si="10"/>
        <v>0</v>
      </c>
      <c r="P196">
        <f t="shared" si="10"/>
        <v>0</v>
      </c>
      <c r="Q196">
        <f t="shared" si="10"/>
        <v>0</v>
      </c>
      <c r="R196">
        <f t="shared" si="11"/>
        <v>0</v>
      </c>
    </row>
    <row r="197" spans="1:18">
      <c r="A197" s="1">
        <v>1</v>
      </c>
      <c r="B197" s="20" t="s">
        <v>415</v>
      </c>
      <c r="C197" s="142" t="s">
        <v>416</v>
      </c>
      <c r="D197" t="s">
        <v>16</v>
      </c>
      <c r="E197" t="s">
        <v>31</v>
      </c>
      <c r="F197" s="20" t="s">
        <v>103</v>
      </c>
      <c r="G197" t="s">
        <v>19</v>
      </c>
      <c r="H197" t="s">
        <v>20</v>
      </c>
      <c r="I197" t="s">
        <v>21</v>
      </c>
      <c r="J197" s="142">
        <v>50</v>
      </c>
      <c r="K197">
        <v>39</v>
      </c>
      <c r="L197">
        <v>57</v>
      </c>
      <c r="M197">
        <v>64</v>
      </c>
      <c r="N197">
        <f t="shared" si="10"/>
        <v>50</v>
      </c>
      <c r="O197">
        <f t="shared" si="10"/>
        <v>39</v>
      </c>
      <c r="P197">
        <f t="shared" si="10"/>
        <v>57</v>
      </c>
      <c r="Q197">
        <f t="shared" si="10"/>
        <v>64</v>
      </c>
      <c r="R197">
        <f t="shared" si="11"/>
        <v>210</v>
      </c>
    </row>
    <row r="198" spans="1:18">
      <c r="A198" s="1">
        <v>1</v>
      </c>
      <c r="B198" s="20" t="s">
        <v>417</v>
      </c>
      <c r="C198" t="s">
        <v>418</v>
      </c>
      <c r="D198" t="s">
        <v>16</v>
      </c>
      <c r="E198" t="s">
        <v>24</v>
      </c>
      <c r="F198" s="20" t="s">
        <v>73</v>
      </c>
      <c r="G198" t="s">
        <v>26</v>
      </c>
      <c r="H198" t="s">
        <v>36</v>
      </c>
      <c r="I198" t="s">
        <v>28</v>
      </c>
      <c r="J198">
        <v>0</v>
      </c>
      <c r="K198">
        <v>0</v>
      </c>
      <c r="L198">
        <v>0</v>
      </c>
      <c r="M198">
        <v>0</v>
      </c>
      <c r="N198">
        <f t="shared" si="10"/>
        <v>0</v>
      </c>
      <c r="O198">
        <f t="shared" si="10"/>
        <v>0</v>
      </c>
      <c r="P198">
        <f t="shared" si="10"/>
        <v>0</v>
      </c>
      <c r="Q198">
        <f t="shared" si="10"/>
        <v>0</v>
      </c>
      <c r="R198">
        <f t="shared" si="11"/>
        <v>0</v>
      </c>
    </row>
    <row r="199" spans="1:18">
      <c r="A199" s="1">
        <v>1</v>
      </c>
      <c r="B199" s="20" t="s">
        <v>419</v>
      </c>
      <c r="C199" s="142" t="s">
        <v>420</v>
      </c>
      <c r="D199" t="s">
        <v>16</v>
      </c>
      <c r="E199" t="s">
        <v>64</v>
      </c>
      <c r="F199" s="20" t="s">
        <v>65</v>
      </c>
      <c r="G199" t="s">
        <v>19</v>
      </c>
      <c r="H199" t="s">
        <v>41</v>
      </c>
      <c r="I199" t="s">
        <v>28</v>
      </c>
      <c r="J199" s="142">
        <v>113</v>
      </c>
      <c r="K199">
        <v>329</v>
      </c>
      <c r="L199">
        <v>3752</v>
      </c>
      <c r="M199">
        <v>4445</v>
      </c>
      <c r="N199">
        <f t="shared" si="10"/>
        <v>113</v>
      </c>
      <c r="O199">
        <f t="shared" si="10"/>
        <v>329</v>
      </c>
      <c r="P199">
        <f t="shared" si="10"/>
        <v>3752</v>
      </c>
      <c r="Q199">
        <f t="shared" si="10"/>
        <v>4445</v>
      </c>
      <c r="R199">
        <f t="shared" si="11"/>
        <v>8639</v>
      </c>
    </row>
    <row r="200" spans="1:18">
      <c r="A200" s="1">
        <v>1</v>
      </c>
      <c r="B200" t="s">
        <v>421</v>
      </c>
      <c r="C200" s="142" t="s">
        <v>422</v>
      </c>
      <c r="D200" t="s">
        <v>52</v>
      </c>
      <c r="E200" t="s">
        <v>10</v>
      </c>
      <c r="F200" t="s">
        <v>489</v>
      </c>
      <c r="G200" t="s">
        <v>53</v>
      </c>
      <c r="H200" t="s">
        <v>41</v>
      </c>
      <c r="I200" t="s">
        <v>28</v>
      </c>
      <c r="J200" s="142">
        <v>1409</v>
      </c>
      <c r="K200">
        <v>4024</v>
      </c>
      <c r="L200">
        <v>8547</v>
      </c>
      <c r="M200">
        <v>3147</v>
      </c>
      <c r="N200">
        <f t="shared" si="10"/>
        <v>1409</v>
      </c>
      <c r="O200">
        <f t="shared" si="10"/>
        <v>4024</v>
      </c>
      <c r="P200">
        <f t="shared" si="10"/>
        <v>8547</v>
      </c>
      <c r="Q200">
        <f t="shared" si="10"/>
        <v>3147</v>
      </c>
      <c r="R200">
        <f t="shared" si="11"/>
        <v>17127</v>
      </c>
    </row>
    <row r="201" spans="1:18">
      <c r="A201" s="1">
        <v>1</v>
      </c>
      <c r="B201" s="20" t="s">
        <v>423</v>
      </c>
      <c r="C201" s="142" t="s">
        <v>424</v>
      </c>
      <c r="D201" t="s">
        <v>52</v>
      </c>
      <c r="E201" t="s">
        <v>110</v>
      </c>
      <c r="F201" t="s">
        <v>110</v>
      </c>
      <c r="G201" t="s">
        <v>53</v>
      </c>
      <c r="H201" t="s">
        <v>41</v>
      </c>
      <c r="I201" t="s">
        <v>28</v>
      </c>
      <c r="J201" s="142">
        <v>8</v>
      </c>
      <c r="K201">
        <v>13</v>
      </c>
      <c r="L201">
        <v>22</v>
      </c>
      <c r="M201">
        <v>3</v>
      </c>
      <c r="N201">
        <f t="shared" si="10"/>
        <v>8</v>
      </c>
      <c r="O201">
        <f t="shared" si="10"/>
        <v>13</v>
      </c>
      <c r="P201">
        <f t="shared" si="10"/>
        <v>22</v>
      </c>
      <c r="Q201">
        <f t="shared" si="10"/>
        <v>3</v>
      </c>
      <c r="R201">
        <f t="shared" si="11"/>
        <v>46</v>
      </c>
    </row>
    <row r="202" spans="1:18">
      <c r="A202" s="1">
        <v>1</v>
      </c>
      <c r="B202" t="s">
        <v>425</v>
      </c>
      <c r="C202" t="s">
        <v>426</v>
      </c>
      <c r="D202" t="s">
        <v>16</v>
      </c>
      <c r="E202" t="s">
        <v>39</v>
      </c>
      <c r="F202" s="20" t="s">
        <v>44</v>
      </c>
      <c r="G202" t="s">
        <v>19</v>
      </c>
      <c r="H202" t="s">
        <v>41</v>
      </c>
      <c r="I202" t="s">
        <v>28</v>
      </c>
      <c r="J202">
        <v>0</v>
      </c>
      <c r="K202">
        <v>0</v>
      </c>
      <c r="L202">
        <v>0</v>
      </c>
      <c r="M202">
        <v>0</v>
      </c>
      <c r="N202">
        <f t="shared" si="10"/>
        <v>0</v>
      </c>
      <c r="O202">
        <f t="shared" si="10"/>
        <v>0</v>
      </c>
      <c r="P202">
        <f t="shared" si="10"/>
        <v>0</v>
      </c>
      <c r="Q202">
        <f t="shared" si="10"/>
        <v>0</v>
      </c>
      <c r="R202">
        <f t="shared" si="11"/>
        <v>0</v>
      </c>
    </row>
    <row r="203" spans="1:18">
      <c r="A203" s="1">
        <v>1</v>
      </c>
      <c r="B203" t="s">
        <v>423</v>
      </c>
      <c r="C203" t="s">
        <v>427</v>
      </c>
      <c r="D203" t="s">
        <v>16</v>
      </c>
      <c r="E203" t="s">
        <v>24</v>
      </c>
      <c r="F203" s="20" t="s">
        <v>18</v>
      </c>
      <c r="G203" t="s">
        <v>26</v>
      </c>
      <c r="H203" t="s">
        <v>36</v>
      </c>
      <c r="I203" t="s">
        <v>28</v>
      </c>
      <c r="J203">
        <v>0</v>
      </c>
      <c r="K203">
        <v>0</v>
      </c>
      <c r="L203">
        <v>0</v>
      </c>
      <c r="M203">
        <v>0</v>
      </c>
      <c r="N203">
        <f t="shared" si="10"/>
        <v>0</v>
      </c>
      <c r="O203">
        <f t="shared" si="10"/>
        <v>0</v>
      </c>
      <c r="P203">
        <f t="shared" si="10"/>
        <v>0</v>
      </c>
      <c r="Q203">
        <f t="shared" si="10"/>
        <v>0</v>
      </c>
      <c r="R203">
        <f t="shared" si="11"/>
        <v>0</v>
      </c>
    </row>
    <row r="204" spans="1:18">
      <c r="A204" s="1">
        <v>1</v>
      </c>
      <c r="B204" t="s">
        <v>428</v>
      </c>
      <c r="C204" t="s">
        <v>429</v>
      </c>
      <c r="D204" t="s">
        <v>52</v>
      </c>
      <c r="E204" t="s">
        <v>17</v>
      </c>
      <c r="F204" t="s">
        <v>490</v>
      </c>
      <c r="G204" t="s">
        <v>19</v>
      </c>
      <c r="H204" t="s">
        <v>36</v>
      </c>
      <c r="I204" t="s">
        <v>28</v>
      </c>
      <c r="J204">
        <v>0</v>
      </c>
      <c r="K204">
        <v>0</v>
      </c>
      <c r="L204">
        <v>0</v>
      </c>
      <c r="M204">
        <v>0</v>
      </c>
      <c r="N204">
        <f t="shared" si="10"/>
        <v>0</v>
      </c>
      <c r="O204">
        <f t="shared" si="10"/>
        <v>0</v>
      </c>
      <c r="P204">
        <f t="shared" si="10"/>
        <v>0</v>
      </c>
      <c r="Q204">
        <f t="shared" si="10"/>
        <v>0</v>
      </c>
      <c r="R204">
        <f t="shared" si="11"/>
        <v>0</v>
      </c>
    </row>
    <row r="205" spans="1:18">
      <c r="A205" s="1">
        <v>1</v>
      </c>
      <c r="B205" t="s">
        <v>430</v>
      </c>
      <c r="C205" t="s">
        <v>431</v>
      </c>
      <c r="D205" t="s">
        <v>16</v>
      </c>
      <c r="E205" t="s">
        <v>39</v>
      </c>
      <c r="F205" t="s">
        <v>44</v>
      </c>
      <c r="G205" t="s">
        <v>19</v>
      </c>
      <c r="H205" t="s">
        <v>27</v>
      </c>
      <c r="I205" t="s">
        <v>28</v>
      </c>
      <c r="J205">
        <v>0</v>
      </c>
      <c r="K205">
        <v>0</v>
      </c>
      <c r="L205">
        <v>0</v>
      </c>
      <c r="M205">
        <v>0</v>
      </c>
      <c r="N205">
        <f t="shared" si="10"/>
        <v>0</v>
      </c>
      <c r="O205">
        <f t="shared" si="10"/>
        <v>0</v>
      </c>
      <c r="P205">
        <f t="shared" si="10"/>
        <v>0</v>
      </c>
      <c r="Q205">
        <f t="shared" si="10"/>
        <v>0</v>
      </c>
      <c r="R205">
        <f t="shared" si="11"/>
        <v>0</v>
      </c>
    </row>
    <row r="206" spans="1:18">
      <c r="A206" s="1">
        <v>1</v>
      </c>
      <c r="B206" t="s">
        <v>432</v>
      </c>
      <c r="C206" t="s">
        <v>433</v>
      </c>
      <c r="D206" t="s">
        <v>16</v>
      </c>
      <c r="E206" t="s">
        <v>17</v>
      </c>
      <c r="F206" t="s">
        <v>96</v>
      </c>
      <c r="G206" t="s">
        <v>19</v>
      </c>
      <c r="H206" t="s">
        <v>36</v>
      </c>
      <c r="I206" t="s">
        <v>28</v>
      </c>
      <c r="J206">
        <v>0</v>
      </c>
      <c r="K206">
        <v>0</v>
      </c>
      <c r="L206">
        <v>0</v>
      </c>
      <c r="M206">
        <v>0</v>
      </c>
      <c r="N206">
        <f t="shared" si="10"/>
        <v>0</v>
      </c>
      <c r="O206">
        <f t="shared" si="10"/>
        <v>0</v>
      </c>
      <c r="P206">
        <f t="shared" si="10"/>
        <v>0</v>
      </c>
      <c r="Q206">
        <f t="shared" si="10"/>
        <v>0</v>
      </c>
      <c r="R206">
        <f t="shared" si="11"/>
        <v>0</v>
      </c>
    </row>
    <row r="207" spans="1:18">
      <c r="A207" s="1">
        <v>1</v>
      </c>
      <c r="C207" t="s">
        <v>434</v>
      </c>
      <c r="D207" t="s">
        <v>52</v>
      </c>
      <c r="E207" t="s">
        <v>39</v>
      </c>
      <c r="F207" t="s">
        <v>40</v>
      </c>
      <c r="G207" t="s">
        <v>19</v>
      </c>
      <c r="H207" t="s">
        <v>41</v>
      </c>
      <c r="I207" t="s">
        <v>28</v>
      </c>
      <c r="J207">
        <v>0</v>
      </c>
      <c r="K207">
        <v>0</v>
      </c>
      <c r="L207">
        <v>0</v>
      </c>
      <c r="M207">
        <v>0</v>
      </c>
      <c r="N207">
        <f t="shared" si="10"/>
        <v>0</v>
      </c>
      <c r="O207">
        <f t="shared" si="10"/>
        <v>0</v>
      </c>
      <c r="P207">
        <f t="shared" si="10"/>
        <v>0</v>
      </c>
      <c r="Q207">
        <f t="shared" si="10"/>
        <v>0</v>
      </c>
      <c r="R207">
        <f t="shared" si="11"/>
        <v>0</v>
      </c>
    </row>
    <row r="208" spans="1:18">
      <c r="A208" s="1">
        <v>1</v>
      </c>
      <c r="B208" t="s">
        <v>435</v>
      </c>
      <c r="C208" t="s">
        <v>436</v>
      </c>
      <c r="D208" t="s">
        <v>52</v>
      </c>
      <c r="E208" t="s">
        <v>64</v>
      </c>
      <c r="F208" t="s">
        <v>65</v>
      </c>
      <c r="G208" t="s">
        <v>19</v>
      </c>
      <c r="H208" t="s">
        <v>20</v>
      </c>
      <c r="I208" t="s">
        <v>21</v>
      </c>
      <c r="J208">
        <v>0</v>
      </c>
      <c r="K208">
        <v>0</v>
      </c>
      <c r="L208">
        <v>0</v>
      </c>
      <c r="M208">
        <v>0</v>
      </c>
      <c r="N208">
        <f t="shared" si="10"/>
        <v>0</v>
      </c>
      <c r="O208">
        <f t="shared" si="10"/>
        <v>0</v>
      </c>
      <c r="P208">
        <f t="shared" si="10"/>
        <v>0</v>
      </c>
      <c r="Q208">
        <f t="shared" si="10"/>
        <v>0</v>
      </c>
      <c r="R208">
        <f t="shared" si="11"/>
        <v>0</v>
      </c>
    </row>
    <row r="209" spans="1:18">
      <c r="A209" s="1">
        <v>1</v>
      </c>
      <c r="B209" t="s">
        <v>437</v>
      </c>
      <c r="C209" s="142" t="s">
        <v>438</v>
      </c>
      <c r="D209" t="s">
        <v>16</v>
      </c>
      <c r="E209" t="s">
        <v>31</v>
      </c>
      <c r="F209" t="s">
        <v>35</v>
      </c>
      <c r="G209" t="s">
        <v>19</v>
      </c>
      <c r="H209" t="s">
        <v>36</v>
      </c>
      <c r="I209" t="s">
        <v>21</v>
      </c>
      <c r="J209" s="142">
        <v>23</v>
      </c>
      <c r="K209">
        <v>15</v>
      </c>
      <c r="L209">
        <v>27</v>
      </c>
      <c r="M209">
        <v>32</v>
      </c>
      <c r="N209">
        <f t="shared" si="10"/>
        <v>23</v>
      </c>
      <c r="O209">
        <f t="shared" si="10"/>
        <v>15</v>
      </c>
      <c r="P209">
        <f t="shared" si="10"/>
        <v>27</v>
      </c>
      <c r="Q209">
        <f t="shared" si="10"/>
        <v>32</v>
      </c>
      <c r="R209">
        <f t="shared" si="11"/>
        <v>97</v>
      </c>
    </row>
    <row r="210" spans="1:18">
      <c r="A210" s="1">
        <v>1</v>
      </c>
      <c r="B210" t="s">
        <v>439</v>
      </c>
      <c r="C210" s="142" t="s">
        <v>440</v>
      </c>
      <c r="D210" t="s">
        <v>16</v>
      </c>
      <c r="E210" t="s">
        <v>31</v>
      </c>
      <c r="F210" t="s">
        <v>35</v>
      </c>
      <c r="G210" t="s">
        <v>19</v>
      </c>
      <c r="H210" t="s">
        <v>36</v>
      </c>
      <c r="I210" t="s">
        <v>28</v>
      </c>
      <c r="J210" s="142">
        <v>6</v>
      </c>
      <c r="K210">
        <v>9</v>
      </c>
      <c r="L210">
        <v>16</v>
      </c>
      <c r="M210">
        <v>80</v>
      </c>
      <c r="N210">
        <f t="shared" si="10"/>
        <v>6</v>
      </c>
      <c r="O210">
        <f t="shared" si="10"/>
        <v>9</v>
      </c>
      <c r="P210">
        <f t="shared" si="10"/>
        <v>16</v>
      </c>
      <c r="Q210">
        <f t="shared" si="10"/>
        <v>80</v>
      </c>
      <c r="R210">
        <f t="shared" si="11"/>
        <v>111</v>
      </c>
    </row>
    <row r="211" spans="1:18" ht="18.75">
      <c r="A211" s="33">
        <f>SUM(A3:A210)</f>
        <v>208</v>
      </c>
      <c r="C211" s="34" t="s">
        <v>0</v>
      </c>
      <c r="J211" s="35">
        <f>SUM(J3:J210)</f>
        <v>126837</v>
      </c>
      <c r="K211" s="35">
        <f>SUM(K3:K210)</f>
        <v>168413</v>
      </c>
      <c r="L211" s="35">
        <f>SUM(L3:L210)</f>
        <v>154911</v>
      </c>
      <c r="M211" s="35">
        <f t="shared" ref="M211" si="12">SUM(M3:M210)</f>
        <v>146578</v>
      </c>
      <c r="N211" s="35">
        <f t="shared" si="10"/>
        <v>126837</v>
      </c>
      <c r="O211" s="35">
        <f t="shared" si="10"/>
        <v>168413</v>
      </c>
      <c r="P211" s="35">
        <f t="shared" si="10"/>
        <v>154911</v>
      </c>
      <c r="Q211" s="35">
        <f t="shared" si="10"/>
        <v>146578</v>
      </c>
      <c r="R211" s="35">
        <f>SUM(N211:Q211)</f>
        <v>596739</v>
      </c>
    </row>
    <row r="212" spans="1:18" ht="18.75">
      <c r="C212" s="34" t="s">
        <v>514</v>
      </c>
      <c r="K212" s="35">
        <v>169406</v>
      </c>
      <c r="L212" s="35">
        <v>156627</v>
      </c>
      <c r="M212" s="35">
        <v>148153</v>
      </c>
      <c r="Q212" s="87"/>
    </row>
    <row r="213" spans="1:18" ht="18.75">
      <c r="C213" s="34" t="s">
        <v>515</v>
      </c>
      <c r="K213" s="35">
        <f>K212-K211</f>
        <v>993</v>
      </c>
      <c r="L213" s="35">
        <f>L212-L211</f>
        <v>1716</v>
      </c>
      <c r="M213" s="35">
        <f>M212-M211</f>
        <v>1575</v>
      </c>
    </row>
    <row r="217" spans="1:18" ht="18.75">
      <c r="J217" s="35">
        <v>127802</v>
      </c>
    </row>
    <row r="218" spans="1:18">
      <c r="J218" s="87">
        <f>J217-J211</f>
        <v>965</v>
      </c>
    </row>
  </sheetData>
  <autoFilter ref="M1:M218" xr:uid="{ADF1F59E-89A3-9B4D-BB4D-EDBF7C5DD2E1}"/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ED7D1-8356-914A-9F39-8C6614506CB6}">
  <dimension ref="A1:X218"/>
  <sheetViews>
    <sheetView topLeftCell="C2" zoomScaleNormal="100" workbookViewId="0">
      <selection activeCell="V10" sqref="V10"/>
    </sheetView>
  </sheetViews>
  <sheetFormatPr defaultColWidth="11.42578125" defaultRowHeight="15"/>
  <cols>
    <col min="3" max="3" width="25.140625" customWidth="1"/>
    <col min="4" max="4" width="10.85546875" customWidth="1"/>
    <col min="5" max="5" width="13.42578125" customWidth="1"/>
    <col min="6" max="6" width="10.85546875" customWidth="1"/>
    <col min="7" max="7" width="14.7109375" customWidth="1"/>
    <col min="8" max="12" width="10.85546875" customWidth="1"/>
    <col min="21" max="21" width="13.42578125" customWidth="1"/>
    <col min="22" max="22" width="24" customWidth="1"/>
  </cols>
  <sheetData>
    <row r="1" spans="1:24" ht="21.75" thickBot="1">
      <c r="A1" s="1"/>
      <c r="J1" s="4">
        <v>2017</v>
      </c>
      <c r="K1" s="5">
        <v>2018</v>
      </c>
      <c r="L1" s="6">
        <v>2019</v>
      </c>
      <c r="M1" s="7">
        <v>2020</v>
      </c>
      <c r="N1" s="8" t="s">
        <v>0</v>
      </c>
      <c r="O1" s="8" t="s">
        <v>0</v>
      </c>
      <c r="P1" s="8" t="s">
        <v>0</v>
      </c>
      <c r="Q1" s="8" t="s">
        <v>0</v>
      </c>
      <c r="R1" s="8" t="s">
        <v>0</v>
      </c>
      <c r="T1" s="9"/>
      <c r="U1" s="9"/>
      <c r="V1" s="9"/>
      <c r="W1" s="9"/>
      <c r="X1" s="9"/>
    </row>
    <row r="2" spans="1:24" ht="63.75" thickBot="1">
      <c r="A2" s="10"/>
      <c r="B2" s="11" t="s">
        <v>1</v>
      </c>
      <c r="C2" s="12" t="s">
        <v>2</v>
      </c>
      <c r="D2" s="12" t="s">
        <v>3</v>
      </c>
      <c r="E2" s="13" t="s">
        <v>4</v>
      </c>
      <c r="F2" s="12" t="s">
        <v>5</v>
      </c>
      <c r="G2" s="12" t="s">
        <v>6</v>
      </c>
      <c r="H2" s="12" t="s">
        <v>7</v>
      </c>
      <c r="I2" s="12" t="s">
        <v>8</v>
      </c>
      <c r="J2" s="4" t="s">
        <v>441</v>
      </c>
      <c r="K2" s="5" t="s">
        <v>441</v>
      </c>
      <c r="L2" s="6" t="s">
        <v>441</v>
      </c>
      <c r="M2" s="7" t="s">
        <v>441</v>
      </c>
      <c r="N2" s="8">
        <v>2017</v>
      </c>
      <c r="O2" s="14">
        <v>2018</v>
      </c>
      <c r="P2" s="14">
        <v>2019</v>
      </c>
      <c r="Q2" s="14">
        <v>2020</v>
      </c>
      <c r="R2" s="14" t="s">
        <v>12</v>
      </c>
      <c r="T2" s="9"/>
      <c r="U2" s="153" t="s">
        <v>512</v>
      </c>
      <c r="V2" s="153" t="s">
        <v>517</v>
      </c>
      <c r="W2" s="153" t="s">
        <v>511</v>
      </c>
      <c r="X2" s="9"/>
    </row>
    <row r="3" spans="1:24">
      <c r="A3" s="1">
        <v>1</v>
      </c>
      <c r="B3" t="s">
        <v>14</v>
      </c>
      <c r="C3" s="142" t="s">
        <v>15</v>
      </c>
      <c r="D3" t="s">
        <v>16</v>
      </c>
      <c r="E3" s="20" t="s">
        <v>24</v>
      </c>
      <c r="F3" s="20" t="s">
        <v>18</v>
      </c>
      <c r="G3" t="s">
        <v>19</v>
      </c>
      <c r="H3" t="s">
        <v>20</v>
      </c>
      <c r="I3" t="s">
        <v>21</v>
      </c>
      <c r="J3" s="142">
        <v>0</v>
      </c>
      <c r="K3">
        <v>0</v>
      </c>
      <c r="L3">
        <v>0</v>
      </c>
      <c r="M3">
        <v>0</v>
      </c>
      <c r="N3">
        <f t="shared" ref="N3:N66" si="0">SUM(J3:J3)</f>
        <v>0</v>
      </c>
      <c r="O3">
        <f t="shared" ref="O3:Q66" si="1">SUM(K3:K3)</f>
        <v>0</v>
      </c>
      <c r="P3">
        <f t="shared" si="1"/>
        <v>0</v>
      </c>
      <c r="Q3">
        <f t="shared" si="1"/>
        <v>0</v>
      </c>
      <c r="R3">
        <f t="shared" ref="R3:R66" si="2">SUM(N3:Q3)</f>
        <v>0</v>
      </c>
      <c r="T3" s="9"/>
      <c r="U3" s="154" t="s">
        <v>24</v>
      </c>
      <c r="V3" s="9">
        <f>SUMIF($E$3:$E$210,U3,$R$3:$R$210)</f>
        <v>257</v>
      </c>
      <c r="W3" s="174">
        <f>V3/$V$10</f>
        <v>0.16122961104140526</v>
      </c>
      <c r="X3" s="9"/>
    </row>
    <row r="4" spans="1:24">
      <c r="A4" s="1">
        <v>1</v>
      </c>
      <c r="B4" t="s">
        <v>22</v>
      </c>
      <c r="C4" t="s">
        <v>23</v>
      </c>
      <c r="D4" t="s">
        <v>16</v>
      </c>
      <c r="E4" s="20" t="s">
        <v>24</v>
      </c>
      <c r="F4" s="20" t="s">
        <v>25</v>
      </c>
      <c r="G4" t="s">
        <v>26</v>
      </c>
      <c r="H4" t="s">
        <v>27</v>
      </c>
      <c r="I4" t="s">
        <v>28</v>
      </c>
      <c r="J4">
        <v>0</v>
      </c>
      <c r="K4">
        <v>0</v>
      </c>
      <c r="L4">
        <v>0</v>
      </c>
      <c r="M4">
        <v>0</v>
      </c>
      <c r="N4">
        <f t="shared" si="0"/>
        <v>0</v>
      </c>
      <c r="O4">
        <f t="shared" si="1"/>
        <v>0</v>
      </c>
      <c r="P4">
        <f t="shared" si="1"/>
        <v>0</v>
      </c>
      <c r="Q4">
        <f t="shared" si="1"/>
        <v>0</v>
      </c>
      <c r="R4">
        <f t="shared" si="2"/>
        <v>0</v>
      </c>
      <c r="T4" s="9"/>
      <c r="U4" s="9" t="s">
        <v>31</v>
      </c>
      <c r="V4" s="9">
        <f t="shared" ref="V4:V9" si="3">SUMIF($E$3:$E$210,U4,$R$3:$R$210)</f>
        <v>48</v>
      </c>
      <c r="W4" s="174">
        <f t="shared" ref="W4:W9" si="4">V4/$V$10</f>
        <v>3.0112923462986198E-2</v>
      </c>
      <c r="X4" s="9"/>
    </row>
    <row r="5" spans="1:24">
      <c r="A5" s="1">
        <v>1</v>
      </c>
      <c r="B5" s="20" t="s">
        <v>29</v>
      </c>
      <c r="C5" t="s">
        <v>30</v>
      </c>
      <c r="D5" t="s">
        <v>16</v>
      </c>
      <c r="E5" t="s">
        <v>31</v>
      </c>
      <c r="F5" s="20" t="s">
        <v>32</v>
      </c>
      <c r="G5" t="s">
        <v>19</v>
      </c>
      <c r="H5" t="s">
        <v>27</v>
      </c>
      <c r="I5" t="s">
        <v>28</v>
      </c>
      <c r="J5">
        <v>0</v>
      </c>
      <c r="K5">
        <v>0</v>
      </c>
      <c r="L5">
        <v>0</v>
      </c>
      <c r="M5">
        <v>0</v>
      </c>
      <c r="N5">
        <f t="shared" si="0"/>
        <v>0</v>
      </c>
      <c r="O5">
        <f t="shared" si="1"/>
        <v>0</v>
      </c>
      <c r="P5">
        <f t="shared" si="1"/>
        <v>0</v>
      </c>
      <c r="Q5">
        <f t="shared" si="1"/>
        <v>0</v>
      </c>
      <c r="R5">
        <f t="shared" si="2"/>
        <v>0</v>
      </c>
      <c r="T5" s="9"/>
      <c r="U5" s="154" t="s">
        <v>39</v>
      </c>
      <c r="V5" s="9">
        <f t="shared" si="3"/>
        <v>15</v>
      </c>
      <c r="W5" s="174">
        <f t="shared" si="4"/>
        <v>9.4102885821831864E-3</v>
      </c>
      <c r="X5" s="9"/>
    </row>
    <row r="6" spans="1:24">
      <c r="A6" s="1">
        <v>1</v>
      </c>
      <c r="B6" t="s">
        <v>33</v>
      </c>
      <c r="C6" t="s">
        <v>34</v>
      </c>
      <c r="D6" t="s">
        <v>16</v>
      </c>
      <c r="E6" s="20" t="s">
        <v>31</v>
      </c>
      <c r="F6" s="20" t="s">
        <v>35</v>
      </c>
      <c r="G6" t="s">
        <v>19</v>
      </c>
      <c r="H6" t="s">
        <v>36</v>
      </c>
      <c r="I6" t="s">
        <v>21</v>
      </c>
      <c r="J6">
        <v>0</v>
      </c>
      <c r="K6">
        <v>0</v>
      </c>
      <c r="L6">
        <v>0</v>
      </c>
      <c r="M6">
        <v>0</v>
      </c>
      <c r="N6">
        <f t="shared" si="0"/>
        <v>0</v>
      </c>
      <c r="O6">
        <f t="shared" si="1"/>
        <v>0</v>
      </c>
      <c r="P6">
        <f t="shared" si="1"/>
        <v>0</v>
      </c>
      <c r="Q6">
        <f t="shared" si="1"/>
        <v>0</v>
      </c>
      <c r="R6">
        <f t="shared" si="2"/>
        <v>0</v>
      </c>
      <c r="T6" s="9"/>
      <c r="U6" s="9" t="s">
        <v>17</v>
      </c>
      <c r="V6" s="9">
        <f t="shared" si="3"/>
        <v>289</v>
      </c>
      <c r="W6" s="174">
        <f t="shared" si="4"/>
        <v>0.18130489335006272</v>
      </c>
      <c r="X6" s="9"/>
    </row>
    <row r="7" spans="1:24">
      <c r="A7" s="1">
        <v>1</v>
      </c>
      <c r="B7" t="s">
        <v>37</v>
      </c>
      <c r="C7" t="s">
        <v>38</v>
      </c>
      <c r="D7" t="s">
        <v>16</v>
      </c>
      <c r="E7" s="20" t="s">
        <v>39</v>
      </c>
      <c r="F7" s="20" t="s">
        <v>40</v>
      </c>
      <c r="G7" t="s">
        <v>19</v>
      </c>
      <c r="H7" t="s">
        <v>41</v>
      </c>
      <c r="I7" t="s">
        <v>28</v>
      </c>
      <c r="J7">
        <v>0</v>
      </c>
      <c r="K7">
        <v>0</v>
      </c>
      <c r="L7">
        <v>0</v>
      </c>
      <c r="M7">
        <v>0</v>
      </c>
      <c r="N7">
        <f t="shared" si="0"/>
        <v>0</v>
      </c>
      <c r="O7">
        <f t="shared" si="1"/>
        <v>0</v>
      </c>
      <c r="P7">
        <f t="shared" si="1"/>
        <v>0</v>
      </c>
      <c r="Q7">
        <f t="shared" si="1"/>
        <v>0</v>
      </c>
      <c r="R7">
        <f t="shared" si="2"/>
        <v>0</v>
      </c>
      <c r="T7" s="9"/>
      <c r="U7" s="9" t="s">
        <v>10</v>
      </c>
      <c r="V7" s="9">
        <f t="shared" si="3"/>
        <v>15</v>
      </c>
      <c r="W7" s="174">
        <f t="shared" si="4"/>
        <v>9.4102885821831864E-3</v>
      </c>
      <c r="X7" s="9"/>
    </row>
    <row r="8" spans="1:24">
      <c r="A8" s="1">
        <v>1</v>
      </c>
      <c r="B8" t="s">
        <v>42</v>
      </c>
      <c r="C8" t="s">
        <v>43</v>
      </c>
      <c r="D8" t="s">
        <v>16</v>
      </c>
      <c r="E8" s="20" t="s">
        <v>39</v>
      </c>
      <c r="F8" s="20" t="s">
        <v>44</v>
      </c>
      <c r="G8" t="s">
        <v>19</v>
      </c>
      <c r="H8" t="s">
        <v>41</v>
      </c>
      <c r="I8" t="s">
        <v>28</v>
      </c>
      <c r="J8">
        <v>0</v>
      </c>
      <c r="K8">
        <v>0</v>
      </c>
      <c r="L8">
        <v>0</v>
      </c>
      <c r="M8">
        <v>0</v>
      </c>
      <c r="N8">
        <f t="shared" si="0"/>
        <v>0</v>
      </c>
      <c r="O8">
        <f t="shared" si="1"/>
        <v>0</v>
      </c>
      <c r="P8">
        <f t="shared" si="1"/>
        <v>0</v>
      </c>
      <c r="Q8">
        <f t="shared" si="1"/>
        <v>0</v>
      </c>
      <c r="R8">
        <f t="shared" si="2"/>
        <v>0</v>
      </c>
      <c r="T8" s="9"/>
      <c r="U8" s="9" t="s">
        <v>64</v>
      </c>
      <c r="V8" s="9">
        <f t="shared" si="3"/>
        <v>954</v>
      </c>
      <c r="W8" s="174">
        <f t="shared" si="4"/>
        <v>0.59849435382685068</v>
      </c>
      <c r="X8" s="9"/>
    </row>
    <row r="9" spans="1:24">
      <c r="A9" s="1">
        <v>1</v>
      </c>
      <c r="B9" t="s">
        <v>45</v>
      </c>
      <c r="C9" t="s">
        <v>46</v>
      </c>
      <c r="D9" t="s">
        <v>16</v>
      </c>
      <c r="E9" s="20" t="s">
        <v>24</v>
      </c>
      <c r="F9" s="20" t="s">
        <v>47</v>
      </c>
      <c r="G9" t="s">
        <v>26</v>
      </c>
      <c r="H9" t="s">
        <v>27</v>
      </c>
      <c r="I9" t="s">
        <v>28</v>
      </c>
      <c r="J9">
        <v>0</v>
      </c>
      <c r="K9">
        <v>0</v>
      </c>
      <c r="L9">
        <v>0</v>
      </c>
      <c r="M9">
        <v>0</v>
      </c>
      <c r="N9">
        <f t="shared" si="0"/>
        <v>0</v>
      </c>
      <c r="O9">
        <f t="shared" si="1"/>
        <v>0</v>
      </c>
      <c r="P9">
        <f t="shared" si="1"/>
        <v>0</v>
      </c>
      <c r="Q9">
        <f t="shared" si="1"/>
        <v>0</v>
      </c>
      <c r="R9">
        <f t="shared" si="2"/>
        <v>0</v>
      </c>
      <c r="T9" s="9"/>
      <c r="U9" s="9" t="s">
        <v>110</v>
      </c>
      <c r="V9" s="9">
        <f t="shared" si="3"/>
        <v>16</v>
      </c>
      <c r="W9" s="174">
        <f t="shared" si="4"/>
        <v>1.0037641154328732E-2</v>
      </c>
      <c r="X9" s="9"/>
    </row>
    <row r="10" spans="1:24">
      <c r="A10" s="1">
        <v>1</v>
      </c>
      <c r="B10" t="s">
        <v>48</v>
      </c>
      <c r="C10" t="s">
        <v>49</v>
      </c>
      <c r="D10" t="s">
        <v>16</v>
      </c>
      <c r="E10" t="s">
        <v>39</v>
      </c>
      <c r="F10" s="20" t="s">
        <v>40</v>
      </c>
      <c r="G10" t="s">
        <v>19</v>
      </c>
      <c r="H10" t="s">
        <v>41</v>
      </c>
      <c r="I10" t="s">
        <v>28</v>
      </c>
      <c r="J10">
        <v>0</v>
      </c>
      <c r="K10">
        <v>0</v>
      </c>
      <c r="L10">
        <v>0</v>
      </c>
      <c r="M10">
        <v>0</v>
      </c>
      <c r="N10">
        <f t="shared" si="0"/>
        <v>0</v>
      </c>
      <c r="O10">
        <f t="shared" si="1"/>
        <v>0</v>
      </c>
      <c r="P10">
        <f t="shared" si="1"/>
        <v>0</v>
      </c>
      <c r="Q10">
        <f t="shared" si="1"/>
        <v>0</v>
      </c>
      <c r="R10">
        <f t="shared" si="2"/>
        <v>0</v>
      </c>
      <c r="T10" s="9"/>
      <c r="U10" s="9" t="s">
        <v>12</v>
      </c>
      <c r="V10" s="9">
        <f>SUM(V3:V9)</f>
        <v>1594</v>
      </c>
      <c r="W10" s="9"/>
      <c r="X10" s="9"/>
    </row>
    <row r="11" spans="1:24">
      <c r="A11" s="1">
        <v>1</v>
      </c>
      <c r="B11" t="s">
        <v>50</v>
      </c>
      <c r="C11" s="142" t="s">
        <v>51</v>
      </c>
      <c r="D11" t="s">
        <v>52</v>
      </c>
      <c r="E11" t="s">
        <v>17</v>
      </c>
      <c r="F11" t="s">
        <v>490</v>
      </c>
      <c r="G11" t="s">
        <v>53</v>
      </c>
      <c r="H11" t="s">
        <v>41</v>
      </c>
      <c r="I11" t="s">
        <v>28</v>
      </c>
      <c r="J11" s="142">
        <v>0</v>
      </c>
      <c r="K11">
        <v>0</v>
      </c>
      <c r="L11">
        <v>0</v>
      </c>
      <c r="M11">
        <v>0</v>
      </c>
      <c r="N11">
        <f t="shared" si="0"/>
        <v>0</v>
      </c>
      <c r="O11">
        <f t="shared" si="1"/>
        <v>0</v>
      </c>
      <c r="P11">
        <f t="shared" si="1"/>
        <v>0</v>
      </c>
      <c r="Q11">
        <f t="shared" si="1"/>
        <v>0</v>
      </c>
      <c r="R11">
        <f t="shared" si="2"/>
        <v>0</v>
      </c>
      <c r="T11" s="9"/>
      <c r="U11" s="9"/>
      <c r="V11" s="9"/>
      <c r="W11" s="9"/>
      <c r="X11" s="9"/>
    </row>
    <row r="12" spans="1:24">
      <c r="A12" s="1">
        <v>1</v>
      </c>
      <c r="B12" t="s">
        <v>55</v>
      </c>
      <c r="C12" t="s">
        <v>56</v>
      </c>
      <c r="D12" t="s">
        <v>52</v>
      </c>
      <c r="E12" t="s">
        <v>10</v>
      </c>
      <c r="F12" t="s">
        <v>57</v>
      </c>
      <c r="G12" t="s">
        <v>53</v>
      </c>
      <c r="H12" t="s">
        <v>41</v>
      </c>
      <c r="I12" t="s">
        <v>28</v>
      </c>
      <c r="J12">
        <v>0</v>
      </c>
      <c r="K12">
        <v>0</v>
      </c>
      <c r="L12">
        <v>0</v>
      </c>
      <c r="M12">
        <v>0</v>
      </c>
      <c r="N12">
        <f t="shared" si="0"/>
        <v>0</v>
      </c>
      <c r="O12">
        <f t="shared" si="1"/>
        <v>0</v>
      </c>
      <c r="P12">
        <f t="shared" si="1"/>
        <v>0</v>
      </c>
      <c r="Q12">
        <f t="shared" si="1"/>
        <v>0</v>
      </c>
      <c r="R12">
        <f t="shared" si="2"/>
        <v>0</v>
      </c>
    </row>
    <row r="13" spans="1:24">
      <c r="A13" s="1">
        <v>1</v>
      </c>
      <c r="B13" t="s">
        <v>58</v>
      </c>
      <c r="C13" t="s">
        <v>59</v>
      </c>
      <c r="D13" t="s">
        <v>16</v>
      </c>
      <c r="E13" s="20" t="s">
        <v>24</v>
      </c>
      <c r="F13" s="20" t="s">
        <v>47</v>
      </c>
      <c r="G13" t="s">
        <v>26</v>
      </c>
      <c r="H13" t="s">
        <v>27</v>
      </c>
      <c r="I13" t="s">
        <v>28</v>
      </c>
      <c r="J13">
        <v>0</v>
      </c>
      <c r="K13">
        <v>0</v>
      </c>
      <c r="L13">
        <v>0</v>
      </c>
      <c r="M13">
        <v>0</v>
      </c>
      <c r="N13">
        <f t="shared" si="0"/>
        <v>0</v>
      </c>
      <c r="O13">
        <f t="shared" si="1"/>
        <v>0</v>
      </c>
      <c r="P13">
        <f t="shared" si="1"/>
        <v>0</v>
      </c>
      <c r="Q13">
        <f t="shared" si="1"/>
        <v>0</v>
      </c>
      <c r="R13">
        <f t="shared" si="2"/>
        <v>0</v>
      </c>
    </row>
    <row r="14" spans="1:24">
      <c r="A14" s="1">
        <v>1</v>
      </c>
      <c r="B14" s="20" t="s">
        <v>60</v>
      </c>
      <c r="C14" s="142" t="s">
        <v>61</v>
      </c>
      <c r="D14" t="s">
        <v>16</v>
      </c>
      <c r="E14" t="s">
        <v>39</v>
      </c>
      <c r="F14" s="20" t="s">
        <v>40</v>
      </c>
      <c r="G14" t="s">
        <v>19</v>
      </c>
      <c r="H14" t="s">
        <v>41</v>
      </c>
      <c r="I14" t="s">
        <v>28</v>
      </c>
      <c r="J14" s="142">
        <v>0</v>
      </c>
      <c r="K14">
        <v>0</v>
      </c>
      <c r="L14">
        <v>0</v>
      </c>
      <c r="M14">
        <v>0</v>
      </c>
      <c r="N14">
        <f t="shared" si="0"/>
        <v>0</v>
      </c>
      <c r="O14">
        <f t="shared" si="1"/>
        <v>0</v>
      </c>
      <c r="P14">
        <f t="shared" si="1"/>
        <v>0</v>
      </c>
      <c r="Q14">
        <f t="shared" si="1"/>
        <v>0</v>
      </c>
      <c r="R14">
        <f t="shared" si="2"/>
        <v>0</v>
      </c>
    </row>
    <row r="15" spans="1:24">
      <c r="A15" s="1">
        <v>1</v>
      </c>
      <c r="B15" t="s">
        <v>62</v>
      </c>
      <c r="C15" t="s">
        <v>63</v>
      </c>
      <c r="D15" t="s">
        <v>16</v>
      </c>
      <c r="E15" t="s">
        <v>64</v>
      </c>
      <c r="F15" s="20" t="s">
        <v>65</v>
      </c>
      <c r="G15" t="s">
        <v>19</v>
      </c>
      <c r="H15" t="s">
        <v>41</v>
      </c>
      <c r="I15" t="s">
        <v>28</v>
      </c>
      <c r="J15">
        <v>0</v>
      </c>
      <c r="K15">
        <v>0</v>
      </c>
      <c r="L15">
        <v>2</v>
      </c>
      <c r="M15">
        <v>0</v>
      </c>
      <c r="N15">
        <f t="shared" si="0"/>
        <v>0</v>
      </c>
      <c r="O15">
        <f t="shared" si="1"/>
        <v>0</v>
      </c>
      <c r="P15">
        <f t="shared" si="1"/>
        <v>2</v>
      </c>
      <c r="Q15">
        <f t="shared" si="1"/>
        <v>0</v>
      </c>
      <c r="R15">
        <f t="shared" si="2"/>
        <v>2</v>
      </c>
    </row>
    <row r="16" spans="1:24">
      <c r="A16" s="1">
        <v>1</v>
      </c>
      <c r="B16" t="s">
        <v>66</v>
      </c>
      <c r="C16" s="142" t="s">
        <v>67</v>
      </c>
      <c r="D16" t="s">
        <v>16</v>
      </c>
      <c r="E16" t="s">
        <v>17</v>
      </c>
      <c r="F16" s="20" t="s">
        <v>68</v>
      </c>
      <c r="G16" t="s">
        <v>19</v>
      </c>
      <c r="H16" t="s">
        <v>36</v>
      </c>
      <c r="I16" t="s">
        <v>21</v>
      </c>
      <c r="J16" s="142">
        <v>0</v>
      </c>
      <c r="K16">
        <v>0</v>
      </c>
      <c r="L16">
        <v>0</v>
      </c>
      <c r="M16">
        <v>0</v>
      </c>
      <c r="N16">
        <f t="shared" si="0"/>
        <v>0</v>
      </c>
      <c r="O16">
        <f t="shared" si="1"/>
        <v>0</v>
      </c>
      <c r="P16">
        <f t="shared" si="1"/>
        <v>0</v>
      </c>
      <c r="Q16">
        <f t="shared" si="1"/>
        <v>0</v>
      </c>
      <c r="R16">
        <f t="shared" si="2"/>
        <v>0</v>
      </c>
    </row>
    <row r="17" spans="1:18">
      <c r="A17" s="1">
        <v>1</v>
      </c>
      <c r="B17" t="s">
        <v>69</v>
      </c>
      <c r="C17" s="142" t="s">
        <v>70</v>
      </c>
      <c r="D17" t="s">
        <v>16</v>
      </c>
      <c r="E17" t="s">
        <v>39</v>
      </c>
      <c r="F17" s="20" t="s">
        <v>40</v>
      </c>
      <c r="G17" t="s">
        <v>19</v>
      </c>
      <c r="H17" t="s">
        <v>41</v>
      </c>
      <c r="I17" t="s">
        <v>28</v>
      </c>
      <c r="J17" s="142">
        <v>0</v>
      </c>
      <c r="K17">
        <v>0</v>
      </c>
      <c r="L17">
        <v>0</v>
      </c>
      <c r="M17">
        <v>0</v>
      </c>
      <c r="N17">
        <f t="shared" si="0"/>
        <v>0</v>
      </c>
      <c r="O17">
        <f t="shared" si="1"/>
        <v>0</v>
      </c>
      <c r="P17">
        <f t="shared" si="1"/>
        <v>0</v>
      </c>
      <c r="Q17">
        <f t="shared" si="1"/>
        <v>0</v>
      </c>
      <c r="R17">
        <f t="shared" si="2"/>
        <v>0</v>
      </c>
    </row>
    <row r="18" spans="1:18">
      <c r="A18" s="1">
        <v>1</v>
      </c>
      <c r="B18" t="s">
        <v>71</v>
      </c>
      <c r="C18" t="s">
        <v>72</v>
      </c>
      <c r="D18" t="s">
        <v>16</v>
      </c>
      <c r="E18" s="20" t="s">
        <v>24</v>
      </c>
      <c r="F18" s="20" t="s">
        <v>73</v>
      </c>
      <c r="G18" t="s">
        <v>26</v>
      </c>
      <c r="H18" t="s">
        <v>27</v>
      </c>
      <c r="I18" t="s">
        <v>28</v>
      </c>
      <c r="J18">
        <v>0</v>
      </c>
      <c r="K18">
        <v>0</v>
      </c>
      <c r="L18">
        <v>0</v>
      </c>
      <c r="M18">
        <v>0</v>
      </c>
      <c r="N18">
        <f t="shared" si="0"/>
        <v>0</v>
      </c>
      <c r="O18">
        <f t="shared" si="1"/>
        <v>0</v>
      </c>
      <c r="P18">
        <f t="shared" si="1"/>
        <v>0</v>
      </c>
      <c r="Q18">
        <f t="shared" si="1"/>
        <v>0</v>
      </c>
      <c r="R18">
        <f t="shared" si="2"/>
        <v>0</v>
      </c>
    </row>
    <row r="19" spans="1:18">
      <c r="A19" s="1">
        <v>1</v>
      </c>
      <c r="B19" t="s">
        <v>74</v>
      </c>
      <c r="C19" t="s">
        <v>75</v>
      </c>
      <c r="D19" t="s">
        <v>52</v>
      </c>
      <c r="E19" t="s">
        <v>10</v>
      </c>
      <c r="F19" t="s">
        <v>57</v>
      </c>
      <c r="G19" t="s">
        <v>53</v>
      </c>
      <c r="H19" t="s">
        <v>41</v>
      </c>
      <c r="I19" t="s">
        <v>28</v>
      </c>
      <c r="J19">
        <v>0</v>
      </c>
      <c r="K19">
        <v>0</v>
      </c>
      <c r="L19">
        <v>0</v>
      </c>
      <c r="M19">
        <v>2</v>
      </c>
      <c r="N19">
        <f t="shared" si="0"/>
        <v>0</v>
      </c>
      <c r="O19">
        <f t="shared" si="1"/>
        <v>0</v>
      </c>
      <c r="P19">
        <f t="shared" si="1"/>
        <v>0</v>
      </c>
      <c r="Q19">
        <f t="shared" si="1"/>
        <v>2</v>
      </c>
      <c r="R19">
        <f t="shared" si="2"/>
        <v>2</v>
      </c>
    </row>
    <row r="20" spans="1:18">
      <c r="A20" s="1">
        <v>1</v>
      </c>
      <c r="B20" t="s">
        <v>76</v>
      </c>
      <c r="C20" t="s">
        <v>77</v>
      </c>
      <c r="D20" t="s">
        <v>16</v>
      </c>
      <c r="E20" t="s">
        <v>39</v>
      </c>
      <c r="F20" s="20" t="s">
        <v>78</v>
      </c>
      <c r="G20" t="s">
        <v>19</v>
      </c>
      <c r="H20" t="s">
        <v>27</v>
      </c>
      <c r="I20" t="s">
        <v>28</v>
      </c>
      <c r="J20">
        <v>0</v>
      </c>
      <c r="K20">
        <v>0</v>
      </c>
      <c r="L20">
        <v>0</v>
      </c>
      <c r="M20">
        <v>0</v>
      </c>
      <c r="N20">
        <f t="shared" si="0"/>
        <v>0</v>
      </c>
      <c r="O20">
        <f t="shared" si="1"/>
        <v>0</v>
      </c>
      <c r="P20">
        <f t="shared" si="1"/>
        <v>0</v>
      </c>
      <c r="Q20">
        <f t="shared" si="1"/>
        <v>0</v>
      </c>
      <c r="R20">
        <f t="shared" si="2"/>
        <v>0</v>
      </c>
    </row>
    <row r="21" spans="1:18">
      <c r="A21" s="1">
        <v>1</v>
      </c>
      <c r="B21" s="20" t="s">
        <v>79</v>
      </c>
      <c r="C21" t="s">
        <v>80</v>
      </c>
      <c r="D21" t="s">
        <v>16</v>
      </c>
      <c r="E21" t="s">
        <v>31</v>
      </c>
      <c r="F21" s="20" t="s">
        <v>81</v>
      </c>
      <c r="G21" t="s">
        <v>19</v>
      </c>
      <c r="H21" t="s">
        <v>20</v>
      </c>
      <c r="I21" t="s">
        <v>21</v>
      </c>
      <c r="J21">
        <v>0</v>
      </c>
      <c r="K21">
        <v>0</v>
      </c>
      <c r="L21">
        <v>0</v>
      </c>
      <c r="M21">
        <v>0</v>
      </c>
      <c r="N21">
        <f t="shared" si="0"/>
        <v>0</v>
      </c>
      <c r="O21">
        <f t="shared" si="1"/>
        <v>0</v>
      </c>
      <c r="P21">
        <f t="shared" si="1"/>
        <v>0</v>
      </c>
      <c r="Q21">
        <f t="shared" si="1"/>
        <v>0</v>
      </c>
      <c r="R21">
        <f t="shared" si="2"/>
        <v>0</v>
      </c>
    </row>
    <row r="22" spans="1:18">
      <c r="A22" s="1">
        <v>1</v>
      </c>
      <c r="B22" s="20" t="s">
        <v>82</v>
      </c>
      <c r="C22" t="s">
        <v>83</v>
      </c>
      <c r="D22" t="s">
        <v>16</v>
      </c>
      <c r="E22" t="s">
        <v>39</v>
      </c>
      <c r="F22" s="20" t="s">
        <v>40</v>
      </c>
      <c r="G22" t="s">
        <v>19</v>
      </c>
      <c r="H22" t="s">
        <v>41</v>
      </c>
      <c r="I22" t="s">
        <v>28</v>
      </c>
      <c r="J22">
        <v>0</v>
      </c>
      <c r="K22">
        <v>0</v>
      </c>
      <c r="L22">
        <v>0</v>
      </c>
      <c r="M22">
        <v>0</v>
      </c>
      <c r="N22">
        <f t="shared" si="0"/>
        <v>0</v>
      </c>
      <c r="O22">
        <f t="shared" si="1"/>
        <v>0</v>
      </c>
      <c r="P22">
        <f t="shared" si="1"/>
        <v>0</v>
      </c>
      <c r="Q22">
        <f t="shared" si="1"/>
        <v>0</v>
      </c>
      <c r="R22">
        <f t="shared" si="2"/>
        <v>0</v>
      </c>
    </row>
    <row r="23" spans="1:18">
      <c r="A23" s="1">
        <v>1</v>
      </c>
      <c r="B23" s="20" t="s">
        <v>84</v>
      </c>
      <c r="C23" t="s">
        <v>85</v>
      </c>
      <c r="D23" t="s">
        <v>16</v>
      </c>
      <c r="E23" t="s">
        <v>17</v>
      </c>
      <c r="F23" s="20" t="s">
        <v>68</v>
      </c>
      <c r="G23" t="s">
        <v>19</v>
      </c>
      <c r="H23" t="s">
        <v>36</v>
      </c>
      <c r="I23" t="s">
        <v>21</v>
      </c>
      <c r="J23">
        <v>0</v>
      </c>
      <c r="K23">
        <v>0</v>
      </c>
      <c r="L23">
        <v>0</v>
      </c>
      <c r="M23">
        <v>0</v>
      </c>
      <c r="N23">
        <f t="shared" si="0"/>
        <v>0</v>
      </c>
      <c r="O23">
        <f t="shared" si="1"/>
        <v>0</v>
      </c>
      <c r="P23">
        <f t="shared" si="1"/>
        <v>0</v>
      </c>
      <c r="Q23">
        <f t="shared" si="1"/>
        <v>0</v>
      </c>
      <c r="R23">
        <f t="shared" si="2"/>
        <v>0</v>
      </c>
    </row>
    <row r="24" spans="1:18">
      <c r="A24" s="1">
        <v>1</v>
      </c>
      <c r="B24" s="20" t="s">
        <v>86</v>
      </c>
      <c r="C24" t="s">
        <v>87</v>
      </c>
      <c r="D24" t="s">
        <v>16</v>
      </c>
      <c r="E24" t="s">
        <v>39</v>
      </c>
      <c r="F24" s="20" t="s">
        <v>44</v>
      </c>
      <c r="G24" t="s">
        <v>19</v>
      </c>
      <c r="H24" t="s">
        <v>36</v>
      </c>
      <c r="I24" t="s">
        <v>28</v>
      </c>
      <c r="J24">
        <v>0</v>
      </c>
      <c r="K24">
        <v>0</v>
      </c>
      <c r="L24">
        <v>0</v>
      </c>
      <c r="M24">
        <v>0</v>
      </c>
      <c r="N24">
        <f t="shared" si="0"/>
        <v>0</v>
      </c>
      <c r="O24">
        <f t="shared" si="1"/>
        <v>0</v>
      </c>
      <c r="P24">
        <f t="shared" si="1"/>
        <v>0</v>
      </c>
      <c r="Q24">
        <f t="shared" si="1"/>
        <v>0</v>
      </c>
      <c r="R24">
        <f t="shared" si="2"/>
        <v>0</v>
      </c>
    </row>
    <row r="25" spans="1:18">
      <c r="A25" s="1">
        <v>1</v>
      </c>
      <c r="B25" t="s">
        <v>88</v>
      </c>
      <c r="C25" t="s">
        <v>89</v>
      </c>
      <c r="D25" t="s">
        <v>16</v>
      </c>
      <c r="E25" s="20" t="s">
        <v>24</v>
      </c>
      <c r="F25" s="20" t="s">
        <v>25</v>
      </c>
      <c r="G25" t="s">
        <v>26</v>
      </c>
      <c r="H25" t="s">
        <v>27</v>
      </c>
      <c r="I25" t="s">
        <v>28</v>
      </c>
      <c r="J25">
        <v>0</v>
      </c>
      <c r="K25">
        <v>0</v>
      </c>
      <c r="L25">
        <v>0</v>
      </c>
      <c r="M25">
        <v>0</v>
      </c>
      <c r="N25">
        <f t="shared" si="0"/>
        <v>0</v>
      </c>
      <c r="O25">
        <f t="shared" si="1"/>
        <v>0</v>
      </c>
      <c r="P25">
        <f t="shared" si="1"/>
        <v>0</v>
      </c>
      <c r="Q25">
        <f t="shared" si="1"/>
        <v>0</v>
      </c>
      <c r="R25">
        <f t="shared" si="2"/>
        <v>0</v>
      </c>
    </row>
    <row r="26" spans="1:18">
      <c r="A26" s="1">
        <v>1</v>
      </c>
      <c r="B26" s="20" t="s">
        <v>90</v>
      </c>
      <c r="C26" s="142" t="s">
        <v>91</v>
      </c>
      <c r="D26" t="s">
        <v>16</v>
      </c>
      <c r="E26" t="s">
        <v>31</v>
      </c>
      <c r="F26" s="20" t="s">
        <v>35</v>
      </c>
      <c r="G26" t="s">
        <v>19</v>
      </c>
      <c r="H26" t="s">
        <v>27</v>
      </c>
      <c r="I26" t="s">
        <v>28</v>
      </c>
      <c r="J26" s="142">
        <v>0</v>
      </c>
      <c r="K26">
        <v>0</v>
      </c>
      <c r="L26">
        <v>0</v>
      </c>
      <c r="M26">
        <v>0</v>
      </c>
      <c r="N26">
        <f t="shared" si="0"/>
        <v>0</v>
      </c>
      <c r="O26">
        <f t="shared" si="1"/>
        <v>0</v>
      </c>
      <c r="P26">
        <f t="shared" si="1"/>
        <v>0</v>
      </c>
      <c r="Q26">
        <f t="shared" si="1"/>
        <v>0</v>
      </c>
      <c r="R26">
        <f t="shared" si="2"/>
        <v>0</v>
      </c>
    </row>
    <row r="27" spans="1:18">
      <c r="A27" s="1">
        <v>1</v>
      </c>
      <c r="B27" s="20" t="s">
        <v>92</v>
      </c>
      <c r="C27" t="s">
        <v>93</v>
      </c>
      <c r="D27" t="s">
        <v>16</v>
      </c>
      <c r="E27" t="s">
        <v>39</v>
      </c>
      <c r="F27" s="20" t="s">
        <v>44</v>
      </c>
      <c r="G27" t="s">
        <v>19</v>
      </c>
      <c r="H27" t="s">
        <v>27</v>
      </c>
      <c r="I27" t="s">
        <v>28</v>
      </c>
      <c r="J27">
        <v>0</v>
      </c>
      <c r="K27">
        <v>0</v>
      </c>
      <c r="L27">
        <v>0</v>
      </c>
      <c r="M27">
        <v>0</v>
      </c>
      <c r="N27">
        <f t="shared" si="0"/>
        <v>0</v>
      </c>
      <c r="O27">
        <f t="shared" si="1"/>
        <v>0</v>
      </c>
      <c r="P27">
        <f t="shared" si="1"/>
        <v>0</v>
      </c>
      <c r="Q27">
        <f t="shared" si="1"/>
        <v>0</v>
      </c>
      <c r="R27">
        <f t="shared" si="2"/>
        <v>0</v>
      </c>
    </row>
    <row r="28" spans="1:18">
      <c r="A28" s="1">
        <v>1</v>
      </c>
      <c r="B28" s="20" t="s">
        <v>94</v>
      </c>
      <c r="C28" t="s">
        <v>95</v>
      </c>
      <c r="D28" t="s">
        <v>16</v>
      </c>
      <c r="E28" t="s">
        <v>17</v>
      </c>
      <c r="F28" s="20" t="s">
        <v>96</v>
      </c>
      <c r="G28" t="s">
        <v>19</v>
      </c>
      <c r="H28" t="s">
        <v>41</v>
      </c>
      <c r="I28" t="s">
        <v>28</v>
      </c>
      <c r="J28">
        <v>0</v>
      </c>
      <c r="K28">
        <v>0</v>
      </c>
      <c r="L28">
        <v>0</v>
      </c>
      <c r="M28">
        <v>0</v>
      </c>
      <c r="N28">
        <f t="shared" si="0"/>
        <v>0</v>
      </c>
      <c r="O28">
        <f t="shared" si="1"/>
        <v>0</v>
      </c>
      <c r="P28">
        <f t="shared" si="1"/>
        <v>0</v>
      </c>
      <c r="Q28">
        <f t="shared" si="1"/>
        <v>0</v>
      </c>
      <c r="R28">
        <f t="shared" si="2"/>
        <v>0</v>
      </c>
    </row>
    <row r="29" spans="1:18">
      <c r="A29" s="1">
        <v>1</v>
      </c>
      <c r="B29" t="s">
        <v>97</v>
      </c>
      <c r="C29" t="s">
        <v>98</v>
      </c>
      <c r="D29" t="s">
        <v>52</v>
      </c>
      <c r="E29" s="20" t="s">
        <v>10</v>
      </c>
      <c r="F29" s="20" t="s">
        <v>25</v>
      </c>
      <c r="G29" t="s">
        <v>53</v>
      </c>
      <c r="H29" t="s">
        <v>27</v>
      </c>
      <c r="I29" t="s">
        <v>28</v>
      </c>
      <c r="J29">
        <v>0</v>
      </c>
      <c r="K29">
        <v>0</v>
      </c>
      <c r="L29">
        <v>0</v>
      </c>
      <c r="M29">
        <v>0</v>
      </c>
      <c r="N29">
        <f t="shared" si="0"/>
        <v>0</v>
      </c>
      <c r="O29">
        <f t="shared" si="1"/>
        <v>0</v>
      </c>
      <c r="P29">
        <f t="shared" si="1"/>
        <v>0</v>
      </c>
      <c r="Q29">
        <f t="shared" si="1"/>
        <v>0</v>
      </c>
      <c r="R29">
        <f t="shared" si="2"/>
        <v>0</v>
      </c>
    </row>
    <row r="30" spans="1:18">
      <c r="A30" s="1">
        <v>1</v>
      </c>
      <c r="B30" t="s">
        <v>99</v>
      </c>
      <c r="C30" t="s">
        <v>100</v>
      </c>
      <c r="D30" t="s">
        <v>16</v>
      </c>
      <c r="E30" t="s">
        <v>31</v>
      </c>
      <c r="F30" s="20" t="s">
        <v>81</v>
      </c>
      <c r="G30" t="s">
        <v>19</v>
      </c>
      <c r="H30" t="s">
        <v>20</v>
      </c>
      <c r="I30" t="s">
        <v>21</v>
      </c>
      <c r="J30">
        <v>0</v>
      </c>
      <c r="K30">
        <v>0</v>
      </c>
      <c r="L30">
        <v>0</v>
      </c>
      <c r="M30">
        <v>0</v>
      </c>
      <c r="N30">
        <f t="shared" si="0"/>
        <v>0</v>
      </c>
      <c r="O30">
        <f t="shared" si="1"/>
        <v>0</v>
      </c>
      <c r="P30">
        <f t="shared" si="1"/>
        <v>0</v>
      </c>
      <c r="Q30">
        <f t="shared" si="1"/>
        <v>0</v>
      </c>
      <c r="R30">
        <f t="shared" si="2"/>
        <v>0</v>
      </c>
    </row>
    <row r="31" spans="1:18">
      <c r="A31" s="1">
        <v>1</v>
      </c>
      <c r="B31" s="20" t="s">
        <v>101</v>
      </c>
      <c r="C31" t="s">
        <v>102</v>
      </c>
      <c r="D31" t="s">
        <v>16</v>
      </c>
      <c r="E31" t="s">
        <v>31</v>
      </c>
      <c r="F31" s="20" t="s">
        <v>103</v>
      </c>
      <c r="G31" t="s">
        <v>19</v>
      </c>
      <c r="H31" t="s">
        <v>20</v>
      </c>
      <c r="I31" t="s">
        <v>21</v>
      </c>
      <c r="J31">
        <v>0</v>
      </c>
      <c r="K31">
        <v>0</v>
      </c>
      <c r="L31">
        <v>0</v>
      </c>
      <c r="M31">
        <v>0</v>
      </c>
      <c r="N31">
        <f t="shared" si="0"/>
        <v>0</v>
      </c>
      <c r="O31">
        <f t="shared" si="1"/>
        <v>0</v>
      </c>
      <c r="P31">
        <f t="shared" si="1"/>
        <v>0</v>
      </c>
      <c r="Q31">
        <f t="shared" si="1"/>
        <v>0</v>
      </c>
      <c r="R31">
        <f t="shared" si="2"/>
        <v>0</v>
      </c>
    </row>
    <row r="32" spans="1:18">
      <c r="A32" s="1">
        <v>1</v>
      </c>
      <c r="B32" s="20" t="s">
        <v>104</v>
      </c>
      <c r="C32" t="s">
        <v>105</v>
      </c>
      <c r="D32" t="s">
        <v>16</v>
      </c>
      <c r="E32" t="s">
        <v>17</v>
      </c>
      <c r="F32" t="s">
        <v>96</v>
      </c>
      <c r="G32" t="s">
        <v>19</v>
      </c>
      <c r="H32" t="s">
        <v>36</v>
      </c>
      <c r="I32" t="s">
        <v>21</v>
      </c>
      <c r="J32">
        <v>0</v>
      </c>
      <c r="K32">
        <v>0</v>
      </c>
      <c r="L32">
        <v>0</v>
      </c>
      <c r="M32">
        <v>0</v>
      </c>
      <c r="N32">
        <f t="shared" si="0"/>
        <v>0</v>
      </c>
      <c r="O32">
        <f t="shared" si="1"/>
        <v>0</v>
      </c>
      <c r="P32">
        <f t="shared" si="1"/>
        <v>0</v>
      </c>
      <c r="Q32">
        <f t="shared" si="1"/>
        <v>0</v>
      </c>
      <c r="R32">
        <f t="shared" si="2"/>
        <v>0</v>
      </c>
    </row>
    <row r="33" spans="1:18">
      <c r="A33" s="1">
        <v>1</v>
      </c>
      <c r="B33" s="20" t="s">
        <v>106</v>
      </c>
      <c r="C33" t="s">
        <v>107</v>
      </c>
      <c r="D33" t="s">
        <v>16</v>
      </c>
      <c r="E33" t="s">
        <v>31</v>
      </c>
      <c r="F33" s="20" t="s">
        <v>81</v>
      </c>
      <c r="G33" t="s">
        <v>19</v>
      </c>
      <c r="H33" t="s">
        <v>36</v>
      </c>
      <c r="I33" t="s">
        <v>28</v>
      </c>
      <c r="J33">
        <v>0</v>
      </c>
      <c r="K33">
        <v>0</v>
      </c>
      <c r="L33">
        <v>0</v>
      </c>
      <c r="M33">
        <v>0</v>
      </c>
      <c r="N33">
        <f t="shared" si="0"/>
        <v>0</v>
      </c>
      <c r="O33">
        <f t="shared" si="1"/>
        <v>0</v>
      </c>
      <c r="P33">
        <f t="shared" si="1"/>
        <v>0</v>
      </c>
      <c r="Q33">
        <f t="shared" si="1"/>
        <v>0</v>
      </c>
      <c r="R33">
        <f t="shared" si="2"/>
        <v>0</v>
      </c>
    </row>
    <row r="34" spans="1:18">
      <c r="A34" s="1">
        <v>1</v>
      </c>
      <c r="B34" t="s">
        <v>108</v>
      </c>
      <c r="C34" s="142" t="s">
        <v>109</v>
      </c>
      <c r="D34" t="s">
        <v>52</v>
      </c>
      <c r="E34" t="s">
        <v>110</v>
      </c>
      <c r="F34" t="s">
        <v>110</v>
      </c>
      <c r="G34" t="s">
        <v>53</v>
      </c>
      <c r="H34" t="s">
        <v>41</v>
      </c>
      <c r="I34" t="s">
        <v>28</v>
      </c>
      <c r="J34" s="142">
        <v>1</v>
      </c>
      <c r="K34">
        <v>2</v>
      </c>
      <c r="L34">
        <v>0</v>
      </c>
      <c r="M34">
        <v>0</v>
      </c>
      <c r="N34">
        <f t="shared" si="0"/>
        <v>1</v>
      </c>
      <c r="O34">
        <f t="shared" si="1"/>
        <v>2</v>
      </c>
      <c r="P34">
        <f t="shared" si="1"/>
        <v>0</v>
      </c>
      <c r="Q34">
        <f t="shared" si="1"/>
        <v>0</v>
      </c>
      <c r="R34">
        <f t="shared" si="2"/>
        <v>3</v>
      </c>
    </row>
    <row r="35" spans="1:18">
      <c r="A35" s="1">
        <v>1</v>
      </c>
      <c r="B35" s="20" t="s">
        <v>111</v>
      </c>
      <c r="C35" t="s">
        <v>112</v>
      </c>
      <c r="D35" t="s">
        <v>16</v>
      </c>
      <c r="E35" t="s">
        <v>31</v>
      </c>
      <c r="F35" t="s">
        <v>81</v>
      </c>
      <c r="G35" t="s">
        <v>19</v>
      </c>
      <c r="H35" t="s">
        <v>36</v>
      </c>
      <c r="I35" t="s">
        <v>28</v>
      </c>
      <c r="J35">
        <v>0</v>
      </c>
      <c r="K35">
        <v>0</v>
      </c>
      <c r="L35">
        <v>0</v>
      </c>
      <c r="M35">
        <v>0</v>
      </c>
      <c r="N35">
        <f t="shared" si="0"/>
        <v>0</v>
      </c>
      <c r="O35">
        <f t="shared" si="1"/>
        <v>0</v>
      </c>
      <c r="P35">
        <f t="shared" si="1"/>
        <v>0</v>
      </c>
      <c r="Q35">
        <f t="shared" si="1"/>
        <v>0</v>
      </c>
      <c r="R35">
        <f t="shared" si="2"/>
        <v>0</v>
      </c>
    </row>
    <row r="36" spans="1:18">
      <c r="A36" s="1">
        <v>1</v>
      </c>
      <c r="B36" s="20" t="s">
        <v>113</v>
      </c>
      <c r="C36" t="s">
        <v>114</v>
      </c>
      <c r="D36" t="s">
        <v>52</v>
      </c>
      <c r="E36" t="s">
        <v>39</v>
      </c>
      <c r="F36" t="s">
        <v>40</v>
      </c>
      <c r="G36" t="s">
        <v>19</v>
      </c>
      <c r="H36" t="s">
        <v>41</v>
      </c>
      <c r="I36" t="s">
        <v>28</v>
      </c>
      <c r="J36">
        <v>0</v>
      </c>
      <c r="K36">
        <v>0</v>
      </c>
      <c r="L36">
        <v>0</v>
      </c>
      <c r="M36">
        <v>0</v>
      </c>
      <c r="N36">
        <f t="shared" si="0"/>
        <v>0</v>
      </c>
      <c r="O36">
        <f t="shared" si="1"/>
        <v>0</v>
      </c>
      <c r="P36">
        <f t="shared" si="1"/>
        <v>0</v>
      </c>
      <c r="Q36">
        <f t="shared" si="1"/>
        <v>0</v>
      </c>
      <c r="R36">
        <f t="shared" si="2"/>
        <v>0</v>
      </c>
    </row>
    <row r="37" spans="1:18">
      <c r="A37" s="1">
        <v>1</v>
      </c>
      <c r="B37" s="20" t="s">
        <v>115</v>
      </c>
      <c r="C37" t="s">
        <v>116</v>
      </c>
      <c r="D37" t="s">
        <v>16</v>
      </c>
      <c r="E37" t="s">
        <v>31</v>
      </c>
      <c r="F37" s="20" t="s">
        <v>81</v>
      </c>
      <c r="G37" t="s">
        <v>19</v>
      </c>
      <c r="H37" t="s">
        <v>20</v>
      </c>
      <c r="I37" t="s">
        <v>21</v>
      </c>
      <c r="J37">
        <v>0</v>
      </c>
      <c r="K37">
        <v>0</v>
      </c>
      <c r="L37">
        <v>0</v>
      </c>
      <c r="M37">
        <v>0</v>
      </c>
      <c r="N37">
        <f t="shared" si="0"/>
        <v>0</v>
      </c>
      <c r="O37">
        <f t="shared" si="1"/>
        <v>0</v>
      </c>
      <c r="P37">
        <f t="shared" si="1"/>
        <v>0</v>
      </c>
      <c r="Q37">
        <f t="shared" si="1"/>
        <v>0</v>
      </c>
      <c r="R37">
        <f t="shared" si="2"/>
        <v>0</v>
      </c>
    </row>
    <row r="38" spans="1:18">
      <c r="A38" s="1">
        <v>1</v>
      </c>
      <c r="B38" s="20" t="s">
        <v>117</v>
      </c>
      <c r="C38" t="s">
        <v>118</v>
      </c>
      <c r="D38" t="s">
        <v>16</v>
      </c>
      <c r="E38" t="s">
        <v>31</v>
      </c>
      <c r="F38" t="s">
        <v>81</v>
      </c>
      <c r="G38" t="s">
        <v>19</v>
      </c>
      <c r="H38" t="s">
        <v>20</v>
      </c>
      <c r="I38" t="s">
        <v>21</v>
      </c>
      <c r="J38">
        <v>0</v>
      </c>
      <c r="K38">
        <v>0</v>
      </c>
      <c r="L38">
        <v>0</v>
      </c>
      <c r="M38">
        <v>0</v>
      </c>
      <c r="N38">
        <f t="shared" si="0"/>
        <v>0</v>
      </c>
      <c r="O38">
        <f t="shared" si="1"/>
        <v>0</v>
      </c>
      <c r="P38">
        <f t="shared" si="1"/>
        <v>0</v>
      </c>
      <c r="Q38">
        <f t="shared" si="1"/>
        <v>0</v>
      </c>
      <c r="R38">
        <f t="shared" si="2"/>
        <v>0</v>
      </c>
    </row>
    <row r="39" spans="1:18">
      <c r="A39" s="1">
        <v>1</v>
      </c>
      <c r="B39" s="20" t="s">
        <v>119</v>
      </c>
      <c r="C39" s="142" t="s">
        <v>120</v>
      </c>
      <c r="D39" t="s">
        <v>16</v>
      </c>
      <c r="E39" t="s">
        <v>39</v>
      </c>
      <c r="F39" s="20" t="s">
        <v>44</v>
      </c>
      <c r="G39" t="s">
        <v>19</v>
      </c>
      <c r="H39" t="s">
        <v>41</v>
      </c>
      <c r="I39" t="s">
        <v>28</v>
      </c>
      <c r="J39" s="142">
        <v>0</v>
      </c>
      <c r="K39">
        <v>0</v>
      </c>
      <c r="L39">
        <v>0</v>
      </c>
      <c r="M39">
        <v>2</v>
      </c>
      <c r="N39">
        <f t="shared" si="0"/>
        <v>0</v>
      </c>
      <c r="O39">
        <f t="shared" si="1"/>
        <v>0</v>
      </c>
      <c r="P39">
        <f t="shared" si="1"/>
        <v>0</v>
      </c>
      <c r="Q39">
        <f t="shared" si="1"/>
        <v>2</v>
      </c>
      <c r="R39">
        <f t="shared" si="2"/>
        <v>2</v>
      </c>
    </row>
    <row r="40" spans="1:18">
      <c r="A40" s="1">
        <v>1</v>
      </c>
      <c r="B40" s="20" t="s">
        <v>121</v>
      </c>
      <c r="C40" t="s">
        <v>122</v>
      </c>
      <c r="D40" t="s">
        <v>52</v>
      </c>
      <c r="E40" t="s">
        <v>17</v>
      </c>
      <c r="F40" t="s">
        <v>284</v>
      </c>
      <c r="G40" t="s">
        <v>19</v>
      </c>
      <c r="H40" t="s">
        <v>27</v>
      </c>
      <c r="I40" t="s">
        <v>28</v>
      </c>
      <c r="J40">
        <v>0</v>
      </c>
      <c r="K40">
        <v>0</v>
      </c>
      <c r="L40">
        <v>0</v>
      </c>
      <c r="M40">
        <v>0</v>
      </c>
      <c r="N40">
        <f t="shared" si="0"/>
        <v>0</v>
      </c>
      <c r="O40">
        <f t="shared" si="1"/>
        <v>0</v>
      </c>
      <c r="P40">
        <f t="shared" si="1"/>
        <v>0</v>
      </c>
      <c r="Q40">
        <f t="shared" si="1"/>
        <v>0</v>
      </c>
      <c r="R40">
        <f t="shared" si="2"/>
        <v>0</v>
      </c>
    </row>
    <row r="41" spans="1:18">
      <c r="A41" s="1">
        <v>1</v>
      </c>
      <c r="B41" s="20" t="s">
        <v>123</v>
      </c>
      <c r="C41" t="s">
        <v>124</v>
      </c>
      <c r="D41" t="s">
        <v>16</v>
      </c>
      <c r="E41" t="s">
        <v>39</v>
      </c>
      <c r="F41" t="s">
        <v>44</v>
      </c>
      <c r="G41" t="s">
        <v>19</v>
      </c>
      <c r="H41" t="s">
        <v>27</v>
      </c>
      <c r="I41" t="s">
        <v>28</v>
      </c>
      <c r="J41">
        <v>0</v>
      </c>
      <c r="K41">
        <v>0</v>
      </c>
      <c r="L41">
        <v>0</v>
      </c>
      <c r="M41">
        <v>0</v>
      </c>
      <c r="N41">
        <f t="shared" si="0"/>
        <v>0</v>
      </c>
      <c r="O41">
        <f t="shared" si="1"/>
        <v>0</v>
      </c>
      <c r="P41">
        <f t="shared" si="1"/>
        <v>0</v>
      </c>
      <c r="Q41">
        <f t="shared" si="1"/>
        <v>0</v>
      </c>
      <c r="R41">
        <f t="shared" si="2"/>
        <v>0</v>
      </c>
    </row>
    <row r="42" spans="1:18">
      <c r="A42" s="1">
        <v>1</v>
      </c>
      <c r="B42" s="32" t="s">
        <v>125</v>
      </c>
      <c r="C42" t="s">
        <v>126</v>
      </c>
      <c r="D42" t="s">
        <v>16</v>
      </c>
      <c r="E42" t="s">
        <v>31</v>
      </c>
      <c r="F42" t="s">
        <v>103</v>
      </c>
      <c r="G42" t="s">
        <v>19</v>
      </c>
      <c r="H42" t="s">
        <v>20</v>
      </c>
      <c r="I42" t="s">
        <v>21</v>
      </c>
      <c r="J42">
        <v>0</v>
      </c>
      <c r="K42">
        <v>0</v>
      </c>
      <c r="L42">
        <v>0</v>
      </c>
      <c r="M42">
        <v>0</v>
      </c>
      <c r="N42">
        <f t="shared" si="0"/>
        <v>0</v>
      </c>
      <c r="O42">
        <f t="shared" si="1"/>
        <v>0</v>
      </c>
      <c r="P42">
        <f t="shared" si="1"/>
        <v>0</v>
      </c>
      <c r="Q42">
        <f t="shared" si="1"/>
        <v>0</v>
      </c>
      <c r="R42">
        <f t="shared" si="2"/>
        <v>0</v>
      </c>
    </row>
    <row r="43" spans="1:18">
      <c r="A43" s="1">
        <v>1</v>
      </c>
      <c r="B43" s="20" t="s">
        <v>127</v>
      </c>
      <c r="C43" t="s">
        <v>128</v>
      </c>
      <c r="D43" t="s">
        <v>16</v>
      </c>
      <c r="E43" t="s">
        <v>31</v>
      </c>
      <c r="F43" s="20" t="s">
        <v>81</v>
      </c>
      <c r="G43" t="s">
        <v>19</v>
      </c>
      <c r="H43" t="s">
        <v>20</v>
      </c>
      <c r="I43" t="s">
        <v>28</v>
      </c>
      <c r="J43">
        <v>0</v>
      </c>
      <c r="K43">
        <v>0</v>
      </c>
      <c r="L43">
        <v>0</v>
      </c>
      <c r="M43">
        <v>0</v>
      </c>
      <c r="N43">
        <f t="shared" si="0"/>
        <v>0</v>
      </c>
      <c r="O43">
        <f t="shared" si="1"/>
        <v>0</v>
      </c>
      <c r="P43">
        <f t="shared" si="1"/>
        <v>0</v>
      </c>
      <c r="Q43">
        <f t="shared" si="1"/>
        <v>0</v>
      </c>
      <c r="R43">
        <f t="shared" si="2"/>
        <v>0</v>
      </c>
    </row>
    <row r="44" spans="1:18">
      <c r="A44" s="1">
        <v>1</v>
      </c>
      <c r="B44" s="20" t="s">
        <v>129</v>
      </c>
      <c r="C44" s="142" t="s">
        <v>130</v>
      </c>
      <c r="D44" t="s">
        <v>16</v>
      </c>
      <c r="E44" t="s">
        <v>31</v>
      </c>
      <c r="F44" s="20" t="s">
        <v>81</v>
      </c>
      <c r="G44" t="s">
        <v>19</v>
      </c>
      <c r="H44" t="s">
        <v>20</v>
      </c>
      <c r="I44" t="s">
        <v>21</v>
      </c>
      <c r="J44" s="142">
        <v>0</v>
      </c>
      <c r="K44">
        <v>0</v>
      </c>
      <c r="L44">
        <v>0</v>
      </c>
      <c r="M44">
        <v>0</v>
      </c>
      <c r="N44">
        <f t="shared" si="0"/>
        <v>0</v>
      </c>
      <c r="O44">
        <f t="shared" si="1"/>
        <v>0</v>
      </c>
      <c r="P44">
        <f t="shared" si="1"/>
        <v>0</v>
      </c>
      <c r="Q44">
        <f t="shared" si="1"/>
        <v>0</v>
      </c>
      <c r="R44">
        <f t="shared" si="2"/>
        <v>0</v>
      </c>
    </row>
    <row r="45" spans="1:18">
      <c r="A45" s="1">
        <v>1</v>
      </c>
      <c r="B45" s="20" t="s">
        <v>131</v>
      </c>
      <c r="C45" t="s">
        <v>132</v>
      </c>
      <c r="D45" t="s">
        <v>16</v>
      </c>
      <c r="E45" t="s">
        <v>39</v>
      </c>
      <c r="F45" t="s">
        <v>78</v>
      </c>
      <c r="G45" t="s">
        <v>19</v>
      </c>
      <c r="H45" t="s">
        <v>27</v>
      </c>
      <c r="I45" t="s">
        <v>28</v>
      </c>
      <c r="J45">
        <v>0</v>
      </c>
      <c r="K45">
        <v>0</v>
      </c>
      <c r="L45">
        <v>0</v>
      </c>
      <c r="M45">
        <v>0</v>
      </c>
      <c r="N45">
        <f t="shared" si="0"/>
        <v>0</v>
      </c>
      <c r="O45">
        <f t="shared" si="1"/>
        <v>0</v>
      </c>
      <c r="P45">
        <f t="shared" si="1"/>
        <v>0</v>
      </c>
      <c r="Q45">
        <f t="shared" si="1"/>
        <v>0</v>
      </c>
      <c r="R45">
        <f t="shared" si="2"/>
        <v>0</v>
      </c>
    </row>
    <row r="46" spans="1:18">
      <c r="A46" s="1">
        <v>1</v>
      </c>
      <c r="B46" t="s">
        <v>133</v>
      </c>
      <c r="C46" t="s">
        <v>134</v>
      </c>
      <c r="D46" t="s">
        <v>16</v>
      </c>
      <c r="E46" t="s">
        <v>31</v>
      </c>
      <c r="F46" s="20" t="s">
        <v>81</v>
      </c>
      <c r="G46" t="s">
        <v>19</v>
      </c>
      <c r="H46" t="s">
        <v>36</v>
      </c>
      <c r="I46" t="s">
        <v>28</v>
      </c>
      <c r="J46">
        <v>0</v>
      </c>
      <c r="K46">
        <v>0</v>
      </c>
      <c r="L46">
        <v>0</v>
      </c>
      <c r="M46">
        <v>0</v>
      </c>
      <c r="N46">
        <f t="shared" si="0"/>
        <v>0</v>
      </c>
      <c r="O46">
        <f t="shared" si="1"/>
        <v>0</v>
      </c>
      <c r="P46">
        <f t="shared" si="1"/>
        <v>0</v>
      </c>
      <c r="Q46">
        <f t="shared" si="1"/>
        <v>0</v>
      </c>
      <c r="R46">
        <f t="shared" si="2"/>
        <v>0</v>
      </c>
    </row>
    <row r="47" spans="1:18">
      <c r="A47" s="1">
        <v>1</v>
      </c>
      <c r="C47" t="s">
        <v>135</v>
      </c>
      <c r="D47" t="s">
        <v>52</v>
      </c>
      <c r="E47" s="20" t="s">
        <v>10</v>
      </c>
      <c r="F47" s="20" t="s">
        <v>136</v>
      </c>
      <c r="G47" t="s">
        <v>53</v>
      </c>
      <c r="H47" t="s">
        <v>41</v>
      </c>
      <c r="I47" t="s">
        <v>28</v>
      </c>
      <c r="J47">
        <v>0</v>
      </c>
      <c r="K47">
        <v>0</v>
      </c>
      <c r="L47">
        <v>0</v>
      </c>
      <c r="M47">
        <v>0</v>
      </c>
      <c r="N47">
        <f t="shared" si="0"/>
        <v>0</v>
      </c>
      <c r="O47">
        <f t="shared" si="1"/>
        <v>0</v>
      </c>
      <c r="P47">
        <f t="shared" si="1"/>
        <v>0</v>
      </c>
      <c r="Q47">
        <f t="shared" si="1"/>
        <v>0</v>
      </c>
      <c r="R47">
        <f t="shared" si="2"/>
        <v>0</v>
      </c>
    </row>
    <row r="48" spans="1:18">
      <c r="A48" s="1">
        <v>1</v>
      </c>
      <c r="B48" s="20" t="s">
        <v>137</v>
      </c>
      <c r="C48" t="s">
        <v>138</v>
      </c>
      <c r="D48" t="s">
        <v>16</v>
      </c>
      <c r="E48" t="s">
        <v>39</v>
      </c>
      <c r="F48" t="s">
        <v>40</v>
      </c>
      <c r="G48" t="s">
        <v>19</v>
      </c>
      <c r="H48" t="s">
        <v>27</v>
      </c>
      <c r="I48" t="s">
        <v>28</v>
      </c>
      <c r="J48">
        <v>0</v>
      </c>
      <c r="K48">
        <v>0</v>
      </c>
      <c r="L48">
        <v>0</v>
      </c>
      <c r="M48">
        <v>0</v>
      </c>
      <c r="N48">
        <f t="shared" si="0"/>
        <v>0</v>
      </c>
      <c r="O48">
        <f t="shared" si="1"/>
        <v>0</v>
      </c>
      <c r="P48">
        <f t="shared" si="1"/>
        <v>0</v>
      </c>
      <c r="Q48">
        <f t="shared" si="1"/>
        <v>0</v>
      </c>
      <c r="R48">
        <f t="shared" si="2"/>
        <v>0</v>
      </c>
    </row>
    <row r="49" spans="1:18">
      <c r="A49" s="1">
        <v>1</v>
      </c>
      <c r="C49" t="s">
        <v>139</v>
      </c>
      <c r="D49" t="s">
        <v>52</v>
      </c>
      <c r="E49" t="s">
        <v>39</v>
      </c>
      <c r="F49" t="s">
        <v>40</v>
      </c>
      <c r="G49" t="s">
        <v>19</v>
      </c>
      <c r="H49" t="s">
        <v>41</v>
      </c>
      <c r="I49" t="s">
        <v>28</v>
      </c>
      <c r="J49">
        <v>0</v>
      </c>
      <c r="K49">
        <v>0</v>
      </c>
      <c r="L49">
        <v>0</v>
      </c>
      <c r="M49">
        <v>0</v>
      </c>
      <c r="N49">
        <f t="shared" si="0"/>
        <v>0</v>
      </c>
      <c r="O49">
        <f t="shared" si="1"/>
        <v>0</v>
      </c>
      <c r="P49">
        <f t="shared" si="1"/>
        <v>0</v>
      </c>
      <c r="Q49">
        <f t="shared" si="1"/>
        <v>0</v>
      </c>
      <c r="R49">
        <f t="shared" si="2"/>
        <v>0</v>
      </c>
    </row>
    <row r="50" spans="1:18">
      <c r="A50" s="1">
        <v>1</v>
      </c>
      <c r="B50" t="s">
        <v>140</v>
      </c>
      <c r="C50" s="142" t="s">
        <v>141</v>
      </c>
      <c r="D50" t="s">
        <v>52</v>
      </c>
      <c r="E50" t="s">
        <v>10</v>
      </c>
      <c r="F50" s="20" t="s">
        <v>25</v>
      </c>
      <c r="G50" t="s">
        <v>53</v>
      </c>
      <c r="H50" t="s">
        <v>41</v>
      </c>
      <c r="I50" t="s">
        <v>28</v>
      </c>
      <c r="J50" s="142">
        <v>0</v>
      </c>
      <c r="K50">
        <v>0</v>
      </c>
      <c r="L50">
        <v>0</v>
      </c>
      <c r="M50">
        <v>0</v>
      </c>
      <c r="N50">
        <f t="shared" si="0"/>
        <v>0</v>
      </c>
      <c r="O50">
        <f t="shared" si="1"/>
        <v>0</v>
      </c>
      <c r="P50">
        <f t="shared" si="1"/>
        <v>0</v>
      </c>
      <c r="Q50">
        <f t="shared" si="1"/>
        <v>0</v>
      </c>
      <c r="R50">
        <f t="shared" si="2"/>
        <v>0</v>
      </c>
    </row>
    <row r="51" spans="1:18">
      <c r="A51" s="1">
        <v>1</v>
      </c>
      <c r="B51" t="s">
        <v>142</v>
      </c>
      <c r="C51" t="s">
        <v>143</v>
      </c>
      <c r="D51" t="s">
        <v>52</v>
      </c>
      <c r="E51" s="20" t="s">
        <v>10</v>
      </c>
      <c r="F51" s="20" t="s">
        <v>136</v>
      </c>
      <c r="G51" t="s">
        <v>53</v>
      </c>
      <c r="H51" t="s">
        <v>41</v>
      </c>
      <c r="I51" t="s">
        <v>28</v>
      </c>
      <c r="J51">
        <v>0</v>
      </c>
      <c r="K51">
        <v>0</v>
      </c>
      <c r="L51">
        <v>0</v>
      </c>
      <c r="M51">
        <v>0</v>
      </c>
      <c r="N51">
        <f t="shared" si="0"/>
        <v>0</v>
      </c>
      <c r="O51">
        <f t="shared" si="1"/>
        <v>0</v>
      </c>
      <c r="P51">
        <f t="shared" si="1"/>
        <v>0</v>
      </c>
      <c r="Q51">
        <f t="shared" si="1"/>
        <v>0</v>
      </c>
      <c r="R51">
        <f t="shared" si="2"/>
        <v>0</v>
      </c>
    </row>
    <row r="52" spans="1:18">
      <c r="A52" s="1">
        <v>1</v>
      </c>
      <c r="C52" t="s">
        <v>144</v>
      </c>
      <c r="D52" t="s">
        <v>52</v>
      </c>
      <c r="E52" t="s">
        <v>10</v>
      </c>
      <c r="F52" t="s">
        <v>489</v>
      </c>
      <c r="G52" t="s">
        <v>53</v>
      </c>
      <c r="H52" t="s">
        <v>41</v>
      </c>
      <c r="I52" t="s">
        <v>28</v>
      </c>
      <c r="J52">
        <v>0</v>
      </c>
      <c r="K52">
        <v>0</v>
      </c>
      <c r="L52">
        <v>0</v>
      </c>
      <c r="M52">
        <v>0</v>
      </c>
      <c r="N52">
        <f t="shared" si="0"/>
        <v>0</v>
      </c>
      <c r="O52">
        <f t="shared" si="1"/>
        <v>0</v>
      </c>
      <c r="P52">
        <f t="shared" si="1"/>
        <v>0</v>
      </c>
      <c r="Q52">
        <f t="shared" si="1"/>
        <v>0</v>
      </c>
      <c r="R52">
        <f t="shared" si="2"/>
        <v>0</v>
      </c>
    </row>
    <row r="53" spans="1:18">
      <c r="A53" s="1">
        <v>1</v>
      </c>
      <c r="B53" t="s">
        <v>145</v>
      </c>
      <c r="C53" t="s">
        <v>146</v>
      </c>
      <c r="D53" t="s">
        <v>16</v>
      </c>
      <c r="E53" t="s">
        <v>31</v>
      </c>
      <c r="F53" t="s">
        <v>103</v>
      </c>
      <c r="G53" t="s">
        <v>19</v>
      </c>
      <c r="H53" t="s">
        <v>36</v>
      </c>
      <c r="I53" t="s">
        <v>21</v>
      </c>
      <c r="J53">
        <v>1</v>
      </c>
      <c r="K53">
        <v>0</v>
      </c>
      <c r="L53">
        <v>0</v>
      </c>
      <c r="M53">
        <v>0</v>
      </c>
      <c r="N53">
        <f t="shared" si="0"/>
        <v>1</v>
      </c>
      <c r="O53">
        <f t="shared" si="1"/>
        <v>0</v>
      </c>
      <c r="P53">
        <f t="shared" si="1"/>
        <v>0</v>
      </c>
      <c r="Q53">
        <f t="shared" si="1"/>
        <v>0</v>
      </c>
      <c r="R53">
        <f t="shared" si="2"/>
        <v>1</v>
      </c>
    </row>
    <row r="54" spans="1:18">
      <c r="A54" s="1">
        <v>1</v>
      </c>
      <c r="B54" s="20" t="s">
        <v>147</v>
      </c>
      <c r="C54" t="s">
        <v>148</v>
      </c>
      <c r="D54" t="s">
        <v>16</v>
      </c>
      <c r="E54" t="s">
        <v>39</v>
      </c>
      <c r="F54" t="s">
        <v>40</v>
      </c>
      <c r="G54" t="s">
        <v>19</v>
      </c>
      <c r="H54" t="s">
        <v>27</v>
      </c>
      <c r="I54" t="s">
        <v>28</v>
      </c>
      <c r="J54">
        <v>0</v>
      </c>
      <c r="K54">
        <v>0</v>
      </c>
      <c r="L54">
        <v>0</v>
      </c>
      <c r="M54">
        <v>0</v>
      </c>
      <c r="N54">
        <f t="shared" si="0"/>
        <v>0</v>
      </c>
      <c r="O54">
        <f t="shared" si="1"/>
        <v>0</v>
      </c>
      <c r="P54">
        <f t="shared" si="1"/>
        <v>0</v>
      </c>
      <c r="Q54">
        <f t="shared" si="1"/>
        <v>0</v>
      </c>
      <c r="R54">
        <f t="shared" si="2"/>
        <v>0</v>
      </c>
    </row>
    <row r="55" spans="1:18">
      <c r="A55" s="1">
        <v>1</v>
      </c>
      <c r="B55" s="20" t="s">
        <v>149</v>
      </c>
      <c r="C55" s="142" t="s">
        <v>150</v>
      </c>
      <c r="D55" t="s">
        <v>16</v>
      </c>
      <c r="E55" t="s">
        <v>39</v>
      </c>
      <c r="F55" t="s">
        <v>40</v>
      </c>
      <c r="G55" t="s">
        <v>19</v>
      </c>
      <c r="H55" t="s">
        <v>27</v>
      </c>
      <c r="I55" t="s">
        <v>28</v>
      </c>
      <c r="J55" s="142">
        <v>1</v>
      </c>
      <c r="K55">
        <v>10</v>
      </c>
      <c r="L55">
        <v>0</v>
      </c>
      <c r="M55">
        <v>1</v>
      </c>
      <c r="N55">
        <f t="shared" si="0"/>
        <v>1</v>
      </c>
      <c r="O55">
        <f t="shared" si="1"/>
        <v>10</v>
      </c>
      <c r="P55">
        <f t="shared" si="1"/>
        <v>0</v>
      </c>
      <c r="Q55">
        <f t="shared" si="1"/>
        <v>1</v>
      </c>
      <c r="R55">
        <f t="shared" si="2"/>
        <v>12</v>
      </c>
    </row>
    <row r="56" spans="1:18">
      <c r="A56" s="1">
        <v>1</v>
      </c>
      <c r="B56" s="20" t="s">
        <v>151</v>
      </c>
      <c r="C56" t="s">
        <v>152</v>
      </c>
      <c r="D56" t="s">
        <v>16</v>
      </c>
      <c r="E56" t="s">
        <v>39</v>
      </c>
      <c r="F56" s="20" t="s">
        <v>44</v>
      </c>
      <c r="G56" t="s">
        <v>19</v>
      </c>
      <c r="H56" t="s">
        <v>27</v>
      </c>
      <c r="I56" t="s">
        <v>28</v>
      </c>
      <c r="J56">
        <v>0</v>
      </c>
      <c r="K56">
        <v>0</v>
      </c>
      <c r="L56">
        <v>0</v>
      </c>
      <c r="M56">
        <v>0</v>
      </c>
      <c r="N56">
        <f t="shared" si="0"/>
        <v>0</v>
      </c>
      <c r="O56">
        <f t="shared" si="1"/>
        <v>0</v>
      </c>
      <c r="P56">
        <f t="shared" si="1"/>
        <v>0</v>
      </c>
      <c r="Q56">
        <f t="shared" si="1"/>
        <v>0</v>
      </c>
      <c r="R56">
        <f t="shared" si="2"/>
        <v>0</v>
      </c>
    </row>
    <row r="57" spans="1:18">
      <c r="A57" s="1">
        <v>1</v>
      </c>
      <c r="B57" s="20" t="s">
        <v>153</v>
      </c>
      <c r="C57" t="s">
        <v>154</v>
      </c>
      <c r="D57" t="s">
        <v>16</v>
      </c>
      <c r="E57" t="s">
        <v>31</v>
      </c>
      <c r="F57" s="20" t="s">
        <v>32</v>
      </c>
      <c r="G57" t="s">
        <v>19</v>
      </c>
      <c r="H57" t="s">
        <v>36</v>
      </c>
      <c r="I57" t="s">
        <v>28</v>
      </c>
      <c r="J57">
        <v>0</v>
      </c>
      <c r="K57">
        <v>0</v>
      </c>
      <c r="L57">
        <v>0</v>
      </c>
      <c r="M57">
        <v>3</v>
      </c>
      <c r="N57">
        <f t="shared" si="0"/>
        <v>0</v>
      </c>
      <c r="O57">
        <f t="shared" si="1"/>
        <v>0</v>
      </c>
      <c r="P57">
        <f t="shared" si="1"/>
        <v>0</v>
      </c>
      <c r="Q57">
        <f t="shared" si="1"/>
        <v>3</v>
      </c>
      <c r="R57">
        <f t="shared" si="2"/>
        <v>3</v>
      </c>
    </row>
    <row r="58" spans="1:18">
      <c r="A58" s="1">
        <v>1</v>
      </c>
      <c r="B58" t="s">
        <v>155</v>
      </c>
      <c r="C58" t="s">
        <v>156</v>
      </c>
      <c r="D58" t="s">
        <v>16</v>
      </c>
      <c r="E58" t="s">
        <v>39</v>
      </c>
      <c r="F58" t="s">
        <v>78</v>
      </c>
      <c r="G58" t="s">
        <v>19</v>
      </c>
      <c r="H58" t="s">
        <v>36</v>
      </c>
      <c r="I58" t="s">
        <v>28</v>
      </c>
      <c r="J58">
        <v>0</v>
      </c>
      <c r="K58">
        <v>0</v>
      </c>
      <c r="L58">
        <v>0</v>
      </c>
      <c r="M58">
        <v>0</v>
      </c>
      <c r="N58">
        <f t="shared" si="0"/>
        <v>0</v>
      </c>
      <c r="O58">
        <f t="shared" si="1"/>
        <v>0</v>
      </c>
      <c r="P58">
        <f t="shared" si="1"/>
        <v>0</v>
      </c>
      <c r="Q58">
        <f t="shared" si="1"/>
        <v>0</v>
      </c>
      <c r="R58">
        <f t="shared" si="2"/>
        <v>0</v>
      </c>
    </row>
    <row r="59" spans="1:18">
      <c r="A59" s="1">
        <v>1</v>
      </c>
      <c r="B59" s="20" t="s">
        <v>157</v>
      </c>
      <c r="C59" t="s">
        <v>158</v>
      </c>
      <c r="D59" t="s">
        <v>16</v>
      </c>
      <c r="E59" t="s">
        <v>31</v>
      </c>
      <c r="F59" t="s">
        <v>81</v>
      </c>
      <c r="G59" t="s">
        <v>19</v>
      </c>
      <c r="H59" t="s">
        <v>27</v>
      </c>
      <c r="I59" t="s">
        <v>28</v>
      </c>
      <c r="J59">
        <v>0</v>
      </c>
      <c r="K59">
        <v>0</v>
      </c>
      <c r="L59">
        <v>0</v>
      </c>
      <c r="M59">
        <v>0</v>
      </c>
      <c r="N59">
        <f t="shared" si="0"/>
        <v>0</v>
      </c>
      <c r="O59">
        <f t="shared" si="1"/>
        <v>0</v>
      </c>
      <c r="P59">
        <f t="shared" si="1"/>
        <v>0</v>
      </c>
      <c r="Q59">
        <f t="shared" si="1"/>
        <v>0</v>
      </c>
      <c r="R59">
        <f t="shared" si="2"/>
        <v>0</v>
      </c>
    </row>
    <row r="60" spans="1:18">
      <c r="A60" s="1">
        <v>1</v>
      </c>
      <c r="B60" s="20" t="s">
        <v>159</v>
      </c>
      <c r="C60" t="s">
        <v>160</v>
      </c>
      <c r="D60" t="s">
        <v>16</v>
      </c>
      <c r="E60" t="s">
        <v>31</v>
      </c>
      <c r="F60" t="s">
        <v>103</v>
      </c>
      <c r="G60" t="s">
        <v>19</v>
      </c>
      <c r="H60" t="s">
        <v>20</v>
      </c>
      <c r="I60" t="s">
        <v>21</v>
      </c>
      <c r="J60">
        <v>0</v>
      </c>
      <c r="K60">
        <v>0</v>
      </c>
      <c r="L60">
        <v>0</v>
      </c>
      <c r="M60">
        <v>0</v>
      </c>
      <c r="N60">
        <f t="shared" si="0"/>
        <v>0</v>
      </c>
      <c r="O60">
        <f t="shared" si="1"/>
        <v>0</v>
      </c>
      <c r="P60">
        <f t="shared" si="1"/>
        <v>0</v>
      </c>
      <c r="Q60">
        <f t="shared" si="1"/>
        <v>0</v>
      </c>
      <c r="R60">
        <f t="shared" si="2"/>
        <v>0</v>
      </c>
    </row>
    <row r="61" spans="1:18">
      <c r="A61" s="1">
        <v>1</v>
      </c>
      <c r="B61" t="s">
        <v>161</v>
      </c>
      <c r="C61" t="s">
        <v>162</v>
      </c>
      <c r="D61" t="s">
        <v>52</v>
      </c>
      <c r="E61" s="20" t="s">
        <v>10</v>
      </c>
      <c r="F61" s="20" t="s">
        <v>136</v>
      </c>
      <c r="G61" t="s">
        <v>53</v>
      </c>
      <c r="H61" t="s">
        <v>41</v>
      </c>
      <c r="I61" t="s">
        <v>28</v>
      </c>
      <c r="J61">
        <v>0</v>
      </c>
      <c r="K61">
        <v>0</v>
      </c>
      <c r="L61">
        <v>0</v>
      </c>
      <c r="M61">
        <v>0</v>
      </c>
      <c r="N61">
        <f t="shared" si="0"/>
        <v>0</v>
      </c>
      <c r="O61">
        <f t="shared" si="1"/>
        <v>0</v>
      </c>
      <c r="P61">
        <f t="shared" si="1"/>
        <v>0</v>
      </c>
      <c r="Q61">
        <f t="shared" si="1"/>
        <v>0</v>
      </c>
      <c r="R61">
        <f t="shared" si="2"/>
        <v>0</v>
      </c>
    </row>
    <row r="62" spans="1:18">
      <c r="A62" s="1">
        <v>1</v>
      </c>
      <c r="B62" s="20" t="s">
        <v>163</v>
      </c>
      <c r="C62" s="142" t="s">
        <v>164</v>
      </c>
      <c r="D62" t="s">
        <v>16</v>
      </c>
      <c r="E62" t="s">
        <v>31</v>
      </c>
      <c r="F62" t="s">
        <v>35</v>
      </c>
      <c r="G62" t="s">
        <v>19</v>
      </c>
      <c r="H62" t="s">
        <v>36</v>
      </c>
      <c r="I62" t="s">
        <v>28</v>
      </c>
      <c r="J62" s="142">
        <v>0</v>
      </c>
      <c r="K62">
        <v>0</v>
      </c>
      <c r="L62">
        <v>0</v>
      </c>
      <c r="M62">
        <v>0</v>
      </c>
      <c r="N62">
        <f t="shared" si="0"/>
        <v>0</v>
      </c>
      <c r="O62">
        <f t="shared" si="1"/>
        <v>0</v>
      </c>
      <c r="P62">
        <f t="shared" si="1"/>
        <v>0</v>
      </c>
      <c r="Q62">
        <f t="shared" si="1"/>
        <v>0</v>
      </c>
      <c r="R62">
        <f t="shared" si="2"/>
        <v>0</v>
      </c>
    </row>
    <row r="63" spans="1:18">
      <c r="A63" s="1">
        <v>1</v>
      </c>
      <c r="B63" s="20" t="s">
        <v>165</v>
      </c>
      <c r="C63" t="s">
        <v>166</v>
      </c>
      <c r="D63" t="s">
        <v>16</v>
      </c>
      <c r="E63" t="s">
        <v>31</v>
      </c>
      <c r="F63" t="s">
        <v>103</v>
      </c>
      <c r="G63" t="s">
        <v>19</v>
      </c>
      <c r="H63" t="s">
        <v>20</v>
      </c>
      <c r="I63" t="s">
        <v>21</v>
      </c>
      <c r="J63">
        <v>0</v>
      </c>
      <c r="K63">
        <v>0</v>
      </c>
      <c r="L63">
        <v>0</v>
      </c>
      <c r="M63">
        <v>0</v>
      </c>
      <c r="N63">
        <f t="shared" si="0"/>
        <v>0</v>
      </c>
      <c r="O63">
        <f t="shared" si="1"/>
        <v>0</v>
      </c>
      <c r="P63">
        <f t="shared" si="1"/>
        <v>0</v>
      </c>
      <c r="Q63">
        <f t="shared" si="1"/>
        <v>0</v>
      </c>
      <c r="R63">
        <f t="shared" si="2"/>
        <v>0</v>
      </c>
    </row>
    <row r="64" spans="1:18">
      <c r="A64" s="1">
        <v>1</v>
      </c>
      <c r="C64" t="s">
        <v>167</v>
      </c>
      <c r="D64" t="s">
        <v>52</v>
      </c>
      <c r="E64" t="s">
        <v>10</v>
      </c>
      <c r="F64" t="s">
        <v>489</v>
      </c>
      <c r="G64" t="s">
        <v>19</v>
      </c>
      <c r="H64" t="s">
        <v>41</v>
      </c>
      <c r="I64" t="s">
        <v>28</v>
      </c>
      <c r="J64">
        <v>0</v>
      </c>
      <c r="K64">
        <v>0</v>
      </c>
      <c r="L64">
        <v>0</v>
      </c>
      <c r="M64">
        <v>0</v>
      </c>
      <c r="N64">
        <f t="shared" si="0"/>
        <v>0</v>
      </c>
      <c r="O64">
        <f t="shared" si="1"/>
        <v>0</v>
      </c>
      <c r="P64">
        <f t="shared" si="1"/>
        <v>0</v>
      </c>
      <c r="Q64">
        <f t="shared" si="1"/>
        <v>0</v>
      </c>
      <c r="R64">
        <f t="shared" si="2"/>
        <v>0</v>
      </c>
    </row>
    <row r="65" spans="1:18">
      <c r="A65" s="1">
        <v>1</v>
      </c>
      <c r="B65" t="s">
        <v>168</v>
      </c>
      <c r="C65" s="142" t="s">
        <v>169</v>
      </c>
      <c r="D65" t="s">
        <v>16</v>
      </c>
      <c r="E65" t="s">
        <v>17</v>
      </c>
      <c r="F65" t="s">
        <v>490</v>
      </c>
      <c r="G65" t="s">
        <v>19</v>
      </c>
      <c r="H65" t="s">
        <v>27</v>
      </c>
      <c r="I65" t="s">
        <v>28</v>
      </c>
      <c r="J65" s="142">
        <v>0</v>
      </c>
      <c r="K65">
        <v>0</v>
      </c>
      <c r="L65">
        <v>0</v>
      </c>
      <c r="M65">
        <v>0</v>
      </c>
      <c r="N65">
        <f t="shared" si="0"/>
        <v>0</v>
      </c>
      <c r="O65">
        <f t="shared" si="1"/>
        <v>0</v>
      </c>
      <c r="P65">
        <f t="shared" si="1"/>
        <v>0</v>
      </c>
      <c r="Q65">
        <f t="shared" si="1"/>
        <v>0</v>
      </c>
      <c r="R65">
        <f t="shared" si="2"/>
        <v>0</v>
      </c>
    </row>
    <row r="66" spans="1:18">
      <c r="A66" s="1">
        <v>1</v>
      </c>
      <c r="B66" t="s">
        <v>170</v>
      </c>
      <c r="C66" t="s">
        <v>171</v>
      </c>
      <c r="D66" t="s">
        <v>52</v>
      </c>
      <c r="E66" t="s">
        <v>10</v>
      </c>
      <c r="F66" t="s">
        <v>489</v>
      </c>
      <c r="G66" t="s">
        <v>53</v>
      </c>
      <c r="H66" t="s">
        <v>41</v>
      </c>
      <c r="I66" t="s">
        <v>28</v>
      </c>
      <c r="J66">
        <v>0</v>
      </c>
      <c r="K66">
        <v>0</v>
      </c>
      <c r="L66">
        <v>0</v>
      </c>
      <c r="M66">
        <v>0</v>
      </c>
      <c r="N66">
        <f t="shared" si="0"/>
        <v>0</v>
      </c>
      <c r="O66">
        <f t="shared" si="1"/>
        <v>0</v>
      </c>
      <c r="P66">
        <f t="shared" si="1"/>
        <v>0</v>
      </c>
      <c r="Q66">
        <f t="shared" si="1"/>
        <v>0</v>
      </c>
      <c r="R66">
        <f t="shared" si="2"/>
        <v>0</v>
      </c>
    </row>
    <row r="67" spans="1:18">
      <c r="A67" s="1">
        <v>1</v>
      </c>
      <c r="B67" t="s">
        <v>172</v>
      </c>
      <c r="C67" t="s">
        <v>173</v>
      </c>
      <c r="D67" t="s">
        <v>16</v>
      </c>
      <c r="E67" s="20" t="s">
        <v>24</v>
      </c>
      <c r="F67" t="s">
        <v>73</v>
      </c>
      <c r="G67" t="s">
        <v>26</v>
      </c>
      <c r="H67" t="s">
        <v>27</v>
      </c>
      <c r="I67" t="s">
        <v>28</v>
      </c>
      <c r="J67">
        <v>0</v>
      </c>
      <c r="K67">
        <v>0</v>
      </c>
      <c r="L67">
        <v>0</v>
      </c>
      <c r="M67">
        <v>0</v>
      </c>
      <c r="N67">
        <f t="shared" ref="N67:Q130" si="5">SUM(J67:J67)</f>
        <v>0</v>
      </c>
      <c r="O67">
        <f t="shared" si="5"/>
        <v>0</v>
      </c>
      <c r="P67">
        <f t="shared" si="5"/>
        <v>0</v>
      </c>
      <c r="Q67">
        <f t="shared" si="5"/>
        <v>0</v>
      </c>
      <c r="R67">
        <f t="shared" ref="R67:R130" si="6">SUM(N67:Q67)</f>
        <v>0</v>
      </c>
    </row>
    <row r="68" spans="1:18">
      <c r="A68" s="1">
        <v>1</v>
      </c>
      <c r="B68" t="s">
        <v>174</v>
      </c>
      <c r="C68" t="s">
        <v>175</v>
      </c>
      <c r="D68" t="s">
        <v>52</v>
      </c>
      <c r="E68" t="s">
        <v>10</v>
      </c>
      <c r="F68" t="s">
        <v>57</v>
      </c>
      <c r="G68" t="s">
        <v>53</v>
      </c>
      <c r="H68" t="s">
        <v>41</v>
      </c>
      <c r="I68" t="s">
        <v>28</v>
      </c>
      <c r="J68">
        <v>0</v>
      </c>
      <c r="K68">
        <v>0</v>
      </c>
      <c r="L68">
        <v>1</v>
      </c>
      <c r="M68">
        <v>1</v>
      </c>
      <c r="N68">
        <f t="shared" si="5"/>
        <v>0</v>
      </c>
      <c r="O68">
        <f t="shared" si="5"/>
        <v>0</v>
      </c>
      <c r="P68">
        <f t="shared" si="5"/>
        <v>1</v>
      </c>
      <c r="Q68">
        <f t="shared" si="5"/>
        <v>1</v>
      </c>
      <c r="R68">
        <f t="shared" si="6"/>
        <v>2</v>
      </c>
    </row>
    <row r="69" spans="1:18">
      <c r="A69" s="1">
        <v>1</v>
      </c>
      <c r="C69" t="s">
        <v>176</v>
      </c>
      <c r="D69" t="s">
        <v>16</v>
      </c>
      <c r="E69" t="s">
        <v>39</v>
      </c>
      <c r="F69" t="s">
        <v>44</v>
      </c>
      <c r="G69" t="s">
        <v>19</v>
      </c>
      <c r="H69" t="s">
        <v>36</v>
      </c>
      <c r="I69" t="s">
        <v>28</v>
      </c>
      <c r="J69">
        <v>0</v>
      </c>
      <c r="K69">
        <v>0</v>
      </c>
      <c r="L69">
        <v>0</v>
      </c>
      <c r="M69">
        <v>0</v>
      </c>
      <c r="N69">
        <f t="shared" si="5"/>
        <v>0</v>
      </c>
      <c r="O69">
        <f t="shared" si="5"/>
        <v>0</v>
      </c>
      <c r="P69">
        <f t="shared" si="5"/>
        <v>0</v>
      </c>
      <c r="Q69">
        <f t="shared" si="5"/>
        <v>0</v>
      </c>
      <c r="R69">
        <f t="shared" si="6"/>
        <v>0</v>
      </c>
    </row>
    <row r="70" spans="1:18">
      <c r="A70" s="1">
        <v>1</v>
      </c>
      <c r="C70" t="s">
        <v>177</v>
      </c>
      <c r="D70" t="s">
        <v>52</v>
      </c>
      <c r="E70" t="s">
        <v>17</v>
      </c>
      <c r="F70" t="s">
        <v>490</v>
      </c>
      <c r="G70" t="s">
        <v>19</v>
      </c>
      <c r="H70" t="s">
        <v>41</v>
      </c>
      <c r="I70" t="s">
        <v>28</v>
      </c>
      <c r="J70">
        <v>0</v>
      </c>
      <c r="K70">
        <v>0</v>
      </c>
      <c r="L70">
        <v>0</v>
      </c>
      <c r="M70">
        <v>0</v>
      </c>
      <c r="N70">
        <f t="shared" si="5"/>
        <v>0</v>
      </c>
      <c r="O70">
        <f t="shared" si="5"/>
        <v>0</v>
      </c>
      <c r="P70">
        <f t="shared" si="5"/>
        <v>0</v>
      </c>
      <c r="Q70">
        <f t="shared" si="5"/>
        <v>0</v>
      </c>
      <c r="R70">
        <f t="shared" si="6"/>
        <v>0</v>
      </c>
    </row>
    <row r="71" spans="1:18">
      <c r="A71" s="1">
        <v>1</v>
      </c>
      <c r="B71" t="s">
        <v>178</v>
      </c>
      <c r="C71" t="s">
        <v>179</v>
      </c>
      <c r="D71" t="s">
        <v>16</v>
      </c>
      <c r="E71" t="s">
        <v>31</v>
      </c>
      <c r="F71" t="s">
        <v>81</v>
      </c>
      <c r="G71" t="s">
        <v>19</v>
      </c>
      <c r="H71" t="s">
        <v>27</v>
      </c>
      <c r="I71" t="s">
        <v>28</v>
      </c>
      <c r="J71">
        <v>1</v>
      </c>
      <c r="K71">
        <v>0</v>
      </c>
      <c r="L71">
        <v>0</v>
      </c>
      <c r="M71">
        <v>1</v>
      </c>
      <c r="N71">
        <f t="shared" si="5"/>
        <v>1</v>
      </c>
      <c r="O71">
        <f t="shared" si="5"/>
        <v>0</v>
      </c>
      <c r="P71">
        <f t="shared" si="5"/>
        <v>0</v>
      </c>
      <c r="Q71">
        <f t="shared" si="5"/>
        <v>1</v>
      </c>
      <c r="R71">
        <f t="shared" si="6"/>
        <v>2</v>
      </c>
    </row>
    <row r="72" spans="1:18">
      <c r="A72" s="1">
        <v>1</v>
      </c>
      <c r="B72" s="32" t="s">
        <v>180</v>
      </c>
      <c r="C72" t="s">
        <v>181</v>
      </c>
      <c r="D72" t="s">
        <v>16</v>
      </c>
      <c r="E72" t="s">
        <v>31</v>
      </c>
      <c r="F72" t="s">
        <v>81</v>
      </c>
      <c r="G72" t="s">
        <v>19</v>
      </c>
      <c r="H72" t="s">
        <v>20</v>
      </c>
      <c r="I72" t="s">
        <v>21</v>
      </c>
      <c r="J72">
        <v>0</v>
      </c>
      <c r="K72">
        <v>0</v>
      </c>
      <c r="L72">
        <v>0</v>
      </c>
      <c r="M72">
        <v>0</v>
      </c>
      <c r="N72">
        <f t="shared" si="5"/>
        <v>0</v>
      </c>
      <c r="O72">
        <f t="shared" si="5"/>
        <v>0</v>
      </c>
      <c r="P72">
        <f t="shared" si="5"/>
        <v>0</v>
      </c>
      <c r="Q72">
        <f t="shared" si="5"/>
        <v>0</v>
      </c>
      <c r="R72">
        <f t="shared" si="6"/>
        <v>0</v>
      </c>
    </row>
    <row r="73" spans="1:18">
      <c r="A73" s="1">
        <v>1</v>
      </c>
      <c r="B73" t="s">
        <v>182</v>
      </c>
      <c r="C73" s="142" t="s">
        <v>183</v>
      </c>
      <c r="D73" t="s">
        <v>16</v>
      </c>
      <c r="E73" s="20" t="s">
        <v>24</v>
      </c>
      <c r="F73" s="20" t="s">
        <v>47</v>
      </c>
      <c r="G73" t="s">
        <v>26</v>
      </c>
      <c r="H73" t="s">
        <v>36</v>
      </c>
      <c r="I73" t="s">
        <v>28</v>
      </c>
      <c r="J73" s="142">
        <v>0</v>
      </c>
      <c r="K73">
        <v>1</v>
      </c>
      <c r="L73">
        <v>7</v>
      </c>
      <c r="M73">
        <v>11</v>
      </c>
      <c r="N73">
        <f t="shared" si="5"/>
        <v>0</v>
      </c>
      <c r="O73">
        <f t="shared" si="5"/>
        <v>1</v>
      </c>
      <c r="P73">
        <f t="shared" si="5"/>
        <v>7</v>
      </c>
      <c r="Q73">
        <f t="shared" si="5"/>
        <v>11</v>
      </c>
      <c r="R73">
        <f t="shared" si="6"/>
        <v>19</v>
      </c>
    </row>
    <row r="74" spans="1:18">
      <c r="A74" s="1">
        <v>1</v>
      </c>
      <c r="B74" t="s">
        <v>184</v>
      </c>
      <c r="C74" t="s">
        <v>185</v>
      </c>
      <c r="D74" t="s">
        <v>52</v>
      </c>
      <c r="E74" t="s">
        <v>10</v>
      </c>
      <c r="F74" t="s">
        <v>57</v>
      </c>
      <c r="G74" t="s">
        <v>53</v>
      </c>
      <c r="H74" t="s">
        <v>41</v>
      </c>
      <c r="I74" t="s">
        <v>28</v>
      </c>
      <c r="J74">
        <v>0</v>
      </c>
      <c r="K74">
        <v>1</v>
      </c>
      <c r="L74">
        <v>0</v>
      </c>
      <c r="M74">
        <v>0</v>
      </c>
      <c r="N74">
        <f t="shared" si="5"/>
        <v>0</v>
      </c>
      <c r="O74">
        <f t="shared" si="5"/>
        <v>1</v>
      </c>
      <c r="P74">
        <f t="shared" si="5"/>
        <v>0</v>
      </c>
      <c r="Q74">
        <f t="shared" si="5"/>
        <v>0</v>
      </c>
      <c r="R74">
        <f t="shared" si="6"/>
        <v>1</v>
      </c>
    </row>
    <row r="75" spans="1:18">
      <c r="A75" s="1">
        <v>1</v>
      </c>
      <c r="B75" t="s">
        <v>186</v>
      </c>
      <c r="C75" t="s">
        <v>187</v>
      </c>
      <c r="D75" t="s">
        <v>16</v>
      </c>
      <c r="E75" t="s">
        <v>31</v>
      </c>
      <c r="F75" t="s">
        <v>81</v>
      </c>
      <c r="G75" t="s">
        <v>19</v>
      </c>
      <c r="H75" t="s">
        <v>36</v>
      </c>
      <c r="I75" t="s">
        <v>28</v>
      </c>
      <c r="J75">
        <v>1</v>
      </c>
      <c r="K75">
        <v>0</v>
      </c>
      <c r="L75">
        <v>0</v>
      </c>
      <c r="M75">
        <v>3</v>
      </c>
      <c r="N75">
        <f t="shared" si="5"/>
        <v>1</v>
      </c>
      <c r="O75">
        <f t="shared" si="5"/>
        <v>0</v>
      </c>
      <c r="P75">
        <f t="shared" si="5"/>
        <v>0</v>
      </c>
      <c r="Q75">
        <f t="shared" si="5"/>
        <v>3</v>
      </c>
      <c r="R75">
        <f t="shared" si="6"/>
        <v>4</v>
      </c>
    </row>
    <row r="76" spans="1:18">
      <c r="A76" s="1">
        <v>1</v>
      </c>
      <c r="C76" t="s">
        <v>188</v>
      </c>
      <c r="D76" t="s">
        <v>52</v>
      </c>
      <c r="E76" t="s">
        <v>10</v>
      </c>
      <c r="F76" s="20" t="s">
        <v>25</v>
      </c>
      <c r="G76" t="s">
        <v>53</v>
      </c>
      <c r="H76" t="s">
        <v>41</v>
      </c>
      <c r="I76" t="s">
        <v>28</v>
      </c>
      <c r="J76">
        <v>0</v>
      </c>
      <c r="K76">
        <v>0</v>
      </c>
      <c r="L76">
        <v>0</v>
      </c>
      <c r="M76">
        <v>0</v>
      </c>
      <c r="N76">
        <f t="shared" si="5"/>
        <v>0</v>
      </c>
      <c r="O76">
        <f t="shared" si="5"/>
        <v>0</v>
      </c>
      <c r="P76">
        <f t="shared" si="5"/>
        <v>0</v>
      </c>
      <c r="Q76">
        <f t="shared" si="5"/>
        <v>0</v>
      </c>
      <c r="R76">
        <f t="shared" si="6"/>
        <v>0</v>
      </c>
    </row>
    <row r="77" spans="1:18">
      <c r="A77" s="1">
        <v>1</v>
      </c>
      <c r="B77" t="s">
        <v>189</v>
      </c>
      <c r="C77" t="s">
        <v>190</v>
      </c>
      <c r="D77" t="s">
        <v>52</v>
      </c>
      <c r="E77" t="s">
        <v>10</v>
      </c>
      <c r="F77" s="20" t="s">
        <v>25</v>
      </c>
      <c r="G77" t="s">
        <v>53</v>
      </c>
      <c r="H77" t="s">
        <v>41</v>
      </c>
      <c r="I77" t="s">
        <v>28</v>
      </c>
      <c r="J77">
        <v>0</v>
      </c>
      <c r="K77">
        <v>0</v>
      </c>
      <c r="L77">
        <v>0</v>
      </c>
      <c r="M77">
        <v>0</v>
      </c>
      <c r="N77">
        <f t="shared" si="5"/>
        <v>0</v>
      </c>
      <c r="O77">
        <f t="shared" si="5"/>
        <v>0</v>
      </c>
      <c r="P77">
        <f t="shared" si="5"/>
        <v>0</v>
      </c>
      <c r="Q77">
        <f t="shared" si="5"/>
        <v>0</v>
      </c>
      <c r="R77">
        <f t="shared" si="6"/>
        <v>0</v>
      </c>
    </row>
    <row r="78" spans="1:18">
      <c r="A78" s="1">
        <v>1</v>
      </c>
      <c r="C78" t="s">
        <v>191</v>
      </c>
      <c r="D78" t="s">
        <v>52</v>
      </c>
      <c r="E78" t="s">
        <v>110</v>
      </c>
      <c r="F78" t="s">
        <v>110</v>
      </c>
      <c r="G78" t="s">
        <v>53</v>
      </c>
      <c r="H78" t="s">
        <v>41</v>
      </c>
      <c r="I78" t="s">
        <v>28</v>
      </c>
      <c r="J78">
        <v>0</v>
      </c>
      <c r="K78">
        <v>0</v>
      </c>
      <c r="L78">
        <v>0</v>
      </c>
      <c r="M78">
        <v>0</v>
      </c>
      <c r="N78">
        <f t="shared" si="5"/>
        <v>0</v>
      </c>
      <c r="O78">
        <f t="shared" si="5"/>
        <v>0</v>
      </c>
      <c r="P78">
        <f t="shared" si="5"/>
        <v>0</v>
      </c>
      <c r="Q78">
        <f t="shared" si="5"/>
        <v>0</v>
      </c>
      <c r="R78">
        <f t="shared" si="6"/>
        <v>0</v>
      </c>
    </row>
    <row r="79" spans="1:18">
      <c r="A79" s="1">
        <v>1</v>
      </c>
      <c r="B79" t="s">
        <v>192</v>
      </c>
      <c r="C79" t="s">
        <v>193</v>
      </c>
      <c r="D79" t="s">
        <v>16</v>
      </c>
      <c r="E79" t="s">
        <v>39</v>
      </c>
      <c r="F79" t="s">
        <v>40</v>
      </c>
      <c r="G79" t="s">
        <v>19</v>
      </c>
      <c r="H79" t="s">
        <v>27</v>
      </c>
      <c r="I79" t="s">
        <v>28</v>
      </c>
      <c r="J79">
        <v>0</v>
      </c>
      <c r="K79">
        <v>0</v>
      </c>
      <c r="L79">
        <v>0</v>
      </c>
      <c r="M79">
        <v>0</v>
      </c>
      <c r="N79">
        <f t="shared" si="5"/>
        <v>0</v>
      </c>
      <c r="O79">
        <f t="shared" si="5"/>
        <v>0</v>
      </c>
      <c r="P79">
        <f t="shared" si="5"/>
        <v>0</v>
      </c>
      <c r="Q79">
        <f t="shared" si="5"/>
        <v>0</v>
      </c>
      <c r="R79">
        <f t="shared" si="6"/>
        <v>0</v>
      </c>
    </row>
    <row r="80" spans="1:18">
      <c r="A80" s="1">
        <v>1</v>
      </c>
      <c r="B80" t="s">
        <v>194</v>
      </c>
      <c r="C80" t="s">
        <v>195</v>
      </c>
      <c r="D80" t="s">
        <v>16</v>
      </c>
      <c r="E80" t="s">
        <v>39</v>
      </c>
      <c r="F80" t="s">
        <v>78</v>
      </c>
      <c r="G80" t="s">
        <v>19</v>
      </c>
      <c r="H80" t="s">
        <v>27</v>
      </c>
      <c r="I80" t="s">
        <v>28</v>
      </c>
      <c r="J80">
        <v>0</v>
      </c>
      <c r="K80">
        <v>0</v>
      </c>
      <c r="L80">
        <v>0</v>
      </c>
      <c r="M80">
        <v>0</v>
      </c>
      <c r="N80">
        <f t="shared" si="5"/>
        <v>0</v>
      </c>
      <c r="O80">
        <f t="shared" si="5"/>
        <v>0</v>
      </c>
      <c r="P80">
        <f t="shared" si="5"/>
        <v>0</v>
      </c>
      <c r="Q80">
        <f t="shared" si="5"/>
        <v>0</v>
      </c>
      <c r="R80">
        <f t="shared" si="6"/>
        <v>0</v>
      </c>
    </row>
    <row r="81" spans="1:18">
      <c r="A81" s="1">
        <v>1</v>
      </c>
      <c r="B81" s="20" t="s">
        <v>196</v>
      </c>
      <c r="C81" t="s">
        <v>197</v>
      </c>
      <c r="D81" t="s">
        <v>16</v>
      </c>
      <c r="E81" t="s">
        <v>31</v>
      </c>
      <c r="F81" t="s">
        <v>81</v>
      </c>
      <c r="G81" t="s">
        <v>19</v>
      </c>
      <c r="H81" t="s">
        <v>20</v>
      </c>
      <c r="I81" t="s">
        <v>21</v>
      </c>
      <c r="J81">
        <v>0</v>
      </c>
      <c r="K81">
        <v>0</v>
      </c>
      <c r="L81">
        <v>1</v>
      </c>
      <c r="M81">
        <v>2</v>
      </c>
      <c r="N81">
        <f t="shared" si="5"/>
        <v>0</v>
      </c>
      <c r="O81">
        <f t="shared" si="5"/>
        <v>0</v>
      </c>
      <c r="P81">
        <f t="shared" si="5"/>
        <v>1</v>
      </c>
      <c r="Q81">
        <f t="shared" si="5"/>
        <v>2</v>
      </c>
      <c r="R81">
        <f t="shared" si="6"/>
        <v>3</v>
      </c>
    </row>
    <row r="82" spans="1:18">
      <c r="A82" s="1">
        <v>1</v>
      </c>
      <c r="B82" s="20" t="s">
        <v>198</v>
      </c>
      <c r="C82" t="s">
        <v>199</v>
      </c>
      <c r="D82" t="s">
        <v>16</v>
      </c>
      <c r="E82" t="s">
        <v>31</v>
      </c>
      <c r="F82" t="s">
        <v>81</v>
      </c>
      <c r="G82" t="s">
        <v>19</v>
      </c>
      <c r="H82" t="s">
        <v>20</v>
      </c>
      <c r="I82" t="s">
        <v>21</v>
      </c>
      <c r="J82">
        <v>0</v>
      </c>
      <c r="K82">
        <v>0</v>
      </c>
      <c r="L82">
        <v>0</v>
      </c>
      <c r="M82">
        <v>0</v>
      </c>
      <c r="N82">
        <f t="shared" si="5"/>
        <v>0</v>
      </c>
      <c r="O82">
        <f t="shared" si="5"/>
        <v>0</v>
      </c>
      <c r="P82">
        <f t="shared" si="5"/>
        <v>0</v>
      </c>
      <c r="Q82">
        <f t="shared" si="5"/>
        <v>0</v>
      </c>
      <c r="R82">
        <f t="shared" si="6"/>
        <v>0</v>
      </c>
    </row>
    <row r="83" spans="1:18">
      <c r="A83" s="1">
        <v>1</v>
      </c>
      <c r="B83" s="20" t="s">
        <v>200</v>
      </c>
      <c r="C83" s="142" t="s">
        <v>201</v>
      </c>
      <c r="D83" t="s">
        <v>16</v>
      </c>
      <c r="E83" t="s">
        <v>39</v>
      </c>
      <c r="F83" t="s">
        <v>44</v>
      </c>
      <c r="G83" t="s">
        <v>19</v>
      </c>
      <c r="H83" t="s">
        <v>27</v>
      </c>
      <c r="I83" t="s">
        <v>28</v>
      </c>
      <c r="J83" s="142">
        <v>0</v>
      </c>
      <c r="K83">
        <v>0</v>
      </c>
      <c r="L83">
        <v>0</v>
      </c>
      <c r="M83">
        <v>0</v>
      </c>
      <c r="N83">
        <f t="shared" si="5"/>
        <v>0</v>
      </c>
      <c r="O83">
        <f t="shared" si="5"/>
        <v>0</v>
      </c>
      <c r="P83">
        <f t="shared" si="5"/>
        <v>0</v>
      </c>
      <c r="Q83">
        <f t="shared" si="5"/>
        <v>0</v>
      </c>
      <c r="R83">
        <f t="shared" si="6"/>
        <v>0</v>
      </c>
    </row>
    <row r="84" spans="1:18">
      <c r="A84" s="1">
        <v>1</v>
      </c>
      <c r="B84" t="s">
        <v>202</v>
      </c>
      <c r="C84" t="s">
        <v>203</v>
      </c>
      <c r="D84" t="s">
        <v>16</v>
      </c>
      <c r="E84" t="s">
        <v>39</v>
      </c>
      <c r="F84" t="s">
        <v>40</v>
      </c>
      <c r="G84" t="s">
        <v>19</v>
      </c>
      <c r="H84" t="s">
        <v>20</v>
      </c>
      <c r="I84" t="s">
        <v>21</v>
      </c>
      <c r="J84">
        <v>0</v>
      </c>
      <c r="K84">
        <v>0</v>
      </c>
      <c r="L84">
        <v>0</v>
      </c>
      <c r="M84">
        <v>0</v>
      </c>
      <c r="N84">
        <f t="shared" si="5"/>
        <v>0</v>
      </c>
      <c r="O84">
        <f t="shared" si="5"/>
        <v>0</v>
      </c>
      <c r="P84">
        <f t="shared" si="5"/>
        <v>0</v>
      </c>
      <c r="Q84">
        <f t="shared" si="5"/>
        <v>0</v>
      </c>
      <c r="R84">
        <f t="shared" si="6"/>
        <v>0</v>
      </c>
    </row>
    <row r="85" spans="1:18">
      <c r="A85" s="1">
        <v>1</v>
      </c>
      <c r="B85" t="s">
        <v>204</v>
      </c>
      <c r="C85" t="s">
        <v>205</v>
      </c>
      <c r="D85" t="s">
        <v>16</v>
      </c>
      <c r="E85" t="s">
        <v>39</v>
      </c>
      <c r="F85" t="s">
        <v>78</v>
      </c>
      <c r="G85" t="s">
        <v>19</v>
      </c>
      <c r="H85" t="s">
        <v>36</v>
      </c>
      <c r="I85" t="s">
        <v>28</v>
      </c>
      <c r="J85">
        <v>0</v>
      </c>
      <c r="K85">
        <v>0</v>
      </c>
      <c r="L85">
        <v>0</v>
      </c>
      <c r="M85">
        <v>1</v>
      </c>
      <c r="N85">
        <f t="shared" si="5"/>
        <v>0</v>
      </c>
      <c r="O85">
        <f t="shared" si="5"/>
        <v>0</v>
      </c>
      <c r="P85">
        <f t="shared" si="5"/>
        <v>0</v>
      </c>
      <c r="Q85">
        <f t="shared" si="5"/>
        <v>1</v>
      </c>
      <c r="R85">
        <f t="shared" si="6"/>
        <v>1</v>
      </c>
    </row>
    <row r="86" spans="1:18">
      <c r="A86" s="1">
        <v>1</v>
      </c>
      <c r="C86" s="142" t="s">
        <v>206</v>
      </c>
      <c r="D86" t="s">
        <v>52</v>
      </c>
      <c r="E86" t="s">
        <v>17</v>
      </c>
      <c r="F86" t="s">
        <v>284</v>
      </c>
      <c r="G86" t="s">
        <v>53</v>
      </c>
      <c r="H86" t="s">
        <v>41</v>
      </c>
      <c r="I86" t="s">
        <v>28</v>
      </c>
      <c r="J86" s="142">
        <v>0</v>
      </c>
      <c r="K86">
        <v>0</v>
      </c>
      <c r="L86">
        <v>0</v>
      </c>
      <c r="M86">
        <v>0</v>
      </c>
      <c r="N86">
        <f t="shared" si="5"/>
        <v>0</v>
      </c>
      <c r="O86">
        <f t="shared" si="5"/>
        <v>0</v>
      </c>
      <c r="P86">
        <f t="shared" si="5"/>
        <v>0</v>
      </c>
      <c r="Q86">
        <f t="shared" si="5"/>
        <v>0</v>
      </c>
      <c r="R86">
        <f t="shared" si="6"/>
        <v>0</v>
      </c>
    </row>
    <row r="87" spans="1:18">
      <c r="A87" s="1">
        <v>1</v>
      </c>
      <c r="B87" t="s">
        <v>207</v>
      </c>
      <c r="C87" t="s">
        <v>208</v>
      </c>
      <c r="D87" t="s">
        <v>52</v>
      </c>
      <c r="E87" s="20" t="s">
        <v>10</v>
      </c>
      <c r="F87" t="s">
        <v>136</v>
      </c>
      <c r="G87" t="s">
        <v>53</v>
      </c>
      <c r="H87" t="s">
        <v>41</v>
      </c>
      <c r="I87" t="s">
        <v>28</v>
      </c>
      <c r="J87">
        <v>0</v>
      </c>
      <c r="K87">
        <v>0</v>
      </c>
      <c r="L87">
        <v>0</v>
      </c>
      <c r="M87">
        <v>0</v>
      </c>
      <c r="N87">
        <f t="shared" si="5"/>
        <v>0</v>
      </c>
      <c r="O87">
        <f t="shared" si="5"/>
        <v>0</v>
      </c>
      <c r="P87">
        <f t="shared" si="5"/>
        <v>0</v>
      </c>
      <c r="Q87">
        <f t="shared" si="5"/>
        <v>0</v>
      </c>
      <c r="R87">
        <f t="shared" si="6"/>
        <v>0</v>
      </c>
    </row>
    <row r="88" spans="1:18">
      <c r="A88" s="1">
        <v>1</v>
      </c>
      <c r="B88" t="s">
        <v>209</v>
      </c>
      <c r="C88" t="s">
        <v>210</v>
      </c>
      <c r="D88" t="s">
        <v>52</v>
      </c>
      <c r="E88" t="s">
        <v>10</v>
      </c>
      <c r="F88" t="s">
        <v>489</v>
      </c>
      <c r="G88" t="s">
        <v>53</v>
      </c>
      <c r="H88" t="s">
        <v>41</v>
      </c>
      <c r="I88" t="s">
        <v>28</v>
      </c>
      <c r="J88">
        <v>0</v>
      </c>
      <c r="K88">
        <v>0</v>
      </c>
      <c r="L88">
        <v>0</v>
      </c>
      <c r="M88">
        <v>0</v>
      </c>
      <c r="N88">
        <f t="shared" si="5"/>
        <v>0</v>
      </c>
      <c r="O88">
        <f t="shared" si="5"/>
        <v>0</v>
      </c>
      <c r="P88">
        <f t="shared" si="5"/>
        <v>0</v>
      </c>
      <c r="Q88">
        <f t="shared" si="5"/>
        <v>0</v>
      </c>
      <c r="R88">
        <f t="shared" si="6"/>
        <v>0</v>
      </c>
    </row>
    <row r="89" spans="1:18">
      <c r="A89" s="1">
        <v>1</v>
      </c>
      <c r="B89" s="20" t="s">
        <v>211</v>
      </c>
      <c r="C89" t="s">
        <v>212</v>
      </c>
      <c r="D89" t="s">
        <v>16</v>
      </c>
      <c r="E89" t="s">
        <v>17</v>
      </c>
      <c r="F89" t="s">
        <v>68</v>
      </c>
      <c r="G89" t="s">
        <v>19</v>
      </c>
      <c r="H89" t="s">
        <v>36</v>
      </c>
      <c r="I89" t="s">
        <v>28</v>
      </c>
      <c r="J89">
        <v>0</v>
      </c>
      <c r="K89">
        <v>0</v>
      </c>
      <c r="L89">
        <v>0</v>
      </c>
      <c r="M89">
        <v>0</v>
      </c>
      <c r="N89">
        <f t="shared" si="5"/>
        <v>0</v>
      </c>
      <c r="O89">
        <f t="shared" si="5"/>
        <v>0</v>
      </c>
      <c r="P89">
        <f t="shared" si="5"/>
        <v>0</v>
      </c>
      <c r="Q89">
        <f t="shared" si="5"/>
        <v>0</v>
      </c>
      <c r="R89">
        <f t="shared" si="6"/>
        <v>0</v>
      </c>
    </row>
    <row r="90" spans="1:18">
      <c r="A90" s="1">
        <v>1</v>
      </c>
      <c r="B90" t="s">
        <v>213</v>
      </c>
      <c r="C90" t="s">
        <v>214</v>
      </c>
      <c r="D90" t="s">
        <v>16</v>
      </c>
      <c r="E90" t="s">
        <v>17</v>
      </c>
      <c r="F90" t="s">
        <v>96</v>
      </c>
      <c r="G90" t="s">
        <v>19</v>
      </c>
      <c r="H90" t="s">
        <v>36</v>
      </c>
      <c r="I90" t="s">
        <v>28</v>
      </c>
      <c r="J90">
        <v>0</v>
      </c>
      <c r="K90">
        <v>0</v>
      </c>
      <c r="L90">
        <v>0</v>
      </c>
      <c r="M90">
        <v>0</v>
      </c>
      <c r="N90">
        <f t="shared" si="5"/>
        <v>0</v>
      </c>
      <c r="O90">
        <f t="shared" si="5"/>
        <v>0</v>
      </c>
      <c r="P90">
        <f t="shared" si="5"/>
        <v>0</v>
      </c>
      <c r="Q90">
        <f t="shared" si="5"/>
        <v>0</v>
      </c>
      <c r="R90">
        <f t="shared" si="6"/>
        <v>0</v>
      </c>
    </row>
    <row r="91" spans="1:18">
      <c r="A91" s="1">
        <v>1</v>
      </c>
      <c r="B91" s="20" t="s">
        <v>215</v>
      </c>
      <c r="C91" s="142" t="s">
        <v>216</v>
      </c>
      <c r="D91" t="s">
        <v>16</v>
      </c>
      <c r="E91" t="s">
        <v>64</v>
      </c>
      <c r="F91" t="s">
        <v>65</v>
      </c>
      <c r="G91" t="s">
        <v>19</v>
      </c>
      <c r="H91" t="s">
        <v>27</v>
      </c>
      <c r="I91" t="s">
        <v>28</v>
      </c>
      <c r="J91" s="142">
        <v>0</v>
      </c>
      <c r="K91">
        <v>0</v>
      </c>
      <c r="L91">
        <v>0</v>
      </c>
      <c r="M91">
        <v>0</v>
      </c>
      <c r="N91">
        <f t="shared" si="5"/>
        <v>0</v>
      </c>
      <c r="O91">
        <f t="shared" si="5"/>
        <v>0</v>
      </c>
      <c r="P91">
        <f t="shared" si="5"/>
        <v>0</v>
      </c>
      <c r="Q91">
        <f t="shared" si="5"/>
        <v>0</v>
      </c>
      <c r="R91">
        <f t="shared" si="6"/>
        <v>0</v>
      </c>
    </row>
    <row r="92" spans="1:18">
      <c r="A92" s="1">
        <v>1</v>
      </c>
      <c r="B92" s="20" t="s">
        <v>217</v>
      </c>
      <c r="C92" t="s">
        <v>218</v>
      </c>
      <c r="D92" t="s">
        <v>16</v>
      </c>
      <c r="E92" t="s">
        <v>64</v>
      </c>
      <c r="F92" t="s">
        <v>65</v>
      </c>
      <c r="G92" t="s">
        <v>19</v>
      </c>
      <c r="H92" t="s">
        <v>27</v>
      </c>
      <c r="I92" t="s">
        <v>28</v>
      </c>
      <c r="J92">
        <v>1</v>
      </c>
      <c r="K92">
        <v>1</v>
      </c>
      <c r="L92">
        <v>4</v>
      </c>
      <c r="M92">
        <v>11</v>
      </c>
      <c r="N92">
        <f t="shared" si="5"/>
        <v>1</v>
      </c>
      <c r="O92">
        <f t="shared" si="5"/>
        <v>1</v>
      </c>
      <c r="P92">
        <f t="shared" si="5"/>
        <v>4</v>
      </c>
      <c r="Q92">
        <f t="shared" si="5"/>
        <v>11</v>
      </c>
      <c r="R92">
        <f t="shared" si="6"/>
        <v>17</v>
      </c>
    </row>
    <row r="93" spans="1:18">
      <c r="A93" s="1">
        <v>1</v>
      </c>
      <c r="B93" t="s">
        <v>219</v>
      </c>
      <c r="C93" s="142" t="s">
        <v>220</v>
      </c>
      <c r="D93" t="s">
        <v>52</v>
      </c>
      <c r="E93" t="s">
        <v>10</v>
      </c>
      <c r="F93" t="s">
        <v>489</v>
      </c>
      <c r="G93" t="s">
        <v>53</v>
      </c>
      <c r="H93" t="s">
        <v>41</v>
      </c>
      <c r="I93" t="s">
        <v>28</v>
      </c>
      <c r="J93" s="142">
        <v>0</v>
      </c>
      <c r="K93">
        <v>0</v>
      </c>
      <c r="L93">
        <v>0</v>
      </c>
      <c r="M93">
        <v>0</v>
      </c>
      <c r="N93">
        <f t="shared" si="5"/>
        <v>0</v>
      </c>
      <c r="O93">
        <f t="shared" si="5"/>
        <v>0</v>
      </c>
      <c r="P93">
        <f t="shared" si="5"/>
        <v>0</v>
      </c>
      <c r="Q93">
        <f t="shared" si="5"/>
        <v>0</v>
      </c>
      <c r="R93">
        <f t="shared" si="6"/>
        <v>0</v>
      </c>
    </row>
    <row r="94" spans="1:18">
      <c r="A94" s="1">
        <v>1</v>
      </c>
      <c r="B94" s="20" t="s">
        <v>221</v>
      </c>
      <c r="C94" t="s">
        <v>222</v>
      </c>
      <c r="D94" t="s">
        <v>16</v>
      </c>
      <c r="E94" t="s">
        <v>64</v>
      </c>
      <c r="F94" t="s">
        <v>65</v>
      </c>
      <c r="G94" t="s">
        <v>19</v>
      </c>
      <c r="H94" t="s">
        <v>41</v>
      </c>
      <c r="I94" t="s">
        <v>28</v>
      </c>
      <c r="J94">
        <v>0</v>
      </c>
      <c r="K94">
        <v>0</v>
      </c>
      <c r="L94">
        <v>0</v>
      </c>
      <c r="M94">
        <v>0</v>
      </c>
      <c r="N94">
        <f t="shared" si="5"/>
        <v>0</v>
      </c>
      <c r="O94">
        <f t="shared" si="5"/>
        <v>0</v>
      </c>
      <c r="P94">
        <f t="shared" si="5"/>
        <v>0</v>
      </c>
      <c r="Q94">
        <f t="shared" si="5"/>
        <v>0</v>
      </c>
      <c r="R94">
        <f t="shared" si="6"/>
        <v>0</v>
      </c>
    </row>
    <row r="95" spans="1:18">
      <c r="A95" s="1">
        <v>1</v>
      </c>
      <c r="B95" t="s">
        <v>223</v>
      </c>
      <c r="C95" t="s">
        <v>224</v>
      </c>
      <c r="D95" t="s">
        <v>52</v>
      </c>
      <c r="E95" t="s">
        <v>10</v>
      </c>
      <c r="F95" s="20" t="s">
        <v>25</v>
      </c>
      <c r="G95" t="s">
        <v>53</v>
      </c>
      <c r="H95" t="s">
        <v>41</v>
      </c>
      <c r="I95" t="s">
        <v>28</v>
      </c>
      <c r="J95">
        <v>0</v>
      </c>
      <c r="K95">
        <v>0</v>
      </c>
      <c r="L95">
        <v>1</v>
      </c>
      <c r="M95">
        <v>0</v>
      </c>
      <c r="N95">
        <f t="shared" si="5"/>
        <v>0</v>
      </c>
      <c r="O95">
        <f t="shared" si="5"/>
        <v>0</v>
      </c>
      <c r="P95">
        <f t="shared" si="5"/>
        <v>1</v>
      </c>
      <c r="Q95">
        <f t="shared" si="5"/>
        <v>0</v>
      </c>
      <c r="R95">
        <f t="shared" si="6"/>
        <v>1</v>
      </c>
    </row>
    <row r="96" spans="1:18">
      <c r="A96" s="1">
        <v>1</v>
      </c>
      <c r="B96" s="20" t="s">
        <v>225</v>
      </c>
      <c r="C96" s="142" t="s">
        <v>226</v>
      </c>
      <c r="D96" t="s">
        <v>16</v>
      </c>
      <c r="E96" t="s">
        <v>39</v>
      </c>
      <c r="F96" t="s">
        <v>40</v>
      </c>
      <c r="G96" t="s">
        <v>19</v>
      </c>
      <c r="H96" t="s">
        <v>27</v>
      </c>
      <c r="I96" t="s">
        <v>28</v>
      </c>
      <c r="J96" s="142">
        <v>0</v>
      </c>
      <c r="K96">
        <v>0</v>
      </c>
      <c r="L96">
        <v>0</v>
      </c>
      <c r="M96">
        <v>0</v>
      </c>
      <c r="N96">
        <f t="shared" si="5"/>
        <v>0</v>
      </c>
      <c r="O96">
        <f t="shared" si="5"/>
        <v>0</v>
      </c>
      <c r="P96">
        <f t="shared" si="5"/>
        <v>0</v>
      </c>
      <c r="Q96">
        <f t="shared" si="5"/>
        <v>0</v>
      </c>
      <c r="R96">
        <f t="shared" si="6"/>
        <v>0</v>
      </c>
    </row>
    <row r="97" spans="1:18">
      <c r="A97" s="1">
        <v>1</v>
      </c>
      <c r="B97" s="20" t="s">
        <v>227</v>
      </c>
      <c r="C97" t="s">
        <v>228</v>
      </c>
      <c r="D97" t="s">
        <v>52</v>
      </c>
      <c r="E97" t="s">
        <v>17</v>
      </c>
      <c r="F97" t="s">
        <v>284</v>
      </c>
      <c r="G97" t="s">
        <v>53</v>
      </c>
      <c r="H97" t="s">
        <v>41</v>
      </c>
      <c r="I97" t="s">
        <v>28</v>
      </c>
      <c r="J97">
        <v>1</v>
      </c>
      <c r="K97">
        <v>1</v>
      </c>
      <c r="L97">
        <v>1</v>
      </c>
      <c r="M97">
        <v>8</v>
      </c>
      <c r="N97">
        <f t="shared" si="5"/>
        <v>1</v>
      </c>
      <c r="O97">
        <f t="shared" si="5"/>
        <v>1</v>
      </c>
      <c r="P97">
        <f t="shared" si="5"/>
        <v>1</v>
      </c>
      <c r="Q97">
        <f t="shared" si="5"/>
        <v>8</v>
      </c>
      <c r="R97">
        <f t="shared" si="6"/>
        <v>11</v>
      </c>
    </row>
    <row r="98" spans="1:18">
      <c r="A98" s="1">
        <v>1</v>
      </c>
      <c r="B98" s="20" t="s">
        <v>229</v>
      </c>
      <c r="C98" t="s">
        <v>230</v>
      </c>
      <c r="D98" t="s">
        <v>16</v>
      </c>
      <c r="E98" t="s">
        <v>64</v>
      </c>
      <c r="F98" t="s">
        <v>65</v>
      </c>
      <c r="G98" t="s">
        <v>19</v>
      </c>
      <c r="H98" t="s">
        <v>27</v>
      </c>
      <c r="I98" t="s">
        <v>28</v>
      </c>
      <c r="J98">
        <v>17</v>
      </c>
      <c r="K98">
        <v>27</v>
      </c>
      <c r="L98">
        <v>207</v>
      </c>
      <c r="M98">
        <v>659</v>
      </c>
      <c r="N98">
        <f t="shared" si="5"/>
        <v>17</v>
      </c>
      <c r="O98">
        <f t="shared" si="5"/>
        <v>27</v>
      </c>
      <c r="P98">
        <f t="shared" si="5"/>
        <v>207</v>
      </c>
      <c r="Q98">
        <f t="shared" si="5"/>
        <v>659</v>
      </c>
      <c r="R98">
        <f t="shared" si="6"/>
        <v>910</v>
      </c>
    </row>
    <row r="99" spans="1:18">
      <c r="A99" s="1">
        <v>1</v>
      </c>
      <c r="B99" s="20" t="s">
        <v>231</v>
      </c>
      <c r="C99" t="s">
        <v>232</v>
      </c>
      <c r="D99" t="s">
        <v>16</v>
      </c>
      <c r="E99" s="20" t="s">
        <v>24</v>
      </c>
      <c r="F99" t="s">
        <v>18</v>
      </c>
      <c r="G99" t="s">
        <v>19</v>
      </c>
      <c r="H99" t="s">
        <v>27</v>
      </c>
      <c r="I99" t="s">
        <v>28</v>
      </c>
      <c r="J99">
        <v>0</v>
      </c>
      <c r="K99">
        <v>1</v>
      </c>
      <c r="L99">
        <v>9</v>
      </c>
      <c r="M99">
        <v>17</v>
      </c>
      <c r="N99">
        <f t="shared" si="5"/>
        <v>0</v>
      </c>
      <c r="O99">
        <f t="shared" si="5"/>
        <v>1</v>
      </c>
      <c r="P99">
        <f t="shared" si="5"/>
        <v>9</v>
      </c>
      <c r="Q99">
        <f t="shared" si="5"/>
        <v>17</v>
      </c>
      <c r="R99">
        <f t="shared" si="6"/>
        <v>27</v>
      </c>
    </row>
    <row r="100" spans="1:18">
      <c r="A100" s="1">
        <v>1</v>
      </c>
      <c r="B100" s="20" t="s">
        <v>233</v>
      </c>
      <c r="C100" s="142" t="s">
        <v>234</v>
      </c>
      <c r="D100" t="s">
        <v>16</v>
      </c>
      <c r="E100" t="s">
        <v>31</v>
      </c>
      <c r="F100" t="s">
        <v>103</v>
      </c>
      <c r="G100" t="s">
        <v>19</v>
      </c>
      <c r="H100" t="s">
        <v>36</v>
      </c>
      <c r="I100" t="s">
        <v>28</v>
      </c>
      <c r="J100" s="142">
        <v>0</v>
      </c>
      <c r="K100">
        <v>0</v>
      </c>
      <c r="L100">
        <v>0</v>
      </c>
      <c r="M100">
        <v>0</v>
      </c>
      <c r="N100">
        <f t="shared" si="5"/>
        <v>0</v>
      </c>
      <c r="O100">
        <f t="shared" si="5"/>
        <v>0</v>
      </c>
      <c r="P100">
        <f t="shared" si="5"/>
        <v>0</v>
      </c>
      <c r="Q100">
        <f t="shared" si="5"/>
        <v>0</v>
      </c>
      <c r="R100">
        <f t="shared" si="6"/>
        <v>0</v>
      </c>
    </row>
    <row r="101" spans="1:18">
      <c r="A101" s="1">
        <v>1</v>
      </c>
      <c r="B101" t="s">
        <v>235</v>
      </c>
      <c r="C101" t="s">
        <v>236</v>
      </c>
      <c r="D101" t="s">
        <v>52</v>
      </c>
      <c r="E101" t="s">
        <v>17</v>
      </c>
      <c r="F101" t="s">
        <v>490</v>
      </c>
      <c r="G101" t="s">
        <v>19</v>
      </c>
      <c r="H101" t="s">
        <v>36</v>
      </c>
      <c r="I101" t="s">
        <v>28</v>
      </c>
      <c r="J101">
        <v>0</v>
      </c>
      <c r="K101">
        <v>0</v>
      </c>
      <c r="L101">
        <v>0</v>
      </c>
      <c r="M101">
        <v>0</v>
      </c>
      <c r="N101">
        <f t="shared" si="5"/>
        <v>0</v>
      </c>
      <c r="O101">
        <f t="shared" si="5"/>
        <v>0</v>
      </c>
      <c r="P101">
        <f t="shared" si="5"/>
        <v>0</v>
      </c>
      <c r="Q101">
        <f t="shared" si="5"/>
        <v>0</v>
      </c>
      <c r="R101">
        <f t="shared" si="6"/>
        <v>0</v>
      </c>
    </row>
    <row r="102" spans="1:18">
      <c r="A102" s="1">
        <v>1</v>
      </c>
      <c r="C102" t="s">
        <v>237</v>
      </c>
      <c r="D102" t="s">
        <v>52</v>
      </c>
      <c r="E102" t="s">
        <v>17</v>
      </c>
      <c r="F102" t="s">
        <v>284</v>
      </c>
      <c r="G102" t="s">
        <v>53</v>
      </c>
      <c r="H102" t="s">
        <v>41</v>
      </c>
      <c r="I102" t="s">
        <v>28</v>
      </c>
      <c r="J102">
        <v>0</v>
      </c>
      <c r="K102">
        <v>0</v>
      </c>
      <c r="L102">
        <v>0</v>
      </c>
      <c r="M102">
        <v>0</v>
      </c>
      <c r="N102">
        <f t="shared" si="5"/>
        <v>0</v>
      </c>
      <c r="O102">
        <f t="shared" si="5"/>
        <v>0</v>
      </c>
      <c r="P102">
        <f t="shared" si="5"/>
        <v>0</v>
      </c>
      <c r="Q102">
        <f t="shared" si="5"/>
        <v>0</v>
      </c>
      <c r="R102">
        <f t="shared" si="6"/>
        <v>0</v>
      </c>
    </row>
    <row r="103" spans="1:18">
      <c r="A103" s="1">
        <v>1</v>
      </c>
      <c r="B103" t="s">
        <v>238</v>
      </c>
      <c r="C103" t="s">
        <v>239</v>
      </c>
      <c r="D103" t="s">
        <v>52</v>
      </c>
      <c r="E103" t="s">
        <v>17</v>
      </c>
      <c r="F103" t="s">
        <v>284</v>
      </c>
      <c r="G103" t="s">
        <v>53</v>
      </c>
      <c r="H103" t="s">
        <v>41</v>
      </c>
      <c r="I103" t="s">
        <v>28</v>
      </c>
      <c r="J103">
        <v>0</v>
      </c>
      <c r="K103">
        <v>0</v>
      </c>
      <c r="L103">
        <v>0</v>
      </c>
      <c r="M103">
        <v>0</v>
      </c>
      <c r="N103">
        <f t="shared" si="5"/>
        <v>0</v>
      </c>
      <c r="O103">
        <f t="shared" si="5"/>
        <v>0</v>
      </c>
      <c r="P103">
        <f t="shared" si="5"/>
        <v>0</v>
      </c>
      <c r="Q103">
        <f t="shared" si="5"/>
        <v>0</v>
      </c>
      <c r="R103">
        <f t="shared" si="6"/>
        <v>0</v>
      </c>
    </row>
    <row r="104" spans="1:18">
      <c r="A104" s="1">
        <v>1</v>
      </c>
      <c r="B104" s="20" t="s">
        <v>240</v>
      </c>
      <c r="C104" t="s">
        <v>241</v>
      </c>
      <c r="D104" t="s">
        <v>16</v>
      </c>
      <c r="E104" t="s">
        <v>64</v>
      </c>
      <c r="F104" t="s">
        <v>65</v>
      </c>
      <c r="G104" t="s">
        <v>19</v>
      </c>
      <c r="H104" t="s">
        <v>41</v>
      </c>
      <c r="I104" t="s">
        <v>28</v>
      </c>
      <c r="J104">
        <v>0</v>
      </c>
      <c r="K104">
        <v>0</v>
      </c>
      <c r="L104">
        <v>0</v>
      </c>
      <c r="M104">
        <v>0</v>
      </c>
      <c r="N104">
        <f t="shared" si="5"/>
        <v>0</v>
      </c>
      <c r="O104">
        <f t="shared" si="5"/>
        <v>0</v>
      </c>
      <c r="P104">
        <f t="shared" si="5"/>
        <v>0</v>
      </c>
      <c r="Q104">
        <f t="shared" si="5"/>
        <v>0</v>
      </c>
      <c r="R104">
        <f t="shared" si="6"/>
        <v>0</v>
      </c>
    </row>
    <row r="105" spans="1:18">
      <c r="A105" s="1">
        <v>1</v>
      </c>
      <c r="B105" s="20" t="s">
        <v>242</v>
      </c>
      <c r="C105" t="s">
        <v>243</v>
      </c>
      <c r="D105" t="s">
        <v>16</v>
      </c>
      <c r="E105" s="20" t="s">
        <v>24</v>
      </c>
      <c r="F105" t="s">
        <v>18</v>
      </c>
      <c r="G105" t="s">
        <v>19</v>
      </c>
      <c r="H105" t="s">
        <v>36</v>
      </c>
      <c r="I105" t="s">
        <v>28</v>
      </c>
      <c r="J105">
        <v>0</v>
      </c>
      <c r="K105">
        <v>1</v>
      </c>
      <c r="L105">
        <v>1</v>
      </c>
      <c r="M105">
        <v>3</v>
      </c>
      <c r="N105">
        <f t="shared" si="5"/>
        <v>0</v>
      </c>
      <c r="O105">
        <f t="shared" si="5"/>
        <v>1</v>
      </c>
      <c r="P105">
        <f t="shared" si="5"/>
        <v>1</v>
      </c>
      <c r="Q105">
        <f t="shared" si="5"/>
        <v>3</v>
      </c>
      <c r="R105">
        <f t="shared" si="6"/>
        <v>5</v>
      </c>
    </row>
    <row r="106" spans="1:18">
      <c r="A106" s="1">
        <v>1</v>
      </c>
      <c r="B106" s="20" t="s">
        <v>244</v>
      </c>
      <c r="C106" t="s">
        <v>245</v>
      </c>
      <c r="D106" t="s">
        <v>16</v>
      </c>
      <c r="E106" t="s">
        <v>17</v>
      </c>
      <c r="F106" t="s">
        <v>96</v>
      </c>
      <c r="G106" t="s">
        <v>19</v>
      </c>
      <c r="H106" t="s">
        <v>36</v>
      </c>
      <c r="I106" t="s">
        <v>21</v>
      </c>
      <c r="J106">
        <v>0</v>
      </c>
      <c r="K106">
        <v>0</v>
      </c>
      <c r="L106">
        <v>0</v>
      </c>
      <c r="M106">
        <v>0</v>
      </c>
      <c r="N106">
        <f t="shared" si="5"/>
        <v>0</v>
      </c>
      <c r="O106">
        <f t="shared" si="5"/>
        <v>0</v>
      </c>
      <c r="P106">
        <f t="shared" si="5"/>
        <v>0</v>
      </c>
      <c r="Q106">
        <f t="shared" si="5"/>
        <v>0</v>
      </c>
      <c r="R106">
        <f t="shared" si="6"/>
        <v>0</v>
      </c>
    </row>
    <row r="107" spans="1:18">
      <c r="A107" s="1">
        <v>1</v>
      </c>
      <c r="B107" t="s">
        <v>246</v>
      </c>
      <c r="C107" t="s">
        <v>247</v>
      </c>
      <c r="D107" t="s">
        <v>52</v>
      </c>
      <c r="E107" s="20" t="s">
        <v>10</v>
      </c>
      <c r="F107" t="s">
        <v>136</v>
      </c>
      <c r="G107" t="s">
        <v>53</v>
      </c>
      <c r="H107" t="s">
        <v>41</v>
      </c>
      <c r="I107" t="s">
        <v>28</v>
      </c>
      <c r="J107">
        <v>0</v>
      </c>
      <c r="K107">
        <v>0</v>
      </c>
      <c r="L107">
        <v>0</v>
      </c>
      <c r="M107">
        <v>0</v>
      </c>
      <c r="N107">
        <f t="shared" si="5"/>
        <v>0</v>
      </c>
      <c r="O107">
        <f t="shared" si="5"/>
        <v>0</v>
      </c>
      <c r="P107">
        <f t="shared" si="5"/>
        <v>0</v>
      </c>
      <c r="Q107">
        <f t="shared" si="5"/>
        <v>0</v>
      </c>
      <c r="R107">
        <f t="shared" si="6"/>
        <v>0</v>
      </c>
    </row>
    <row r="108" spans="1:18">
      <c r="A108" s="1">
        <v>1</v>
      </c>
      <c r="B108" s="20" t="s">
        <v>248</v>
      </c>
      <c r="C108" t="s">
        <v>249</v>
      </c>
      <c r="D108" t="s">
        <v>16</v>
      </c>
      <c r="E108" t="s">
        <v>64</v>
      </c>
      <c r="F108" t="s">
        <v>65</v>
      </c>
      <c r="G108" t="s">
        <v>19</v>
      </c>
      <c r="H108" t="s">
        <v>27</v>
      </c>
      <c r="I108" t="s">
        <v>28</v>
      </c>
      <c r="J108">
        <v>0</v>
      </c>
      <c r="K108">
        <v>0</v>
      </c>
      <c r="L108">
        <v>0</v>
      </c>
      <c r="M108">
        <v>0</v>
      </c>
      <c r="N108">
        <f t="shared" si="5"/>
        <v>0</v>
      </c>
      <c r="O108">
        <f t="shared" si="5"/>
        <v>0</v>
      </c>
      <c r="P108">
        <f t="shared" si="5"/>
        <v>0</v>
      </c>
      <c r="Q108">
        <f t="shared" si="5"/>
        <v>0</v>
      </c>
      <c r="R108">
        <f t="shared" si="6"/>
        <v>0</v>
      </c>
    </row>
    <row r="109" spans="1:18">
      <c r="A109" s="1">
        <v>1</v>
      </c>
      <c r="B109" s="20" t="s">
        <v>250</v>
      </c>
      <c r="C109" s="142" t="s">
        <v>251</v>
      </c>
      <c r="D109" t="s">
        <v>16</v>
      </c>
      <c r="E109" t="s">
        <v>31</v>
      </c>
      <c r="F109" t="s">
        <v>35</v>
      </c>
      <c r="G109" t="s">
        <v>19</v>
      </c>
      <c r="H109" t="s">
        <v>36</v>
      </c>
      <c r="I109" t="s">
        <v>28</v>
      </c>
      <c r="J109" s="142">
        <v>0</v>
      </c>
      <c r="K109">
        <v>0</v>
      </c>
      <c r="L109">
        <v>0</v>
      </c>
      <c r="M109">
        <v>0</v>
      </c>
      <c r="N109">
        <f t="shared" si="5"/>
        <v>0</v>
      </c>
      <c r="O109">
        <f t="shared" si="5"/>
        <v>0</v>
      </c>
      <c r="P109">
        <f t="shared" si="5"/>
        <v>0</v>
      </c>
      <c r="Q109">
        <f t="shared" si="5"/>
        <v>0</v>
      </c>
      <c r="R109">
        <f t="shared" si="6"/>
        <v>0</v>
      </c>
    </row>
    <row r="110" spans="1:18">
      <c r="A110" s="1">
        <v>1</v>
      </c>
      <c r="B110" s="20" t="s">
        <v>252</v>
      </c>
      <c r="C110" t="s">
        <v>253</v>
      </c>
      <c r="D110" t="s">
        <v>16</v>
      </c>
      <c r="E110" t="s">
        <v>31</v>
      </c>
      <c r="F110" t="s">
        <v>81</v>
      </c>
      <c r="G110" t="s">
        <v>19</v>
      </c>
      <c r="H110" t="s">
        <v>20</v>
      </c>
      <c r="I110" t="s">
        <v>21</v>
      </c>
      <c r="J110">
        <v>0</v>
      </c>
      <c r="K110">
        <v>0</v>
      </c>
      <c r="L110">
        <v>0</v>
      </c>
      <c r="M110">
        <v>0</v>
      </c>
      <c r="N110">
        <f t="shared" si="5"/>
        <v>0</v>
      </c>
      <c r="O110">
        <f t="shared" si="5"/>
        <v>0</v>
      </c>
      <c r="P110">
        <f t="shared" si="5"/>
        <v>0</v>
      </c>
      <c r="Q110">
        <f t="shared" si="5"/>
        <v>0</v>
      </c>
      <c r="R110">
        <f t="shared" si="6"/>
        <v>0</v>
      </c>
    </row>
    <row r="111" spans="1:18">
      <c r="A111" s="1">
        <v>1</v>
      </c>
      <c r="B111" s="20" t="s">
        <v>254</v>
      </c>
      <c r="C111" t="s">
        <v>255</v>
      </c>
      <c r="D111" t="s">
        <v>16</v>
      </c>
      <c r="E111" t="s">
        <v>31</v>
      </c>
      <c r="F111" t="s">
        <v>32</v>
      </c>
      <c r="G111" t="s">
        <v>19</v>
      </c>
      <c r="H111" t="s">
        <v>27</v>
      </c>
      <c r="I111" t="s">
        <v>28</v>
      </c>
      <c r="J111">
        <v>1</v>
      </c>
      <c r="K111">
        <v>1</v>
      </c>
      <c r="L111">
        <v>12</v>
      </c>
      <c r="M111">
        <v>3</v>
      </c>
      <c r="N111">
        <f t="shared" si="5"/>
        <v>1</v>
      </c>
      <c r="O111">
        <f t="shared" si="5"/>
        <v>1</v>
      </c>
      <c r="P111">
        <f t="shared" si="5"/>
        <v>12</v>
      </c>
      <c r="Q111">
        <f t="shared" si="5"/>
        <v>3</v>
      </c>
      <c r="R111">
        <f t="shared" si="6"/>
        <v>17</v>
      </c>
    </row>
    <row r="112" spans="1:18">
      <c r="A112" s="1">
        <v>1</v>
      </c>
      <c r="B112" t="s">
        <v>256</v>
      </c>
      <c r="C112" t="s">
        <v>257</v>
      </c>
      <c r="D112" t="s">
        <v>52</v>
      </c>
      <c r="E112" t="s">
        <v>10</v>
      </c>
      <c r="F112" t="s">
        <v>57</v>
      </c>
      <c r="G112" t="s">
        <v>53</v>
      </c>
      <c r="H112" t="s">
        <v>41</v>
      </c>
      <c r="I112" t="s">
        <v>28</v>
      </c>
      <c r="J112">
        <v>0</v>
      </c>
      <c r="K112">
        <v>0</v>
      </c>
      <c r="L112">
        <v>0</v>
      </c>
      <c r="M112">
        <v>0</v>
      </c>
      <c r="N112">
        <f t="shared" si="5"/>
        <v>0</v>
      </c>
      <c r="O112">
        <f t="shared" si="5"/>
        <v>0</v>
      </c>
      <c r="P112">
        <f t="shared" si="5"/>
        <v>0</v>
      </c>
      <c r="Q112">
        <f t="shared" si="5"/>
        <v>0</v>
      </c>
      <c r="R112">
        <f t="shared" si="6"/>
        <v>0</v>
      </c>
    </row>
    <row r="113" spans="1:18">
      <c r="A113" s="1">
        <v>1</v>
      </c>
      <c r="B113" t="s">
        <v>258</v>
      </c>
      <c r="C113" t="s">
        <v>259</v>
      </c>
      <c r="D113" t="s">
        <v>52</v>
      </c>
      <c r="E113" s="20" t="s">
        <v>10</v>
      </c>
      <c r="F113" t="s">
        <v>136</v>
      </c>
      <c r="G113" t="s">
        <v>53</v>
      </c>
      <c r="H113" t="s">
        <v>41</v>
      </c>
      <c r="I113" t="s">
        <v>28</v>
      </c>
      <c r="J113">
        <v>0</v>
      </c>
      <c r="K113">
        <v>0</v>
      </c>
      <c r="L113">
        <v>1</v>
      </c>
      <c r="M113">
        <v>0</v>
      </c>
      <c r="N113">
        <f t="shared" si="5"/>
        <v>0</v>
      </c>
      <c r="O113">
        <f t="shared" si="5"/>
        <v>0</v>
      </c>
      <c r="P113">
        <f t="shared" si="5"/>
        <v>1</v>
      </c>
      <c r="Q113">
        <f t="shared" si="5"/>
        <v>0</v>
      </c>
      <c r="R113">
        <f t="shared" si="6"/>
        <v>1</v>
      </c>
    </row>
    <row r="114" spans="1:18">
      <c r="A114" s="1">
        <v>1</v>
      </c>
      <c r="B114" t="s">
        <v>260</v>
      </c>
      <c r="C114" t="s">
        <v>261</v>
      </c>
      <c r="D114" t="s">
        <v>52</v>
      </c>
      <c r="E114" t="s">
        <v>10</v>
      </c>
      <c r="F114" t="s">
        <v>57</v>
      </c>
      <c r="G114" t="s">
        <v>53</v>
      </c>
      <c r="H114" t="s">
        <v>41</v>
      </c>
      <c r="I114" t="s">
        <v>28</v>
      </c>
      <c r="J114">
        <v>0</v>
      </c>
      <c r="K114">
        <v>0</v>
      </c>
      <c r="L114">
        <v>0</v>
      </c>
      <c r="M114">
        <v>0</v>
      </c>
      <c r="N114">
        <f t="shared" si="5"/>
        <v>0</v>
      </c>
      <c r="O114">
        <f t="shared" si="5"/>
        <v>0</v>
      </c>
      <c r="P114">
        <f t="shared" si="5"/>
        <v>0</v>
      </c>
      <c r="Q114">
        <f t="shared" si="5"/>
        <v>0</v>
      </c>
      <c r="R114">
        <f t="shared" si="6"/>
        <v>0</v>
      </c>
    </row>
    <row r="115" spans="1:18">
      <c r="A115" s="1">
        <v>1</v>
      </c>
      <c r="B115" t="s">
        <v>262</v>
      </c>
      <c r="C115" t="s">
        <v>263</v>
      </c>
      <c r="D115" t="s">
        <v>16</v>
      </c>
      <c r="E115" t="s">
        <v>31</v>
      </c>
      <c r="F115" t="s">
        <v>35</v>
      </c>
      <c r="G115" t="s">
        <v>19</v>
      </c>
      <c r="H115" t="s">
        <v>20</v>
      </c>
      <c r="I115" t="s">
        <v>21</v>
      </c>
      <c r="J115">
        <v>0</v>
      </c>
      <c r="K115">
        <v>0</v>
      </c>
      <c r="L115">
        <v>0</v>
      </c>
      <c r="M115">
        <v>1</v>
      </c>
      <c r="N115">
        <f t="shared" si="5"/>
        <v>0</v>
      </c>
      <c r="O115">
        <f t="shared" si="5"/>
        <v>0</v>
      </c>
      <c r="P115">
        <f t="shared" si="5"/>
        <v>0</v>
      </c>
      <c r="Q115">
        <f t="shared" si="5"/>
        <v>1</v>
      </c>
      <c r="R115">
        <f t="shared" si="6"/>
        <v>1</v>
      </c>
    </row>
    <row r="116" spans="1:18">
      <c r="A116" s="1">
        <v>1</v>
      </c>
      <c r="B116" s="20" t="s">
        <v>264</v>
      </c>
      <c r="C116" s="142" t="s">
        <v>265</v>
      </c>
      <c r="D116" t="s">
        <v>16</v>
      </c>
      <c r="E116" t="s">
        <v>31</v>
      </c>
      <c r="F116" s="20" t="s">
        <v>103</v>
      </c>
      <c r="G116" t="s">
        <v>19</v>
      </c>
      <c r="H116" t="s">
        <v>20</v>
      </c>
      <c r="I116" t="s">
        <v>21</v>
      </c>
      <c r="J116" s="142">
        <v>0</v>
      </c>
      <c r="K116">
        <v>0</v>
      </c>
      <c r="L116">
        <v>0</v>
      </c>
      <c r="M116">
        <v>0</v>
      </c>
      <c r="N116">
        <f t="shared" si="5"/>
        <v>0</v>
      </c>
      <c r="O116">
        <f t="shared" si="5"/>
        <v>0</v>
      </c>
      <c r="P116">
        <f t="shared" si="5"/>
        <v>0</v>
      </c>
      <c r="Q116">
        <f t="shared" si="5"/>
        <v>0</v>
      </c>
      <c r="R116">
        <f t="shared" si="6"/>
        <v>0</v>
      </c>
    </row>
    <row r="117" spans="1:18">
      <c r="A117" s="1">
        <v>1</v>
      </c>
      <c r="B117" s="20" t="s">
        <v>266</v>
      </c>
      <c r="C117" s="142" t="s">
        <v>267</v>
      </c>
      <c r="D117" t="s">
        <v>16</v>
      </c>
      <c r="E117" t="s">
        <v>17</v>
      </c>
      <c r="F117" s="20" t="s">
        <v>96</v>
      </c>
      <c r="G117" t="s">
        <v>19</v>
      </c>
      <c r="H117" t="s">
        <v>27</v>
      </c>
      <c r="I117" t="s">
        <v>28</v>
      </c>
      <c r="J117" s="142">
        <v>0</v>
      </c>
      <c r="K117">
        <v>0</v>
      </c>
      <c r="L117">
        <v>0</v>
      </c>
      <c r="M117">
        <v>0</v>
      </c>
      <c r="N117">
        <f t="shared" si="5"/>
        <v>0</v>
      </c>
      <c r="O117">
        <f t="shared" si="5"/>
        <v>0</v>
      </c>
      <c r="P117">
        <f t="shared" si="5"/>
        <v>0</v>
      </c>
      <c r="Q117">
        <f t="shared" si="5"/>
        <v>0</v>
      </c>
      <c r="R117">
        <f t="shared" si="6"/>
        <v>0</v>
      </c>
    </row>
    <row r="118" spans="1:18">
      <c r="A118" s="1">
        <v>1</v>
      </c>
      <c r="B118" s="20" t="s">
        <v>268</v>
      </c>
      <c r="C118" t="s">
        <v>269</v>
      </c>
      <c r="D118" t="s">
        <v>16</v>
      </c>
      <c r="E118" t="s">
        <v>17</v>
      </c>
      <c r="F118" s="20" t="s">
        <v>68</v>
      </c>
      <c r="G118" t="s">
        <v>19</v>
      </c>
      <c r="H118" t="s">
        <v>27</v>
      </c>
      <c r="I118" t="s">
        <v>28</v>
      </c>
      <c r="J118">
        <v>0</v>
      </c>
      <c r="K118">
        <v>0</v>
      </c>
      <c r="L118">
        <v>0</v>
      </c>
      <c r="M118">
        <v>0</v>
      </c>
      <c r="N118">
        <f t="shared" si="5"/>
        <v>0</v>
      </c>
      <c r="O118">
        <f t="shared" si="5"/>
        <v>0</v>
      </c>
      <c r="P118">
        <f t="shared" si="5"/>
        <v>0</v>
      </c>
      <c r="Q118">
        <f t="shared" si="5"/>
        <v>0</v>
      </c>
      <c r="R118">
        <f t="shared" si="6"/>
        <v>0</v>
      </c>
    </row>
    <row r="119" spans="1:18">
      <c r="A119" s="1">
        <v>1</v>
      </c>
      <c r="B119" s="20" t="s">
        <v>270</v>
      </c>
      <c r="C119" t="s">
        <v>271</v>
      </c>
      <c r="D119" t="s">
        <v>16</v>
      </c>
      <c r="E119" t="s">
        <v>31</v>
      </c>
      <c r="F119" s="20" t="s">
        <v>81</v>
      </c>
      <c r="G119" t="s">
        <v>19</v>
      </c>
      <c r="H119" t="s">
        <v>20</v>
      </c>
      <c r="I119" t="s">
        <v>21</v>
      </c>
      <c r="J119">
        <v>0</v>
      </c>
      <c r="K119">
        <v>0</v>
      </c>
      <c r="L119">
        <v>0</v>
      </c>
      <c r="M119">
        <v>0</v>
      </c>
      <c r="N119">
        <f t="shared" si="5"/>
        <v>0</v>
      </c>
      <c r="O119">
        <f t="shared" si="5"/>
        <v>0</v>
      </c>
      <c r="P119">
        <f t="shared" si="5"/>
        <v>0</v>
      </c>
      <c r="Q119">
        <f t="shared" si="5"/>
        <v>0</v>
      </c>
      <c r="R119">
        <f t="shared" si="6"/>
        <v>0</v>
      </c>
    </row>
    <row r="120" spans="1:18">
      <c r="A120" s="1">
        <v>1</v>
      </c>
      <c r="C120" s="142" t="s">
        <v>272</v>
      </c>
      <c r="D120" t="s">
        <v>52</v>
      </c>
      <c r="E120" t="s">
        <v>10</v>
      </c>
      <c r="F120" s="20" t="s">
        <v>25</v>
      </c>
      <c r="G120" t="s">
        <v>53</v>
      </c>
      <c r="H120" t="s">
        <v>41</v>
      </c>
      <c r="I120" t="s">
        <v>28</v>
      </c>
      <c r="J120" s="142">
        <v>0</v>
      </c>
      <c r="K120">
        <v>0</v>
      </c>
      <c r="L120">
        <v>0</v>
      </c>
      <c r="M120">
        <v>0</v>
      </c>
      <c r="N120">
        <f t="shared" si="5"/>
        <v>0</v>
      </c>
      <c r="O120">
        <f t="shared" si="5"/>
        <v>0</v>
      </c>
      <c r="P120">
        <f t="shared" si="5"/>
        <v>0</v>
      </c>
      <c r="Q120">
        <f t="shared" si="5"/>
        <v>0</v>
      </c>
      <c r="R120">
        <f t="shared" si="6"/>
        <v>0</v>
      </c>
    </row>
    <row r="121" spans="1:18">
      <c r="A121" s="1">
        <v>1</v>
      </c>
      <c r="C121" t="s">
        <v>273</v>
      </c>
      <c r="D121" t="s">
        <v>52</v>
      </c>
      <c r="E121" t="s">
        <v>17</v>
      </c>
      <c r="F121" t="s">
        <v>490</v>
      </c>
      <c r="G121" t="s">
        <v>19</v>
      </c>
      <c r="H121" t="s">
        <v>27</v>
      </c>
      <c r="I121" t="s">
        <v>28</v>
      </c>
      <c r="J121">
        <v>0</v>
      </c>
      <c r="K121">
        <v>0</v>
      </c>
      <c r="L121">
        <v>0</v>
      </c>
      <c r="M121">
        <v>0</v>
      </c>
      <c r="N121">
        <f t="shared" si="5"/>
        <v>0</v>
      </c>
      <c r="O121">
        <f t="shared" si="5"/>
        <v>0</v>
      </c>
      <c r="P121">
        <f t="shared" si="5"/>
        <v>0</v>
      </c>
      <c r="Q121">
        <f t="shared" si="5"/>
        <v>0</v>
      </c>
      <c r="R121">
        <f t="shared" si="6"/>
        <v>0</v>
      </c>
    </row>
    <row r="122" spans="1:18">
      <c r="A122" s="1">
        <v>1</v>
      </c>
      <c r="C122" t="s">
        <v>274</v>
      </c>
      <c r="D122" t="s">
        <v>52</v>
      </c>
      <c r="E122" t="s">
        <v>39</v>
      </c>
      <c r="F122" t="s">
        <v>40</v>
      </c>
      <c r="G122" t="s">
        <v>19</v>
      </c>
      <c r="H122" t="s">
        <v>36</v>
      </c>
      <c r="I122" t="s">
        <v>28</v>
      </c>
      <c r="J122">
        <v>0</v>
      </c>
      <c r="K122">
        <v>0</v>
      </c>
      <c r="L122">
        <v>0</v>
      </c>
      <c r="M122">
        <v>0</v>
      </c>
      <c r="N122">
        <f t="shared" si="5"/>
        <v>0</v>
      </c>
      <c r="O122">
        <f t="shared" si="5"/>
        <v>0</v>
      </c>
      <c r="P122">
        <f t="shared" si="5"/>
        <v>0</v>
      </c>
      <c r="Q122">
        <f t="shared" si="5"/>
        <v>0</v>
      </c>
      <c r="R122">
        <f t="shared" si="6"/>
        <v>0</v>
      </c>
    </row>
    <row r="123" spans="1:18">
      <c r="A123" s="1">
        <v>1</v>
      </c>
      <c r="B123" s="20" t="s">
        <v>275</v>
      </c>
      <c r="C123" t="s">
        <v>276</v>
      </c>
      <c r="D123" t="s">
        <v>16</v>
      </c>
      <c r="E123" t="s">
        <v>31</v>
      </c>
      <c r="F123" t="s">
        <v>32</v>
      </c>
      <c r="G123" t="s">
        <v>19</v>
      </c>
      <c r="H123" t="s">
        <v>36</v>
      </c>
      <c r="I123" t="s">
        <v>21</v>
      </c>
      <c r="J123">
        <v>0</v>
      </c>
      <c r="K123">
        <v>0</v>
      </c>
      <c r="L123">
        <v>0</v>
      </c>
      <c r="M123">
        <v>0</v>
      </c>
      <c r="N123">
        <f t="shared" si="5"/>
        <v>0</v>
      </c>
      <c r="O123">
        <f t="shared" si="5"/>
        <v>0</v>
      </c>
      <c r="P123">
        <f t="shared" si="5"/>
        <v>0</v>
      </c>
      <c r="Q123">
        <f t="shared" si="5"/>
        <v>0</v>
      </c>
      <c r="R123">
        <f t="shared" si="6"/>
        <v>0</v>
      </c>
    </row>
    <row r="124" spans="1:18">
      <c r="A124" s="1">
        <v>1</v>
      </c>
      <c r="B124" s="20" t="s">
        <v>277</v>
      </c>
      <c r="C124" s="142" t="s">
        <v>278</v>
      </c>
      <c r="D124" t="s">
        <v>16</v>
      </c>
      <c r="E124" t="s">
        <v>31</v>
      </c>
      <c r="F124" s="20" t="s">
        <v>103</v>
      </c>
      <c r="G124" t="s">
        <v>19</v>
      </c>
      <c r="H124" t="s">
        <v>27</v>
      </c>
      <c r="I124" t="s">
        <v>28</v>
      </c>
      <c r="J124" s="142">
        <v>0</v>
      </c>
      <c r="K124">
        <v>0</v>
      </c>
      <c r="L124">
        <v>0</v>
      </c>
      <c r="M124">
        <v>0</v>
      </c>
      <c r="N124">
        <f t="shared" si="5"/>
        <v>0</v>
      </c>
      <c r="O124">
        <f t="shared" si="5"/>
        <v>0</v>
      </c>
      <c r="P124">
        <f t="shared" si="5"/>
        <v>0</v>
      </c>
      <c r="Q124">
        <f t="shared" si="5"/>
        <v>0</v>
      </c>
      <c r="R124">
        <f t="shared" si="6"/>
        <v>0</v>
      </c>
    </row>
    <row r="125" spans="1:18">
      <c r="A125" s="1">
        <v>1</v>
      </c>
      <c r="B125" s="20" t="s">
        <v>279</v>
      </c>
      <c r="C125" t="s">
        <v>280</v>
      </c>
      <c r="D125" t="s">
        <v>16</v>
      </c>
      <c r="E125" t="s">
        <v>39</v>
      </c>
      <c r="F125" s="20" t="s">
        <v>78</v>
      </c>
      <c r="G125" t="s">
        <v>19</v>
      </c>
      <c r="H125" t="s">
        <v>27</v>
      </c>
      <c r="I125" t="s">
        <v>28</v>
      </c>
      <c r="J125">
        <v>0</v>
      </c>
      <c r="K125">
        <v>0</v>
      </c>
      <c r="L125">
        <v>0</v>
      </c>
      <c r="M125">
        <v>0</v>
      </c>
      <c r="N125">
        <f t="shared" si="5"/>
        <v>0</v>
      </c>
      <c r="O125">
        <f t="shared" si="5"/>
        <v>0</v>
      </c>
      <c r="P125">
        <f t="shared" si="5"/>
        <v>0</v>
      </c>
      <c r="Q125">
        <f t="shared" si="5"/>
        <v>0</v>
      </c>
      <c r="R125">
        <f t="shared" si="6"/>
        <v>0</v>
      </c>
    </row>
    <row r="126" spans="1:18">
      <c r="A126" s="1">
        <v>1</v>
      </c>
      <c r="C126" t="s">
        <v>281</v>
      </c>
      <c r="D126" t="s">
        <v>16</v>
      </c>
      <c r="E126" s="20" t="s">
        <v>24</v>
      </c>
      <c r="F126" s="20" t="s">
        <v>73</v>
      </c>
      <c r="G126" t="s">
        <v>26</v>
      </c>
      <c r="H126" t="s">
        <v>36</v>
      </c>
      <c r="I126" t="s">
        <v>28</v>
      </c>
      <c r="J126">
        <v>0</v>
      </c>
      <c r="K126">
        <v>0</v>
      </c>
      <c r="L126">
        <v>0</v>
      </c>
      <c r="M126">
        <v>0</v>
      </c>
      <c r="N126">
        <f t="shared" si="5"/>
        <v>0</v>
      </c>
      <c r="O126">
        <f t="shared" si="5"/>
        <v>0</v>
      </c>
      <c r="P126">
        <f t="shared" si="5"/>
        <v>0</v>
      </c>
      <c r="Q126">
        <f t="shared" si="5"/>
        <v>0</v>
      </c>
      <c r="R126">
        <f t="shared" si="6"/>
        <v>0</v>
      </c>
    </row>
    <row r="127" spans="1:18">
      <c r="A127" s="1">
        <v>1</v>
      </c>
      <c r="B127" s="20" t="s">
        <v>282</v>
      </c>
      <c r="C127" s="142" t="s">
        <v>283</v>
      </c>
      <c r="D127" t="s">
        <v>16</v>
      </c>
      <c r="E127" t="s">
        <v>17</v>
      </c>
      <c r="F127" s="20" t="s">
        <v>284</v>
      </c>
      <c r="G127" t="s">
        <v>19</v>
      </c>
      <c r="H127" t="s">
        <v>36</v>
      </c>
      <c r="I127" t="s">
        <v>28</v>
      </c>
      <c r="J127" s="142">
        <v>0</v>
      </c>
      <c r="K127">
        <v>2</v>
      </c>
      <c r="L127">
        <v>3</v>
      </c>
      <c r="M127">
        <v>8</v>
      </c>
      <c r="N127">
        <f t="shared" si="5"/>
        <v>0</v>
      </c>
      <c r="O127">
        <f t="shared" si="5"/>
        <v>2</v>
      </c>
      <c r="P127">
        <f t="shared" si="5"/>
        <v>3</v>
      </c>
      <c r="Q127">
        <f t="shared" si="5"/>
        <v>8</v>
      </c>
      <c r="R127">
        <f t="shared" si="6"/>
        <v>13</v>
      </c>
    </row>
    <row r="128" spans="1:18">
      <c r="A128" s="1">
        <v>1</v>
      </c>
      <c r="B128" t="s">
        <v>285</v>
      </c>
      <c r="C128" t="s">
        <v>286</v>
      </c>
      <c r="D128" t="s">
        <v>16</v>
      </c>
      <c r="E128" s="20" t="s">
        <v>24</v>
      </c>
      <c r="F128" t="s">
        <v>73</v>
      </c>
      <c r="G128" t="s">
        <v>26</v>
      </c>
      <c r="H128" t="s">
        <v>27</v>
      </c>
      <c r="I128" t="s">
        <v>28</v>
      </c>
      <c r="J128">
        <v>0</v>
      </c>
      <c r="K128">
        <v>0</v>
      </c>
      <c r="L128">
        <v>0</v>
      </c>
      <c r="M128">
        <v>0</v>
      </c>
      <c r="N128">
        <f t="shared" si="5"/>
        <v>0</v>
      </c>
      <c r="O128">
        <f t="shared" si="5"/>
        <v>0</v>
      </c>
      <c r="P128">
        <f t="shared" si="5"/>
        <v>0</v>
      </c>
      <c r="Q128">
        <f t="shared" si="5"/>
        <v>0</v>
      </c>
      <c r="R128">
        <f t="shared" si="6"/>
        <v>0</v>
      </c>
    </row>
    <row r="129" spans="1:18">
      <c r="A129" s="1">
        <v>1</v>
      </c>
      <c r="B129" s="20" t="s">
        <v>287</v>
      </c>
      <c r="C129" t="s">
        <v>288</v>
      </c>
      <c r="D129" t="s">
        <v>52</v>
      </c>
      <c r="E129" t="s">
        <v>39</v>
      </c>
      <c r="F129" t="s">
        <v>40</v>
      </c>
      <c r="G129" t="s">
        <v>19</v>
      </c>
      <c r="H129" t="s">
        <v>41</v>
      </c>
      <c r="I129" t="s">
        <v>28</v>
      </c>
      <c r="J129">
        <v>0</v>
      </c>
      <c r="K129">
        <v>0</v>
      </c>
      <c r="L129">
        <v>0</v>
      </c>
      <c r="M129">
        <v>0</v>
      </c>
      <c r="N129">
        <f t="shared" si="5"/>
        <v>0</v>
      </c>
      <c r="O129">
        <f t="shared" si="5"/>
        <v>0</v>
      </c>
      <c r="P129">
        <f t="shared" si="5"/>
        <v>0</v>
      </c>
      <c r="Q129">
        <f t="shared" si="5"/>
        <v>0</v>
      </c>
      <c r="R129">
        <f t="shared" si="6"/>
        <v>0</v>
      </c>
    </row>
    <row r="130" spans="1:18">
      <c r="A130" s="1">
        <v>1</v>
      </c>
      <c r="B130" s="20" t="s">
        <v>289</v>
      </c>
      <c r="C130" t="s">
        <v>290</v>
      </c>
      <c r="D130" t="s">
        <v>16</v>
      </c>
      <c r="E130" t="s">
        <v>31</v>
      </c>
      <c r="F130" t="s">
        <v>32</v>
      </c>
      <c r="G130" t="s">
        <v>19</v>
      </c>
      <c r="H130" t="s">
        <v>36</v>
      </c>
      <c r="I130" t="s">
        <v>28</v>
      </c>
      <c r="J130">
        <v>0</v>
      </c>
      <c r="K130">
        <v>0</v>
      </c>
      <c r="L130">
        <v>0</v>
      </c>
      <c r="M130">
        <v>0</v>
      </c>
      <c r="N130">
        <f t="shared" si="5"/>
        <v>0</v>
      </c>
      <c r="O130">
        <f t="shared" si="5"/>
        <v>0</v>
      </c>
      <c r="P130">
        <f t="shared" si="5"/>
        <v>0</v>
      </c>
      <c r="Q130">
        <f t="shared" ref="Q130:Q193" si="7">SUM(M130:M130)</f>
        <v>0</v>
      </c>
      <c r="R130">
        <f t="shared" si="6"/>
        <v>0</v>
      </c>
    </row>
    <row r="131" spans="1:18">
      <c r="A131" s="1">
        <v>1</v>
      </c>
      <c r="B131" s="20" t="s">
        <v>291</v>
      </c>
      <c r="C131" s="142" t="s">
        <v>292</v>
      </c>
      <c r="D131" t="s">
        <v>16</v>
      </c>
      <c r="E131" t="s">
        <v>31</v>
      </c>
      <c r="F131" s="20" t="s">
        <v>103</v>
      </c>
      <c r="G131" t="s">
        <v>19</v>
      </c>
      <c r="H131" t="s">
        <v>20</v>
      </c>
      <c r="I131" t="s">
        <v>21</v>
      </c>
      <c r="J131" s="142">
        <v>0</v>
      </c>
      <c r="K131">
        <v>0</v>
      </c>
      <c r="L131">
        <v>0</v>
      </c>
      <c r="M131">
        <v>0</v>
      </c>
      <c r="N131">
        <f t="shared" ref="N131:Q194" si="8">SUM(J131:J131)</f>
        <v>0</v>
      </c>
      <c r="O131">
        <f t="shared" si="8"/>
        <v>0</v>
      </c>
      <c r="P131">
        <f t="shared" si="8"/>
        <v>0</v>
      </c>
      <c r="Q131">
        <f t="shared" si="7"/>
        <v>0</v>
      </c>
      <c r="R131">
        <f t="shared" ref="R131:R194" si="9">SUM(N131:Q131)</f>
        <v>0</v>
      </c>
    </row>
    <row r="132" spans="1:18">
      <c r="A132" s="1">
        <v>1</v>
      </c>
      <c r="B132" s="20" t="s">
        <v>293</v>
      </c>
      <c r="C132" s="142" t="s">
        <v>294</v>
      </c>
      <c r="D132" t="s">
        <v>16</v>
      </c>
      <c r="E132" t="s">
        <v>17</v>
      </c>
      <c r="F132" s="20" t="s">
        <v>96</v>
      </c>
      <c r="G132" t="s">
        <v>19</v>
      </c>
      <c r="H132" t="s">
        <v>20</v>
      </c>
      <c r="I132" t="s">
        <v>21</v>
      </c>
      <c r="J132" s="142">
        <v>1</v>
      </c>
      <c r="K132">
        <v>0</v>
      </c>
      <c r="L132">
        <v>0</v>
      </c>
      <c r="M132">
        <v>0</v>
      </c>
      <c r="N132">
        <f t="shared" si="8"/>
        <v>1</v>
      </c>
      <c r="O132">
        <f t="shared" si="8"/>
        <v>0</v>
      </c>
      <c r="P132">
        <f t="shared" si="8"/>
        <v>0</v>
      </c>
      <c r="Q132">
        <f t="shared" si="7"/>
        <v>0</v>
      </c>
      <c r="R132">
        <f t="shared" si="9"/>
        <v>1</v>
      </c>
    </row>
    <row r="133" spans="1:18">
      <c r="A133" s="1">
        <v>1</v>
      </c>
      <c r="B133" s="20" t="s">
        <v>295</v>
      </c>
      <c r="C133" s="142" t="s">
        <v>296</v>
      </c>
      <c r="D133" t="s">
        <v>16</v>
      </c>
      <c r="E133" t="s">
        <v>31</v>
      </c>
      <c r="F133" s="20" t="s">
        <v>35</v>
      </c>
      <c r="G133" t="s">
        <v>19</v>
      </c>
      <c r="H133" t="s">
        <v>27</v>
      </c>
      <c r="I133" t="s">
        <v>28</v>
      </c>
      <c r="J133" s="142">
        <v>0</v>
      </c>
      <c r="K133">
        <v>0</v>
      </c>
      <c r="L133">
        <v>0</v>
      </c>
      <c r="M133">
        <v>0</v>
      </c>
      <c r="N133">
        <f t="shared" si="8"/>
        <v>0</v>
      </c>
      <c r="O133">
        <f t="shared" si="8"/>
        <v>0</v>
      </c>
      <c r="P133">
        <f t="shared" si="8"/>
        <v>0</v>
      </c>
      <c r="Q133">
        <f t="shared" si="7"/>
        <v>0</v>
      </c>
      <c r="R133">
        <f t="shared" si="9"/>
        <v>0</v>
      </c>
    </row>
    <row r="134" spans="1:18">
      <c r="A134" s="1">
        <v>1</v>
      </c>
      <c r="B134" t="s">
        <v>297</v>
      </c>
      <c r="C134" t="s">
        <v>298</v>
      </c>
      <c r="D134" t="s">
        <v>16</v>
      </c>
      <c r="E134" t="s">
        <v>17</v>
      </c>
      <c r="F134" t="s">
        <v>490</v>
      </c>
      <c r="G134" t="s">
        <v>19</v>
      </c>
      <c r="H134" t="s">
        <v>27</v>
      </c>
      <c r="I134" t="s">
        <v>28</v>
      </c>
      <c r="J134">
        <v>0</v>
      </c>
      <c r="K134">
        <v>0</v>
      </c>
      <c r="L134">
        <v>0</v>
      </c>
      <c r="M134">
        <v>0</v>
      </c>
      <c r="N134">
        <f t="shared" si="8"/>
        <v>0</v>
      </c>
      <c r="O134">
        <f t="shared" si="8"/>
        <v>0</v>
      </c>
      <c r="P134">
        <f t="shared" si="8"/>
        <v>0</v>
      </c>
      <c r="Q134">
        <f t="shared" si="7"/>
        <v>0</v>
      </c>
      <c r="R134">
        <f t="shared" si="9"/>
        <v>0</v>
      </c>
    </row>
    <row r="135" spans="1:18">
      <c r="A135" s="1">
        <v>1</v>
      </c>
      <c r="B135" t="s">
        <v>299</v>
      </c>
      <c r="C135" t="s">
        <v>300</v>
      </c>
      <c r="D135" t="s">
        <v>16</v>
      </c>
      <c r="E135" t="s">
        <v>17</v>
      </c>
      <c r="F135" t="s">
        <v>68</v>
      </c>
      <c r="G135" t="s">
        <v>19</v>
      </c>
      <c r="H135" t="s">
        <v>20</v>
      </c>
      <c r="I135" t="s">
        <v>21</v>
      </c>
      <c r="J135">
        <v>0</v>
      </c>
      <c r="K135">
        <v>0</v>
      </c>
      <c r="L135">
        <v>0</v>
      </c>
      <c r="M135">
        <v>0</v>
      </c>
      <c r="N135">
        <f t="shared" si="8"/>
        <v>0</v>
      </c>
      <c r="O135">
        <f t="shared" si="8"/>
        <v>0</v>
      </c>
      <c r="P135">
        <f t="shared" si="8"/>
        <v>0</v>
      </c>
      <c r="Q135">
        <f t="shared" si="7"/>
        <v>0</v>
      </c>
      <c r="R135">
        <f t="shared" si="9"/>
        <v>0</v>
      </c>
    </row>
    <row r="136" spans="1:18">
      <c r="A136" s="1">
        <v>1</v>
      </c>
      <c r="B136" t="s">
        <v>301</v>
      </c>
      <c r="C136" t="s">
        <v>302</v>
      </c>
      <c r="D136" t="s">
        <v>52</v>
      </c>
      <c r="E136" t="s">
        <v>10</v>
      </c>
      <c r="F136" t="s">
        <v>57</v>
      </c>
      <c r="G136" t="s">
        <v>53</v>
      </c>
      <c r="H136" t="s">
        <v>41</v>
      </c>
      <c r="I136" t="s">
        <v>28</v>
      </c>
      <c r="J136">
        <v>0</v>
      </c>
      <c r="K136">
        <v>0</v>
      </c>
      <c r="L136">
        <v>1</v>
      </c>
      <c r="M136">
        <v>3</v>
      </c>
      <c r="N136">
        <f t="shared" si="8"/>
        <v>0</v>
      </c>
      <c r="O136">
        <f t="shared" si="8"/>
        <v>0</v>
      </c>
      <c r="P136">
        <f t="shared" si="8"/>
        <v>1</v>
      </c>
      <c r="Q136">
        <f t="shared" si="7"/>
        <v>3</v>
      </c>
      <c r="R136">
        <f t="shared" si="9"/>
        <v>4</v>
      </c>
    </row>
    <row r="137" spans="1:18">
      <c r="A137" s="1">
        <v>1</v>
      </c>
      <c r="B137" t="s">
        <v>303</v>
      </c>
      <c r="C137" s="142" t="s">
        <v>304</v>
      </c>
      <c r="D137" t="s">
        <v>16</v>
      </c>
      <c r="E137" t="s">
        <v>17</v>
      </c>
      <c r="F137" t="s">
        <v>490</v>
      </c>
      <c r="G137" t="s">
        <v>53</v>
      </c>
      <c r="H137" t="s">
        <v>41</v>
      </c>
      <c r="I137" t="s">
        <v>28</v>
      </c>
      <c r="J137" s="142">
        <v>0</v>
      </c>
      <c r="K137">
        <v>0</v>
      </c>
      <c r="L137">
        <v>0</v>
      </c>
      <c r="M137">
        <v>0</v>
      </c>
      <c r="N137">
        <f t="shared" si="8"/>
        <v>0</v>
      </c>
      <c r="O137">
        <f t="shared" si="8"/>
        <v>0</v>
      </c>
      <c r="P137">
        <f t="shared" si="8"/>
        <v>0</v>
      </c>
      <c r="Q137">
        <f t="shared" si="7"/>
        <v>0</v>
      </c>
      <c r="R137">
        <f t="shared" si="9"/>
        <v>0</v>
      </c>
    </row>
    <row r="138" spans="1:18">
      <c r="A138" s="1">
        <v>1</v>
      </c>
      <c r="B138" s="20" t="s">
        <v>305</v>
      </c>
      <c r="C138" t="s">
        <v>306</v>
      </c>
      <c r="D138" t="s">
        <v>16</v>
      </c>
      <c r="E138" t="s">
        <v>39</v>
      </c>
      <c r="F138" t="s">
        <v>78</v>
      </c>
      <c r="G138" t="s">
        <v>19</v>
      </c>
      <c r="H138" t="s">
        <v>36</v>
      </c>
      <c r="I138" t="s">
        <v>28</v>
      </c>
      <c r="J138">
        <v>0</v>
      </c>
      <c r="K138">
        <v>0</v>
      </c>
      <c r="L138">
        <v>0</v>
      </c>
      <c r="M138">
        <v>0</v>
      </c>
      <c r="N138">
        <f t="shared" si="8"/>
        <v>0</v>
      </c>
      <c r="O138">
        <f t="shared" si="8"/>
        <v>0</v>
      </c>
      <c r="P138">
        <f t="shared" si="8"/>
        <v>0</v>
      </c>
      <c r="Q138">
        <f t="shared" si="7"/>
        <v>0</v>
      </c>
      <c r="R138">
        <f t="shared" si="9"/>
        <v>0</v>
      </c>
    </row>
    <row r="139" spans="1:18">
      <c r="A139" s="1">
        <v>1</v>
      </c>
      <c r="B139" s="20" t="s">
        <v>307</v>
      </c>
      <c r="C139" t="s">
        <v>308</v>
      </c>
      <c r="D139" t="s">
        <v>16</v>
      </c>
      <c r="E139" t="s">
        <v>31</v>
      </c>
      <c r="F139" t="s">
        <v>81</v>
      </c>
      <c r="G139" t="s">
        <v>19</v>
      </c>
      <c r="H139" t="s">
        <v>20</v>
      </c>
      <c r="I139" t="s">
        <v>21</v>
      </c>
      <c r="J139">
        <v>0</v>
      </c>
      <c r="K139">
        <v>0</v>
      </c>
      <c r="L139">
        <v>0</v>
      </c>
      <c r="M139">
        <v>0</v>
      </c>
      <c r="N139">
        <f t="shared" si="8"/>
        <v>0</v>
      </c>
      <c r="O139">
        <f t="shared" si="8"/>
        <v>0</v>
      </c>
      <c r="P139">
        <f t="shared" si="8"/>
        <v>0</v>
      </c>
      <c r="Q139">
        <f t="shared" si="7"/>
        <v>0</v>
      </c>
      <c r="R139">
        <f t="shared" si="9"/>
        <v>0</v>
      </c>
    </row>
    <row r="140" spans="1:18">
      <c r="A140" s="1">
        <v>1</v>
      </c>
      <c r="B140" s="20" t="s">
        <v>309</v>
      </c>
      <c r="C140" s="142" t="s">
        <v>310</v>
      </c>
      <c r="D140" t="s">
        <v>16</v>
      </c>
      <c r="E140" t="s">
        <v>31</v>
      </c>
      <c r="F140" t="s">
        <v>81</v>
      </c>
      <c r="G140" t="s">
        <v>19</v>
      </c>
      <c r="H140" t="s">
        <v>36</v>
      </c>
      <c r="I140" t="s">
        <v>28</v>
      </c>
      <c r="J140" s="142">
        <v>2</v>
      </c>
      <c r="K140">
        <v>0</v>
      </c>
      <c r="L140">
        <v>1</v>
      </c>
      <c r="M140">
        <v>11</v>
      </c>
      <c r="N140">
        <f t="shared" si="8"/>
        <v>2</v>
      </c>
      <c r="O140">
        <f t="shared" si="8"/>
        <v>0</v>
      </c>
      <c r="P140">
        <f t="shared" si="8"/>
        <v>1</v>
      </c>
      <c r="Q140">
        <f t="shared" si="7"/>
        <v>11</v>
      </c>
      <c r="R140">
        <f t="shared" si="9"/>
        <v>14</v>
      </c>
    </row>
    <row r="141" spans="1:18">
      <c r="A141" s="1">
        <v>1</v>
      </c>
      <c r="B141" t="s">
        <v>311</v>
      </c>
      <c r="C141" t="s">
        <v>312</v>
      </c>
      <c r="D141" t="s">
        <v>52</v>
      </c>
      <c r="E141" t="s">
        <v>10</v>
      </c>
      <c r="F141" t="s">
        <v>57</v>
      </c>
      <c r="G141" t="s">
        <v>53</v>
      </c>
      <c r="H141" t="s">
        <v>41</v>
      </c>
      <c r="I141" t="s">
        <v>28</v>
      </c>
      <c r="J141">
        <v>0</v>
      </c>
      <c r="K141">
        <v>0</v>
      </c>
      <c r="L141">
        <v>0</v>
      </c>
      <c r="M141">
        <v>0</v>
      </c>
      <c r="N141">
        <f t="shared" si="8"/>
        <v>0</v>
      </c>
      <c r="O141">
        <f t="shared" si="8"/>
        <v>0</v>
      </c>
      <c r="P141">
        <f t="shared" si="8"/>
        <v>0</v>
      </c>
      <c r="Q141">
        <f t="shared" si="7"/>
        <v>0</v>
      </c>
      <c r="R141">
        <f t="shared" si="9"/>
        <v>0</v>
      </c>
    </row>
    <row r="142" spans="1:18">
      <c r="A142" s="1">
        <v>1</v>
      </c>
      <c r="B142" s="20" t="s">
        <v>313</v>
      </c>
      <c r="C142" t="s">
        <v>314</v>
      </c>
      <c r="D142" t="s">
        <v>16</v>
      </c>
      <c r="E142" t="s">
        <v>64</v>
      </c>
      <c r="F142" s="20" t="s">
        <v>65</v>
      </c>
      <c r="G142" t="s">
        <v>19</v>
      </c>
      <c r="H142" t="s">
        <v>41</v>
      </c>
      <c r="I142" t="s">
        <v>28</v>
      </c>
      <c r="J142">
        <v>0</v>
      </c>
      <c r="K142">
        <v>0</v>
      </c>
      <c r="L142">
        <v>0</v>
      </c>
      <c r="M142">
        <v>2</v>
      </c>
      <c r="N142">
        <f t="shared" si="8"/>
        <v>0</v>
      </c>
      <c r="O142">
        <f t="shared" si="8"/>
        <v>0</v>
      </c>
      <c r="P142">
        <f t="shared" si="8"/>
        <v>0</v>
      </c>
      <c r="Q142">
        <f t="shared" si="7"/>
        <v>2</v>
      </c>
      <c r="R142">
        <f t="shared" si="9"/>
        <v>2</v>
      </c>
    </row>
    <row r="143" spans="1:18">
      <c r="A143" s="1">
        <v>1</v>
      </c>
      <c r="B143" s="20" t="s">
        <v>315</v>
      </c>
      <c r="C143" s="142" t="s">
        <v>316</v>
      </c>
      <c r="D143" t="s">
        <v>16</v>
      </c>
      <c r="E143" t="s">
        <v>17</v>
      </c>
      <c r="F143" s="20" t="s">
        <v>68</v>
      </c>
      <c r="G143" t="s">
        <v>19</v>
      </c>
      <c r="H143" t="s">
        <v>36</v>
      </c>
      <c r="I143" t="s">
        <v>28</v>
      </c>
      <c r="J143" s="142">
        <v>0</v>
      </c>
      <c r="K143">
        <v>0</v>
      </c>
      <c r="L143">
        <v>0</v>
      </c>
      <c r="M143">
        <v>0</v>
      </c>
      <c r="N143">
        <f t="shared" si="8"/>
        <v>0</v>
      </c>
      <c r="O143">
        <f t="shared" si="8"/>
        <v>0</v>
      </c>
      <c r="P143">
        <f t="shared" si="8"/>
        <v>0</v>
      </c>
      <c r="Q143">
        <f t="shared" si="7"/>
        <v>0</v>
      </c>
      <c r="R143">
        <f t="shared" si="9"/>
        <v>0</v>
      </c>
    </row>
    <row r="144" spans="1:18">
      <c r="A144" s="1">
        <v>1</v>
      </c>
      <c r="B144" t="s">
        <v>317</v>
      </c>
      <c r="C144" t="s">
        <v>318</v>
      </c>
      <c r="D144" t="s">
        <v>16</v>
      </c>
      <c r="E144" t="s">
        <v>17</v>
      </c>
      <c r="F144" t="s">
        <v>490</v>
      </c>
      <c r="G144" t="s">
        <v>19</v>
      </c>
      <c r="H144" t="s">
        <v>41</v>
      </c>
      <c r="I144" t="s">
        <v>28</v>
      </c>
      <c r="J144">
        <v>0</v>
      </c>
      <c r="K144">
        <v>0</v>
      </c>
      <c r="L144">
        <v>0</v>
      </c>
      <c r="M144">
        <v>0</v>
      </c>
      <c r="N144">
        <f t="shared" si="8"/>
        <v>0</v>
      </c>
      <c r="O144">
        <f t="shared" si="8"/>
        <v>0</v>
      </c>
      <c r="P144">
        <f t="shared" si="8"/>
        <v>0</v>
      </c>
      <c r="Q144">
        <f t="shared" si="7"/>
        <v>0</v>
      </c>
      <c r="R144">
        <f t="shared" si="9"/>
        <v>0</v>
      </c>
    </row>
    <row r="145" spans="1:18">
      <c r="A145" s="1">
        <v>1</v>
      </c>
      <c r="B145" s="20" t="s">
        <v>319</v>
      </c>
      <c r="C145" t="s">
        <v>320</v>
      </c>
      <c r="D145" t="s">
        <v>16</v>
      </c>
      <c r="E145" t="s">
        <v>39</v>
      </c>
      <c r="F145" s="20" t="s">
        <v>78</v>
      </c>
      <c r="G145" t="s">
        <v>19</v>
      </c>
      <c r="H145" t="s">
        <v>41</v>
      </c>
      <c r="I145" t="s">
        <v>28</v>
      </c>
      <c r="J145">
        <v>0</v>
      </c>
      <c r="K145">
        <v>0</v>
      </c>
      <c r="L145">
        <v>0</v>
      </c>
      <c r="M145">
        <v>0</v>
      </c>
      <c r="N145">
        <f t="shared" si="8"/>
        <v>0</v>
      </c>
      <c r="O145">
        <f t="shared" si="8"/>
        <v>0</v>
      </c>
      <c r="P145">
        <f t="shared" si="8"/>
        <v>0</v>
      </c>
      <c r="Q145">
        <f t="shared" si="7"/>
        <v>0</v>
      </c>
      <c r="R145">
        <f t="shared" si="9"/>
        <v>0</v>
      </c>
    </row>
    <row r="146" spans="1:18">
      <c r="A146" s="1">
        <v>1</v>
      </c>
      <c r="B146" t="s">
        <v>321</v>
      </c>
      <c r="C146" s="142" t="s">
        <v>322</v>
      </c>
      <c r="D146" t="s">
        <v>16</v>
      </c>
      <c r="E146" t="s">
        <v>17</v>
      </c>
      <c r="F146" t="s">
        <v>490</v>
      </c>
      <c r="G146" t="s">
        <v>19</v>
      </c>
      <c r="H146" t="s">
        <v>36</v>
      </c>
      <c r="I146" t="s">
        <v>28</v>
      </c>
      <c r="J146" s="142">
        <v>0</v>
      </c>
      <c r="K146">
        <v>0</v>
      </c>
      <c r="L146">
        <v>0</v>
      </c>
      <c r="M146">
        <v>0</v>
      </c>
      <c r="N146">
        <f t="shared" si="8"/>
        <v>0</v>
      </c>
      <c r="O146">
        <f t="shared" si="8"/>
        <v>0</v>
      </c>
      <c r="P146">
        <f t="shared" si="8"/>
        <v>0</v>
      </c>
      <c r="Q146">
        <f t="shared" si="7"/>
        <v>0</v>
      </c>
      <c r="R146">
        <f t="shared" si="9"/>
        <v>0</v>
      </c>
    </row>
    <row r="147" spans="1:18">
      <c r="A147" s="1">
        <v>1</v>
      </c>
      <c r="B147" t="s">
        <v>323</v>
      </c>
      <c r="C147" s="142" t="s">
        <v>324</v>
      </c>
      <c r="D147" t="s">
        <v>16</v>
      </c>
      <c r="E147" t="s">
        <v>39</v>
      </c>
      <c r="F147" t="s">
        <v>44</v>
      </c>
      <c r="G147" t="s">
        <v>19</v>
      </c>
      <c r="H147" t="s">
        <v>27</v>
      </c>
      <c r="I147" t="s">
        <v>28</v>
      </c>
      <c r="J147" s="142">
        <v>0</v>
      </c>
      <c r="K147">
        <v>0</v>
      </c>
      <c r="L147">
        <v>0</v>
      </c>
      <c r="M147">
        <v>0</v>
      </c>
      <c r="N147">
        <f t="shared" si="8"/>
        <v>0</v>
      </c>
      <c r="O147">
        <f t="shared" si="8"/>
        <v>0</v>
      </c>
      <c r="P147">
        <f t="shared" si="8"/>
        <v>0</v>
      </c>
      <c r="Q147">
        <f t="shared" si="7"/>
        <v>0</v>
      </c>
      <c r="R147">
        <f t="shared" si="9"/>
        <v>0</v>
      </c>
    </row>
    <row r="148" spans="1:18">
      <c r="A148" s="1">
        <v>1</v>
      </c>
      <c r="B148" s="20" t="s">
        <v>325</v>
      </c>
      <c r="C148" t="s">
        <v>326</v>
      </c>
      <c r="D148" t="s">
        <v>16</v>
      </c>
      <c r="E148" t="s">
        <v>39</v>
      </c>
      <c r="F148" s="20" t="s">
        <v>44</v>
      </c>
      <c r="G148" t="s">
        <v>19</v>
      </c>
      <c r="H148" t="s">
        <v>27</v>
      </c>
      <c r="I148" t="s">
        <v>28</v>
      </c>
      <c r="J148">
        <v>0</v>
      </c>
      <c r="K148">
        <v>0</v>
      </c>
      <c r="L148">
        <v>0</v>
      </c>
      <c r="M148">
        <v>0</v>
      </c>
      <c r="N148">
        <f t="shared" si="8"/>
        <v>0</v>
      </c>
      <c r="O148">
        <f t="shared" si="8"/>
        <v>0</v>
      </c>
      <c r="P148">
        <f t="shared" si="8"/>
        <v>0</v>
      </c>
      <c r="Q148">
        <f t="shared" si="7"/>
        <v>0</v>
      </c>
      <c r="R148">
        <f t="shared" si="9"/>
        <v>0</v>
      </c>
    </row>
    <row r="149" spans="1:18">
      <c r="A149" s="1">
        <v>1</v>
      </c>
      <c r="B149" s="20" t="s">
        <v>327</v>
      </c>
      <c r="C149" s="142" t="s">
        <v>328</v>
      </c>
      <c r="D149" t="s">
        <v>16</v>
      </c>
      <c r="E149" t="s">
        <v>17</v>
      </c>
      <c r="F149" s="20" t="s">
        <v>96</v>
      </c>
      <c r="G149" t="s">
        <v>19</v>
      </c>
      <c r="H149" t="s">
        <v>36</v>
      </c>
      <c r="I149" t="s">
        <v>28</v>
      </c>
      <c r="J149" s="142">
        <v>0</v>
      </c>
      <c r="K149">
        <v>0</v>
      </c>
      <c r="L149">
        <v>2</v>
      </c>
      <c r="M149">
        <v>29</v>
      </c>
      <c r="N149">
        <f t="shared" si="8"/>
        <v>0</v>
      </c>
      <c r="O149">
        <f t="shared" si="8"/>
        <v>0</v>
      </c>
      <c r="P149">
        <f t="shared" si="8"/>
        <v>2</v>
      </c>
      <c r="Q149">
        <f t="shared" si="7"/>
        <v>29</v>
      </c>
      <c r="R149">
        <f t="shared" si="9"/>
        <v>31</v>
      </c>
    </row>
    <row r="150" spans="1:18">
      <c r="A150" s="1">
        <v>1</v>
      </c>
      <c r="C150" t="s">
        <v>329</v>
      </c>
      <c r="D150" t="s">
        <v>52</v>
      </c>
      <c r="E150" t="s">
        <v>17</v>
      </c>
      <c r="F150" t="s">
        <v>490</v>
      </c>
      <c r="G150" t="s">
        <v>19</v>
      </c>
      <c r="H150" t="s">
        <v>36</v>
      </c>
      <c r="I150" t="s">
        <v>28</v>
      </c>
      <c r="J150">
        <v>0</v>
      </c>
      <c r="K150">
        <v>0</v>
      </c>
      <c r="L150">
        <v>0</v>
      </c>
      <c r="M150">
        <v>0</v>
      </c>
      <c r="N150">
        <f t="shared" si="8"/>
        <v>0</v>
      </c>
      <c r="O150">
        <f t="shared" si="8"/>
        <v>0</v>
      </c>
      <c r="P150">
        <f t="shared" si="8"/>
        <v>0</v>
      </c>
      <c r="Q150">
        <f t="shared" si="7"/>
        <v>0</v>
      </c>
      <c r="R150">
        <f t="shared" si="9"/>
        <v>0</v>
      </c>
    </row>
    <row r="151" spans="1:18">
      <c r="A151" s="1">
        <v>1</v>
      </c>
      <c r="B151" t="s">
        <v>330</v>
      </c>
      <c r="C151" t="s">
        <v>331</v>
      </c>
      <c r="D151" t="s">
        <v>52</v>
      </c>
      <c r="E151" t="s">
        <v>10</v>
      </c>
      <c r="F151" s="20" t="s">
        <v>136</v>
      </c>
      <c r="G151" t="s">
        <v>53</v>
      </c>
      <c r="H151" t="s">
        <v>41</v>
      </c>
      <c r="I151" t="s">
        <v>28</v>
      </c>
      <c r="J151">
        <v>0</v>
      </c>
      <c r="K151">
        <v>0</v>
      </c>
      <c r="L151">
        <v>0</v>
      </c>
      <c r="M151">
        <v>0</v>
      </c>
      <c r="N151">
        <f t="shared" si="8"/>
        <v>0</v>
      </c>
      <c r="O151">
        <f t="shared" si="8"/>
        <v>0</v>
      </c>
      <c r="P151">
        <f t="shared" si="8"/>
        <v>0</v>
      </c>
      <c r="Q151">
        <f t="shared" si="7"/>
        <v>0</v>
      </c>
      <c r="R151">
        <f t="shared" si="9"/>
        <v>0</v>
      </c>
    </row>
    <row r="152" spans="1:18">
      <c r="A152" s="1">
        <v>1</v>
      </c>
      <c r="B152" t="s">
        <v>332</v>
      </c>
      <c r="C152" t="s">
        <v>333</v>
      </c>
      <c r="D152" t="s">
        <v>52</v>
      </c>
      <c r="E152" t="s">
        <v>10</v>
      </c>
      <c r="F152" t="s">
        <v>57</v>
      </c>
      <c r="G152" t="s">
        <v>53</v>
      </c>
      <c r="H152" t="s">
        <v>41</v>
      </c>
      <c r="I152" t="s">
        <v>28</v>
      </c>
      <c r="J152">
        <v>0</v>
      </c>
      <c r="K152">
        <v>0</v>
      </c>
      <c r="L152">
        <v>0</v>
      </c>
      <c r="M152">
        <v>0</v>
      </c>
      <c r="N152">
        <f t="shared" si="8"/>
        <v>0</v>
      </c>
      <c r="O152">
        <f t="shared" si="8"/>
        <v>0</v>
      </c>
      <c r="P152">
        <f t="shared" si="8"/>
        <v>0</v>
      </c>
      <c r="Q152">
        <f t="shared" si="7"/>
        <v>0</v>
      </c>
      <c r="R152">
        <f t="shared" si="9"/>
        <v>0</v>
      </c>
    </row>
    <row r="153" spans="1:18">
      <c r="A153" s="1">
        <v>1</v>
      </c>
      <c r="B153" t="s">
        <v>334</v>
      </c>
      <c r="C153" t="s">
        <v>335</v>
      </c>
      <c r="D153" t="s">
        <v>16</v>
      </c>
      <c r="E153" t="s">
        <v>64</v>
      </c>
      <c r="F153" t="s">
        <v>65</v>
      </c>
      <c r="G153" t="s">
        <v>19</v>
      </c>
      <c r="H153" t="s">
        <v>41</v>
      </c>
      <c r="I153" t="s">
        <v>28</v>
      </c>
      <c r="J153">
        <v>0</v>
      </c>
      <c r="K153">
        <v>0</v>
      </c>
      <c r="L153">
        <v>0</v>
      </c>
      <c r="M153">
        <v>0</v>
      </c>
      <c r="N153">
        <f t="shared" si="8"/>
        <v>0</v>
      </c>
      <c r="O153">
        <f t="shared" si="8"/>
        <v>0</v>
      </c>
      <c r="P153">
        <f t="shared" si="8"/>
        <v>0</v>
      </c>
      <c r="Q153">
        <f t="shared" si="7"/>
        <v>0</v>
      </c>
      <c r="R153">
        <f t="shared" si="9"/>
        <v>0</v>
      </c>
    </row>
    <row r="154" spans="1:18">
      <c r="A154" s="1">
        <v>1</v>
      </c>
      <c r="B154" s="20" t="s">
        <v>336</v>
      </c>
      <c r="C154" t="s">
        <v>337</v>
      </c>
      <c r="D154" t="s">
        <v>52</v>
      </c>
      <c r="E154" t="s">
        <v>31</v>
      </c>
      <c r="F154" s="20" t="s">
        <v>103</v>
      </c>
      <c r="G154" t="s">
        <v>19</v>
      </c>
      <c r="H154" t="s">
        <v>36</v>
      </c>
      <c r="I154" t="s">
        <v>28</v>
      </c>
      <c r="J154" s="23">
        <v>0</v>
      </c>
      <c r="K154" s="24">
        <v>0</v>
      </c>
      <c r="L154" s="25">
        <v>0</v>
      </c>
      <c r="M154" s="26">
        <v>0</v>
      </c>
      <c r="N154">
        <f t="shared" si="8"/>
        <v>0</v>
      </c>
      <c r="O154">
        <f t="shared" si="8"/>
        <v>0</v>
      </c>
      <c r="P154">
        <f t="shared" si="8"/>
        <v>0</v>
      </c>
      <c r="Q154">
        <f t="shared" si="7"/>
        <v>0</v>
      </c>
      <c r="R154">
        <f t="shared" si="9"/>
        <v>0</v>
      </c>
    </row>
    <row r="155" spans="1:18">
      <c r="A155" s="1">
        <v>1</v>
      </c>
      <c r="B155" s="20" t="s">
        <v>338</v>
      </c>
      <c r="C155" t="s">
        <v>339</v>
      </c>
      <c r="D155" t="s">
        <v>52</v>
      </c>
      <c r="E155" s="20" t="s">
        <v>10</v>
      </c>
      <c r="F155" s="20" t="s">
        <v>25</v>
      </c>
      <c r="G155" t="s">
        <v>19</v>
      </c>
      <c r="H155" t="s">
        <v>27</v>
      </c>
      <c r="I155" t="s">
        <v>28</v>
      </c>
      <c r="J155">
        <v>0</v>
      </c>
      <c r="K155">
        <v>0</v>
      </c>
      <c r="L155">
        <v>0</v>
      </c>
      <c r="M155">
        <v>0</v>
      </c>
      <c r="N155">
        <f t="shared" si="8"/>
        <v>0</v>
      </c>
      <c r="O155">
        <f t="shared" si="8"/>
        <v>0</v>
      </c>
      <c r="P155">
        <f t="shared" si="8"/>
        <v>0</v>
      </c>
      <c r="Q155">
        <f t="shared" si="7"/>
        <v>0</v>
      </c>
      <c r="R155">
        <f t="shared" si="9"/>
        <v>0</v>
      </c>
    </row>
    <row r="156" spans="1:18">
      <c r="A156" s="1">
        <v>1</v>
      </c>
      <c r="B156" s="20" t="s">
        <v>340</v>
      </c>
      <c r="C156" s="142" t="s">
        <v>341</v>
      </c>
      <c r="D156" t="s">
        <v>16</v>
      </c>
      <c r="E156" t="s">
        <v>24</v>
      </c>
      <c r="F156" s="20" t="s">
        <v>73</v>
      </c>
      <c r="G156" t="s">
        <v>26</v>
      </c>
      <c r="H156" t="s">
        <v>27</v>
      </c>
      <c r="I156" t="s">
        <v>28</v>
      </c>
      <c r="J156" s="142">
        <v>0</v>
      </c>
      <c r="K156">
        <v>1</v>
      </c>
      <c r="L156">
        <v>3</v>
      </c>
      <c r="M156">
        <v>25</v>
      </c>
      <c r="N156">
        <f t="shared" si="8"/>
        <v>0</v>
      </c>
      <c r="O156">
        <f t="shared" si="8"/>
        <v>1</v>
      </c>
      <c r="P156">
        <f t="shared" si="8"/>
        <v>3</v>
      </c>
      <c r="Q156">
        <f t="shared" si="7"/>
        <v>25</v>
      </c>
      <c r="R156">
        <f t="shared" si="9"/>
        <v>29</v>
      </c>
    </row>
    <row r="157" spans="1:18">
      <c r="A157" s="1">
        <v>1</v>
      </c>
      <c r="B157" t="s">
        <v>342</v>
      </c>
      <c r="C157" t="s">
        <v>343</v>
      </c>
      <c r="D157" t="s">
        <v>16</v>
      </c>
      <c r="E157" t="s">
        <v>31</v>
      </c>
      <c r="F157" s="20" t="s">
        <v>103</v>
      </c>
      <c r="G157" t="s">
        <v>19</v>
      </c>
      <c r="H157" t="s">
        <v>20</v>
      </c>
      <c r="I157" t="s">
        <v>21</v>
      </c>
      <c r="J157">
        <v>0</v>
      </c>
      <c r="K157">
        <v>0</v>
      </c>
      <c r="L157">
        <v>0</v>
      </c>
      <c r="M157">
        <v>0</v>
      </c>
      <c r="N157">
        <f t="shared" si="8"/>
        <v>0</v>
      </c>
      <c r="O157">
        <f t="shared" si="8"/>
        <v>0</v>
      </c>
      <c r="P157">
        <f t="shared" si="8"/>
        <v>0</v>
      </c>
      <c r="Q157">
        <f t="shared" si="7"/>
        <v>0</v>
      </c>
      <c r="R157">
        <f t="shared" si="9"/>
        <v>0</v>
      </c>
    </row>
    <row r="158" spans="1:18">
      <c r="A158" s="1">
        <v>1</v>
      </c>
      <c r="B158" t="s">
        <v>344</v>
      </c>
      <c r="C158" t="s">
        <v>345</v>
      </c>
      <c r="D158" t="s">
        <v>16</v>
      </c>
      <c r="E158" t="s">
        <v>17</v>
      </c>
      <c r="F158" t="s">
        <v>490</v>
      </c>
      <c r="G158" t="s">
        <v>19</v>
      </c>
      <c r="H158" t="s">
        <v>27</v>
      </c>
      <c r="I158" t="s">
        <v>28</v>
      </c>
      <c r="J158">
        <v>0</v>
      </c>
      <c r="K158">
        <v>0</v>
      </c>
      <c r="L158">
        <v>0</v>
      </c>
      <c r="M158">
        <v>0</v>
      </c>
      <c r="N158">
        <f t="shared" si="8"/>
        <v>0</v>
      </c>
      <c r="O158">
        <f t="shared" si="8"/>
        <v>0</v>
      </c>
      <c r="P158">
        <f t="shared" si="8"/>
        <v>0</v>
      </c>
      <c r="Q158">
        <f t="shared" si="7"/>
        <v>0</v>
      </c>
      <c r="R158">
        <f t="shared" si="9"/>
        <v>0</v>
      </c>
    </row>
    <row r="159" spans="1:18">
      <c r="A159" s="1">
        <v>1</v>
      </c>
      <c r="C159" t="s">
        <v>346</v>
      </c>
      <c r="D159" t="s">
        <v>52</v>
      </c>
      <c r="E159" t="s">
        <v>10</v>
      </c>
      <c r="F159" t="s">
        <v>57</v>
      </c>
      <c r="G159" t="s">
        <v>19</v>
      </c>
      <c r="H159" t="s">
        <v>41</v>
      </c>
      <c r="I159" t="s">
        <v>28</v>
      </c>
      <c r="J159">
        <v>0</v>
      </c>
      <c r="K159">
        <v>0</v>
      </c>
      <c r="L159">
        <v>0</v>
      </c>
      <c r="M159">
        <v>0</v>
      </c>
      <c r="N159">
        <f t="shared" si="8"/>
        <v>0</v>
      </c>
      <c r="O159">
        <f t="shared" si="8"/>
        <v>0</v>
      </c>
      <c r="P159">
        <f t="shared" si="8"/>
        <v>0</v>
      </c>
      <c r="Q159">
        <f t="shared" si="7"/>
        <v>0</v>
      </c>
      <c r="R159">
        <f t="shared" si="9"/>
        <v>0</v>
      </c>
    </row>
    <row r="160" spans="1:18">
      <c r="A160" s="1">
        <v>1</v>
      </c>
      <c r="B160" t="s">
        <v>347</v>
      </c>
      <c r="C160" t="s">
        <v>348</v>
      </c>
      <c r="D160" t="s">
        <v>16</v>
      </c>
      <c r="E160" t="s">
        <v>31</v>
      </c>
      <c r="F160" t="s">
        <v>81</v>
      </c>
      <c r="G160" t="s">
        <v>19</v>
      </c>
      <c r="H160" t="s">
        <v>36</v>
      </c>
      <c r="I160" t="s">
        <v>21</v>
      </c>
      <c r="J160">
        <v>0</v>
      </c>
      <c r="K160">
        <v>0</v>
      </c>
      <c r="L160">
        <v>0</v>
      </c>
      <c r="M160">
        <v>0</v>
      </c>
      <c r="N160">
        <f t="shared" si="8"/>
        <v>0</v>
      </c>
      <c r="O160">
        <f t="shared" si="8"/>
        <v>0</v>
      </c>
      <c r="P160">
        <f t="shared" si="8"/>
        <v>0</v>
      </c>
      <c r="Q160">
        <f t="shared" si="7"/>
        <v>0</v>
      </c>
      <c r="R160">
        <f t="shared" si="9"/>
        <v>0</v>
      </c>
    </row>
    <row r="161" spans="1:18">
      <c r="A161" s="1">
        <v>1</v>
      </c>
      <c r="B161" t="s">
        <v>349</v>
      </c>
      <c r="C161" t="s">
        <v>350</v>
      </c>
      <c r="D161" t="s">
        <v>16</v>
      </c>
      <c r="E161" t="s">
        <v>64</v>
      </c>
      <c r="F161" s="20" t="s">
        <v>65</v>
      </c>
      <c r="G161" t="s">
        <v>19</v>
      </c>
      <c r="H161" t="s">
        <v>41</v>
      </c>
      <c r="I161" t="s">
        <v>28</v>
      </c>
      <c r="J161">
        <v>0</v>
      </c>
      <c r="K161">
        <v>0</v>
      </c>
      <c r="L161">
        <v>0</v>
      </c>
      <c r="M161">
        <v>1</v>
      </c>
      <c r="N161">
        <f t="shared" si="8"/>
        <v>0</v>
      </c>
      <c r="O161">
        <f t="shared" si="8"/>
        <v>0</v>
      </c>
      <c r="P161">
        <f t="shared" si="8"/>
        <v>0</v>
      </c>
      <c r="Q161">
        <f t="shared" si="7"/>
        <v>1</v>
      </c>
      <c r="R161">
        <f t="shared" si="9"/>
        <v>1</v>
      </c>
    </row>
    <row r="162" spans="1:18">
      <c r="A162" s="1">
        <v>1</v>
      </c>
      <c r="B162" s="20" t="s">
        <v>351</v>
      </c>
      <c r="C162" t="s">
        <v>352</v>
      </c>
      <c r="D162" t="s">
        <v>16</v>
      </c>
      <c r="E162" t="s">
        <v>31</v>
      </c>
      <c r="F162" t="s">
        <v>81</v>
      </c>
      <c r="G162" t="s">
        <v>19</v>
      </c>
      <c r="H162" t="s">
        <v>20</v>
      </c>
      <c r="I162" t="s">
        <v>21</v>
      </c>
      <c r="J162">
        <v>0</v>
      </c>
      <c r="K162">
        <v>0</v>
      </c>
      <c r="L162">
        <v>0</v>
      </c>
      <c r="M162">
        <v>0</v>
      </c>
      <c r="N162">
        <f t="shared" si="8"/>
        <v>0</v>
      </c>
      <c r="O162">
        <f t="shared" si="8"/>
        <v>0</v>
      </c>
      <c r="P162">
        <f t="shared" si="8"/>
        <v>0</v>
      </c>
      <c r="Q162">
        <f t="shared" si="7"/>
        <v>0</v>
      </c>
      <c r="R162">
        <f t="shared" si="9"/>
        <v>0</v>
      </c>
    </row>
    <row r="163" spans="1:18">
      <c r="A163" s="1">
        <v>1</v>
      </c>
      <c r="C163" t="s">
        <v>353</v>
      </c>
      <c r="D163" t="s">
        <v>16</v>
      </c>
      <c r="E163" t="s">
        <v>24</v>
      </c>
      <c r="F163" t="s">
        <v>73</v>
      </c>
      <c r="G163" t="s">
        <v>26</v>
      </c>
      <c r="H163" t="s">
        <v>27</v>
      </c>
      <c r="I163" t="s">
        <v>28</v>
      </c>
      <c r="J163">
        <v>0</v>
      </c>
      <c r="K163">
        <v>0</v>
      </c>
      <c r="L163">
        <v>0</v>
      </c>
      <c r="M163">
        <v>0</v>
      </c>
      <c r="N163">
        <f t="shared" si="8"/>
        <v>0</v>
      </c>
      <c r="O163">
        <f t="shared" si="8"/>
        <v>0</v>
      </c>
      <c r="P163">
        <f t="shared" si="8"/>
        <v>0</v>
      </c>
      <c r="Q163">
        <f t="shared" si="7"/>
        <v>0</v>
      </c>
      <c r="R163">
        <f t="shared" si="9"/>
        <v>0</v>
      </c>
    </row>
    <row r="164" spans="1:18">
      <c r="A164" s="1">
        <v>1</v>
      </c>
      <c r="B164" s="20" t="s">
        <v>354</v>
      </c>
      <c r="C164" t="s">
        <v>355</v>
      </c>
      <c r="D164" t="s">
        <v>16</v>
      </c>
      <c r="E164" t="s">
        <v>31</v>
      </c>
      <c r="F164" s="20" t="s">
        <v>103</v>
      </c>
      <c r="G164" t="s">
        <v>19</v>
      </c>
      <c r="H164" t="s">
        <v>41</v>
      </c>
      <c r="I164" t="s">
        <v>28</v>
      </c>
      <c r="J164">
        <v>0</v>
      </c>
      <c r="K164">
        <v>0</v>
      </c>
      <c r="L164">
        <v>0</v>
      </c>
      <c r="M164">
        <v>0</v>
      </c>
      <c r="N164">
        <f t="shared" si="8"/>
        <v>0</v>
      </c>
      <c r="O164">
        <f t="shared" si="8"/>
        <v>0</v>
      </c>
      <c r="P164">
        <f t="shared" si="8"/>
        <v>0</v>
      </c>
      <c r="Q164">
        <f t="shared" si="7"/>
        <v>0</v>
      </c>
      <c r="R164">
        <f t="shared" si="9"/>
        <v>0</v>
      </c>
    </row>
    <row r="165" spans="1:18">
      <c r="A165" s="1">
        <v>1</v>
      </c>
      <c r="B165" t="s">
        <v>356</v>
      </c>
      <c r="C165" t="s">
        <v>357</v>
      </c>
      <c r="D165" t="s">
        <v>16</v>
      </c>
      <c r="E165" t="s">
        <v>31</v>
      </c>
      <c r="F165" t="s">
        <v>81</v>
      </c>
      <c r="G165" t="s">
        <v>19</v>
      </c>
      <c r="H165" t="s">
        <v>20</v>
      </c>
      <c r="I165" t="s">
        <v>21</v>
      </c>
      <c r="J165">
        <v>0</v>
      </c>
      <c r="K165">
        <v>0</v>
      </c>
      <c r="L165">
        <v>0</v>
      </c>
      <c r="M165">
        <v>0</v>
      </c>
      <c r="N165">
        <f t="shared" si="8"/>
        <v>0</v>
      </c>
      <c r="O165">
        <f t="shared" si="8"/>
        <v>0</v>
      </c>
      <c r="P165">
        <f t="shared" si="8"/>
        <v>0</v>
      </c>
      <c r="Q165">
        <f t="shared" si="7"/>
        <v>0</v>
      </c>
      <c r="R165">
        <f t="shared" si="9"/>
        <v>0</v>
      </c>
    </row>
    <row r="166" spans="1:18">
      <c r="A166" s="1">
        <v>1</v>
      </c>
      <c r="B166" t="s">
        <v>358</v>
      </c>
      <c r="C166" s="142" t="s">
        <v>359</v>
      </c>
      <c r="D166" t="s">
        <v>16</v>
      </c>
      <c r="E166" t="s">
        <v>17</v>
      </c>
      <c r="F166" t="s">
        <v>96</v>
      </c>
      <c r="G166" t="s">
        <v>19</v>
      </c>
      <c r="H166" t="s">
        <v>41</v>
      </c>
      <c r="I166" t="s">
        <v>28</v>
      </c>
      <c r="J166" s="142">
        <v>0</v>
      </c>
      <c r="K166">
        <v>0</v>
      </c>
      <c r="L166">
        <v>0</v>
      </c>
      <c r="M166">
        <v>0</v>
      </c>
      <c r="N166">
        <f t="shared" si="8"/>
        <v>0</v>
      </c>
      <c r="O166">
        <f t="shared" si="8"/>
        <v>0</v>
      </c>
      <c r="P166">
        <f t="shared" si="8"/>
        <v>0</v>
      </c>
      <c r="Q166">
        <f t="shared" si="7"/>
        <v>0</v>
      </c>
      <c r="R166">
        <f t="shared" si="9"/>
        <v>0</v>
      </c>
    </row>
    <row r="167" spans="1:18">
      <c r="A167" s="1">
        <v>1</v>
      </c>
      <c r="C167" t="s">
        <v>360</v>
      </c>
      <c r="D167" t="s">
        <v>52</v>
      </c>
      <c r="E167" t="s">
        <v>39</v>
      </c>
      <c r="F167" t="s">
        <v>40</v>
      </c>
      <c r="G167" t="s">
        <v>19</v>
      </c>
      <c r="H167" t="s">
        <v>41</v>
      </c>
      <c r="I167" t="s">
        <v>28</v>
      </c>
      <c r="J167">
        <v>0</v>
      </c>
      <c r="K167">
        <v>0</v>
      </c>
      <c r="L167">
        <v>0</v>
      </c>
      <c r="M167">
        <v>0</v>
      </c>
      <c r="N167">
        <f t="shared" si="8"/>
        <v>0</v>
      </c>
      <c r="O167">
        <f t="shared" si="8"/>
        <v>0</v>
      </c>
      <c r="P167">
        <f t="shared" si="8"/>
        <v>0</v>
      </c>
      <c r="Q167">
        <f t="shared" si="7"/>
        <v>0</v>
      </c>
      <c r="R167">
        <f t="shared" si="9"/>
        <v>0</v>
      </c>
    </row>
    <row r="168" spans="1:18">
      <c r="A168" s="1">
        <v>1</v>
      </c>
      <c r="B168" t="s">
        <v>361</v>
      </c>
      <c r="C168" t="s">
        <v>362</v>
      </c>
      <c r="D168" t="s">
        <v>52</v>
      </c>
      <c r="E168" t="s">
        <v>10</v>
      </c>
      <c r="F168" t="s">
        <v>136</v>
      </c>
      <c r="G168" t="s">
        <v>53</v>
      </c>
      <c r="H168" t="s">
        <v>41</v>
      </c>
      <c r="I168" t="s">
        <v>28</v>
      </c>
      <c r="J168">
        <v>0</v>
      </c>
      <c r="K168">
        <v>0</v>
      </c>
      <c r="L168">
        <v>0</v>
      </c>
      <c r="M168">
        <v>0</v>
      </c>
      <c r="N168">
        <f t="shared" si="8"/>
        <v>0</v>
      </c>
      <c r="O168">
        <f t="shared" si="8"/>
        <v>0</v>
      </c>
      <c r="P168">
        <f t="shared" si="8"/>
        <v>0</v>
      </c>
      <c r="Q168">
        <f t="shared" si="7"/>
        <v>0</v>
      </c>
      <c r="R168">
        <f t="shared" si="9"/>
        <v>0</v>
      </c>
    </row>
    <row r="169" spans="1:18">
      <c r="A169" s="1">
        <v>1</v>
      </c>
      <c r="B169" t="s">
        <v>363</v>
      </c>
      <c r="C169" t="s">
        <v>364</v>
      </c>
      <c r="D169" t="s">
        <v>52</v>
      </c>
      <c r="E169" t="s">
        <v>10</v>
      </c>
      <c r="F169" t="s">
        <v>136</v>
      </c>
      <c r="G169" t="s">
        <v>53</v>
      </c>
      <c r="H169" t="s">
        <v>41</v>
      </c>
      <c r="I169" t="s">
        <v>28</v>
      </c>
      <c r="J169">
        <v>0</v>
      </c>
      <c r="K169">
        <v>0</v>
      </c>
      <c r="L169">
        <v>1</v>
      </c>
      <c r="M169">
        <v>0</v>
      </c>
      <c r="N169">
        <f t="shared" si="8"/>
        <v>0</v>
      </c>
      <c r="O169">
        <f t="shared" si="8"/>
        <v>0</v>
      </c>
      <c r="P169">
        <f t="shared" si="8"/>
        <v>1</v>
      </c>
      <c r="Q169">
        <f t="shared" si="7"/>
        <v>0</v>
      </c>
      <c r="R169">
        <f t="shared" si="9"/>
        <v>1</v>
      </c>
    </row>
    <row r="170" spans="1:18">
      <c r="A170" s="1">
        <v>1</v>
      </c>
      <c r="C170" t="s">
        <v>365</v>
      </c>
      <c r="D170" t="s">
        <v>52</v>
      </c>
      <c r="E170" t="s">
        <v>17</v>
      </c>
      <c r="F170" t="s">
        <v>490</v>
      </c>
      <c r="G170" t="s">
        <v>19</v>
      </c>
      <c r="H170" t="s">
        <v>36</v>
      </c>
      <c r="I170" t="s">
        <v>28</v>
      </c>
      <c r="J170">
        <v>0</v>
      </c>
      <c r="K170">
        <v>0</v>
      </c>
      <c r="L170">
        <v>0</v>
      </c>
      <c r="M170">
        <v>0</v>
      </c>
      <c r="N170">
        <f t="shared" si="8"/>
        <v>0</v>
      </c>
      <c r="O170">
        <f t="shared" si="8"/>
        <v>0</v>
      </c>
      <c r="P170">
        <f t="shared" si="8"/>
        <v>0</v>
      </c>
      <c r="Q170">
        <f t="shared" si="7"/>
        <v>0</v>
      </c>
      <c r="R170">
        <f t="shared" si="9"/>
        <v>0</v>
      </c>
    </row>
    <row r="171" spans="1:18">
      <c r="A171" s="1">
        <v>1</v>
      </c>
      <c r="B171" s="20" t="s">
        <v>366</v>
      </c>
      <c r="C171" t="s">
        <v>367</v>
      </c>
      <c r="D171" t="s">
        <v>16</v>
      </c>
      <c r="E171" t="s">
        <v>31</v>
      </c>
      <c r="F171" t="s">
        <v>103</v>
      </c>
      <c r="G171" t="s">
        <v>19</v>
      </c>
      <c r="H171" t="s">
        <v>20</v>
      </c>
      <c r="I171" t="s">
        <v>21</v>
      </c>
      <c r="J171">
        <v>0</v>
      </c>
      <c r="K171">
        <v>0</v>
      </c>
      <c r="L171">
        <v>0</v>
      </c>
      <c r="M171">
        <v>0</v>
      </c>
      <c r="N171">
        <f t="shared" si="8"/>
        <v>0</v>
      </c>
      <c r="O171">
        <f t="shared" si="8"/>
        <v>0</v>
      </c>
      <c r="P171">
        <f t="shared" si="8"/>
        <v>0</v>
      </c>
      <c r="Q171">
        <f t="shared" si="7"/>
        <v>0</v>
      </c>
      <c r="R171">
        <f t="shared" si="9"/>
        <v>0</v>
      </c>
    </row>
    <row r="172" spans="1:18">
      <c r="A172" s="1">
        <v>1</v>
      </c>
      <c r="B172" t="s">
        <v>368</v>
      </c>
      <c r="C172" s="142" t="s">
        <v>369</v>
      </c>
      <c r="D172" t="s">
        <v>16</v>
      </c>
      <c r="E172" t="s">
        <v>31</v>
      </c>
      <c r="F172" t="s">
        <v>35</v>
      </c>
      <c r="G172" t="s">
        <v>19</v>
      </c>
      <c r="H172" t="s">
        <v>27</v>
      </c>
      <c r="I172" t="s">
        <v>28</v>
      </c>
      <c r="J172" s="142">
        <v>0</v>
      </c>
      <c r="K172">
        <v>0</v>
      </c>
      <c r="L172">
        <v>0</v>
      </c>
      <c r="M172">
        <v>0</v>
      </c>
      <c r="N172">
        <f t="shared" si="8"/>
        <v>0</v>
      </c>
      <c r="O172">
        <f t="shared" si="8"/>
        <v>0</v>
      </c>
      <c r="P172">
        <f t="shared" si="8"/>
        <v>0</v>
      </c>
      <c r="Q172">
        <f t="shared" si="7"/>
        <v>0</v>
      </c>
      <c r="R172">
        <f t="shared" si="9"/>
        <v>0</v>
      </c>
    </row>
    <row r="173" spans="1:18">
      <c r="A173" s="1">
        <v>1</v>
      </c>
      <c r="B173" t="s">
        <v>370</v>
      </c>
      <c r="C173" t="s">
        <v>371</v>
      </c>
      <c r="D173" t="s">
        <v>16</v>
      </c>
      <c r="E173" t="s">
        <v>31</v>
      </c>
      <c r="F173" t="s">
        <v>103</v>
      </c>
      <c r="G173" t="s">
        <v>19</v>
      </c>
      <c r="H173" t="s">
        <v>20</v>
      </c>
      <c r="I173" t="s">
        <v>21</v>
      </c>
      <c r="J173">
        <v>0</v>
      </c>
      <c r="K173">
        <v>0</v>
      </c>
      <c r="L173">
        <v>0</v>
      </c>
      <c r="M173">
        <v>0</v>
      </c>
      <c r="N173">
        <f t="shared" si="8"/>
        <v>0</v>
      </c>
      <c r="O173">
        <f t="shared" si="8"/>
        <v>0</v>
      </c>
      <c r="P173">
        <f t="shared" si="8"/>
        <v>0</v>
      </c>
      <c r="Q173">
        <f t="shared" si="7"/>
        <v>0</v>
      </c>
      <c r="R173">
        <f t="shared" si="9"/>
        <v>0</v>
      </c>
    </row>
    <row r="174" spans="1:18">
      <c r="A174" s="1">
        <v>1</v>
      </c>
      <c r="B174" t="s">
        <v>372</v>
      </c>
      <c r="C174" t="s">
        <v>373</v>
      </c>
      <c r="D174" t="s">
        <v>52</v>
      </c>
      <c r="E174" t="s">
        <v>10</v>
      </c>
      <c r="F174" t="s">
        <v>57</v>
      </c>
      <c r="G174" t="s">
        <v>53</v>
      </c>
      <c r="H174" t="s">
        <v>41</v>
      </c>
      <c r="I174" t="s">
        <v>28</v>
      </c>
      <c r="J174">
        <v>0</v>
      </c>
      <c r="K174">
        <v>0</v>
      </c>
      <c r="L174">
        <v>0</v>
      </c>
      <c r="M174">
        <v>0</v>
      </c>
      <c r="N174">
        <f t="shared" si="8"/>
        <v>0</v>
      </c>
      <c r="O174">
        <f t="shared" si="8"/>
        <v>0</v>
      </c>
      <c r="P174">
        <f t="shared" si="8"/>
        <v>0</v>
      </c>
      <c r="Q174">
        <f t="shared" si="7"/>
        <v>0</v>
      </c>
      <c r="R174">
        <f t="shared" si="9"/>
        <v>0</v>
      </c>
    </row>
    <row r="175" spans="1:18">
      <c r="A175" s="1">
        <v>1</v>
      </c>
      <c r="B175" s="20" t="s">
        <v>374</v>
      </c>
      <c r="C175" s="142" t="s">
        <v>375</v>
      </c>
      <c r="D175" t="s">
        <v>16</v>
      </c>
      <c r="E175" t="s">
        <v>17</v>
      </c>
      <c r="F175" t="s">
        <v>68</v>
      </c>
      <c r="G175" t="s">
        <v>19</v>
      </c>
      <c r="H175" t="s">
        <v>36</v>
      </c>
      <c r="I175" t="s">
        <v>28</v>
      </c>
      <c r="J175" s="142">
        <v>0</v>
      </c>
      <c r="K175">
        <v>0</v>
      </c>
      <c r="L175">
        <v>0</v>
      </c>
      <c r="M175">
        <v>0</v>
      </c>
      <c r="N175">
        <f t="shared" si="8"/>
        <v>0</v>
      </c>
      <c r="O175">
        <f t="shared" si="8"/>
        <v>0</v>
      </c>
      <c r="P175">
        <f t="shared" si="8"/>
        <v>0</v>
      </c>
      <c r="Q175">
        <f t="shared" si="7"/>
        <v>0</v>
      </c>
      <c r="R175">
        <f t="shared" si="9"/>
        <v>0</v>
      </c>
    </row>
    <row r="176" spans="1:18">
      <c r="A176" s="1">
        <v>1</v>
      </c>
      <c r="B176" s="20" t="s">
        <v>376</v>
      </c>
      <c r="C176" t="s">
        <v>377</v>
      </c>
      <c r="D176" t="s">
        <v>16</v>
      </c>
      <c r="E176" t="s">
        <v>39</v>
      </c>
      <c r="F176" t="s">
        <v>40</v>
      </c>
      <c r="G176" t="s">
        <v>19</v>
      </c>
      <c r="H176" t="s">
        <v>41</v>
      </c>
      <c r="I176" t="s">
        <v>28</v>
      </c>
      <c r="J176">
        <v>0</v>
      </c>
      <c r="K176">
        <v>0</v>
      </c>
      <c r="L176">
        <v>0</v>
      </c>
      <c r="M176">
        <v>0</v>
      </c>
      <c r="N176">
        <f t="shared" si="8"/>
        <v>0</v>
      </c>
      <c r="O176">
        <f t="shared" si="8"/>
        <v>0</v>
      </c>
      <c r="P176">
        <f t="shared" si="8"/>
        <v>0</v>
      </c>
      <c r="Q176">
        <f t="shared" si="7"/>
        <v>0</v>
      </c>
      <c r="R176">
        <f t="shared" si="9"/>
        <v>0</v>
      </c>
    </row>
    <row r="177" spans="1:18">
      <c r="A177" s="1">
        <v>1</v>
      </c>
      <c r="B177" s="20" t="s">
        <v>378</v>
      </c>
      <c r="C177" t="s">
        <v>379</v>
      </c>
      <c r="D177" t="s">
        <v>16</v>
      </c>
      <c r="E177" t="s">
        <v>39</v>
      </c>
      <c r="F177" t="s">
        <v>40</v>
      </c>
      <c r="G177" t="s">
        <v>19</v>
      </c>
      <c r="H177" t="s">
        <v>27</v>
      </c>
      <c r="I177" t="s">
        <v>28</v>
      </c>
      <c r="J177">
        <v>0</v>
      </c>
      <c r="K177">
        <v>0</v>
      </c>
      <c r="L177">
        <v>0</v>
      </c>
      <c r="M177">
        <v>0</v>
      </c>
      <c r="N177">
        <f t="shared" si="8"/>
        <v>0</v>
      </c>
      <c r="O177">
        <f t="shared" si="8"/>
        <v>0</v>
      </c>
      <c r="P177">
        <f t="shared" si="8"/>
        <v>0</v>
      </c>
      <c r="Q177">
        <f t="shared" si="7"/>
        <v>0</v>
      </c>
      <c r="R177">
        <f t="shared" si="9"/>
        <v>0</v>
      </c>
    </row>
    <row r="178" spans="1:18">
      <c r="A178" s="1">
        <v>1</v>
      </c>
      <c r="B178" t="s">
        <v>380</v>
      </c>
      <c r="C178" t="s">
        <v>381</v>
      </c>
      <c r="D178" t="s">
        <v>16</v>
      </c>
      <c r="E178" t="s">
        <v>39</v>
      </c>
      <c r="F178" t="s">
        <v>40</v>
      </c>
      <c r="G178" t="s">
        <v>19</v>
      </c>
      <c r="H178" t="s">
        <v>27</v>
      </c>
      <c r="I178" t="s">
        <v>28</v>
      </c>
      <c r="J178">
        <v>0</v>
      </c>
      <c r="K178">
        <v>0</v>
      </c>
      <c r="L178">
        <v>0</v>
      </c>
      <c r="M178">
        <v>0</v>
      </c>
      <c r="N178">
        <f t="shared" si="8"/>
        <v>0</v>
      </c>
      <c r="O178">
        <f t="shared" si="8"/>
        <v>0</v>
      </c>
      <c r="P178">
        <f t="shared" si="8"/>
        <v>0</v>
      </c>
      <c r="Q178">
        <f t="shared" si="7"/>
        <v>0</v>
      </c>
      <c r="R178">
        <f t="shared" si="9"/>
        <v>0</v>
      </c>
    </row>
    <row r="179" spans="1:18">
      <c r="A179" s="1">
        <v>1</v>
      </c>
      <c r="B179" s="20" t="s">
        <v>382</v>
      </c>
      <c r="C179" t="s">
        <v>383</v>
      </c>
      <c r="D179" t="s">
        <v>16</v>
      </c>
      <c r="E179" t="s">
        <v>31</v>
      </c>
      <c r="F179" s="20" t="s">
        <v>103</v>
      </c>
      <c r="G179" t="s">
        <v>19</v>
      </c>
      <c r="H179" t="s">
        <v>36</v>
      </c>
      <c r="I179" t="s">
        <v>21</v>
      </c>
      <c r="J179">
        <v>0</v>
      </c>
      <c r="K179">
        <v>0</v>
      </c>
      <c r="L179">
        <v>1</v>
      </c>
      <c r="M179">
        <v>1</v>
      </c>
      <c r="N179">
        <f t="shared" si="8"/>
        <v>0</v>
      </c>
      <c r="O179">
        <f t="shared" si="8"/>
        <v>0</v>
      </c>
      <c r="P179">
        <f t="shared" si="8"/>
        <v>1</v>
      </c>
      <c r="Q179">
        <f t="shared" si="7"/>
        <v>1</v>
      </c>
      <c r="R179">
        <f t="shared" si="9"/>
        <v>2</v>
      </c>
    </row>
    <row r="180" spans="1:18">
      <c r="A180" s="1">
        <v>1</v>
      </c>
      <c r="B180" s="20" t="s">
        <v>384</v>
      </c>
      <c r="C180" s="142" t="s">
        <v>385</v>
      </c>
      <c r="D180" t="s">
        <v>16</v>
      </c>
      <c r="E180" t="s">
        <v>39</v>
      </c>
      <c r="F180" t="s">
        <v>44</v>
      </c>
      <c r="G180" t="s">
        <v>19</v>
      </c>
      <c r="H180" t="s">
        <v>27</v>
      </c>
      <c r="I180" t="s">
        <v>28</v>
      </c>
      <c r="J180" s="142">
        <v>0</v>
      </c>
      <c r="K180">
        <v>0</v>
      </c>
      <c r="L180">
        <v>0</v>
      </c>
      <c r="M180">
        <v>0</v>
      </c>
      <c r="N180">
        <f t="shared" si="8"/>
        <v>0</v>
      </c>
      <c r="O180">
        <f t="shared" si="8"/>
        <v>0</v>
      </c>
      <c r="P180">
        <f t="shared" si="8"/>
        <v>0</v>
      </c>
      <c r="Q180">
        <f t="shared" si="7"/>
        <v>0</v>
      </c>
      <c r="R180">
        <f t="shared" si="9"/>
        <v>0</v>
      </c>
    </row>
    <row r="181" spans="1:18">
      <c r="A181" s="1">
        <v>1</v>
      </c>
      <c r="B181" t="s">
        <v>386</v>
      </c>
      <c r="C181" t="s">
        <v>387</v>
      </c>
      <c r="D181" t="s">
        <v>52</v>
      </c>
      <c r="E181" t="s">
        <v>10</v>
      </c>
      <c r="F181" t="s">
        <v>489</v>
      </c>
      <c r="G181" t="s">
        <v>53</v>
      </c>
      <c r="H181" t="s">
        <v>41</v>
      </c>
      <c r="I181" t="s">
        <v>28</v>
      </c>
      <c r="J181">
        <v>0</v>
      </c>
      <c r="K181">
        <v>0</v>
      </c>
      <c r="L181">
        <v>0</v>
      </c>
      <c r="M181">
        <v>0</v>
      </c>
      <c r="N181">
        <f t="shared" si="8"/>
        <v>0</v>
      </c>
      <c r="O181">
        <f t="shared" si="8"/>
        <v>0</v>
      </c>
      <c r="P181">
        <f t="shared" si="8"/>
        <v>0</v>
      </c>
      <c r="Q181">
        <f t="shared" si="7"/>
        <v>0</v>
      </c>
      <c r="R181">
        <f t="shared" si="9"/>
        <v>0</v>
      </c>
    </row>
    <row r="182" spans="1:18">
      <c r="A182" s="1">
        <v>1</v>
      </c>
      <c r="C182" t="s">
        <v>388</v>
      </c>
      <c r="D182" t="s">
        <v>52</v>
      </c>
      <c r="E182" t="s">
        <v>10</v>
      </c>
      <c r="F182" t="s">
        <v>57</v>
      </c>
      <c r="G182" t="s">
        <v>53</v>
      </c>
      <c r="H182" t="s">
        <v>41</v>
      </c>
      <c r="I182" t="s">
        <v>28</v>
      </c>
      <c r="J182">
        <v>0</v>
      </c>
      <c r="K182">
        <v>0</v>
      </c>
      <c r="L182">
        <v>0</v>
      </c>
      <c r="M182">
        <v>0</v>
      </c>
      <c r="N182">
        <f t="shared" si="8"/>
        <v>0</v>
      </c>
      <c r="O182">
        <f t="shared" si="8"/>
        <v>0</v>
      </c>
      <c r="P182">
        <f t="shared" si="8"/>
        <v>0</v>
      </c>
      <c r="Q182">
        <f t="shared" si="7"/>
        <v>0</v>
      </c>
      <c r="R182">
        <f t="shared" si="9"/>
        <v>0</v>
      </c>
    </row>
    <row r="183" spans="1:18">
      <c r="A183" s="1">
        <v>1</v>
      </c>
      <c r="B183" s="20" t="s">
        <v>389</v>
      </c>
      <c r="C183" t="s">
        <v>390</v>
      </c>
      <c r="D183" t="s">
        <v>52</v>
      </c>
      <c r="E183" t="s">
        <v>64</v>
      </c>
      <c r="F183" t="s">
        <v>65</v>
      </c>
      <c r="G183" t="s">
        <v>19</v>
      </c>
      <c r="H183" t="s">
        <v>20</v>
      </c>
      <c r="I183" t="s">
        <v>28</v>
      </c>
      <c r="J183">
        <v>0</v>
      </c>
      <c r="K183">
        <v>0</v>
      </c>
      <c r="L183">
        <v>0</v>
      </c>
      <c r="M183">
        <v>0</v>
      </c>
      <c r="N183">
        <f t="shared" si="8"/>
        <v>0</v>
      </c>
      <c r="O183">
        <f t="shared" si="8"/>
        <v>0</v>
      </c>
      <c r="P183">
        <f t="shared" si="8"/>
        <v>0</v>
      </c>
      <c r="Q183">
        <f t="shared" si="7"/>
        <v>0</v>
      </c>
      <c r="R183">
        <f t="shared" si="9"/>
        <v>0</v>
      </c>
    </row>
    <row r="184" spans="1:18">
      <c r="A184" s="1">
        <v>1</v>
      </c>
      <c r="C184" t="s">
        <v>391</v>
      </c>
      <c r="D184" t="s">
        <v>52</v>
      </c>
      <c r="E184" t="s">
        <v>17</v>
      </c>
      <c r="F184" s="20" t="s">
        <v>96</v>
      </c>
      <c r="G184" t="s">
        <v>19</v>
      </c>
      <c r="H184" t="s">
        <v>41</v>
      </c>
      <c r="I184" t="s">
        <v>28</v>
      </c>
      <c r="J184">
        <v>0</v>
      </c>
      <c r="K184">
        <v>0</v>
      </c>
      <c r="L184">
        <v>0</v>
      </c>
      <c r="M184">
        <v>0</v>
      </c>
      <c r="N184">
        <f t="shared" si="8"/>
        <v>0</v>
      </c>
      <c r="O184">
        <f t="shared" si="8"/>
        <v>0</v>
      </c>
      <c r="P184">
        <f t="shared" si="8"/>
        <v>0</v>
      </c>
      <c r="Q184">
        <f t="shared" si="7"/>
        <v>0</v>
      </c>
      <c r="R184">
        <f t="shared" si="9"/>
        <v>0</v>
      </c>
    </row>
    <row r="185" spans="1:18">
      <c r="A185" s="1">
        <v>1</v>
      </c>
      <c r="B185" s="20" t="s">
        <v>392</v>
      </c>
      <c r="C185" t="s">
        <v>393</v>
      </c>
      <c r="D185" t="s">
        <v>16</v>
      </c>
      <c r="E185" t="s">
        <v>24</v>
      </c>
      <c r="F185" t="s">
        <v>18</v>
      </c>
      <c r="G185" t="s">
        <v>26</v>
      </c>
      <c r="H185" t="s">
        <v>20</v>
      </c>
      <c r="I185" t="s">
        <v>28</v>
      </c>
      <c r="J185">
        <v>0</v>
      </c>
      <c r="K185">
        <v>0</v>
      </c>
      <c r="L185">
        <v>0</v>
      </c>
      <c r="M185">
        <v>1</v>
      </c>
      <c r="N185">
        <f t="shared" si="8"/>
        <v>0</v>
      </c>
      <c r="O185">
        <f t="shared" si="8"/>
        <v>0</v>
      </c>
      <c r="P185">
        <f t="shared" si="8"/>
        <v>0</v>
      </c>
      <c r="Q185">
        <f t="shared" si="7"/>
        <v>1</v>
      </c>
      <c r="R185">
        <f t="shared" si="9"/>
        <v>1</v>
      </c>
    </row>
    <row r="186" spans="1:18">
      <c r="A186" s="1">
        <v>1</v>
      </c>
      <c r="B186" s="20" t="s">
        <v>394</v>
      </c>
      <c r="C186" s="142" t="s">
        <v>395</v>
      </c>
      <c r="D186" t="s">
        <v>16</v>
      </c>
      <c r="E186" t="s">
        <v>31</v>
      </c>
      <c r="F186" t="s">
        <v>103</v>
      </c>
      <c r="G186" t="s">
        <v>19</v>
      </c>
      <c r="H186" t="s">
        <v>20</v>
      </c>
      <c r="I186" t="s">
        <v>21</v>
      </c>
      <c r="J186" s="142">
        <v>0</v>
      </c>
      <c r="K186">
        <v>0</v>
      </c>
      <c r="L186">
        <v>0</v>
      </c>
      <c r="M186">
        <v>0</v>
      </c>
      <c r="N186">
        <f t="shared" si="8"/>
        <v>0</v>
      </c>
      <c r="O186">
        <f t="shared" si="8"/>
        <v>0</v>
      </c>
      <c r="P186">
        <f t="shared" si="8"/>
        <v>0</v>
      </c>
      <c r="Q186">
        <f t="shared" si="7"/>
        <v>0</v>
      </c>
      <c r="R186">
        <f t="shared" si="9"/>
        <v>0</v>
      </c>
    </row>
    <row r="187" spans="1:18">
      <c r="A187" s="1">
        <v>1</v>
      </c>
      <c r="B187" s="20" t="s">
        <v>396</v>
      </c>
      <c r="C187" s="142" t="s">
        <v>397</v>
      </c>
      <c r="D187" t="s">
        <v>16</v>
      </c>
      <c r="E187" t="s">
        <v>17</v>
      </c>
      <c r="F187" t="s">
        <v>96</v>
      </c>
      <c r="G187" t="s">
        <v>19</v>
      </c>
      <c r="H187" t="s">
        <v>27</v>
      </c>
      <c r="I187" t="s">
        <v>28</v>
      </c>
      <c r="J187" s="142">
        <v>0</v>
      </c>
      <c r="K187">
        <v>0</v>
      </c>
      <c r="L187">
        <v>0</v>
      </c>
      <c r="M187">
        <v>0</v>
      </c>
      <c r="N187">
        <f t="shared" si="8"/>
        <v>0</v>
      </c>
      <c r="O187">
        <f t="shared" si="8"/>
        <v>0</v>
      </c>
      <c r="P187">
        <f t="shared" si="8"/>
        <v>0</v>
      </c>
      <c r="Q187">
        <f t="shared" si="7"/>
        <v>0</v>
      </c>
      <c r="R187">
        <f t="shared" si="9"/>
        <v>0</v>
      </c>
    </row>
    <row r="188" spans="1:18">
      <c r="A188" s="1">
        <v>1</v>
      </c>
      <c r="B188" s="20" t="s">
        <v>398</v>
      </c>
      <c r="C188" t="s">
        <v>399</v>
      </c>
      <c r="D188" t="s">
        <v>16</v>
      </c>
      <c r="E188" t="s">
        <v>17</v>
      </c>
      <c r="F188" t="s">
        <v>96</v>
      </c>
      <c r="G188" t="s">
        <v>19</v>
      </c>
      <c r="H188" t="s">
        <v>36</v>
      </c>
      <c r="I188" t="s">
        <v>21</v>
      </c>
      <c r="J188">
        <v>0</v>
      </c>
      <c r="K188">
        <v>0</v>
      </c>
      <c r="L188">
        <v>0</v>
      </c>
      <c r="M188">
        <v>0</v>
      </c>
      <c r="N188">
        <f t="shared" si="8"/>
        <v>0</v>
      </c>
      <c r="O188">
        <f t="shared" si="8"/>
        <v>0</v>
      </c>
      <c r="P188">
        <f t="shared" si="8"/>
        <v>0</v>
      </c>
      <c r="Q188">
        <f t="shared" si="7"/>
        <v>0</v>
      </c>
      <c r="R188">
        <f t="shared" si="9"/>
        <v>0</v>
      </c>
    </row>
    <row r="189" spans="1:18">
      <c r="A189" s="1">
        <v>1</v>
      </c>
      <c r="B189" s="20" t="s">
        <v>400</v>
      </c>
      <c r="C189" t="s">
        <v>401</v>
      </c>
      <c r="D189" t="s">
        <v>16</v>
      </c>
      <c r="E189" t="s">
        <v>31</v>
      </c>
      <c r="F189" t="s">
        <v>81</v>
      </c>
      <c r="G189" t="s">
        <v>19</v>
      </c>
      <c r="H189" t="s">
        <v>20</v>
      </c>
      <c r="I189" t="s">
        <v>21</v>
      </c>
      <c r="J189">
        <v>0</v>
      </c>
      <c r="K189">
        <v>0</v>
      </c>
      <c r="L189">
        <v>0</v>
      </c>
      <c r="M189">
        <v>1</v>
      </c>
      <c r="N189">
        <f t="shared" si="8"/>
        <v>0</v>
      </c>
      <c r="O189">
        <f t="shared" si="8"/>
        <v>0</v>
      </c>
      <c r="P189">
        <f t="shared" si="8"/>
        <v>0</v>
      </c>
      <c r="Q189">
        <f t="shared" si="7"/>
        <v>1</v>
      </c>
      <c r="R189">
        <f t="shared" si="9"/>
        <v>1</v>
      </c>
    </row>
    <row r="190" spans="1:18">
      <c r="A190" s="1">
        <v>1</v>
      </c>
      <c r="C190" t="s">
        <v>402</v>
      </c>
      <c r="D190" t="s">
        <v>52</v>
      </c>
      <c r="E190" t="s">
        <v>17</v>
      </c>
      <c r="F190" t="s">
        <v>490</v>
      </c>
      <c r="G190" t="s">
        <v>19</v>
      </c>
      <c r="H190" t="s">
        <v>27</v>
      </c>
      <c r="I190" t="s">
        <v>28</v>
      </c>
      <c r="J190">
        <v>0</v>
      </c>
      <c r="K190">
        <v>0</v>
      </c>
      <c r="L190">
        <v>0</v>
      </c>
      <c r="M190">
        <v>0</v>
      </c>
      <c r="N190">
        <f t="shared" si="8"/>
        <v>0</v>
      </c>
      <c r="O190">
        <f t="shared" si="8"/>
        <v>0</v>
      </c>
      <c r="P190">
        <f t="shared" si="8"/>
        <v>0</v>
      </c>
      <c r="Q190">
        <f t="shared" si="7"/>
        <v>0</v>
      </c>
      <c r="R190">
        <f t="shared" si="9"/>
        <v>0</v>
      </c>
    </row>
    <row r="191" spans="1:18">
      <c r="A191" s="1">
        <v>1</v>
      </c>
      <c r="B191" s="20" t="s">
        <v>403</v>
      </c>
      <c r="C191" s="142" t="s">
        <v>404</v>
      </c>
      <c r="D191" t="s">
        <v>16</v>
      </c>
      <c r="E191" t="s">
        <v>39</v>
      </c>
      <c r="F191" t="s">
        <v>40</v>
      </c>
      <c r="G191" t="s">
        <v>19</v>
      </c>
      <c r="H191" t="s">
        <v>41</v>
      </c>
      <c r="I191" t="s">
        <v>28</v>
      </c>
      <c r="J191" s="142">
        <v>0</v>
      </c>
      <c r="K191">
        <v>0</v>
      </c>
      <c r="L191">
        <v>0</v>
      </c>
      <c r="M191">
        <v>0</v>
      </c>
      <c r="N191">
        <f t="shared" si="8"/>
        <v>0</v>
      </c>
      <c r="O191">
        <f t="shared" si="8"/>
        <v>0</v>
      </c>
      <c r="P191">
        <f t="shared" si="8"/>
        <v>0</v>
      </c>
      <c r="Q191">
        <f t="shared" si="7"/>
        <v>0</v>
      </c>
      <c r="R191">
        <f t="shared" si="9"/>
        <v>0</v>
      </c>
    </row>
    <row r="192" spans="1:18">
      <c r="A192" s="1">
        <v>1</v>
      </c>
      <c r="B192" s="32" t="s">
        <v>405</v>
      </c>
      <c r="C192" t="s">
        <v>406</v>
      </c>
      <c r="D192" t="s">
        <v>16</v>
      </c>
      <c r="E192" t="s">
        <v>31</v>
      </c>
      <c r="F192" t="s">
        <v>32</v>
      </c>
      <c r="G192" t="s">
        <v>19</v>
      </c>
      <c r="H192" t="s">
        <v>36</v>
      </c>
      <c r="I192" t="s">
        <v>28</v>
      </c>
      <c r="J192">
        <v>0</v>
      </c>
      <c r="K192">
        <v>0</v>
      </c>
      <c r="L192">
        <v>0</v>
      </c>
      <c r="M192">
        <v>0</v>
      </c>
      <c r="N192">
        <f t="shared" si="8"/>
        <v>0</v>
      </c>
      <c r="O192">
        <f t="shared" si="8"/>
        <v>0</v>
      </c>
      <c r="P192">
        <f t="shared" si="8"/>
        <v>0</v>
      </c>
      <c r="Q192">
        <f t="shared" si="7"/>
        <v>0</v>
      </c>
      <c r="R192">
        <f t="shared" si="9"/>
        <v>0</v>
      </c>
    </row>
    <row r="193" spans="1:18">
      <c r="A193" s="1">
        <v>1</v>
      </c>
      <c r="B193" t="s">
        <v>407</v>
      </c>
      <c r="C193" s="142" t="s">
        <v>408</v>
      </c>
      <c r="D193" t="s">
        <v>16</v>
      </c>
      <c r="E193" t="s">
        <v>24</v>
      </c>
      <c r="F193" t="s">
        <v>25</v>
      </c>
      <c r="G193" t="s">
        <v>19</v>
      </c>
      <c r="H193" t="s">
        <v>27</v>
      </c>
      <c r="I193" t="s">
        <v>28</v>
      </c>
      <c r="J193" s="142">
        <v>3</v>
      </c>
      <c r="K193">
        <v>0</v>
      </c>
      <c r="L193">
        <v>0</v>
      </c>
      <c r="M193">
        <v>5</v>
      </c>
      <c r="N193">
        <f t="shared" si="8"/>
        <v>3</v>
      </c>
      <c r="O193">
        <f t="shared" si="8"/>
        <v>0</v>
      </c>
      <c r="P193">
        <f t="shared" si="8"/>
        <v>0</v>
      </c>
      <c r="Q193">
        <f t="shared" si="7"/>
        <v>5</v>
      </c>
      <c r="R193">
        <f t="shared" si="9"/>
        <v>8</v>
      </c>
    </row>
    <row r="194" spans="1:18">
      <c r="A194" s="1">
        <v>1</v>
      </c>
      <c r="B194" s="20" t="s">
        <v>409</v>
      </c>
      <c r="C194" t="s">
        <v>410</v>
      </c>
      <c r="D194" t="s">
        <v>16</v>
      </c>
      <c r="E194" t="s">
        <v>24</v>
      </c>
      <c r="F194" t="s">
        <v>18</v>
      </c>
      <c r="G194" t="s">
        <v>26</v>
      </c>
      <c r="H194" t="s">
        <v>27</v>
      </c>
      <c r="I194" t="s">
        <v>28</v>
      </c>
      <c r="J194">
        <v>0</v>
      </c>
      <c r="K194">
        <v>0</v>
      </c>
      <c r="L194">
        <v>0</v>
      </c>
      <c r="M194">
        <v>0</v>
      </c>
      <c r="N194">
        <f t="shared" si="8"/>
        <v>0</v>
      </c>
      <c r="O194">
        <f t="shared" si="8"/>
        <v>0</v>
      </c>
      <c r="P194">
        <f t="shared" si="8"/>
        <v>0</v>
      </c>
      <c r="Q194">
        <f t="shared" si="8"/>
        <v>0</v>
      </c>
      <c r="R194">
        <f t="shared" si="9"/>
        <v>0</v>
      </c>
    </row>
    <row r="195" spans="1:18">
      <c r="A195" s="1">
        <v>1</v>
      </c>
      <c r="B195" s="20" t="s">
        <v>411</v>
      </c>
      <c r="C195" t="s">
        <v>412</v>
      </c>
      <c r="D195" t="s">
        <v>16</v>
      </c>
      <c r="E195" t="s">
        <v>39</v>
      </c>
      <c r="F195" t="s">
        <v>40</v>
      </c>
      <c r="G195" t="s">
        <v>19</v>
      </c>
      <c r="H195" t="s">
        <v>41</v>
      </c>
      <c r="I195" t="s">
        <v>28</v>
      </c>
      <c r="J195">
        <v>0</v>
      </c>
      <c r="K195">
        <v>0</v>
      </c>
      <c r="L195">
        <v>0</v>
      </c>
      <c r="M195">
        <v>0</v>
      </c>
      <c r="N195">
        <f t="shared" ref="N195:Q211" si="10">SUM(J195:J195)</f>
        <v>0</v>
      </c>
      <c r="O195">
        <f t="shared" si="10"/>
        <v>0</v>
      </c>
      <c r="P195">
        <f t="shared" si="10"/>
        <v>0</v>
      </c>
      <c r="Q195">
        <f t="shared" si="10"/>
        <v>0</v>
      </c>
      <c r="R195">
        <f t="shared" ref="R195:R210" si="11">SUM(N195:Q195)</f>
        <v>0</v>
      </c>
    </row>
    <row r="196" spans="1:18">
      <c r="A196" s="1">
        <v>1</v>
      </c>
      <c r="B196" s="20" t="s">
        <v>413</v>
      </c>
      <c r="C196" t="s">
        <v>414</v>
      </c>
      <c r="D196" t="s">
        <v>52</v>
      </c>
      <c r="E196" t="s">
        <v>17</v>
      </c>
      <c r="F196" t="s">
        <v>490</v>
      </c>
      <c r="G196" t="s">
        <v>19</v>
      </c>
      <c r="H196" t="s">
        <v>27</v>
      </c>
      <c r="I196" t="s">
        <v>28</v>
      </c>
      <c r="J196">
        <v>0</v>
      </c>
      <c r="K196">
        <v>0</v>
      </c>
      <c r="L196">
        <v>0</v>
      </c>
      <c r="M196">
        <v>0</v>
      </c>
      <c r="N196">
        <f t="shared" si="10"/>
        <v>0</v>
      </c>
      <c r="O196">
        <f t="shared" si="10"/>
        <v>0</v>
      </c>
      <c r="P196">
        <f t="shared" si="10"/>
        <v>0</v>
      </c>
      <c r="Q196">
        <f t="shared" si="10"/>
        <v>0</v>
      </c>
      <c r="R196">
        <f t="shared" si="11"/>
        <v>0</v>
      </c>
    </row>
    <row r="197" spans="1:18">
      <c r="A197" s="1">
        <v>1</v>
      </c>
      <c r="B197" s="20" t="s">
        <v>415</v>
      </c>
      <c r="C197" s="142" t="s">
        <v>416</v>
      </c>
      <c r="D197" t="s">
        <v>16</v>
      </c>
      <c r="E197" t="s">
        <v>31</v>
      </c>
      <c r="F197" s="20" t="s">
        <v>103</v>
      </c>
      <c r="G197" t="s">
        <v>19</v>
      </c>
      <c r="H197" t="s">
        <v>20</v>
      </c>
      <c r="I197" t="s">
        <v>21</v>
      </c>
      <c r="J197" s="142">
        <v>0</v>
      </c>
      <c r="K197">
        <v>0</v>
      </c>
      <c r="L197">
        <v>0</v>
      </c>
      <c r="M197">
        <v>0</v>
      </c>
      <c r="N197">
        <f t="shared" si="10"/>
        <v>0</v>
      </c>
      <c r="O197">
        <f t="shared" si="10"/>
        <v>0</v>
      </c>
      <c r="P197">
        <f t="shared" si="10"/>
        <v>0</v>
      </c>
      <c r="Q197">
        <f t="shared" si="10"/>
        <v>0</v>
      </c>
      <c r="R197">
        <f t="shared" si="11"/>
        <v>0</v>
      </c>
    </row>
    <row r="198" spans="1:18">
      <c r="A198" s="1">
        <v>1</v>
      </c>
      <c r="B198" s="20" t="s">
        <v>417</v>
      </c>
      <c r="C198" t="s">
        <v>418</v>
      </c>
      <c r="D198" t="s">
        <v>16</v>
      </c>
      <c r="E198" t="s">
        <v>24</v>
      </c>
      <c r="F198" s="20" t="s">
        <v>73</v>
      </c>
      <c r="G198" t="s">
        <v>26</v>
      </c>
      <c r="H198" t="s">
        <v>36</v>
      </c>
      <c r="I198" t="s">
        <v>28</v>
      </c>
      <c r="J198">
        <v>0</v>
      </c>
      <c r="K198">
        <v>3</v>
      </c>
      <c r="L198">
        <v>14</v>
      </c>
      <c r="M198">
        <v>68</v>
      </c>
      <c r="N198">
        <f t="shared" si="10"/>
        <v>0</v>
      </c>
      <c r="O198">
        <f t="shared" si="10"/>
        <v>3</v>
      </c>
      <c r="P198">
        <f t="shared" si="10"/>
        <v>14</v>
      </c>
      <c r="Q198">
        <f t="shared" si="10"/>
        <v>68</v>
      </c>
      <c r="R198">
        <f t="shared" si="11"/>
        <v>85</v>
      </c>
    </row>
    <row r="199" spans="1:18">
      <c r="A199" s="1">
        <v>1</v>
      </c>
      <c r="B199" s="20" t="s">
        <v>419</v>
      </c>
      <c r="C199" s="142" t="s">
        <v>420</v>
      </c>
      <c r="D199" t="s">
        <v>16</v>
      </c>
      <c r="E199" t="s">
        <v>64</v>
      </c>
      <c r="F199" s="20" t="s">
        <v>65</v>
      </c>
      <c r="G199" t="s">
        <v>19</v>
      </c>
      <c r="H199" t="s">
        <v>41</v>
      </c>
      <c r="I199" t="s">
        <v>28</v>
      </c>
      <c r="J199" s="142">
        <v>0</v>
      </c>
      <c r="K199">
        <v>0</v>
      </c>
      <c r="L199">
        <v>4</v>
      </c>
      <c r="M199">
        <v>13</v>
      </c>
      <c r="N199">
        <f t="shared" si="10"/>
        <v>0</v>
      </c>
      <c r="O199">
        <f t="shared" si="10"/>
        <v>0</v>
      </c>
      <c r="P199">
        <f t="shared" si="10"/>
        <v>4</v>
      </c>
      <c r="Q199">
        <f t="shared" si="10"/>
        <v>13</v>
      </c>
      <c r="R199">
        <f t="shared" si="11"/>
        <v>17</v>
      </c>
    </row>
    <row r="200" spans="1:18">
      <c r="A200" s="1">
        <v>1</v>
      </c>
      <c r="B200" t="s">
        <v>421</v>
      </c>
      <c r="C200" s="142" t="s">
        <v>422</v>
      </c>
      <c r="D200" t="s">
        <v>52</v>
      </c>
      <c r="E200" t="s">
        <v>10</v>
      </c>
      <c r="F200" t="s">
        <v>489</v>
      </c>
      <c r="G200" t="s">
        <v>53</v>
      </c>
      <c r="H200" t="s">
        <v>41</v>
      </c>
      <c r="I200" t="s">
        <v>28</v>
      </c>
      <c r="J200" s="142">
        <v>0</v>
      </c>
      <c r="K200">
        <v>0</v>
      </c>
      <c r="L200">
        <v>0</v>
      </c>
      <c r="M200">
        <v>3</v>
      </c>
      <c r="N200">
        <f t="shared" si="10"/>
        <v>0</v>
      </c>
      <c r="O200">
        <f t="shared" si="10"/>
        <v>0</v>
      </c>
      <c r="P200">
        <f t="shared" si="10"/>
        <v>0</v>
      </c>
      <c r="Q200">
        <f t="shared" si="10"/>
        <v>3</v>
      </c>
      <c r="R200">
        <f t="shared" si="11"/>
        <v>3</v>
      </c>
    </row>
    <row r="201" spans="1:18">
      <c r="A201" s="1">
        <v>1</v>
      </c>
      <c r="B201" s="20" t="s">
        <v>423</v>
      </c>
      <c r="C201" s="142" t="s">
        <v>424</v>
      </c>
      <c r="D201" t="s">
        <v>52</v>
      </c>
      <c r="E201" t="s">
        <v>110</v>
      </c>
      <c r="F201" t="s">
        <v>110</v>
      </c>
      <c r="G201" t="s">
        <v>53</v>
      </c>
      <c r="H201" t="s">
        <v>41</v>
      </c>
      <c r="I201" t="s">
        <v>28</v>
      </c>
      <c r="J201" s="142">
        <v>5</v>
      </c>
      <c r="K201">
        <v>3</v>
      </c>
      <c r="L201">
        <v>2</v>
      </c>
      <c r="M201">
        <v>3</v>
      </c>
      <c r="N201">
        <f t="shared" si="10"/>
        <v>5</v>
      </c>
      <c r="O201">
        <f t="shared" si="10"/>
        <v>3</v>
      </c>
      <c r="P201">
        <f t="shared" si="10"/>
        <v>2</v>
      </c>
      <c r="Q201">
        <f t="shared" si="10"/>
        <v>3</v>
      </c>
      <c r="R201">
        <f t="shared" si="11"/>
        <v>13</v>
      </c>
    </row>
    <row r="202" spans="1:18">
      <c r="A202" s="1">
        <v>1</v>
      </c>
      <c r="B202" t="s">
        <v>425</v>
      </c>
      <c r="C202" t="s">
        <v>426</v>
      </c>
      <c r="D202" t="s">
        <v>16</v>
      </c>
      <c r="E202" t="s">
        <v>39</v>
      </c>
      <c r="F202" s="20" t="s">
        <v>44</v>
      </c>
      <c r="G202" t="s">
        <v>19</v>
      </c>
      <c r="H202" t="s">
        <v>41</v>
      </c>
      <c r="I202" t="s">
        <v>28</v>
      </c>
      <c r="J202">
        <v>0</v>
      </c>
      <c r="K202">
        <v>0</v>
      </c>
      <c r="L202">
        <v>0</v>
      </c>
      <c r="M202">
        <v>0</v>
      </c>
      <c r="N202">
        <f t="shared" si="10"/>
        <v>0</v>
      </c>
      <c r="O202">
        <f t="shared" si="10"/>
        <v>0</v>
      </c>
      <c r="P202">
        <f t="shared" si="10"/>
        <v>0</v>
      </c>
      <c r="Q202">
        <f t="shared" si="10"/>
        <v>0</v>
      </c>
      <c r="R202">
        <f t="shared" si="11"/>
        <v>0</v>
      </c>
    </row>
    <row r="203" spans="1:18">
      <c r="A203" s="1">
        <v>1</v>
      </c>
      <c r="B203" t="s">
        <v>423</v>
      </c>
      <c r="C203" t="s">
        <v>427</v>
      </c>
      <c r="D203" t="s">
        <v>16</v>
      </c>
      <c r="E203" t="s">
        <v>24</v>
      </c>
      <c r="F203" s="20" t="s">
        <v>18</v>
      </c>
      <c r="G203" t="s">
        <v>26</v>
      </c>
      <c r="H203" t="s">
        <v>36</v>
      </c>
      <c r="I203" t="s">
        <v>28</v>
      </c>
      <c r="J203">
        <v>0</v>
      </c>
      <c r="K203">
        <v>0</v>
      </c>
      <c r="L203">
        <v>9</v>
      </c>
      <c r="M203">
        <v>74</v>
      </c>
      <c r="N203">
        <f t="shared" si="10"/>
        <v>0</v>
      </c>
      <c r="O203">
        <f t="shared" si="10"/>
        <v>0</v>
      </c>
      <c r="P203">
        <f t="shared" si="10"/>
        <v>9</v>
      </c>
      <c r="Q203">
        <f t="shared" si="10"/>
        <v>74</v>
      </c>
      <c r="R203">
        <f t="shared" si="11"/>
        <v>83</v>
      </c>
    </row>
    <row r="204" spans="1:18">
      <c r="A204" s="1">
        <v>1</v>
      </c>
      <c r="B204" t="s">
        <v>428</v>
      </c>
      <c r="C204" t="s">
        <v>429</v>
      </c>
      <c r="D204" t="s">
        <v>52</v>
      </c>
      <c r="E204" t="s">
        <v>17</v>
      </c>
      <c r="F204" t="s">
        <v>490</v>
      </c>
      <c r="G204" t="s">
        <v>19</v>
      </c>
      <c r="H204" t="s">
        <v>36</v>
      </c>
      <c r="I204" t="s">
        <v>28</v>
      </c>
      <c r="J204">
        <v>0</v>
      </c>
      <c r="K204">
        <v>0</v>
      </c>
      <c r="L204">
        <v>0</v>
      </c>
      <c r="M204">
        <v>2</v>
      </c>
      <c r="N204">
        <f t="shared" si="10"/>
        <v>0</v>
      </c>
      <c r="O204">
        <f t="shared" si="10"/>
        <v>0</v>
      </c>
      <c r="P204">
        <f t="shared" si="10"/>
        <v>0</v>
      </c>
      <c r="Q204">
        <f t="shared" si="10"/>
        <v>2</v>
      </c>
      <c r="R204">
        <f t="shared" si="11"/>
        <v>2</v>
      </c>
    </row>
    <row r="205" spans="1:18">
      <c r="A205" s="1">
        <v>1</v>
      </c>
      <c r="B205" t="s">
        <v>430</v>
      </c>
      <c r="C205" t="s">
        <v>431</v>
      </c>
      <c r="D205" t="s">
        <v>16</v>
      </c>
      <c r="E205" t="s">
        <v>39</v>
      </c>
      <c r="F205" t="s">
        <v>44</v>
      </c>
      <c r="G205" t="s">
        <v>19</v>
      </c>
      <c r="H205" t="s">
        <v>27</v>
      </c>
      <c r="I205" t="s">
        <v>28</v>
      </c>
      <c r="J205">
        <v>0</v>
      </c>
      <c r="K205">
        <v>0</v>
      </c>
      <c r="L205">
        <v>0</v>
      </c>
      <c r="M205">
        <v>0</v>
      </c>
      <c r="N205">
        <f t="shared" si="10"/>
        <v>0</v>
      </c>
      <c r="O205">
        <f t="shared" si="10"/>
        <v>0</v>
      </c>
      <c r="P205">
        <f t="shared" si="10"/>
        <v>0</v>
      </c>
      <c r="Q205">
        <f t="shared" si="10"/>
        <v>0</v>
      </c>
      <c r="R205">
        <f t="shared" si="11"/>
        <v>0</v>
      </c>
    </row>
    <row r="206" spans="1:18">
      <c r="A206" s="1">
        <v>1</v>
      </c>
      <c r="B206" t="s">
        <v>432</v>
      </c>
      <c r="C206" t="s">
        <v>433</v>
      </c>
      <c r="D206" t="s">
        <v>16</v>
      </c>
      <c r="E206" t="s">
        <v>17</v>
      </c>
      <c r="F206" t="s">
        <v>96</v>
      </c>
      <c r="G206" t="s">
        <v>19</v>
      </c>
      <c r="H206" t="s">
        <v>36</v>
      </c>
      <c r="I206" t="s">
        <v>28</v>
      </c>
      <c r="J206">
        <v>0</v>
      </c>
      <c r="K206">
        <v>143</v>
      </c>
      <c r="L206">
        <v>87</v>
      </c>
      <c r="M206">
        <v>1</v>
      </c>
      <c r="N206">
        <f t="shared" si="10"/>
        <v>0</v>
      </c>
      <c r="O206">
        <f t="shared" si="10"/>
        <v>143</v>
      </c>
      <c r="P206">
        <f t="shared" si="10"/>
        <v>87</v>
      </c>
      <c r="Q206">
        <f t="shared" si="10"/>
        <v>1</v>
      </c>
      <c r="R206">
        <f t="shared" si="11"/>
        <v>231</v>
      </c>
    </row>
    <row r="207" spans="1:18">
      <c r="A207" s="1">
        <v>1</v>
      </c>
      <c r="C207" t="s">
        <v>434</v>
      </c>
      <c r="D207" t="s">
        <v>52</v>
      </c>
      <c r="E207" t="s">
        <v>39</v>
      </c>
      <c r="F207" t="s">
        <v>40</v>
      </c>
      <c r="G207" t="s">
        <v>19</v>
      </c>
      <c r="H207" t="s">
        <v>41</v>
      </c>
      <c r="I207" t="s">
        <v>28</v>
      </c>
      <c r="J207">
        <v>0</v>
      </c>
      <c r="K207">
        <v>0</v>
      </c>
      <c r="L207">
        <v>0</v>
      </c>
      <c r="M207">
        <v>0</v>
      </c>
      <c r="N207">
        <f t="shared" si="10"/>
        <v>0</v>
      </c>
      <c r="O207">
        <f t="shared" si="10"/>
        <v>0</v>
      </c>
      <c r="P207">
        <f t="shared" si="10"/>
        <v>0</v>
      </c>
      <c r="Q207">
        <f t="shared" si="10"/>
        <v>0</v>
      </c>
      <c r="R207">
        <f t="shared" si="11"/>
        <v>0</v>
      </c>
    </row>
    <row r="208" spans="1:18">
      <c r="A208" s="1">
        <v>1</v>
      </c>
      <c r="B208" t="s">
        <v>435</v>
      </c>
      <c r="C208" t="s">
        <v>436</v>
      </c>
      <c r="D208" t="s">
        <v>52</v>
      </c>
      <c r="E208" t="s">
        <v>64</v>
      </c>
      <c r="F208" t="s">
        <v>65</v>
      </c>
      <c r="G208" t="s">
        <v>19</v>
      </c>
      <c r="H208" t="s">
        <v>20</v>
      </c>
      <c r="I208" t="s">
        <v>21</v>
      </c>
      <c r="J208">
        <v>0</v>
      </c>
      <c r="K208">
        <v>0</v>
      </c>
      <c r="L208">
        <v>1</v>
      </c>
      <c r="M208">
        <v>4</v>
      </c>
      <c r="N208">
        <f t="shared" si="10"/>
        <v>0</v>
      </c>
      <c r="O208">
        <f t="shared" si="10"/>
        <v>0</v>
      </c>
      <c r="P208">
        <f t="shared" si="10"/>
        <v>1</v>
      </c>
      <c r="Q208">
        <f t="shared" si="10"/>
        <v>4</v>
      </c>
      <c r="R208">
        <f t="shared" si="11"/>
        <v>5</v>
      </c>
    </row>
    <row r="209" spans="1:18">
      <c r="A209" s="1">
        <v>1</v>
      </c>
      <c r="B209" t="s">
        <v>437</v>
      </c>
      <c r="C209" s="142" t="s">
        <v>438</v>
      </c>
      <c r="D209" t="s">
        <v>16</v>
      </c>
      <c r="E209" t="s">
        <v>31</v>
      </c>
      <c r="F209" t="s">
        <v>35</v>
      </c>
      <c r="G209" t="s">
        <v>19</v>
      </c>
      <c r="H209" t="s">
        <v>36</v>
      </c>
      <c r="I209" t="s">
        <v>21</v>
      </c>
      <c r="J209" s="142">
        <v>0</v>
      </c>
      <c r="K209">
        <v>0</v>
      </c>
      <c r="L209">
        <v>0</v>
      </c>
      <c r="M209">
        <v>0</v>
      </c>
      <c r="N209">
        <f t="shared" si="10"/>
        <v>0</v>
      </c>
      <c r="O209">
        <f t="shared" si="10"/>
        <v>0</v>
      </c>
      <c r="P209">
        <f t="shared" si="10"/>
        <v>0</v>
      </c>
      <c r="Q209">
        <f t="shared" si="10"/>
        <v>0</v>
      </c>
      <c r="R209">
        <f t="shared" si="11"/>
        <v>0</v>
      </c>
    </row>
    <row r="210" spans="1:18">
      <c r="A210" s="1">
        <v>1</v>
      </c>
      <c r="B210" t="s">
        <v>439</v>
      </c>
      <c r="C210" s="142" t="s">
        <v>440</v>
      </c>
      <c r="D210" t="s">
        <v>16</v>
      </c>
      <c r="E210" t="s">
        <v>31</v>
      </c>
      <c r="F210" t="s">
        <v>35</v>
      </c>
      <c r="G210" t="s">
        <v>19</v>
      </c>
      <c r="H210" t="s">
        <v>36</v>
      </c>
      <c r="I210" t="s">
        <v>28</v>
      </c>
      <c r="J210" s="142">
        <v>0</v>
      </c>
      <c r="K210">
        <v>0</v>
      </c>
      <c r="L210">
        <v>0</v>
      </c>
      <c r="M210">
        <v>0</v>
      </c>
      <c r="N210">
        <f t="shared" si="10"/>
        <v>0</v>
      </c>
      <c r="O210">
        <f t="shared" si="10"/>
        <v>0</v>
      </c>
      <c r="P210">
        <f t="shared" si="10"/>
        <v>0</v>
      </c>
      <c r="Q210">
        <f t="shared" si="10"/>
        <v>0</v>
      </c>
      <c r="R210">
        <f t="shared" si="11"/>
        <v>0</v>
      </c>
    </row>
    <row r="211" spans="1:18" ht="18.75">
      <c r="A211" s="33">
        <f>SUM(A3:A210)</f>
        <v>208</v>
      </c>
      <c r="C211" s="34" t="s">
        <v>0</v>
      </c>
      <c r="J211" s="35">
        <f>SUM(J3:J210)</f>
        <v>36</v>
      </c>
      <c r="K211" s="35">
        <f>SUM(K3:K210)</f>
        <v>198</v>
      </c>
      <c r="L211" s="35">
        <f>SUM(L3:L210)</f>
        <v>376</v>
      </c>
      <c r="M211" s="35">
        <f t="shared" ref="M211" si="12">SUM(M3:M210)</f>
        <v>984</v>
      </c>
      <c r="N211" s="35">
        <f t="shared" si="10"/>
        <v>36</v>
      </c>
      <c r="O211" s="35">
        <f t="shared" si="10"/>
        <v>198</v>
      </c>
      <c r="P211" s="35">
        <f t="shared" si="10"/>
        <v>376</v>
      </c>
      <c r="Q211" s="35">
        <f t="shared" si="10"/>
        <v>984</v>
      </c>
      <c r="R211" s="35">
        <f>SUM(N211:Q211)</f>
        <v>1594</v>
      </c>
    </row>
    <row r="212" spans="1:18" ht="18.75">
      <c r="C212" s="34" t="s">
        <v>514</v>
      </c>
      <c r="K212" s="35"/>
      <c r="L212" s="35"/>
      <c r="M212" s="35"/>
      <c r="Q212" s="87"/>
    </row>
    <row r="213" spans="1:18" ht="18.75">
      <c r="C213" s="34" t="s">
        <v>515</v>
      </c>
      <c r="K213" s="35"/>
      <c r="L213" s="35"/>
      <c r="M213" s="35"/>
    </row>
    <row r="217" spans="1:18" ht="18.75">
      <c r="J217" s="35"/>
    </row>
    <row r="218" spans="1:18">
      <c r="J218" s="87"/>
    </row>
  </sheetData>
  <autoFilter ref="C1:C218" xr:uid="{ADF1F59E-89A3-9B4D-BB4D-EDBF7C5DD2E1}"/>
  <pageMargins left="0.7" right="0.7" top="0.75" bottom="0.75" header="0.3" footer="0.3"/>
  <pageSetup orientation="portrait" horizontalDpi="0" verticalDpi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2BB74-4397-8242-B1CC-E598C1AF88EA}">
  <dimension ref="A1:AS218"/>
  <sheetViews>
    <sheetView topLeftCell="X1" zoomScale="170" zoomScaleNormal="170" workbookViewId="0">
      <selection activeCell="AN10" sqref="AN10"/>
    </sheetView>
  </sheetViews>
  <sheetFormatPr defaultColWidth="11.42578125" defaultRowHeight="15"/>
  <cols>
    <col min="3" max="3" width="25.140625" customWidth="1"/>
    <col min="4" max="4" width="10.85546875" customWidth="1"/>
    <col min="5" max="5" width="13.42578125" customWidth="1"/>
    <col min="6" max="6" width="10.85546875" customWidth="1"/>
    <col min="7" max="7" width="14.7109375" customWidth="1"/>
    <col min="8" max="18" width="10.85546875" customWidth="1"/>
    <col min="29" max="29" width="13.42578125" customWidth="1"/>
    <col min="30" max="30" width="37.7109375" customWidth="1"/>
  </cols>
  <sheetData>
    <row r="1" spans="1:45" ht="21.75" thickBot="1">
      <c r="A1" s="1"/>
      <c r="J1" s="4">
        <v>2017</v>
      </c>
      <c r="K1" s="4">
        <v>2017</v>
      </c>
      <c r="L1" s="4">
        <v>2017</v>
      </c>
      <c r="M1" s="5">
        <v>2018</v>
      </c>
      <c r="N1" s="5">
        <v>2018</v>
      </c>
      <c r="O1" s="5">
        <v>2018</v>
      </c>
      <c r="P1" s="6">
        <v>2019</v>
      </c>
      <c r="Q1" s="6">
        <v>2019</v>
      </c>
      <c r="R1" s="6">
        <v>2019</v>
      </c>
      <c r="S1" s="7">
        <v>2020</v>
      </c>
      <c r="T1" s="7">
        <v>2020</v>
      </c>
      <c r="U1" s="7">
        <v>2020</v>
      </c>
      <c r="V1" s="8" t="s">
        <v>0</v>
      </c>
      <c r="W1" s="8" t="s">
        <v>0</v>
      </c>
      <c r="X1" s="8" t="s">
        <v>0</v>
      </c>
      <c r="Y1" s="8" t="s">
        <v>0</v>
      </c>
      <c r="Z1" s="8" t="s">
        <v>0</v>
      </c>
      <c r="AB1" s="9"/>
      <c r="AC1" s="9"/>
      <c r="AD1" s="9"/>
      <c r="AE1" s="9"/>
      <c r="AF1" s="9"/>
    </row>
    <row r="2" spans="1:45" ht="63.75" thickBot="1">
      <c r="A2" s="10"/>
      <c r="B2" s="11" t="s">
        <v>1</v>
      </c>
      <c r="C2" s="12" t="s">
        <v>2</v>
      </c>
      <c r="D2" s="12" t="s">
        <v>3</v>
      </c>
      <c r="E2" s="13" t="s">
        <v>4</v>
      </c>
      <c r="F2" s="12" t="s">
        <v>5</v>
      </c>
      <c r="G2" s="12" t="s">
        <v>6</v>
      </c>
      <c r="H2" s="12" t="s">
        <v>7</v>
      </c>
      <c r="I2" s="12" t="s">
        <v>8</v>
      </c>
      <c r="J2" s="4" t="s">
        <v>10</v>
      </c>
      <c r="K2" s="4" t="s">
        <v>9</v>
      </c>
      <c r="L2" s="4" t="s">
        <v>441</v>
      </c>
      <c r="M2" s="5" t="s">
        <v>10</v>
      </c>
      <c r="N2" s="5" t="s">
        <v>9</v>
      </c>
      <c r="O2" s="5" t="s">
        <v>441</v>
      </c>
      <c r="P2" s="6" t="s">
        <v>10</v>
      </c>
      <c r="Q2" s="6" t="s">
        <v>9</v>
      </c>
      <c r="R2" s="6" t="s">
        <v>441</v>
      </c>
      <c r="S2" s="7" t="s">
        <v>10</v>
      </c>
      <c r="T2" s="7" t="s">
        <v>9</v>
      </c>
      <c r="U2" s="7" t="s">
        <v>441</v>
      </c>
      <c r="V2" s="8">
        <v>2017</v>
      </c>
      <c r="W2" s="14">
        <v>2018</v>
      </c>
      <c r="X2" s="14">
        <v>2019</v>
      </c>
      <c r="Y2" s="14">
        <v>2020</v>
      </c>
      <c r="Z2" s="14" t="s">
        <v>12</v>
      </c>
      <c r="AB2" s="9"/>
      <c r="AC2" s="153" t="s">
        <v>512</v>
      </c>
      <c r="AD2" s="153" t="s">
        <v>519</v>
      </c>
      <c r="AE2" s="153" t="s">
        <v>511</v>
      </c>
      <c r="AF2" s="9"/>
      <c r="AI2" s="18">
        <v>2017</v>
      </c>
      <c r="AJ2" s="19">
        <v>2018</v>
      </c>
      <c r="AK2" s="19">
        <v>2019</v>
      </c>
      <c r="AL2" s="19">
        <v>2020</v>
      </c>
      <c r="AM2" s="19" t="s">
        <v>453</v>
      </c>
    </row>
    <row r="3" spans="1:45">
      <c r="A3" s="1">
        <v>1</v>
      </c>
      <c r="B3" t="s">
        <v>14</v>
      </c>
      <c r="C3" s="142" t="s">
        <v>15</v>
      </c>
      <c r="D3" t="s">
        <v>16</v>
      </c>
      <c r="E3" s="20" t="s">
        <v>24</v>
      </c>
      <c r="F3" s="20" t="s">
        <v>18</v>
      </c>
      <c r="G3" t="s">
        <v>19</v>
      </c>
      <c r="H3" t="s">
        <v>20</v>
      </c>
      <c r="I3" t="s">
        <v>21</v>
      </c>
      <c r="J3" s="142">
        <v>1</v>
      </c>
      <c r="K3" s="142">
        <v>13</v>
      </c>
      <c r="L3" s="142">
        <v>0</v>
      </c>
      <c r="M3">
        <v>0</v>
      </c>
      <c r="N3">
        <v>45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f>SUM(J3:L3)</f>
        <v>14</v>
      </c>
      <c r="W3">
        <f>SUM(M3:O3)</f>
        <v>45</v>
      </c>
      <c r="X3">
        <f>SUM(P3:R3)</f>
        <v>0</v>
      </c>
      <c r="Y3">
        <f>SUM(S3:U3)</f>
        <v>0</v>
      </c>
      <c r="Z3">
        <f>SUM(V3:Y3)</f>
        <v>59</v>
      </c>
      <c r="AB3" s="9"/>
      <c r="AC3" s="154" t="s">
        <v>24</v>
      </c>
      <c r="AD3" s="176">
        <f>SUMIF($E$3:$E$210,AC3,$Z$3:$Z$210)</f>
        <v>125411</v>
      </c>
      <c r="AE3" s="174">
        <v>0.01</v>
      </c>
      <c r="AF3" s="9"/>
      <c r="AH3" s="30" t="s">
        <v>9</v>
      </c>
      <c r="AI3" s="31">
        <f>K211</f>
        <v>126837</v>
      </c>
      <c r="AJ3" s="31">
        <f>N211</f>
        <v>168413</v>
      </c>
      <c r="AK3" s="31">
        <f>Q211</f>
        <v>154911</v>
      </c>
      <c r="AL3" s="31">
        <f>T211</f>
        <v>146578</v>
      </c>
      <c r="AM3" s="31">
        <f>SUM(AI3:AJ3)</f>
        <v>295250</v>
      </c>
    </row>
    <row r="4" spans="1:45">
      <c r="A4" s="1">
        <v>1</v>
      </c>
      <c r="B4" t="s">
        <v>22</v>
      </c>
      <c r="C4" t="s">
        <v>23</v>
      </c>
      <c r="D4" t="s">
        <v>16</v>
      </c>
      <c r="E4" s="20" t="s">
        <v>24</v>
      </c>
      <c r="F4" s="20" t="s">
        <v>25</v>
      </c>
      <c r="G4" t="s">
        <v>26</v>
      </c>
      <c r="H4" t="s">
        <v>27</v>
      </c>
      <c r="I4" t="s">
        <v>28</v>
      </c>
      <c r="J4">
        <v>35</v>
      </c>
      <c r="K4">
        <v>0</v>
      </c>
      <c r="L4">
        <v>0</v>
      </c>
      <c r="M4">
        <v>18</v>
      </c>
      <c r="N4">
        <v>0</v>
      </c>
      <c r="O4">
        <v>0</v>
      </c>
      <c r="P4">
        <v>16</v>
      </c>
      <c r="Q4">
        <v>0</v>
      </c>
      <c r="R4">
        <v>0</v>
      </c>
      <c r="S4">
        <v>36</v>
      </c>
      <c r="T4">
        <v>0</v>
      </c>
      <c r="U4">
        <v>0</v>
      </c>
      <c r="V4">
        <f t="shared" ref="V4:V67" si="0">SUM(J4:L4)</f>
        <v>35</v>
      </c>
      <c r="W4">
        <f t="shared" ref="W4:W67" si="1">SUM(M4:O4)</f>
        <v>18</v>
      </c>
      <c r="X4">
        <f t="shared" ref="X4:X67" si="2">SUM(P4:R4)</f>
        <v>16</v>
      </c>
      <c r="Y4">
        <f t="shared" ref="Y4:Y67" si="3">SUM(S4:U4)</f>
        <v>36</v>
      </c>
      <c r="Z4">
        <f t="shared" ref="Z4:Z67" si="4">SUM(V4:Y4)</f>
        <v>105</v>
      </c>
      <c r="AB4" s="9"/>
      <c r="AC4" s="9" t="s">
        <v>31</v>
      </c>
      <c r="AD4" s="176">
        <f t="shared" ref="AD4:AD9" si="5">SUMIF($E$3:$E$210,AC4,$Z$3:$Z$210)</f>
        <v>36042</v>
      </c>
      <c r="AE4" s="174">
        <f t="shared" ref="AE4:AE9" si="6">AD4/$AD$10</f>
        <v>4.7415012254337696E-2</v>
      </c>
      <c r="AF4" s="9"/>
      <c r="AH4" s="30" t="s">
        <v>10</v>
      </c>
      <c r="AI4" s="31">
        <f>J211</f>
        <v>28762</v>
      </c>
      <c r="AJ4" s="31">
        <f>M211</f>
        <v>36499</v>
      </c>
      <c r="AK4" s="31">
        <f>P211</f>
        <v>43918</v>
      </c>
      <c r="AL4" s="31">
        <f>S211</f>
        <v>52627</v>
      </c>
      <c r="AM4" s="31">
        <f>SUM(AI4:AJ4)</f>
        <v>65261</v>
      </c>
    </row>
    <row r="5" spans="1:45">
      <c r="A5" s="1">
        <v>1</v>
      </c>
      <c r="B5" s="20" t="s">
        <v>29</v>
      </c>
      <c r="C5" t="s">
        <v>30</v>
      </c>
      <c r="D5" t="s">
        <v>16</v>
      </c>
      <c r="E5" t="s">
        <v>31</v>
      </c>
      <c r="F5" s="20" t="s">
        <v>32</v>
      </c>
      <c r="G5" t="s">
        <v>19</v>
      </c>
      <c r="H5" t="s">
        <v>27</v>
      </c>
      <c r="I5" t="s">
        <v>28</v>
      </c>
      <c r="J5">
        <v>58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0</v>
      </c>
      <c r="R5">
        <v>0</v>
      </c>
      <c r="S5">
        <v>11</v>
      </c>
      <c r="T5">
        <v>0</v>
      </c>
      <c r="U5">
        <v>0</v>
      </c>
      <c r="V5">
        <f t="shared" si="0"/>
        <v>58</v>
      </c>
      <c r="W5">
        <f t="shared" si="1"/>
        <v>0</v>
      </c>
      <c r="X5">
        <f t="shared" si="2"/>
        <v>3</v>
      </c>
      <c r="Y5">
        <f t="shared" si="3"/>
        <v>11</v>
      </c>
      <c r="Z5">
        <f t="shared" si="4"/>
        <v>72</v>
      </c>
      <c r="AB5" s="9"/>
      <c r="AC5" s="154" t="s">
        <v>39</v>
      </c>
      <c r="AD5" s="176">
        <f t="shared" si="5"/>
        <v>28187</v>
      </c>
      <c r="AE5" s="174">
        <f t="shared" si="6"/>
        <v>3.7081375906248729E-2</v>
      </c>
      <c r="AF5" s="9"/>
      <c r="AH5" s="30" t="s">
        <v>445</v>
      </c>
      <c r="AI5" s="31">
        <f>L211</f>
        <v>36</v>
      </c>
      <c r="AJ5" s="31">
        <f>O211</f>
        <v>198</v>
      </c>
      <c r="AK5" s="31">
        <f>R211</f>
        <v>376</v>
      </c>
      <c r="AL5" s="31">
        <f>U211</f>
        <v>984</v>
      </c>
      <c r="AM5" s="31">
        <f>SUM(AI5:AJ5)</f>
        <v>234</v>
      </c>
    </row>
    <row r="6" spans="1:45">
      <c r="A6" s="1">
        <v>1</v>
      </c>
      <c r="B6" t="s">
        <v>33</v>
      </c>
      <c r="C6" t="s">
        <v>34</v>
      </c>
      <c r="D6" t="s">
        <v>16</v>
      </c>
      <c r="E6" s="20" t="s">
        <v>31</v>
      </c>
      <c r="F6" s="20" t="s">
        <v>35</v>
      </c>
      <c r="G6" t="s">
        <v>19</v>
      </c>
      <c r="H6" t="s">
        <v>36</v>
      </c>
      <c r="I6" t="s">
        <v>21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2</v>
      </c>
      <c r="T6">
        <v>0</v>
      </c>
      <c r="U6">
        <v>0</v>
      </c>
      <c r="V6">
        <f t="shared" si="0"/>
        <v>0</v>
      </c>
      <c r="W6">
        <f t="shared" si="1"/>
        <v>1</v>
      </c>
      <c r="X6">
        <f t="shared" si="2"/>
        <v>0</v>
      </c>
      <c r="Y6">
        <f t="shared" si="3"/>
        <v>2</v>
      </c>
      <c r="Z6">
        <f t="shared" si="4"/>
        <v>3</v>
      </c>
      <c r="AB6" s="9"/>
      <c r="AC6" s="9" t="s">
        <v>17</v>
      </c>
      <c r="AD6" s="176">
        <f t="shared" si="5"/>
        <v>393186</v>
      </c>
      <c r="AE6" s="174">
        <f t="shared" si="6"/>
        <v>0.51725539671033849</v>
      </c>
      <c r="AF6" s="9"/>
      <c r="AH6" s="30" t="s">
        <v>12</v>
      </c>
      <c r="AI6" s="31">
        <f>SUM(AI3:AI5)</f>
        <v>155635</v>
      </c>
      <c r="AJ6" s="31">
        <f t="shared" ref="AJ6:AL6" si="7">SUM(AJ3:AJ5)</f>
        <v>205110</v>
      </c>
      <c r="AK6" s="31">
        <f t="shared" si="7"/>
        <v>199205</v>
      </c>
      <c r="AL6" s="31">
        <f t="shared" si="7"/>
        <v>200189</v>
      </c>
      <c r="AM6" s="31">
        <f>SUM(AI6:AL6)</f>
        <v>760139</v>
      </c>
    </row>
    <row r="7" spans="1:45">
      <c r="A7" s="1">
        <v>1</v>
      </c>
      <c r="B7" t="s">
        <v>37</v>
      </c>
      <c r="C7" t="s">
        <v>38</v>
      </c>
      <c r="D7" t="s">
        <v>16</v>
      </c>
      <c r="E7" s="20" t="s">
        <v>39</v>
      </c>
      <c r="F7" s="20" t="s">
        <v>40</v>
      </c>
      <c r="G7" t="s">
        <v>19</v>
      </c>
      <c r="H7" t="s">
        <v>41</v>
      </c>
      <c r="I7" t="s">
        <v>28</v>
      </c>
      <c r="J7">
        <v>0</v>
      </c>
      <c r="K7">
        <v>0</v>
      </c>
      <c r="L7">
        <v>0</v>
      </c>
      <c r="M7">
        <v>0</v>
      </c>
      <c r="N7">
        <v>36</v>
      </c>
      <c r="O7">
        <v>0</v>
      </c>
      <c r="P7">
        <v>0</v>
      </c>
      <c r="Q7">
        <v>44</v>
      </c>
      <c r="R7">
        <v>0</v>
      </c>
      <c r="S7">
        <v>0</v>
      </c>
      <c r="T7">
        <v>0</v>
      </c>
      <c r="U7">
        <v>0</v>
      </c>
      <c r="V7">
        <f t="shared" si="0"/>
        <v>0</v>
      </c>
      <c r="W7">
        <f t="shared" si="1"/>
        <v>36</v>
      </c>
      <c r="X7">
        <f t="shared" si="2"/>
        <v>44</v>
      </c>
      <c r="Y7">
        <f t="shared" si="3"/>
        <v>0</v>
      </c>
      <c r="Z7">
        <f t="shared" si="4"/>
        <v>80</v>
      </c>
      <c r="AB7" s="9"/>
      <c r="AC7" s="9" t="s">
        <v>10</v>
      </c>
      <c r="AD7" s="176">
        <f t="shared" si="5"/>
        <v>161309</v>
      </c>
      <c r="AE7" s="174">
        <f t="shared" si="6"/>
        <v>0.21220987214180564</v>
      </c>
      <c r="AF7" s="9"/>
    </row>
    <row r="8" spans="1:45">
      <c r="A8" s="1">
        <v>1</v>
      </c>
      <c r="B8" t="s">
        <v>42</v>
      </c>
      <c r="C8" t="s">
        <v>43</v>
      </c>
      <c r="D8" t="s">
        <v>16</v>
      </c>
      <c r="E8" s="20" t="s">
        <v>39</v>
      </c>
      <c r="F8" s="20" t="s">
        <v>44</v>
      </c>
      <c r="G8" t="s">
        <v>19</v>
      </c>
      <c r="H8" t="s">
        <v>41</v>
      </c>
      <c r="I8" t="s">
        <v>28</v>
      </c>
      <c r="J8">
        <v>5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f t="shared" si="0"/>
        <v>5</v>
      </c>
      <c r="W8">
        <f t="shared" si="1"/>
        <v>1</v>
      </c>
      <c r="X8">
        <f t="shared" si="2"/>
        <v>0</v>
      </c>
      <c r="Y8">
        <f t="shared" si="3"/>
        <v>0</v>
      </c>
      <c r="Z8">
        <f t="shared" si="4"/>
        <v>6</v>
      </c>
      <c r="AB8" s="9"/>
      <c r="AC8" s="9" t="s">
        <v>64</v>
      </c>
      <c r="AD8" s="176">
        <f t="shared" si="5"/>
        <v>14858</v>
      </c>
      <c r="AE8" s="174">
        <f t="shared" si="6"/>
        <v>1.9546425061732129E-2</v>
      </c>
      <c r="AF8" s="9"/>
    </row>
    <row r="9" spans="1:45" ht="18" customHeight="1">
      <c r="A9" s="1">
        <v>1</v>
      </c>
      <c r="B9" t="s">
        <v>45</v>
      </c>
      <c r="C9" t="s">
        <v>46</v>
      </c>
      <c r="D9" t="s">
        <v>16</v>
      </c>
      <c r="E9" s="20" t="s">
        <v>24</v>
      </c>
      <c r="F9" s="20" t="s">
        <v>47</v>
      </c>
      <c r="G9" t="s">
        <v>26</v>
      </c>
      <c r="H9" t="s">
        <v>27</v>
      </c>
      <c r="I9" t="s">
        <v>28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f t="shared" si="0"/>
        <v>0</v>
      </c>
      <c r="W9">
        <f t="shared" si="1"/>
        <v>0</v>
      </c>
      <c r="X9">
        <f t="shared" si="2"/>
        <v>2</v>
      </c>
      <c r="Y9">
        <f t="shared" si="3"/>
        <v>0</v>
      </c>
      <c r="Z9">
        <f t="shared" si="4"/>
        <v>2</v>
      </c>
      <c r="AB9" s="9"/>
      <c r="AC9" s="9" t="s">
        <v>110</v>
      </c>
      <c r="AD9" s="176">
        <f t="shared" si="5"/>
        <v>1146</v>
      </c>
      <c r="AE9" s="174">
        <f t="shared" si="6"/>
        <v>1.5076190012616114E-3</v>
      </c>
      <c r="AF9" s="9"/>
      <c r="AI9" s="18">
        <v>2017</v>
      </c>
      <c r="AJ9" s="19">
        <v>2018</v>
      </c>
      <c r="AK9" s="19">
        <v>2019</v>
      </c>
      <c r="AL9" s="19">
        <v>2020</v>
      </c>
      <c r="AM9" s="19" t="s">
        <v>453</v>
      </c>
    </row>
    <row r="10" spans="1:45">
      <c r="A10" s="1">
        <v>1</v>
      </c>
      <c r="B10" t="s">
        <v>48</v>
      </c>
      <c r="C10" t="s">
        <v>49</v>
      </c>
      <c r="D10" t="s">
        <v>16</v>
      </c>
      <c r="E10" t="s">
        <v>39</v>
      </c>
      <c r="F10" s="20" t="s">
        <v>40</v>
      </c>
      <c r="G10" t="s">
        <v>19</v>
      </c>
      <c r="H10" t="s">
        <v>41</v>
      </c>
      <c r="I10" t="s">
        <v>28</v>
      </c>
      <c r="J10">
        <v>1</v>
      </c>
      <c r="K10">
        <v>0</v>
      </c>
      <c r="L10">
        <v>0</v>
      </c>
      <c r="M10">
        <v>3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  <c r="V10">
        <f t="shared" si="0"/>
        <v>1</v>
      </c>
      <c r="W10">
        <f t="shared" si="1"/>
        <v>3</v>
      </c>
      <c r="X10">
        <f t="shared" si="2"/>
        <v>2</v>
      </c>
      <c r="Y10">
        <f t="shared" si="3"/>
        <v>0</v>
      </c>
      <c r="Z10">
        <f t="shared" si="4"/>
        <v>6</v>
      </c>
      <c r="AB10" s="9"/>
      <c r="AC10" s="9" t="s">
        <v>12</v>
      </c>
      <c r="AD10" s="176">
        <f>SUM(AD3:AD9)</f>
        <v>760139</v>
      </c>
      <c r="AE10" s="9"/>
      <c r="AF10" s="9"/>
      <c r="AH10" s="30" t="s">
        <v>9</v>
      </c>
      <c r="AI10" s="31">
        <f>AI3/1000</f>
        <v>126.837</v>
      </c>
      <c r="AJ10" s="31">
        <f t="shared" ref="AJ10:AL10" si="8">AJ3/1000</f>
        <v>168.41300000000001</v>
      </c>
      <c r="AK10" s="31">
        <f t="shared" si="8"/>
        <v>154.911</v>
      </c>
      <c r="AL10" s="31">
        <f t="shared" si="8"/>
        <v>146.578</v>
      </c>
      <c r="AM10" s="31">
        <f>SUM(AI10:AJ10)</f>
        <v>295.25</v>
      </c>
    </row>
    <row r="11" spans="1:45">
      <c r="A11" s="1">
        <v>1</v>
      </c>
      <c r="B11" t="s">
        <v>50</v>
      </c>
      <c r="C11" s="142" t="s">
        <v>51</v>
      </c>
      <c r="D11" t="s">
        <v>52</v>
      </c>
      <c r="E11" t="s">
        <v>17</v>
      </c>
      <c r="F11" t="s">
        <v>490</v>
      </c>
      <c r="G11" t="s">
        <v>53</v>
      </c>
      <c r="H11" t="s">
        <v>41</v>
      </c>
      <c r="I11" t="s">
        <v>28</v>
      </c>
      <c r="J11" s="142">
        <v>12</v>
      </c>
      <c r="K11" s="142">
        <v>206</v>
      </c>
      <c r="L11" s="142">
        <v>0</v>
      </c>
      <c r="M11">
        <v>1</v>
      </c>
      <c r="N11">
        <v>377</v>
      </c>
      <c r="O11">
        <v>0</v>
      </c>
      <c r="P11">
        <v>11</v>
      </c>
      <c r="Q11">
        <v>682</v>
      </c>
      <c r="R11">
        <v>0</v>
      </c>
      <c r="S11">
        <v>2</v>
      </c>
      <c r="T11">
        <v>864</v>
      </c>
      <c r="U11">
        <v>0</v>
      </c>
      <c r="V11">
        <f t="shared" si="0"/>
        <v>218</v>
      </c>
      <c r="W11">
        <f t="shared" si="1"/>
        <v>378</v>
      </c>
      <c r="X11">
        <f t="shared" si="2"/>
        <v>693</v>
      </c>
      <c r="Y11">
        <f t="shared" si="3"/>
        <v>866</v>
      </c>
      <c r="Z11">
        <f t="shared" si="4"/>
        <v>2155</v>
      </c>
      <c r="AB11" s="9"/>
      <c r="AC11" s="9"/>
      <c r="AD11" s="9"/>
      <c r="AE11" s="9"/>
      <c r="AF11" s="9"/>
      <c r="AH11" s="30" t="s">
        <v>10</v>
      </c>
      <c r="AI11" s="31">
        <f t="shared" ref="AI11:AL11" si="9">AI4/1000</f>
        <v>28.762</v>
      </c>
      <c r="AJ11" s="31">
        <f t="shared" si="9"/>
        <v>36.499000000000002</v>
      </c>
      <c r="AK11" s="31">
        <f t="shared" si="9"/>
        <v>43.917999999999999</v>
      </c>
      <c r="AL11" s="31">
        <f t="shared" si="9"/>
        <v>52.627000000000002</v>
      </c>
      <c r="AM11" s="31">
        <f>SUM(AI11:AJ11)</f>
        <v>65.260999999999996</v>
      </c>
    </row>
    <row r="12" spans="1:45">
      <c r="A12" s="1">
        <v>1</v>
      </c>
      <c r="B12" t="s">
        <v>55</v>
      </c>
      <c r="C12" t="s">
        <v>56</v>
      </c>
      <c r="D12" t="s">
        <v>52</v>
      </c>
      <c r="E12" t="s">
        <v>10</v>
      </c>
      <c r="F12" t="s">
        <v>57</v>
      </c>
      <c r="G12" t="s">
        <v>53</v>
      </c>
      <c r="H12" t="s">
        <v>41</v>
      </c>
      <c r="I12" t="s">
        <v>28</v>
      </c>
      <c r="J12">
        <v>753</v>
      </c>
      <c r="K12">
        <v>0</v>
      </c>
      <c r="L12">
        <v>0</v>
      </c>
      <c r="M12">
        <v>619</v>
      </c>
      <c r="N12">
        <v>0</v>
      </c>
      <c r="O12">
        <v>0</v>
      </c>
      <c r="P12">
        <v>656</v>
      </c>
      <c r="Q12">
        <v>0</v>
      </c>
      <c r="R12">
        <v>0</v>
      </c>
      <c r="S12">
        <v>685</v>
      </c>
      <c r="T12">
        <v>0</v>
      </c>
      <c r="U12">
        <v>0</v>
      </c>
      <c r="V12">
        <f t="shared" si="0"/>
        <v>753</v>
      </c>
      <c r="W12">
        <f t="shared" si="1"/>
        <v>619</v>
      </c>
      <c r="X12">
        <f t="shared" si="2"/>
        <v>656</v>
      </c>
      <c r="Y12">
        <f t="shared" si="3"/>
        <v>685</v>
      </c>
      <c r="Z12">
        <f t="shared" si="4"/>
        <v>2713</v>
      </c>
      <c r="AH12" s="30" t="s">
        <v>536</v>
      </c>
      <c r="AI12" s="31">
        <f t="shared" ref="AI12:AL12" si="10">AI5/1000</f>
        <v>3.5999999999999997E-2</v>
      </c>
      <c r="AJ12" s="31">
        <f t="shared" si="10"/>
        <v>0.19800000000000001</v>
      </c>
      <c r="AK12" s="31">
        <f t="shared" si="10"/>
        <v>0.376</v>
      </c>
      <c r="AL12" s="31">
        <f t="shared" si="10"/>
        <v>0.98399999999999999</v>
      </c>
      <c r="AM12" s="31">
        <f>SUM(AI12:AJ12)</f>
        <v>0.23400000000000001</v>
      </c>
    </row>
    <row r="13" spans="1:45">
      <c r="A13" s="1">
        <v>1</v>
      </c>
      <c r="B13" t="s">
        <v>58</v>
      </c>
      <c r="C13" t="s">
        <v>59</v>
      </c>
      <c r="D13" t="s">
        <v>16</v>
      </c>
      <c r="E13" s="20" t="s">
        <v>24</v>
      </c>
      <c r="F13" s="20" t="s">
        <v>47</v>
      </c>
      <c r="G13" t="s">
        <v>26</v>
      </c>
      <c r="H13" t="s">
        <v>27</v>
      </c>
      <c r="I13" t="s">
        <v>28</v>
      </c>
      <c r="J13">
        <v>14</v>
      </c>
      <c r="K13">
        <v>0</v>
      </c>
      <c r="L13">
        <v>0</v>
      </c>
      <c r="M13">
        <v>4</v>
      </c>
      <c r="N13">
        <v>0</v>
      </c>
      <c r="O13">
        <v>0</v>
      </c>
      <c r="P13">
        <v>16</v>
      </c>
      <c r="Q13">
        <v>0</v>
      </c>
      <c r="R13">
        <v>0</v>
      </c>
      <c r="S13">
        <v>30</v>
      </c>
      <c r="T13">
        <v>0</v>
      </c>
      <c r="U13">
        <v>0</v>
      </c>
      <c r="V13">
        <f t="shared" si="0"/>
        <v>14</v>
      </c>
      <c r="W13">
        <f t="shared" si="1"/>
        <v>4</v>
      </c>
      <c r="X13">
        <f t="shared" si="2"/>
        <v>16</v>
      </c>
      <c r="Y13">
        <f t="shared" si="3"/>
        <v>30</v>
      </c>
      <c r="Z13">
        <f t="shared" si="4"/>
        <v>64</v>
      </c>
      <c r="AH13" s="30" t="s">
        <v>12</v>
      </c>
      <c r="AI13" s="31">
        <f>SUM(AI10:AI12)</f>
        <v>155.63499999999999</v>
      </c>
      <c r="AJ13" s="31">
        <f t="shared" ref="AJ13" si="11">SUM(AJ10:AJ12)</f>
        <v>205.11</v>
      </c>
      <c r="AK13" s="31">
        <f t="shared" ref="AK13" si="12">SUM(AK10:AK12)</f>
        <v>199.20500000000001</v>
      </c>
      <c r="AL13" s="31">
        <f t="shared" ref="AL13" si="13">SUM(AL10:AL12)</f>
        <v>200.18900000000002</v>
      </c>
      <c r="AM13" s="31">
        <f>SUM(AI13:AL13)</f>
        <v>760.13900000000012</v>
      </c>
    </row>
    <row r="14" spans="1:45">
      <c r="A14" s="1">
        <v>1</v>
      </c>
      <c r="B14" s="20" t="s">
        <v>60</v>
      </c>
      <c r="C14" s="142" t="s">
        <v>61</v>
      </c>
      <c r="D14" t="s">
        <v>16</v>
      </c>
      <c r="E14" t="s">
        <v>39</v>
      </c>
      <c r="F14" s="20" t="s">
        <v>40</v>
      </c>
      <c r="G14" t="s">
        <v>19</v>
      </c>
      <c r="H14" t="s">
        <v>41</v>
      </c>
      <c r="I14" t="s">
        <v>28</v>
      </c>
      <c r="J14" s="142">
        <v>0</v>
      </c>
      <c r="K14" s="142">
        <v>111</v>
      </c>
      <c r="L14" s="142">
        <v>0</v>
      </c>
      <c r="M14">
        <v>1</v>
      </c>
      <c r="N14">
        <v>188</v>
      </c>
      <c r="O14">
        <v>0</v>
      </c>
      <c r="P14">
        <v>0</v>
      </c>
      <c r="Q14">
        <v>261</v>
      </c>
      <c r="R14">
        <v>0</v>
      </c>
      <c r="S14">
        <v>0</v>
      </c>
      <c r="T14">
        <v>183</v>
      </c>
      <c r="U14">
        <v>0</v>
      </c>
      <c r="V14">
        <f t="shared" si="0"/>
        <v>111</v>
      </c>
      <c r="W14">
        <f t="shared" si="1"/>
        <v>189</v>
      </c>
      <c r="X14">
        <f t="shared" si="2"/>
        <v>261</v>
      </c>
      <c r="Y14">
        <f t="shared" si="3"/>
        <v>183</v>
      </c>
      <c r="Z14">
        <f t="shared" si="4"/>
        <v>744</v>
      </c>
      <c r="AM14" s="9"/>
      <c r="AN14" s="9"/>
      <c r="AO14" s="9"/>
      <c r="AP14" s="9"/>
      <c r="AQ14" s="9"/>
      <c r="AR14" s="9"/>
      <c r="AS14" s="9"/>
    </row>
    <row r="15" spans="1:45">
      <c r="A15" s="1">
        <v>1</v>
      </c>
      <c r="B15" t="s">
        <v>62</v>
      </c>
      <c r="C15" t="s">
        <v>63</v>
      </c>
      <c r="D15" t="s">
        <v>16</v>
      </c>
      <c r="E15" t="s">
        <v>64</v>
      </c>
      <c r="F15" s="20" t="s">
        <v>65</v>
      </c>
      <c r="G15" t="s">
        <v>19</v>
      </c>
      <c r="H15" t="s">
        <v>41</v>
      </c>
      <c r="I15" t="s">
        <v>28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23</v>
      </c>
      <c r="Q15">
        <v>0</v>
      </c>
      <c r="R15">
        <v>2</v>
      </c>
      <c r="S15">
        <v>0</v>
      </c>
      <c r="T15">
        <v>0</v>
      </c>
      <c r="U15">
        <v>0</v>
      </c>
      <c r="V15">
        <f t="shared" si="0"/>
        <v>1</v>
      </c>
      <c r="W15">
        <f t="shared" si="1"/>
        <v>0</v>
      </c>
      <c r="X15">
        <f t="shared" si="2"/>
        <v>25</v>
      </c>
      <c r="Y15">
        <f t="shared" si="3"/>
        <v>0</v>
      </c>
      <c r="Z15">
        <f t="shared" si="4"/>
        <v>26</v>
      </c>
      <c r="AM15" s="9"/>
      <c r="AN15" s="9"/>
      <c r="AO15" s="9"/>
      <c r="AP15" s="9"/>
      <c r="AQ15" s="9"/>
      <c r="AR15" s="9"/>
      <c r="AS15" s="9"/>
    </row>
    <row r="16" spans="1:45">
      <c r="A16" s="1">
        <v>1</v>
      </c>
      <c r="B16" t="s">
        <v>66</v>
      </c>
      <c r="C16" s="142" t="s">
        <v>67</v>
      </c>
      <c r="D16" t="s">
        <v>16</v>
      </c>
      <c r="E16" t="s">
        <v>17</v>
      </c>
      <c r="F16" s="20" t="s">
        <v>68</v>
      </c>
      <c r="G16" t="s">
        <v>19</v>
      </c>
      <c r="H16" t="s">
        <v>36</v>
      </c>
      <c r="I16" t="s">
        <v>21</v>
      </c>
      <c r="J16" s="142">
        <v>0</v>
      </c>
      <c r="K16" s="142">
        <v>1084</v>
      </c>
      <c r="L16" s="142">
        <v>0</v>
      </c>
      <c r="M16">
        <v>0</v>
      </c>
      <c r="N16">
        <v>7004</v>
      </c>
      <c r="O16">
        <v>0</v>
      </c>
      <c r="P16">
        <v>0</v>
      </c>
      <c r="Q16">
        <v>8121</v>
      </c>
      <c r="R16">
        <v>0</v>
      </c>
      <c r="S16">
        <v>0</v>
      </c>
      <c r="T16">
        <v>7054</v>
      </c>
      <c r="U16">
        <v>0</v>
      </c>
      <c r="V16">
        <f t="shared" si="0"/>
        <v>1084</v>
      </c>
      <c r="W16">
        <f t="shared" si="1"/>
        <v>7004</v>
      </c>
      <c r="X16">
        <f t="shared" si="2"/>
        <v>8121</v>
      </c>
      <c r="Y16">
        <f t="shared" si="3"/>
        <v>7054</v>
      </c>
      <c r="Z16">
        <f t="shared" si="4"/>
        <v>23263</v>
      </c>
      <c r="AM16" s="9"/>
      <c r="AN16" s="9"/>
      <c r="AO16" s="9"/>
      <c r="AP16" s="9"/>
      <c r="AQ16" s="9"/>
      <c r="AR16" s="9"/>
      <c r="AS16" s="9"/>
    </row>
    <row r="17" spans="1:45">
      <c r="A17" s="1">
        <v>1</v>
      </c>
      <c r="B17" t="s">
        <v>69</v>
      </c>
      <c r="C17" s="142" t="s">
        <v>70</v>
      </c>
      <c r="D17" t="s">
        <v>16</v>
      </c>
      <c r="E17" t="s">
        <v>39</v>
      </c>
      <c r="F17" s="20" t="s">
        <v>40</v>
      </c>
      <c r="G17" t="s">
        <v>19</v>
      </c>
      <c r="H17" t="s">
        <v>41</v>
      </c>
      <c r="I17" t="s">
        <v>28</v>
      </c>
      <c r="J17" s="142">
        <v>401</v>
      </c>
      <c r="K17" s="142">
        <v>47</v>
      </c>
      <c r="L17" s="142">
        <v>0</v>
      </c>
      <c r="M17">
        <v>2</v>
      </c>
      <c r="N17">
        <v>100</v>
      </c>
      <c r="O17">
        <v>0</v>
      </c>
      <c r="P17">
        <v>7</v>
      </c>
      <c r="Q17">
        <v>138</v>
      </c>
      <c r="R17">
        <v>0</v>
      </c>
      <c r="S17">
        <v>0</v>
      </c>
      <c r="T17">
        <v>283</v>
      </c>
      <c r="U17">
        <v>0</v>
      </c>
      <c r="V17">
        <f t="shared" si="0"/>
        <v>448</v>
      </c>
      <c r="W17">
        <f t="shared" si="1"/>
        <v>102</v>
      </c>
      <c r="X17">
        <f t="shared" si="2"/>
        <v>145</v>
      </c>
      <c r="Y17">
        <f t="shared" si="3"/>
        <v>283</v>
      </c>
      <c r="Z17">
        <f t="shared" si="4"/>
        <v>978</v>
      </c>
      <c r="AM17" s="9"/>
      <c r="AN17" s="9"/>
      <c r="AO17" s="9"/>
      <c r="AP17" s="9"/>
      <c r="AQ17" s="9"/>
      <c r="AR17" s="9"/>
      <c r="AS17" s="9"/>
    </row>
    <row r="18" spans="1:45">
      <c r="A18" s="1">
        <v>1</v>
      </c>
      <c r="B18" t="s">
        <v>71</v>
      </c>
      <c r="C18" t="s">
        <v>72</v>
      </c>
      <c r="D18" t="s">
        <v>16</v>
      </c>
      <c r="E18" s="20" t="s">
        <v>24</v>
      </c>
      <c r="F18" s="20" t="s">
        <v>73</v>
      </c>
      <c r="G18" t="s">
        <v>26</v>
      </c>
      <c r="H18" t="s">
        <v>27</v>
      </c>
      <c r="I18" t="s">
        <v>28</v>
      </c>
      <c r="J18">
        <v>11</v>
      </c>
      <c r="K18">
        <v>0</v>
      </c>
      <c r="L18">
        <v>0</v>
      </c>
      <c r="M18">
        <v>23</v>
      </c>
      <c r="N18">
        <v>0</v>
      </c>
      <c r="O18">
        <v>0</v>
      </c>
      <c r="P18">
        <v>60</v>
      </c>
      <c r="Q18">
        <v>0</v>
      </c>
      <c r="R18">
        <v>0</v>
      </c>
      <c r="S18">
        <v>378</v>
      </c>
      <c r="T18">
        <v>0</v>
      </c>
      <c r="U18">
        <v>0</v>
      </c>
      <c r="V18">
        <f t="shared" si="0"/>
        <v>11</v>
      </c>
      <c r="W18">
        <f t="shared" si="1"/>
        <v>23</v>
      </c>
      <c r="X18">
        <f t="shared" si="2"/>
        <v>60</v>
      </c>
      <c r="Y18">
        <f t="shared" si="3"/>
        <v>378</v>
      </c>
      <c r="Z18">
        <f t="shared" si="4"/>
        <v>472</v>
      </c>
      <c r="AM18" s="9"/>
      <c r="AN18" s="9"/>
      <c r="AO18" s="9"/>
      <c r="AP18" s="9"/>
      <c r="AQ18" s="9"/>
      <c r="AR18" s="9"/>
      <c r="AS18" s="9"/>
    </row>
    <row r="19" spans="1:45">
      <c r="A19" s="1">
        <v>1</v>
      </c>
      <c r="B19" t="s">
        <v>74</v>
      </c>
      <c r="C19" t="s">
        <v>75</v>
      </c>
      <c r="D19" t="s">
        <v>52</v>
      </c>
      <c r="E19" t="s">
        <v>10</v>
      </c>
      <c r="F19" t="s">
        <v>57</v>
      </c>
      <c r="G19" t="s">
        <v>53</v>
      </c>
      <c r="H19" t="s">
        <v>41</v>
      </c>
      <c r="I19" t="s">
        <v>28</v>
      </c>
      <c r="J19">
        <v>1926</v>
      </c>
      <c r="K19">
        <v>0</v>
      </c>
      <c r="L19">
        <v>0</v>
      </c>
      <c r="M19">
        <v>4372</v>
      </c>
      <c r="N19">
        <v>0</v>
      </c>
      <c r="O19">
        <v>0</v>
      </c>
      <c r="P19">
        <v>4962</v>
      </c>
      <c r="Q19">
        <v>0</v>
      </c>
      <c r="R19">
        <v>0</v>
      </c>
      <c r="S19">
        <v>5912</v>
      </c>
      <c r="T19">
        <v>0</v>
      </c>
      <c r="U19">
        <v>2</v>
      </c>
      <c r="V19">
        <f t="shared" si="0"/>
        <v>1926</v>
      </c>
      <c r="W19">
        <f t="shared" si="1"/>
        <v>4372</v>
      </c>
      <c r="X19">
        <f t="shared" si="2"/>
        <v>4962</v>
      </c>
      <c r="Y19">
        <f t="shared" si="3"/>
        <v>5914</v>
      </c>
      <c r="Z19">
        <f t="shared" si="4"/>
        <v>17174</v>
      </c>
      <c r="AM19" s="9"/>
      <c r="AN19" s="9"/>
      <c r="AO19" s="9"/>
      <c r="AP19" s="9"/>
      <c r="AQ19" s="9"/>
      <c r="AR19" s="9"/>
      <c r="AS19" s="9"/>
    </row>
    <row r="20" spans="1:45">
      <c r="A20" s="1">
        <v>1</v>
      </c>
      <c r="B20" t="s">
        <v>76</v>
      </c>
      <c r="C20" t="s">
        <v>77</v>
      </c>
      <c r="D20" t="s">
        <v>16</v>
      </c>
      <c r="E20" t="s">
        <v>39</v>
      </c>
      <c r="F20" s="20" t="s">
        <v>78</v>
      </c>
      <c r="G20" t="s">
        <v>19</v>
      </c>
      <c r="H20" t="s">
        <v>27</v>
      </c>
      <c r="I20" t="s">
        <v>28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f t="shared" si="0"/>
        <v>0</v>
      </c>
      <c r="W20">
        <f t="shared" si="1"/>
        <v>0</v>
      </c>
      <c r="X20">
        <f t="shared" si="2"/>
        <v>0</v>
      </c>
      <c r="Y20">
        <f t="shared" si="3"/>
        <v>0</v>
      </c>
      <c r="Z20">
        <f t="shared" si="4"/>
        <v>0</v>
      </c>
      <c r="AM20" s="9"/>
      <c r="AN20" s="9"/>
      <c r="AO20" s="9"/>
      <c r="AP20" s="9"/>
      <c r="AQ20" s="9"/>
      <c r="AR20" s="9"/>
      <c r="AS20" s="9"/>
    </row>
    <row r="21" spans="1:45">
      <c r="A21" s="1">
        <v>1</v>
      </c>
      <c r="B21" s="20" t="s">
        <v>79</v>
      </c>
      <c r="C21" t="s">
        <v>80</v>
      </c>
      <c r="D21" t="s">
        <v>16</v>
      </c>
      <c r="E21" t="s">
        <v>31</v>
      </c>
      <c r="F21" s="20" t="s">
        <v>81</v>
      </c>
      <c r="G21" t="s">
        <v>19</v>
      </c>
      <c r="H21" t="s">
        <v>20</v>
      </c>
      <c r="I21" t="s">
        <v>21</v>
      </c>
      <c r="J21">
        <v>1</v>
      </c>
      <c r="K21">
        <v>0</v>
      </c>
      <c r="L21">
        <v>0</v>
      </c>
      <c r="M21">
        <v>6</v>
      </c>
      <c r="N21">
        <v>0</v>
      </c>
      <c r="O21">
        <v>0</v>
      </c>
      <c r="P21">
        <v>4</v>
      </c>
      <c r="Q21">
        <v>0</v>
      </c>
      <c r="R21">
        <v>0</v>
      </c>
      <c r="S21">
        <v>3</v>
      </c>
      <c r="T21">
        <v>0</v>
      </c>
      <c r="U21">
        <v>0</v>
      </c>
      <c r="V21">
        <f t="shared" si="0"/>
        <v>1</v>
      </c>
      <c r="W21">
        <f t="shared" si="1"/>
        <v>6</v>
      </c>
      <c r="X21">
        <f t="shared" si="2"/>
        <v>4</v>
      </c>
      <c r="Y21">
        <f t="shared" si="3"/>
        <v>3</v>
      </c>
      <c r="Z21">
        <f t="shared" si="4"/>
        <v>14</v>
      </c>
      <c r="AM21" s="9"/>
      <c r="AN21" s="9"/>
      <c r="AO21" s="9"/>
      <c r="AP21" s="9"/>
      <c r="AQ21" s="9"/>
      <c r="AR21" s="9"/>
      <c r="AS21" s="9"/>
    </row>
    <row r="22" spans="1:45">
      <c r="A22" s="1">
        <v>1</v>
      </c>
      <c r="B22" s="20" t="s">
        <v>82</v>
      </c>
      <c r="C22" t="s">
        <v>83</v>
      </c>
      <c r="D22" t="s">
        <v>16</v>
      </c>
      <c r="E22" t="s">
        <v>39</v>
      </c>
      <c r="F22" s="20" t="s">
        <v>40</v>
      </c>
      <c r="G22" t="s">
        <v>19</v>
      </c>
      <c r="H22" t="s">
        <v>41</v>
      </c>
      <c r="I22" t="s">
        <v>28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f t="shared" si="0"/>
        <v>0</v>
      </c>
      <c r="W22">
        <f t="shared" si="1"/>
        <v>0</v>
      </c>
      <c r="X22">
        <f t="shared" si="2"/>
        <v>0</v>
      </c>
      <c r="Y22">
        <f t="shared" si="3"/>
        <v>0</v>
      </c>
      <c r="Z22">
        <f t="shared" si="4"/>
        <v>0</v>
      </c>
      <c r="AM22" s="9"/>
      <c r="AN22" s="9"/>
      <c r="AO22" s="9"/>
      <c r="AP22" s="9"/>
      <c r="AQ22" s="9"/>
      <c r="AR22" s="9"/>
      <c r="AS22" s="9"/>
    </row>
    <row r="23" spans="1:45">
      <c r="A23" s="1">
        <v>1</v>
      </c>
      <c r="B23" s="20" t="s">
        <v>84</v>
      </c>
      <c r="C23" t="s">
        <v>85</v>
      </c>
      <c r="D23" t="s">
        <v>16</v>
      </c>
      <c r="E23" t="s">
        <v>17</v>
      </c>
      <c r="F23" s="20" t="s">
        <v>68</v>
      </c>
      <c r="G23" t="s">
        <v>19</v>
      </c>
      <c r="H23" t="s">
        <v>36</v>
      </c>
      <c r="I23" t="s">
        <v>21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f t="shared" si="0"/>
        <v>0</v>
      </c>
      <c r="W23">
        <f t="shared" si="1"/>
        <v>0</v>
      </c>
      <c r="X23">
        <f t="shared" si="2"/>
        <v>0</v>
      </c>
      <c r="Y23">
        <f t="shared" si="3"/>
        <v>0</v>
      </c>
      <c r="Z23">
        <f t="shared" si="4"/>
        <v>0</v>
      </c>
      <c r="AM23" s="9"/>
      <c r="AN23" s="9"/>
      <c r="AO23" s="9"/>
      <c r="AP23" s="9"/>
      <c r="AQ23" s="9"/>
      <c r="AR23" s="9"/>
      <c r="AS23" s="9"/>
    </row>
    <row r="24" spans="1:45">
      <c r="A24" s="1">
        <v>1</v>
      </c>
      <c r="B24" s="20" t="s">
        <v>86</v>
      </c>
      <c r="C24" t="s">
        <v>87</v>
      </c>
      <c r="D24" t="s">
        <v>16</v>
      </c>
      <c r="E24" t="s">
        <v>39</v>
      </c>
      <c r="F24" s="20" t="s">
        <v>44</v>
      </c>
      <c r="G24" t="s">
        <v>19</v>
      </c>
      <c r="H24" t="s">
        <v>36</v>
      </c>
      <c r="I24" t="s">
        <v>28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f t="shared" si="0"/>
        <v>0</v>
      </c>
      <c r="W24">
        <f t="shared" si="1"/>
        <v>0</v>
      </c>
      <c r="X24">
        <f t="shared" si="2"/>
        <v>0</v>
      </c>
      <c r="Y24">
        <f t="shared" si="3"/>
        <v>0</v>
      </c>
      <c r="Z24">
        <f t="shared" si="4"/>
        <v>0</v>
      </c>
      <c r="AM24" s="9"/>
      <c r="AN24" s="9"/>
      <c r="AO24" s="9"/>
      <c r="AP24" s="9"/>
      <c r="AQ24" s="9"/>
      <c r="AR24" s="9"/>
      <c r="AS24" s="9"/>
    </row>
    <row r="25" spans="1:45">
      <c r="A25" s="1">
        <v>1</v>
      </c>
      <c r="B25" t="s">
        <v>88</v>
      </c>
      <c r="C25" t="s">
        <v>89</v>
      </c>
      <c r="D25" t="s">
        <v>16</v>
      </c>
      <c r="E25" s="20" t="s">
        <v>24</v>
      </c>
      <c r="F25" s="20" t="s">
        <v>25</v>
      </c>
      <c r="G25" t="s">
        <v>26</v>
      </c>
      <c r="H25" t="s">
        <v>27</v>
      </c>
      <c r="I25" t="s">
        <v>28</v>
      </c>
      <c r="J25">
        <v>10</v>
      </c>
      <c r="K25">
        <v>0</v>
      </c>
      <c r="L25">
        <v>0</v>
      </c>
      <c r="M25">
        <v>12</v>
      </c>
      <c r="N25">
        <v>0</v>
      </c>
      <c r="O25">
        <v>0</v>
      </c>
      <c r="P25">
        <v>17</v>
      </c>
      <c r="Q25">
        <v>0</v>
      </c>
      <c r="R25">
        <v>0</v>
      </c>
      <c r="S25">
        <v>14</v>
      </c>
      <c r="T25">
        <v>0</v>
      </c>
      <c r="U25">
        <v>0</v>
      </c>
      <c r="V25">
        <f t="shared" si="0"/>
        <v>10</v>
      </c>
      <c r="W25">
        <f t="shared" si="1"/>
        <v>12</v>
      </c>
      <c r="X25">
        <f t="shared" si="2"/>
        <v>17</v>
      </c>
      <c r="Y25">
        <f t="shared" si="3"/>
        <v>14</v>
      </c>
      <c r="Z25">
        <f t="shared" si="4"/>
        <v>53</v>
      </c>
      <c r="AM25" s="9"/>
      <c r="AN25" s="9"/>
      <c r="AO25" s="9"/>
      <c r="AP25" s="9"/>
      <c r="AQ25" s="9"/>
      <c r="AR25" s="9"/>
      <c r="AS25" s="9"/>
    </row>
    <row r="26" spans="1:45">
      <c r="A26" s="1">
        <v>1</v>
      </c>
      <c r="B26" s="20" t="s">
        <v>90</v>
      </c>
      <c r="C26" s="142" t="s">
        <v>91</v>
      </c>
      <c r="D26" t="s">
        <v>16</v>
      </c>
      <c r="E26" t="s">
        <v>31</v>
      </c>
      <c r="F26" s="20" t="s">
        <v>35</v>
      </c>
      <c r="G26" t="s">
        <v>19</v>
      </c>
      <c r="H26" t="s">
        <v>27</v>
      </c>
      <c r="I26" t="s">
        <v>28</v>
      </c>
      <c r="J26" s="142">
        <v>0</v>
      </c>
      <c r="K26" s="142">
        <v>9</v>
      </c>
      <c r="L26" s="142">
        <v>0</v>
      </c>
      <c r="M26">
        <v>0</v>
      </c>
      <c r="N26">
        <v>6</v>
      </c>
      <c r="O26">
        <v>0</v>
      </c>
      <c r="P26">
        <v>0</v>
      </c>
      <c r="Q26">
        <v>7</v>
      </c>
      <c r="R26">
        <v>0</v>
      </c>
      <c r="S26">
        <v>0</v>
      </c>
      <c r="T26">
        <v>8</v>
      </c>
      <c r="U26">
        <v>0</v>
      </c>
      <c r="V26">
        <f t="shared" si="0"/>
        <v>9</v>
      </c>
      <c r="W26">
        <f t="shared" si="1"/>
        <v>6</v>
      </c>
      <c r="X26">
        <f t="shared" si="2"/>
        <v>7</v>
      </c>
      <c r="Y26">
        <f t="shared" si="3"/>
        <v>8</v>
      </c>
      <c r="Z26">
        <f t="shared" si="4"/>
        <v>30</v>
      </c>
      <c r="AM26" s="9"/>
      <c r="AN26" s="9"/>
      <c r="AO26" s="9"/>
      <c r="AP26" s="9"/>
      <c r="AQ26" s="9"/>
      <c r="AR26" s="9"/>
      <c r="AS26" s="9"/>
    </row>
    <row r="27" spans="1:45">
      <c r="A27" s="1">
        <v>1</v>
      </c>
      <c r="B27" s="20" t="s">
        <v>92</v>
      </c>
      <c r="C27" t="s">
        <v>93</v>
      </c>
      <c r="D27" t="s">
        <v>16</v>
      </c>
      <c r="E27" t="s">
        <v>39</v>
      </c>
      <c r="F27" s="20" t="s">
        <v>44</v>
      </c>
      <c r="G27" t="s">
        <v>19</v>
      </c>
      <c r="H27" t="s">
        <v>27</v>
      </c>
      <c r="I27" t="s">
        <v>28</v>
      </c>
      <c r="J27">
        <v>8</v>
      </c>
      <c r="K27">
        <v>0</v>
      </c>
      <c r="L27">
        <v>0</v>
      </c>
      <c r="M27">
        <v>1</v>
      </c>
      <c r="N27">
        <v>0</v>
      </c>
      <c r="O27">
        <v>0</v>
      </c>
      <c r="P27">
        <v>5</v>
      </c>
      <c r="Q27">
        <v>0</v>
      </c>
      <c r="R27">
        <v>0</v>
      </c>
      <c r="S27">
        <v>4</v>
      </c>
      <c r="T27">
        <v>0</v>
      </c>
      <c r="U27">
        <v>0</v>
      </c>
      <c r="V27">
        <f t="shared" si="0"/>
        <v>8</v>
      </c>
      <c r="W27">
        <f t="shared" si="1"/>
        <v>1</v>
      </c>
      <c r="X27">
        <f t="shared" si="2"/>
        <v>5</v>
      </c>
      <c r="Y27">
        <f t="shared" si="3"/>
        <v>4</v>
      </c>
      <c r="Z27">
        <f t="shared" si="4"/>
        <v>18</v>
      </c>
      <c r="AM27" s="9"/>
      <c r="AN27" s="9"/>
      <c r="AO27" s="9"/>
      <c r="AP27" s="9"/>
      <c r="AQ27" s="9"/>
      <c r="AR27" s="9"/>
      <c r="AS27" s="9"/>
    </row>
    <row r="28" spans="1:45">
      <c r="A28" s="1">
        <v>1</v>
      </c>
      <c r="B28" s="20" t="s">
        <v>94</v>
      </c>
      <c r="C28" t="s">
        <v>95</v>
      </c>
      <c r="D28" t="s">
        <v>16</v>
      </c>
      <c r="E28" t="s">
        <v>17</v>
      </c>
      <c r="F28" s="20" t="s">
        <v>96</v>
      </c>
      <c r="G28" t="s">
        <v>19</v>
      </c>
      <c r="H28" t="s">
        <v>41</v>
      </c>
      <c r="I28" t="s">
        <v>28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f t="shared" si="0"/>
        <v>0</v>
      </c>
      <c r="W28">
        <f t="shared" si="1"/>
        <v>0</v>
      </c>
      <c r="X28">
        <f t="shared" si="2"/>
        <v>0</v>
      </c>
      <c r="Y28">
        <f t="shared" si="3"/>
        <v>0</v>
      </c>
      <c r="Z28">
        <f t="shared" si="4"/>
        <v>0</v>
      </c>
      <c r="AM28" s="9"/>
      <c r="AN28" s="9"/>
      <c r="AO28" s="9"/>
      <c r="AP28" s="9"/>
      <c r="AQ28" s="9"/>
      <c r="AR28" s="9"/>
      <c r="AS28" s="9"/>
    </row>
    <row r="29" spans="1:45">
      <c r="A29" s="1">
        <v>1</v>
      </c>
      <c r="B29" t="s">
        <v>97</v>
      </c>
      <c r="C29" t="s">
        <v>98</v>
      </c>
      <c r="D29" t="s">
        <v>52</v>
      </c>
      <c r="E29" s="20" t="s">
        <v>10</v>
      </c>
      <c r="F29" s="20" t="s">
        <v>25</v>
      </c>
      <c r="G29" t="s">
        <v>53</v>
      </c>
      <c r="H29" t="s">
        <v>27</v>
      </c>
      <c r="I29" t="s">
        <v>28</v>
      </c>
      <c r="J29">
        <v>143</v>
      </c>
      <c r="K29">
        <v>0</v>
      </c>
      <c r="L29">
        <v>0</v>
      </c>
      <c r="M29">
        <v>327</v>
      </c>
      <c r="N29">
        <v>0</v>
      </c>
      <c r="O29">
        <v>0</v>
      </c>
      <c r="P29">
        <v>604</v>
      </c>
      <c r="Q29">
        <v>0</v>
      </c>
      <c r="R29">
        <v>0</v>
      </c>
      <c r="S29">
        <v>332</v>
      </c>
      <c r="T29">
        <v>0</v>
      </c>
      <c r="U29">
        <v>0</v>
      </c>
      <c r="V29">
        <f t="shared" si="0"/>
        <v>143</v>
      </c>
      <c r="W29">
        <f t="shared" si="1"/>
        <v>327</v>
      </c>
      <c r="X29">
        <f t="shared" si="2"/>
        <v>604</v>
      </c>
      <c r="Y29">
        <f t="shared" si="3"/>
        <v>332</v>
      </c>
      <c r="Z29">
        <f t="shared" si="4"/>
        <v>1406</v>
      </c>
      <c r="AM29" s="9"/>
      <c r="AN29" s="9"/>
      <c r="AO29" s="9"/>
      <c r="AP29" s="9"/>
      <c r="AQ29" s="9"/>
      <c r="AR29" s="9"/>
      <c r="AS29" s="9"/>
    </row>
    <row r="30" spans="1:45">
      <c r="A30" s="1">
        <v>1</v>
      </c>
      <c r="B30" t="s">
        <v>99</v>
      </c>
      <c r="C30" t="s">
        <v>100</v>
      </c>
      <c r="D30" t="s">
        <v>16</v>
      </c>
      <c r="E30" t="s">
        <v>31</v>
      </c>
      <c r="F30" s="20" t="s">
        <v>81</v>
      </c>
      <c r="G30" t="s">
        <v>19</v>
      </c>
      <c r="H30" t="s">
        <v>20</v>
      </c>
      <c r="I30" t="s">
        <v>21</v>
      </c>
      <c r="J30">
        <v>0</v>
      </c>
      <c r="K30">
        <v>0</v>
      </c>
      <c r="L30">
        <v>0</v>
      </c>
      <c r="M30">
        <v>2</v>
      </c>
      <c r="N30">
        <v>0</v>
      </c>
      <c r="O30">
        <v>0</v>
      </c>
      <c r="P30">
        <v>1</v>
      </c>
      <c r="Q30">
        <v>0</v>
      </c>
      <c r="R30">
        <v>0</v>
      </c>
      <c r="S30">
        <v>10</v>
      </c>
      <c r="T30">
        <v>0</v>
      </c>
      <c r="U30">
        <v>0</v>
      </c>
      <c r="V30">
        <f t="shared" si="0"/>
        <v>0</v>
      </c>
      <c r="W30">
        <f t="shared" si="1"/>
        <v>2</v>
      </c>
      <c r="X30">
        <f t="shared" si="2"/>
        <v>1</v>
      </c>
      <c r="Y30">
        <f t="shared" si="3"/>
        <v>10</v>
      </c>
      <c r="Z30">
        <f t="shared" si="4"/>
        <v>13</v>
      </c>
      <c r="AM30" s="9"/>
      <c r="AN30" s="9"/>
      <c r="AO30" s="9"/>
      <c r="AP30" s="9"/>
      <c r="AQ30" s="9"/>
      <c r="AR30" s="9"/>
      <c r="AS30" s="9"/>
    </row>
    <row r="31" spans="1:45">
      <c r="A31" s="1">
        <v>1</v>
      </c>
      <c r="B31" s="20" t="s">
        <v>101</v>
      </c>
      <c r="C31" t="s">
        <v>102</v>
      </c>
      <c r="D31" t="s">
        <v>16</v>
      </c>
      <c r="E31" t="s">
        <v>31</v>
      </c>
      <c r="F31" s="20" t="s">
        <v>103</v>
      </c>
      <c r="G31" t="s">
        <v>19</v>
      </c>
      <c r="H31" t="s">
        <v>20</v>
      </c>
      <c r="I31" t="s">
        <v>21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10</v>
      </c>
      <c r="R31">
        <v>0</v>
      </c>
      <c r="S31">
        <v>1</v>
      </c>
      <c r="T31">
        <v>6</v>
      </c>
      <c r="U31">
        <v>0</v>
      </c>
      <c r="V31">
        <f t="shared" si="0"/>
        <v>0</v>
      </c>
      <c r="W31">
        <f t="shared" si="1"/>
        <v>0</v>
      </c>
      <c r="X31">
        <f t="shared" si="2"/>
        <v>10</v>
      </c>
      <c r="Y31">
        <f t="shared" si="3"/>
        <v>7</v>
      </c>
      <c r="Z31">
        <f t="shared" si="4"/>
        <v>17</v>
      </c>
    </row>
    <row r="32" spans="1:45">
      <c r="A32" s="1">
        <v>1</v>
      </c>
      <c r="B32" s="20" t="s">
        <v>104</v>
      </c>
      <c r="C32" t="s">
        <v>105</v>
      </c>
      <c r="D32" t="s">
        <v>16</v>
      </c>
      <c r="E32" t="s">
        <v>17</v>
      </c>
      <c r="F32" t="s">
        <v>96</v>
      </c>
      <c r="G32" t="s">
        <v>19</v>
      </c>
      <c r="H32" t="s">
        <v>36</v>
      </c>
      <c r="I32" t="s">
        <v>21</v>
      </c>
      <c r="J32">
        <v>5</v>
      </c>
      <c r="K32">
        <v>0</v>
      </c>
      <c r="L32">
        <v>0</v>
      </c>
      <c r="M32">
        <v>12</v>
      </c>
      <c r="N32">
        <v>0</v>
      </c>
      <c r="O32">
        <v>0</v>
      </c>
      <c r="P32">
        <v>26</v>
      </c>
      <c r="Q32">
        <v>0</v>
      </c>
      <c r="R32">
        <v>0</v>
      </c>
      <c r="S32">
        <v>0</v>
      </c>
      <c r="T32">
        <v>0</v>
      </c>
      <c r="U32">
        <v>0</v>
      </c>
      <c r="V32">
        <f t="shared" si="0"/>
        <v>5</v>
      </c>
      <c r="W32">
        <f t="shared" si="1"/>
        <v>12</v>
      </c>
      <c r="X32">
        <f t="shared" si="2"/>
        <v>26</v>
      </c>
      <c r="Y32">
        <f t="shared" si="3"/>
        <v>0</v>
      </c>
      <c r="Z32">
        <f t="shared" si="4"/>
        <v>43</v>
      </c>
    </row>
    <row r="33" spans="1:26">
      <c r="A33" s="1">
        <v>1</v>
      </c>
      <c r="B33" s="20" t="s">
        <v>106</v>
      </c>
      <c r="C33" t="s">
        <v>107</v>
      </c>
      <c r="D33" t="s">
        <v>16</v>
      </c>
      <c r="E33" t="s">
        <v>31</v>
      </c>
      <c r="F33" s="20" t="s">
        <v>81</v>
      </c>
      <c r="G33" t="s">
        <v>19</v>
      </c>
      <c r="H33" t="s">
        <v>36</v>
      </c>
      <c r="I33" t="s">
        <v>28</v>
      </c>
      <c r="J33">
        <v>2</v>
      </c>
      <c r="K33">
        <v>0</v>
      </c>
      <c r="L33">
        <v>0</v>
      </c>
      <c r="M33">
        <v>3</v>
      </c>
      <c r="N33">
        <v>0</v>
      </c>
      <c r="O33">
        <v>0</v>
      </c>
      <c r="P33">
        <v>8</v>
      </c>
      <c r="Q33">
        <v>0</v>
      </c>
      <c r="R33">
        <v>0</v>
      </c>
      <c r="S33">
        <v>1084</v>
      </c>
      <c r="T33">
        <v>2</v>
      </c>
      <c r="U33">
        <v>0</v>
      </c>
      <c r="V33">
        <f t="shared" si="0"/>
        <v>2</v>
      </c>
      <c r="W33">
        <f t="shared" si="1"/>
        <v>3</v>
      </c>
      <c r="X33">
        <f t="shared" si="2"/>
        <v>8</v>
      </c>
      <c r="Y33">
        <f t="shared" si="3"/>
        <v>1086</v>
      </c>
      <c r="Z33">
        <f t="shared" si="4"/>
        <v>1099</v>
      </c>
    </row>
    <row r="34" spans="1:26">
      <c r="A34" s="1">
        <v>1</v>
      </c>
      <c r="B34" t="s">
        <v>108</v>
      </c>
      <c r="C34" s="142" t="s">
        <v>109</v>
      </c>
      <c r="D34" t="s">
        <v>52</v>
      </c>
      <c r="E34" t="s">
        <v>110</v>
      </c>
      <c r="F34" t="s">
        <v>110</v>
      </c>
      <c r="G34" t="s">
        <v>53</v>
      </c>
      <c r="H34" t="s">
        <v>41</v>
      </c>
      <c r="I34" t="s">
        <v>28</v>
      </c>
      <c r="J34" s="142">
        <v>34</v>
      </c>
      <c r="K34" s="142">
        <v>3</v>
      </c>
      <c r="L34" s="142">
        <v>1</v>
      </c>
      <c r="M34">
        <v>5</v>
      </c>
      <c r="N34">
        <v>4</v>
      </c>
      <c r="O34">
        <v>2</v>
      </c>
      <c r="P34">
        <v>44</v>
      </c>
      <c r="Q34">
        <v>0</v>
      </c>
      <c r="R34">
        <v>0</v>
      </c>
      <c r="S34">
        <v>17</v>
      </c>
      <c r="T34">
        <v>0</v>
      </c>
      <c r="U34">
        <v>0</v>
      </c>
      <c r="V34">
        <f t="shared" si="0"/>
        <v>38</v>
      </c>
      <c r="W34">
        <f t="shared" si="1"/>
        <v>11</v>
      </c>
      <c r="X34">
        <f t="shared" si="2"/>
        <v>44</v>
      </c>
      <c r="Y34">
        <f t="shared" si="3"/>
        <v>17</v>
      </c>
      <c r="Z34">
        <f t="shared" si="4"/>
        <v>110</v>
      </c>
    </row>
    <row r="35" spans="1:26">
      <c r="A35" s="1">
        <v>1</v>
      </c>
      <c r="B35" s="20" t="s">
        <v>111</v>
      </c>
      <c r="C35" t="s">
        <v>112</v>
      </c>
      <c r="D35" t="s">
        <v>16</v>
      </c>
      <c r="E35" t="s">
        <v>31</v>
      </c>
      <c r="F35" t="s">
        <v>81</v>
      </c>
      <c r="G35" t="s">
        <v>19</v>
      </c>
      <c r="H35" t="s">
        <v>36</v>
      </c>
      <c r="I35" t="s">
        <v>28</v>
      </c>
      <c r="J35">
        <v>3</v>
      </c>
      <c r="K35">
        <v>0</v>
      </c>
      <c r="L35">
        <v>0</v>
      </c>
      <c r="M35">
        <v>1</v>
      </c>
      <c r="N35">
        <v>0</v>
      </c>
      <c r="O35">
        <v>0</v>
      </c>
      <c r="P35">
        <v>7</v>
      </c>
      <c r="Q35">
        <v>0</v>
      </c>
      <c r="R35">
        <v>0</v>
      </c>
      <c r="S35">
        <v>13</v>
      </c>
      <c r="T35">
        <v>0</v>
      </c>
      <c r="U35">
        <v>0</v>
      </c>
      <c r="V35">
        <f t="shared" si="0"/>
        <v>3</v>
      </c>
      <c r="W35">
        <f t="shared" si="1"/>
        <v>1</v>
      </c>
      <c r="X35">
        <f t="shared" si="2"/>
        <v>7</v>
      </c>
      <c r="Y35">
        <f t="shared" si="3"/>
        <v>13</v>
      </c>
      <c r="Z35">
        <f t="shared" si="4"/>
        <v>24</v>
      </c>
    </row>
    <row r="36" spans="1:26">
      <c r="A36" s="1">
        <v>1</v>
      </c>
      <c r="B36" s="20" t="s">
        <v>113</v>
      </c>
      <c r="C36" t="s">
        <v>114</v>
      </c>
      <c r="D36" t="s">
        <v>52</v>
      </c>
      <c r="E36" t="s">
        <v>39</v>
      </c>
      <c r="F36" t="s">
        <v>40</v>
      </c>
      <c r="G36" t="s">
        <v>19</v>
      </c>
      <c r="H36" t="s">
        <v>41</v>
      </c>
      <c r="I36" t="s">
        <v>28</v>
      </c>
      <c r="J36">
        <v>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f t="shared" si="0"/>
        <v>2</v>
      </c>
      <c r="W36">
        <f t="shared" si="1"/>
        <v>0</v>
      </c>
      <c r="X36">
        <f t="shared" si="2"/>
        <v>0</v>
      </c>
      <c r="Y36">
        <f t="shared" si="3"/>
        <v>0</v>
      </c>
      <c r="Z36">
        <f t="shared" si="4"/>
        <v>2</v>
      </c>
    </row>
    <row r="37" spans="1:26">
      <c r="A37" s="1">
        <v>1</v>
      </c>
      <c r="B37" s="20" t="s">
        <v>115</v>
      </c>
      <c r="C37" t="s">
        <v>116</v>
      </c>
      <c r="D37" t="s">
        <v>16</v>
      </c>
      <c r="E37" t="s">
        <v>31</v>
      </c>
      <c r="F37" s="20" t="s">
        <v>81</v>
      </c>
      <c r="G37" t="s">
        <v>19</v>
      </c>
      <c r="H37" t="s">
        <v>20</v>
      </c>
      <c r="I37" t="s">
        <v>21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3</v>
      </c>
      <c r="T37">
        <v>0</v>
      </c>
      <c r="U37">
        <v>0</v>
      </c>
      <c r="V37">
        <f t="shared" si="0"/>
        <v>0</v>
      </c>
      <c r="W37">
        <f t="shared" si="1"/>
        <v>0</v>
      </c>
      <c r="X37">
        <f t="shared" si="2"/>
        <v>0</v>
      </c>
      <c r="Y37">
        <f t="shared" si="3"/>
        <v>3</v>
      </c>
      <c r="Z37">
        <f t="shared" si="4"/>
        <v>3</v>
      </c>
    </row>
    <row r="38" spans="1:26">
      <c r="A38" s="1">
        <v>1</v>
      </c>
      <c r="B38" s="20" t="s">
        <v>117</v>
      </c>
      <c r="C38" t="s">
        <v>118</v>
      </c>
      <c r="D38" t="s">
        <v>16</v>
      </c>
      <c r="E38" t="s">
        <v>31</v>
      </c>
      <c r="F38" t="s">
        <v>81</v>
      </c>
      <c r="G38" t="s">
        <v>19</v>
      </c>
      <c r="H38" t="s">
        <v>20</v>
      </c>
      <c r="I38" t="s">
        <v>21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f t="shared" si="0"/>
        <v>0</v>
      </c>
      <c r="W38">
        <f t="shared" si="1"/>
        <v>0</v>
      </c>
      <c r="X38">
        <f t="shared" si="2"/>
        <v>0</v>
      </c>
      <c r="Y38">
        <f t="shared" si="3"/>
        <v>1</v>
      </c>
      <c r="Z38">
        <f t="shared" si="4"/>
        <v>1</v>
      </c>
    </row>
    <row r="39" spans="1:26">
      <c r="A39" s="1">
        <v>1</v>
      </c>
      <c r="B39" s="20" t="s">
        <v>119</v>
      </c>
      <c r="C39" s="142" t="s">
        <v>120</v>
      </c>
      <c r="D39" t="s">
        <v>16</v>
      </c>
      <c r="E39" t="s">
        <v>39</v>
      </c>
      <c r="F39" s="20" t="s">
        <v>44</v>
      </c>
      <c r="G39" t="s">
        <v>19</v>
      </c>
      <c r="H39" t="s">
        <v>41</v>
      </c>
      <c r="I39" t="s">
        <v>28</v>
      </c>
      <c r="J39" s="142">
        <v>2</v>
      </c>
      <c r="K39" s="142">
        <v>59</v>
      </c>
      <c r="L39" s="142">
        <v>0</v>
      </c>
      <c r="M39">
        <v>2</v>
      </c>
      <c r="N39">
        <v>88</v>
      </c>
      <c r="O39">
        <v>0</v>
      </c>
      <c r="P39">
        <v>0</v>
      </c>
      <c r="Q39">
        <v>156</v>
      </c>
      <c r="R39">
        <v>0</v>
      </c>
      <c r="S39">
        <v>0</v>
      </c>
      <c r="T39">
        <v>388</v>
      </c>
      <c r="U39">
        <v>2</v>
      </c>
      <c r="V39">
        <f t="shared" si="0"/>
        <v>61</v>
      </c>
      <c r="W39">
        <f t="shared" si="1"/>
        <v>90</v>
      </c>
      <c r="X39">
        <f t="shared" si="2"/>
        <v>156</v>
      </c>
      <c r="Y39">
        <f t="shared" si="3"/>
        <v>390</v>
      </c>
      <c r="Z39">
        <f t="shared" si="4"/>
        <v>697</v>
      </c>
    </row>
    <row r="40" spans="1:26">
      <c r="A40" s="1">
        <v>1</v>
      </c>
      <c r="B40" s="20" t="s">
        <v>121</v>
      </c>
      <c r="C40" t="s">
        <v>122</v>
      </c>
      <c r="D40" t="s">
        <v>52</v>
      </c>
      <c r="E40" t="s">
        <v>17</v>
      </c>
      <c r="F40" t="s">
        <v>284</v>
      </c>
      <c r="G40" t="s">
        <v>19</v>
      </c>
      <c r="H40" t="s">
        <v>27</v>
      </c>
      <c r="I40" t="s">
        <v>28</v>
      </c>
      <c r="J40">
        <v>14</v>
      </c>
      <c r="K40">
        <v>0</v>
      </c>
      <c r="L40">
        <v>0</v>
      </c>
      <c r="M40">
        <v>11</v>
      </c>
      <c r="N40">
        <v>0</v>
      </c>
      <c r="O40">
        <v>0</v>
      </c>
      <c r="P40">
        <v>9</v>
      </c>
      <c r="Q40">
        <v>0</v>
      </c>
      <c r="R40">
        <v>0</v>
      </c>
      <c r="S40">
        <v>29</v>
      </c>
      <c r="T40">
        <v>0</v>
      </c>
      <c r="U40">
        <v>0</v>
      </c>
      <c r="V40">
        <f t="shared" si="0"/>
        <v>14</v>
      </c>
      <c r="W40">
        <f t="shared" si="1"/>
        <v>11</v>
      </c>
      <c r="X40">
        <f t="shared" si="2"/>
        <v>9</v>
      </c>
      <c r="Y40">
        <f t="shared" si="3"/>
        <v>29</v>
      </c>
      <c r="Z40">
        <f t="shared" si="4"/>
        <v>63</v>
      </c>
    </row>
    <row r="41" spans="1:26">
      <c r="A41" s="1">
        <v>1</v>
      </c>
      <c r="B41" s="20" t="s">
        <v>123</v>
      </c>
      <c r="C41" t="s">
        <v>124</v>
      </c>
      <c r="D41" t="s">
        <v>16</v>
      </c>
      <c r="E41" t="s">
        <v>39</v>
      </c>
      <c r="F41" t="s">
        <v>44</v>
      </c>
      <c r="G41" t="s">
        <v>19</v>
      </c>
      <c r="H41" t="s">
        <v>27</v>
      </c>
      <c r="I41" t="s">
        <v>28</v>
      </c>
      <c r="J41">
        <v>7</v>
      </c>
      <c r="K41">
        <v>0</v>
      </c>
      <c r="L41">
        <v>0</v>
      </c>
      <c r="M41">
        <v>0</v>
      </c>
      <c r="N41">
        <v>0</v>
      </c>
      <c r="O41">
        <v>0</v>
      </c>
      <c r="P41">
        <v>2</v>
      </c>
      <c r="Q41">
        <v>0</v>
      </c>
      <c r="R41">
        <v>0</v>
      </c>
      <c r="S41">
        <v>0</v>
      </c>
      <c r="T41">
        <v>0</v>
      </c>
      <c r="U41">
        <v>0</v>
      </c>
      <c r="V41">
        <f t="shared" si="0"/>
        <v>7</v>
      </c>
      <c r="W41">
        <f t="shared" si="1"/>
        <v>0</v>
      </c>
      <c r="X41">
        <f t="shared" si="2"/>
        <v>2</v>
      </c>
      <c r="Y41">
        <f t="shared" si="3"/>
        <v>0</v>
      </c>
      <c r="Z41">
        <f t="shared" si="4"/>
        <v>9</v>
      </c>
    </row>
    <row r="42" spans="1:26">
      <c r="A42" s="1">
        <v>1</v>
      </c>
      <c r="B42" s="32" t="s">
        <v>125</v>
      </c>
      <c r="C42" t="s">
        <v>126</v>
      </c>
      <c r="D42" t="s">
        <v>16</v>
      </c>
      <c r="E42" t="s">
        <v>31</v>
      </c>
      <c r="F42" t="s">
        <v>103</v>
      </c>
      <c r="G42" t="s">
        <v>19</v>
      </c>
      <c r="H42" t="s">
        <v>20</v>
      </c>
      <c r="I42" t="s">
        <v>21</v>
      </c>
      <c r="J42">
        <v>5</v>
      </c>
      <c r="K42">
        <v>0</v>
      </c>
      <c r="L42">
        <v>0</v>
      </c>
      <c r="M42">
        <v>55</v>
      </c>
      <c r="N42">
        <v>0</v>
      </c>
      <c r="O42">
        <v>0</v>
      </c>
      <c r="P42">
        <v>5</v>
      </c>
      <c r="Q42">
        <v>0</v>
      </c>
      <c r="R42">
        <v>0</v>
      </c>
      <c r="S42">
        <v>1</v>
      </c>
      <c r="T42">
        <v>0</v>
      </c>
      <c r="U42">
        <v>0</v>
      </c>
      <c r="V42">
        <f t="shared" si="0"/>
        <v>5</v>
      </c>
      <c r="W42">
        <f t="shared" si="1"/>
        <v>55</v>
      </c>
      <c r="X42">
        <f t="shared" si="2"/>
        <v>5</v>
      </c>
      <c r="Y42">
        <f t="shared" si="3"/>
        <v>1</v>
      </c>
      <c r="Z42">
        <f t="shared" si="4"/>
        <v>66</v>
      </c>
    </row>
    <row r="43" spans="1:26">
      <c r="A43" s="1">
        <v>1</v>
      </c>
      <c r="B43" s="20" t="s">
        <v>127</v>
      </c>
      <c r="C43" t="s">
        <v>128</v>
      </c>
      <c r="D43" t="s">
        <v>16</v>
      </c>
      <c r="E43" t="s">
        <v>31</v>
      </c>
      <c r="F43" s="20" t="s">
        <v>81</v>
      </c>
      <c r="G43" t="s">
        <v>19</v>
      </c>
      <c r="H43" t="s">
        <v>20</v>
      </c>
      <c r="I43" t="s">
        <v>28</v>
      </c>
      <c r="J43">
        <v>2</v>
      </c>
      <c r="K43">
        <v>0</v>
      </c>
      <c r="L43">
        <v>0</v>
      </c>
      <c r="M43">
        <v>4</v>
      </c>
      <c r="N43">
        <v>0</v>
      </c>
      <c r="O43">
        <v>0</v>
      </c>
      <c r="P43">
        <v>5</v>
      </c>
      <c r="Q43">
        <v>0</v>
      </c>
      <c r="R43">
        <v>0</v>
      </c>
      <c r="S43">
        <v>3</v>
      </c>
      <c r="T43">
        <v>0</v>
      </c>
      <c r="U43">
        <v>0</v>
      </c>
      <c r="V43">
        <f t="shared" si="0"/>
        <v>2</v>
      </c>
      <c r="W43">
        <f t="shared" si="1"/>
        <v>4</v>
      </c>
      <c r="X43">
        <f t="shared" si="2"/>
        <v>5</v>
      </c>
      <c r="Y43">
        <f t="shared" si="3"/>
        <v>3</v>
      </c>
      <c r="Z43">
        <f t="shared" si="4"/>
        <v>14</v>
      </c>
    </row>
    <row r="44" spans="1:26">
      <c r="A44" s="1">
        <v>1</v>
      </c>
      <c r="B44" s="20" t="s">
        <v>129</v>
      </c>
      <c r="C44" s="142" t="s">
        <v>130</v>
      </c>
      <c r="D44" t="s">
        <v>16</v>
      </c>
      <c r="E44" t="s">
        <v>31</v>
      </c>
      <c r="F44" s="20" t="s">
        <v>81</v>
      </c>
      <c r="G44" t="s">
        <v>19</v>
      </c>
      <c r="H44" t="s">
        <v>20</v>
      </c>
      <c r="I44" t="s">
        <v>21</v>
      </c>
      <c r="J44" s="142">
        <v>3</v>
      </c>
      <c r="K44" s="142">
        <v>1</v>
      </c>
      <c r="L44" s="142">
        <v>0</v>
      </c>
      <c r="M44">
        <v>2</v>
      </c>
      <c r="N44">
        <v>2</v>
      </c>
      <c r="O44">
        <v>0</v>
      </c>
      <c r="P44">
        <v>14</v>
      </c>
      <c r="Q44">
        <v>25</v>
      </c>
      <c r="R44">
        <v>0</v>
      </c>
      <c r="S44">
        <v>19</v>
      </c>
      <c r="T44">
        <v>40</v>
      </c>
      <c r="U44">
        <v>0</v>
      </c>
      <c r="V44">
        <f t="shared" si="0"/>
        <v>4</v>
      </c>
      <c r="W44">
        <f t="shared" si="1"/>
        <v>4</v>
      </c>
      <c r="X44">
        <f t="shared" si="2"/>
        <v>39</v>
      </c>
      <c r="Y44">
        <f t="shared" si="3"/>
        <v>59</v>
      </c>
      <c r="Z44">
        <f t="shared" si="4"/>
        <v>106</v>
      </c>
    </row>
    <row r="45" spans="1:26">
      <c r="A45" s="1">
        <v>1</v>
      </c>
      <c r="B45" s="20" t="s">
        <v>131</v>
      </c>
      <c r="C45" t="s">
        <v>132</v>
      </c>
      <c r="D45" t="s">
        <v>16</v>
      </c>
      <c r="E45" t="s">
        <v>39</v>
      </c>
      <c r="F45" t="s">
        <v>78</v>
      </c>
      <c r="G45" t="s">
        <v>19</v>
      </c>
      <c r="H45" t="s">
        <v>27</v>
      </c>
      <c r="I45" t="s">
        <v>28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f t="shared" si="0"/>
        <v>0</v>
      </c>
      <c r="W45">
        <f t="shared" si="1"/>
        <v>0</v>
      </c>
      <c r="X45">
        <f t="shared" si="2"/>
        <v>0</v>
      </c>
      <c r="Y45">
        <f t="shared" si="3"/>
        <v>0</v>
      </c>
      <c r="Z45">
        <f t="shared" si="4"/>
        <v>0</v>
      </c>
    </row>
    <row r="46" spans="1:26">
      <c r="A46" s="1">
        <v>1</v>
      </c>
      <c r="B46" t="s">
        <v>133</v>
      </c>
      <c r="C46" t="s">
        <v>134</v>
      </c>
      <c r="D46" t="s">
        <v>16</v>
      </c>
      <c r="E46" t="s">
        <v>31</v>
      </c>
      <c r="F46" s="20" t="s">
        <v>81</v>
      </c>
      <c r="G46" t="s">
        <v>19</v>
      </c>
      <c r="H46" t="s">
        <v>36</v>
      </c>
      <c r="I46" t="s">
        <v>28</v>
      </c>
      <c r="J46">
        <v>1</v>
      </c>
      <c r="K46">
        <v>0</v>
      </c>
      <c r="L46">
        <v>0</v>
      </c>
      <c r="M46">
        <v>2</v>
      </c>
      <c r="N46">
        <v>0</v>
      </c>
      <c r="O46">
        <v>0</v>
      </c>
      <c r="P46">
        <v>1</v>
      </c>
      <c r="Q46">
        <v>0</v>
      </c>
      <c r="R46">
        <v>0</v>
      </c>
      <c r="S46">
        <v>6</v>
      </c>
      <c r="T46">
        <v>0</v>
      </c>
      <c r="U46">
        <v>0</v>
      </c>
      <c r="V46">
        <f t="shared" si="0"/>
        <v>1</v>
      </c>
      <c r="W46">
        <f t="shared" si="1"/>
        <v>2</v>
      </c>
      <c r="X46">
        <f t="shared" si="2"/>
        <v>1</v>
      </c>
      <c r="Y46">
        <f t="shared" si="3"/>
        <v>6</v>
      </c>
      <c r="Z46">
        <f t="shared" si="4"/>
        <v>10</v>
      </c>
    </row>
    <row r="47" spans="1:26">
      <c r="A47" s="1">
        <v>1</v>
      </c>
      <c r="C47" t="s">
        <v>135</v>
      </c>
      <c r="D47" t="s">
        <v>52</v>
      </c>
      <c r="E47" s="20" t="s">
        <v>10</v>
      </c>
      <c r="F47" s="20" t="s">
        <v>136</v>
      </c>
      <c r="G47" t="s">
        <v>53</v>
      </c>
      <c r="H47" t="s">
        <v>41</v>
      </c>
      <c r="I47" t="s">
        <v>28</v>
      </c>
      <c r="J47">
        <v>52</v>
      </c>
      <c r="K47">
        <v>0</v>
      </c>
      <c r="L47">
        <v>0</v>
      </c>
      <c r="M47">
        <v>104</v>
      </c>
      <c r="N47">
        <v>0</v>
      </c>
      <c r="O47">
        <v>0</v>
      </c>
      <c r="P47">
        <v>208</v>
      </c>
      <c r="Q47">
        <v>0</v>
      </c>
      <c r="R47">
        <v>0</v>
      </c>
      <c r="S47">
        <v>94</v>
      </c>
      <c r="T47">
        <v>0</v>
      </c>
      <c r="U47">
        <v>0</v>
      </c>
      <c r="V47">
        <f t="shared" si="0"/>
        <v>52</v>
      </c>
      <c r="W47">
        <f t="shared" si="1"/>
        <v>104</v>
      </c>
      <c r="X47">
        <f t="shared" si="2"/>
        <v>208</v>
      </c>
      <c r="Y47">
        <f t="shared" si="3"/>
        <v>94</v>
      </c>
      <c r="Z47">
        <f t="shared" si="4"/>
        <v>458</v>
      </c>
    </row>
    <row r="48" spans="1:26">
      <c r="A48" s="1">
        <v>1</v>
      </c>
      <c r="B48" s="20" t="s">
        <v>137</v>
      </c>
      <c r="C48" t="s">
        <v>138</v>
      </c>
      <c r="D48" t="s">
        <v>16</v>
      </c>
      <c r="E48" t="s">
        <v>39</v>
      </c>
      <c r="F48" t="s">
        <v>40</v>
      </c>
      <c r="G48" t="s">
        <v>19</v>
      </c>
      <c r="H48" t="s">
        <v>27</v>
      </c>
      <c r="I48" t="s">
        <v>28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f t="shared" si="0"/>
        <v>0</v>
      </c>
      <c r="W48">
        <f t="shared" si="1"/>
        <v>1</v>
      </c>
      <c r="X48">
        <f t="shared" si="2"/>
        <v>0</v>
      </c>
      <c r="Y48">
        <f t="shared" si="3"/>
        <v>0</v>
      </c>
      <c r="Z48">
        <f t="shared" si="4"/>
        <v>1</v>
      </c>
    </row>
    <row r="49" spans="1:26">
      <c r="A49" s="1">
        <v>1</v>
      </c>
      <c r="C49" t="s">
        <v>139</v>
      </c>
      <c r="D49" t="s">
        <v>52</v>
      </c>
      <c r="E49" t="s">
        <v>39</v>
      </c>
      <c r="F49" t="s">
        <v>40</v>
      </c>
      <c r="G49" t="s">
        <v>19</v>
      </c>
      <c r="H49" t="s">
        <v>41</v>
      </c>
      <c r="I49" t="s">
        <v>28</v>
      </c>
      <c r="J49">
        <v>3</v>
      </c>
      <c r="K49">
        <v>0</v>
      </c>
      <c r="L49">
        <v>0</v>
      </c>
      <c r="M49">
        <v>3</v>
      </c>
      <c r="N49">
        <v>0</v>
      </c>
      <c r="O49">
        <v>0</v>
      </c>
      <c r="P49">
        <v>5</v>
      </c>
      <c r="Q49">
        <v>0</v>
      </c>
      <c r="R49">
        <v>0</v>
      </c>
      <c r="S49">
        <v>1</v>
      </c>
      <c r="T49">
        <v>0</v>
      </c>
      <c r="U49">
        <v>0</v>
      </c>
      <c r="V49">
        <f t="shared" si="0"/>
        <v>3</v>
      </c>
      <c r="W49">
        <f t="shared" si="1"/>
        <v>3</v>
      </c>
      <c r="X49">
        <f t="shared" si="2"/>
        <v>5</v>
      </c>
      <c r="Y49">
        <f t="shared" si="3"/>
        <v>1</v>
      </c>
      <c r="Z49">
        <f t="shared" si="4"/>
        <v>12</v>
      </c>
    </row>
    <row r="50" spans="1:26">
      <c r="A50" s="1">
        <v>1</v>
      </c>
      <c r="B50" t="s">
        <v>140</v>
      </c>
      <c r="C50" s="142" t="s">
        <v>141</v>
      </c>
      <c r="D50" t="s">
        <v>52</v>
      </c>
      <c r="E50" t="s">
        <v>10</v>
      </c>
      <c r="F50" s="20" t="s">
        <v>25</v>
      </c>
      <c r="G50" t="s">
        <v>53</v>
      </c>
      <c r="H50" t="s">
        <v>41</v>
      </c>
      <c r="I50" t="s">
        <v>28</v>
      </c>
      <c r="J50" s="142">
        <v>1273</v>
      </c>
      <c r="K50" s="142">
        <v>274</v>
      </c>
      <c r="L50" s="142">
        <v>0</v>
      </c>
      <c r="M50">
        <v>26</v>
      </c>
      <c r="N50">
        <v>322</v>
      </c>
      <c r="O50">
        <v>0</v>
      </c>
      <c r="P50">
        <v>38</v>
      </c>
      <c r="Q50">
        <v>424</v>
      </c>
      <c r="R50">
        <v>0</v>
      </c>
      <c r="S50">
        <v>0</v>
      </c>
      <c r="T50">
        <v>594</v>
      </c>
      <c r="U50">
        <v>0</v>
      </c>
      <c r="V50">
        <f t="shared" si="0"/>
        <v>1547</v>
      </c>
      <c r="W50">
        <f t="shared" si="1"/>
        <v>348</v>
      </c>
      <c r="X50">
        <f t="shared" si="2"/>
        <v>462</v>
      </c>
      <c r="Y50">
        <f t="shared" si="3"/>
        <v>594</v>
      </c>
      <c r="Z50">
        <f t="shared" si="4"/>
        <v>2951</v>
      </c>
    </row>
    <row r="51" spans="1:26">
      <c r="A51" s="1">
        <v>1</v>
      </c>
      <c r="B51" t="s">
        <v>142</v>
      </c>
      <c r="C51" t="s">
        <v>143</v>
      </c>
      <c r="D51" t="s">
        <v>52</v>
      </c>
      <c r="E51" s="20" t="s">
        <v>10</v>
      </c>
      <c r="F51" s="20" t="s">
        <v>136</v>
      </c>
      <c r="G51" t="s">
        <v>53</v>
      </c>
      <c r="H51" t="s">
        <v>41</v>
      </c>
      <c r="I51" t="s">
        <v>28</v>
      </c>
      <c r="J51">
        <v>257</v>
      </c>
      <c r="K51">
        <v>0</v>
      </c>
      <c r="L51">
        <v>0</v>
      </c>
      <c r="M51">
        <v>318</v>
      </c>
      <c r="N51">
        <v>0</v>
      </c>
      <c r="O51">
        <v>0</v>
      </c>
      <c r="P51">
        <v>486</v>
      </c>
      <c r="Q51">
        <v>0</v>
      </c>
      <c r="R51">
        <v>0</v>
      </c>
      <c r="S51">
        <v>320</v>
      </c>
      <c r="T51">
        <v>0</v>
      </c>
      <c r="U51">
        <v>0</v>
      </c>
      <c r="V51">
        <f t="shared" si="0"/>
        <v>257</v>
      </c>
      <c r="W51">
        <f t="shared" si="1"/>
        <v>318</v>
      </c>
      <c r="X51">
        <f t="shared" si="2"/>
        <v>486</v>
      </c>
      <c r="Y51">
        <f t="shared" si="3"/>
        <v>320</v>
      </c>
      <c r="Z51">
        <f t="shared" si="4"/>
        <v>1381</v>
      </c>
    </row>
    <row r="52" spans="1:26">
      <c r="A52" s="1">
        <v>1</v>
      </c>
      <c r="C52" t="s">
        <v>144</v>
      </c>
      <c r="D52" t="s">
        <v>52</v>
      </c>
      <c r="E52" t="s">
        <v>10</v>
      </c>
      <c r="F52" t="s">
        <v>489</v>
      </c>
      <c r="G52" t="s">
        <v>53</v>
      </c>
      <c r="H52" t="s">
        <v>41</v>
      </c>
      <c r="I52" t="s">
        <v>28</v>
      </c>
      <c r="J52">
        <v>199</v>
      </c>
      <c r="K52">
        <v>0</v>
      </c>
      <c r="L52">
        <v>0</v>
      </c>
      <c r="M52">
        <v>301</v>
      </c>
      <c r="N52">
        <v>0</v>
      </c>
      <c r="O52">
        <v>0</v>
      </c>
      <c r="P52">
        <v>399</v>
      </c>
      <c r="Q52">
        <v>0</v>
      </c>
      <c r="R52">
        <v>0</v>
      </c>
      <c r="S52">
        <v>1387</v>
      </c>
      <c r="T52">
        <v>0</v>
      </c>
      <c r="U52">
        <v>0</v>
      </c>
      <c r="V52">
        <f t="shared" si="0"/>
        <v>199</v>
      </c>
      <c r="W52">
        <f t="shared" si="1"/>
        <v>301</v>
      </c>
      <c r="X52">
        <f t="shared" si="2"/>
        <v>399</v>
      </c>
      <c r="Y52">
        <f t="shared" si="3"/>
        <v>1387</v>
      </c>
      <c r="Z52">
        <f t="shared" si="4"/>
        <v>2286</v>
      </c>
    </row>
    <row r="53" spans="1:26">
      <c r="A53" s="1">
        <v>1</v>
      </c>
      <c r="B53" t="s">
        <v>145</v>
      </c>
      <c r="C53" t="s">
        <v>146</v>
      </c>
      <c r="D53" t="s">
        <v>16</v>
      </c>
      <c r="E53" t="s">
        <v>31</v>
      </c>
      <c r="F53" t="s">
        <v>103</v>
      </c>
      <c r="G53" t="s">
        <v>19</v>
      </c>
      <c r="H53" t="s">
        <v>36</v>
      </c>
      <c r="I53" t="s">
        <v>21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f t="shared" si="0"/>
        <v>1</v>
      </c>
      <c r="W53">
        <f t="shared" si="1"/>
        <v>0</v>
      </c>
      <c r="X53">
        <f t="shared" si="2"/>
        <v>0</v>
      </c>
      <c r="Y53">
        <f t="shared" si="3"/>
        <v>0</v>
      </c>
      <c r="Z53">
        <f t="shared" si="4"/>
        <v>1</v>
      </c>
    </row>
    <row r="54" spans="1:26">
      <c r="A54" s="1">
        <v>1</v>
      </c>
      <c r="B54" s="20" t="s">
        <v>147</v>
      </c>
      <c r="C54" t="s">
        <v>148</v>
      </c>
      <c r="D54" t="s">
        <v>16</v>
      </c>
      <c r="E54" t="s">
        <v>39</v>
      </c>
      <c r="F54" t="s">
        <v>40</v>
      </c>
      <c r="G54" t="s">
        <v>19</v>
      </c>
      <c r="H54" t="s">
        <v>27</v>
      </c>
      <c r="I54" t="s">
        <v>28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f t="shared" si="0"/>
        <v>0</v>
      </c>
      <c r="W54">
        <f t="shared" si="1"/>
        <v>0</v>
      </c>
      <c r="X54">
        <f t="shared" si="2"/>
        <v>0</v>
      </c>
      <c r="Y54">
        <f t="shared" si="3"/>
        <v>0</v>
      </c>
      <c r="Z54">
        <f t="shared" si="4"/>
        <v>0</v>
      </c>
    </row>
    <row r="55" spans="1:26">
      <c r="A55" s="1">
        <v>1</v>
      </c>
      <c r="B55" s="20" t="s">
        <v>149</v>
      </c>
      <c r="C55" s="142" t="s">
        <v>150</v>
      </c>
      <c r="D55" t="s">
        <v>16</v>
      </c>
      <c r="E55" t="s">
        <v>39</v>
      </c>
      <c r="F55" t="s">
        <v>40</v>
      </c>
      <c r="G55" t="s">
        <v>19</v>
      </c>
      <c r="H55" t="s">
        <v>27</v>
      </c>
      <c r="I55" t="s">
        <v>28</v>
      </c>
      <c r="J55" s="142">
        <v>0</v>
      </c>
      <c r="K55" s="142">
        <v>19</v>
      </c>
      <c r="L55" s="142">
        <v>1</v>
      </c>
      <c r="M55">
        <v>0</v>
      </c>
      <c r="N55">
        <v>20</v>
      </c>
      <c r="O55">
        <v>10</v>
      </c>
      <c r="P55">
        <v>0</v>
      </c>
      <c r="Q55">
        <v>106</v>
      </c>
      <c r="R55">
        <v>0</v>
      </c>
      <c r="S55">
        <v>1</v>
      </c>
      <c r="T55">
        <v>150</v>
      </c>
      <c r="U55">
        <v>1</v>
      </c>
      <c r="V55">
        <f t="shared" si="0"/>
        <v>20</v>
      </c>
      <c r="W55">
        <f t="shared" si="1"/>
        <v>30</v>
      </c>
      <c r="X55">
        <f t="shared" si="2"/>
        <v>106</v>
      </c>
      <c r="Y55">
        <f t="shared" si="3"/>
        <v>152</v>
      </c>
      <c r="Z55">
        <f t="shared" si="4"/>
        <v>308</v>
      </c>
    </row>
    <row r="56" spans="1:26">
      <c r="A56" s="1">
        <v>1</v>
      </c>
      <c r="B56" s="20" t="s">
        <v>151</v>
      </c>
      <c r="C56" t="s">
        <v>152</v>
      </c>
      <c r="D56" t="s">
        <v>16</v>
      </c>
      <c r="E56" t="s">
        <v>39</v>
      </c>
      <c r="F56" s="20" t="s">
        <v>44</v>
      </c>
      <c r="G56" t="s">
        <v>19</v>
      </c>
      <c r="H56" t="s">
        <v>27</v>
      </c>
      <c r="I56" t="s">
        <v>28</v>
      </c>
      <c r="J56">
        <v>7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0</v>
      </c>
      <c r="U56">
        <v>0</v>
      </c>
      <c r="V56">
        <f t="shared" si="0"/>
        <v>7</v>
      </c>
      <c r="W56">
        <f t="shared" si="1"/>
        <v>0</v>
      </c>
      <c r="X56">
        <f t="shared" si="2"/>
        <v>1</v>
      </c>
      <c r="Y56">
        <f t="shared" si="3"/>
        <v>1</v>
      </c>
      <c r="Z56">
        <f t="shared" si="4"/>
        <v>9</v>
      </c>
    </row>
    <row r="57" spans="1:26">
      <c r="A57" s="1">
        <v>1</v>
      </c>
      <c r="B57" s="20" t="s">
        <v>153</v>
      </c>
      <c r="C57" t="s">
        <v>154</v>
      </c>
      <c r="D57" t="s">
        <v>16</v>
      </c>
      <c r="E57" t="s">
        <v>31</v>
      </c>
      <c r="F57" s="20" t="s">
        <v>32</v>
      </c>
      <c r="G57" t="s">
        <v>19</v>
      </c>
      <c r="H57" t="s">
        <v>36</v>
      </c>
      <c r="I57" t="s">
        <v>28</v>
      </c>
      <c r="J57">
        <v>0</v>
      </c>
      <c r="K57">
        <v>0</v>
      </c>
      <c r="L57">
        <v>0</v>
      </c>
      <c r="M57">
        <v>12</v>
      </c>
      <c r="N57">
        <v>0</v>
      </c>
      <c r="O57">
        <v>0</v>
      </c>
      <c r="P57">
        <v>368</v>
      </c>
      <c r="Q57">
        <v>0</v>
      </c>
      <c r="R57">
        <v>0</v>
      </c>
      <c r="S57">
        <v>603</v>
      </c>
      <c r="T57">
        <v>0</v>
      </c>
      <c r="U57">
        <v>3</v>
      </c>
      <c r="V57">
        <f t="shared" si="0"/>
        <v>0</v>
      </c>
      <c r="W57">
        <f t="shared" si="1"/>
        <v>12</v>
      </c>
      <c r="X57">
        <f t="shared" si="2"/>
        <v>368</v>
      </c>
      <c r="Y57">
        <f t="shared" si="3"/>
        <v>606</v>
      </c>
      <c r="Z57">
        <f t="shared" si="4"/>
        <v>986</v>
      </c>
    </row>
    <row r="58" spans="1:26">
      <c r="A58" s="1">
        <v>1</v>
      </c>
      <c r="B58" t="s">
        <v>155</v>
      </c>
      <c r="C58" t="s">
        <v>156</v>
      </c>
      <c r="D58" t="s">
        <v>16</v>
      </c>
      <c r="E58" t="s">
        <v>39</v>
      </c>
      <c r="F58" t="s">
        <v>78</v>
      </c>
      <c r="G58" t="s">
        <v>19</v>
      </c>
      <c r="H58" t="s">
        <v>36</v>
      </c>
      <c r="I58" t="s">
        <v>28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f t="shared" si="0"/>
        <v>0</v>
      </c>
      <c r="W58">
        <f t="shared" si="1"/>
        <v>0</v>
      </c>
      <c r="X58">
        <f t="shared" si="2"/>
        <v>0</v>
      </c>
      <c r="Y58">
        <f t="shared" si="3"/>
        <v>0</v>
      </c>
      <c r="Z58">
        <f t="shared" si="4"/>
        <v>0</v>
      </c>
    </row>
    <row r="59" spans="1:26">
      <c r="A59" s="1">
        <v>1</v>
      </c>
      <c r="B59" s="20" t="s">
        <v>157</v>
      </c>
      <c r="C59" t="s">
        <v>158</v>
      </c>
      <c r="D59" t="s">
        <v>16</v>
      </c>
      <c r="E59" t="s">
        <v>31</v>
      </c>
      <c r="F59" t="s">
        <v>81</v>
      </c>
      <c r="G59" t="s">
        <v>19</v>
      </c>
      <c r="H59" t="s">
        <v>27</v>
      </c>
      <c r="I59" t="s">
        <v>28</v>
      </c>
      <c r="J59">
        <v>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f t="shared" si="0"/>
        <v>2</v>
      </c>
      <c r="W59">
        <f t="shared" si="1"/>
        <v>0</v>
      </c>
      <c r="X59">
        <f t="shared" si="2"/>
        <v>0</v>
      </c>
      <c r="Y59">
        <f t="shared" si="3"/>
        <v>0</v>
      </c>
      <c r="Z59">
        <f t="shared" si="4"/>
        <v>2</v>
      </c>
    </row>
    <row r="60" spans="1:26">
      <c r="A60" s="1">
        <v>1</v>
      </c>
      <c r="B60" s="20" t="s">
        <v>159</v>
      </c>
      <c r="C60" t="s">
        <v>160</v>
      </c>
      <c r="D60" t="s">
        <v>16</v>
      </c>
      <c r="E60" t="s">
        <v>31</v>
      </c>
      <c r="F60" t="s">
        <v>103</v>
      </c>
      <c r="G60" t="s">
        <v>19</v>
      </c>
      <c r="H60" t="s">
        <v>20</v>
      </c>
      <c r="I60" t="s">
        <v>21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f t="shared" si="0"/>
        <v>0</v>
      </c>
      <c r="W60">
        <f t="shared" si="1"/>
        <v>0</v>
      </c>
      <c r="X60">
        <f t="shared" si="2"/>
        <v>0</v>
      </c>
      <c r="Y60">
        <f t="shared" si="3"/>
        <v>0</v>
      </c>
      <c r="Z60">
        <f t="shared" si="4"/>
        <v>0</v>
      </c>
    </row>
    <row r="61" spans="1:26">
      <c r="A61" s="1">
        <v>1</v>
      </c>
      <c r="B61" t="s">
        <v>161</v>
      </c>
      <c r="C61" t="s">
        <v>162</v>
      </c>
      <c r="D61" t="s">
        <v>52</v>
      </c>
      <c r="E61" s="20" t="s">
        <v>10</v>
      </c>
      <c r="F61" s="20" t="s">
        <v>136</v>
      </c>
      <c r="G61" t="s">
        <v>53</v>
      </c>
      <c r="H61" t="s">
        <v>41</v>
      </c>
      <c r="I61" t="s">
        <v>28</v>
      </c>
      <c r="J61">
        <v>84</v>
      </c>
      <c r="K61">
        <v>0</v>
      </c>
      <c r="L61">
        <v>0</v>
      </c>
      <c r="M61">
        <v>177</v>
      </c>
      <c r="N61">
        <v>0</v>
      </c>
      <c r="O61">
        <v>0</v>
      </c>
      <c r="P61">
        <v>224</v>
      </c>
      <c r="Q61">
        <v>0</v>
      </c>
      <c r="R61">
        <v>0</v>
      </c>
      <c r="S61">
        <v>261</v>
      </c>
      <c r="T61">
        <v>0</v>
      </c>
      <c r="U61">
        <v>0</v>
      </c>
      <c r="V61">
        <f t="shared" si="0"/>
        <v>84</v>
      </c>
      <c r="W61">
        <f t="shared" si="1"/>
        <v>177</v>
      </c>
      <c r="X61">
        <f t="shared" si="2"/>
        <v>224</v>
      </c>
      <c r="Y61">
        <f t="shared" si="3"/>
        <v>261</v>
      </c>
      <c r="Z61">
        <f t="shared" si="4"/>
        <v>746</v>
      </c>
    </row>
    <row r="62" spans="1:26">
      <c r="A62" s="1">
        <v>1</v>
      </c>
      <c r="B62" s="20" t="s">
        <v>163</v>
      </c>
      <c r="C62" s="142" t="s">
        <v>164</v>
      </c>
      <c r="D62" t="s">
        <v>16</v>
      </c>
      <c r="E62" t="s">
        <v>31</v>
      </c>
      <c r="F62" t="s">
        <v>35</v>
      </c>
      <c r="G62" t="s">
        <v>19</v>
      </c>
      <c r="H62" t="s">
        <v>36</v>
      </c>
      <c r="I62" t="s">
        <v>28</v>
      </c>
      <c r="J62" s="142">
        <v>0</v>
      </c>
      <c r="K62" s="142">
        <v>4</v>
      </c>
      <c r="L62" s="142">
        <v>0</v>
      </c>
      <c r="M62">
        <v>0</v>
      </c>
      <c r="N62">
        <v>5</v>
      </c>
      <c r="O62">
        <v>0</v>
      </c>
      <c r="P62">
        <v>0</v>
      </c>
      <c r="Q62">
        <v>9</v>
      </c>
      <c r="R62">
        <v>0</v>
      </c>
      <c r="S62">
        <v>0</v>
      </c>
      <c r="T62">
        <v>14</v>
      </c>
      <c r="U62">
        <v>0</v>
      </c>
      <c r="V62">
        <f t="shared" si="0"/>
        <v>4</v>
      </c>
      <c r="W62">
        <f t="shared" si="1"/>
        <v>5</v>
      </c>
      <c r="X62">
        <f t="shared" si="2"/>
        <v>9</v>
      </c>
      <c r="Y62">
        <f t="shared" si="3"/>
        <v>14</v>
      </c>
      <c r="Z62">
        <f t="shared" si="4"/>
        <v>32</v>
      </c>
    </row>
    <row r="63" spans="1:26">
      <c r="A63" s="1">
        <v>1</v>
      </c>
      <c r="B63" s="20" t="s">
        <v>165</v>
      </c>
      <c r="C63" t="s">
        <v>166</v>
      </c>
      <c r="D63" t="s">
        <v>16</v>
      </c>
      <c r="E63" t="s">
        <v>31</v>
      </c>
      <c r="F63" t="s">
        <v>103</v>
      </c>
      <c r="G63" t="s">
        <v>19</v>
      </c>
      <c r="H63" t="s">
        <v>20</v>
      </c>
      <c r="I63" t="s">
        <v>21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3</v>
      </c>
      <c r="Q63">
        <v>0</v>
      </c>
      <c r="R63">
        <v>0</v>
      </c>
      <c r="S63">
        <v>22</v>
      </c>
      <c r="T63">
        <v>0</v>
      </c>
      <c r="U63">
        <v>0</v>
      </c>
      <c r="V63">
        <f t="shared" si="0"/>
        <v>1</v>
      </c>
      <c r="W63">
        <f t="shared" si="1"/>
        <v>0</v>
      </c>
      <c r="X63">
        <f t="shared" si="2"/>
        <v>3</v>
      </c>
      <c r="Y63">
        <f t="shared" si="3"/>
        <v>22</v>
      </c>
      <c r="Z63">
        <f t="shared" si="4"/>
        <v>26</v>
      </c>
    </row>
    <row r="64" spans="1:26">
      <c r="A64" s="1">
        <v>1</v>
      </c>
      <c r="C64" t="s">
        <v>167</v>
      </c>
      <c r="D64" t="s">
        <v>52</v>
      </c>
      <c r="E64" t="s">
        <v>10</v>
      </c>
      <c r="F64" t="s">
        <v>489</v>
      </c>
      <c r="G64" t="s">
        <v>19</v>
      </c>
      <c r="H64" t="s">
        <v>41</v>
      </c>
      <c r="I64" t="s">
        <v>28</v>
      </c>
      <c r="J64">
        <v>4</v>
      </c>
      <c r="K64">
        <v>0</v>
      </c>
      <c r="L64">
        <v>0</v>
      </c>
      <c r="M64">
        <v>1</v>
      </c>
      <c r="N64">
        <v>0</v>
      </c>
      <c r="O64">
        <v>0</v>
      </c>
      <c r="P64">
        <v>6</v>
      </c>
      <c r="Q64">
        <v>0</v>
      </c>
      <c r="R64">
        <v>0</v>
      </c>
      <c r="S64">
        <v>2</v>
      </c>
      <c r="T64">
        <v>0</v>
      </c>
      <c r="U64">
        <v>0</v>
      </c>
      <c r="V64">
        <f t="shared" si="0"/>
        <v>4</v>
      </c>
      <c r="W64">
        <f t="shared" si="1"/>
        <v>1</v>
      </c>
      <c r="X64">
        <f t="shared" si="2"/>
        <v>6</v>
      </c>
      <c r="Y64">
        <f t="shared" si="3"/>
        <v>2</v>
      </c>
      <c r="Z64">
        <f t="shared" si="4"/>
        <v>13</v>
      </c>
    </row>
    <row r="65" spans="1:26">
      <c r="A65" s="1">
        <v>1</v>
      </c>
      <c r="B65" t="s">
        <v>168</v>
      </c>
      <c r="C65" s="142" t="s">
        <v>169</v>
      </c>
      <c r="D65" t="s">
        <v>16</v>
      </c>
      <c r="E65" t="s">
        <v>17</v>
      </c>
      <c r="F65" t="s">
        <v>490</v>
      </c>
      <c r="G65" t="s">
        <v>19</v>
      </c>
      <c r="H65" t="s">
        <v>27</v>
      </c>
      <c r="I65" t="s">
        <v>28</v>
      </c>
      <c r="J65" s="142">
        <v>0</v>
      </c>
      <c r="K65" s="142">
        <v>3766</v>
      </c>
      <c r="L65" s="142">
        <v>0</v>
      </c>
      <c r="M65">
        <v>0</v>
      </c>
      <c r="N65">
        <v>6450</v>
      </c>
      <c r="O65">
        <v>0</v>
      </c>
      <c r="P65">
        <v>0</v>
      </c>
      <c r="Q65">
        <v>3759</v>
      </c>
      <c r="R65">
        <v>0</v>
      </c>
      <c r="S65">
        <v>0</v>
      </c>
      <c r="T65">
        <v>850</v>
      </c>
      <c r="U65">
        <v>0</v>
      </c>
      <c r="V65">
        <f t="shared" si="0"/>
        <v>3766</v>
      </c>
      <c r="W65">
        <f t="shared" si="1"/>
        <v>6450</v>
      </c>
      <c r="X65">
        <f t="shared" si="2"/>
        <v>3759</v>
      </c>
      <c r="Y65">
        <f t="shared" si="3"/>
        <v>850</v>
      </c>
      <c r="Z65">
        <f t="shared" si="4"/>
        <v>14825</v>
      </c>
    </row>
    <row r="66" spans="1:26">
      <c r="A66" s="1">
        <v>1</v>
      </c>
      <c r="B66" t="s">
        <v>170</v>
      </c>
      <c r="C66" t="s">
        <v>171</v>
      </c>
      <c r="D66" t="s">
        <v>52</v>
      </c>
      <c r="E66" t="s">
        <v>10</v>
      </c>
      <c r="F66" t="s">
        <v>489</v>
      </c>
      <c r="G66" t="s">
        <v>53</v>
      </c>
      <c r="H66" t="s">
        <v>41</v>
      </c>
      <c r="I66" t="s">
        <v>28</v>
      </c>
      <c r="J66">
        <v>218</v>
      </c>
      <c r="K66">
        <v>0</v>
      </c>
      <c r="L66">
        <v>0</v>
      </c>
      <c r="M66">
        <v>592</v>
      </c>
      <c r="N66">
        <v>0</v>
      </c>
      <c r="O66">
        <v>0</v>
      </c>
      <c r="P66">
        <v>1369</v>
      </c>
      <c r="Q66">
        <v>0</v>
      </c>
      <c r="R66">
        <v>0</v>
      </c>
      <c r="S66">
        <v>1318</v>
      </c>
      <c r="T66">
        <v>0</v>
      </c>
      <c r="U66">
        <v>0</v>
      </c>
      <c r="V66">
        <f t="shared" si="0"/>
        <v>218</v>
      </c>
      <c r="W66">
        <f t="shared" si="1"/>
        <v>592</v>
      </c>
      <c r="X66">
        <f t="shared" si="2"/>
        <v>1369</v>
      </c>
      <c r="Y66">
        <f t="shared" si="3"/>
        <v>1318</v>
      </c>
      <c r="Z66">
        <f t="shared" si="4"/>
        <v>3497</v>
      </c>
    </row>
    <row r="67" spans="1:26">
      <c r="A67" s="1">
        <v>1</v>
      </c>
      <c r="B67" t="s">
        <v>172</v>
      </c>
      <c r="C67" t="s">
        <v>173</v>
      </c>
      <c r="D67" t="s">
        <v>16</v>
      </c>
      <c r="E67" s="20" t="s">
        <v>24</v>
      </c>
      <c r="F67" t="s">
        <v>73</v>
      </c>
      <c r="G67" t="s">
        <v>26</v>
      </c>
      <c r="H67" t="s">
        <v>27</v>
      </c>
      <c r="I67" t="s">
        <v>28</v>
      </c>
      <c r="J67">
        <v>6</v>
      </c>
      <c r="K67">
        <v>0</v>
      </c>
      <c r="L67">
        <v>0</v>
      </c>
      <c r="M67">
        <v>22</v>
      </c>
      <c r="N67">
        <v>0</v>
      </c>
      <c r="O67">
        <v>0</v>
      </c>
      <c r="P67">
        <v>29</v>
      </c>
      <c r="Q67">
        <v>0</v>
      </c>
      <c r="R67">
        <v>0</v>
      </c>
      <c r="S67">
        <v>38</v>
      </c>
      <c r="T67">
        <v>0</v>
      </c>
      <c r="U67">
        <v>0</v>
      </c>
      <c r="V67">
        <f t="shared" si="0"/>
        <v>6</v>
      </c>
      <c r="W67">
        <f t="shared" si="1"/>
        <v>22</v>
      </c>
      <c r="X67">
        <f t="shared" si="2"/>
        <v>29</v>
      </c>
      <c r="Y67">
        <f t="shared" si="3"/>
        <v>38</v>
      </c>
      <c r="Z67">
        <f t="shared" si="4"/>
        <v>95</v>
      </c>
    </row>
    <row r="68" spans="1:26">
      <c r="A68" s="1">
        <v>1</v>
      </c>
      <c r="B68" t="s">
        <v>174</v>
      </c>
      <c r="C68" t="s">
        <v>175</v>
      </c>
      <c r="D68" t="s">
        <v>52</v>
      </c>
      <c r="E68" t="s">
        <v>10</v>
      </c>
      <c r="F68" t="s">
        <v>57</v>
      </c>
      <c r="G68" t="s">
        <v>53</v>
      </c>
      <c r="H68" t="s">
        <v>41</v>
      </c>
      <c r="I68" t="s">
        <v>28</v>
      </c>
      <c r="J68">
        <v>771</v>
      </c>
      <c r="K68">
        <v>0</v>
      </c>
      <c r="L68">
        <v>0</v>
      </c>
      <c r="M68">
        <v>1671</v>
      </c>
      <c r="N68">
        <v>0</v>
      </c>
      <c r="O68">
        <v>0</v>
      </c>
      <c r="P68">
        <v>1602</v>
      </c>
      <c r="Q68">
        <v>0</v>
      </c>
      <c r="R68">
        <v>1</v>
      </c>
      <c r="S68">
        <v>2629</v>
      </c>
      <c r="T68">
        <v>0</v>
      </c>
      <c r="U68">
        <v>1</v>
      </c>
      <c r="V68">
        <f t="shared" ref="V68:V131" si="14">SUM(J68:L68)</f>
        <v>771</v>
      </c>
      <c r="W68">
        <f t="shared" ref="W68:W131" si="15">SUM(M68:O68)</f>
        <v>1671</v>
      </c>
      <c r="X68">
        <f t="shared" ref="X68:X131" si="16">SUM(P68:R68)</f>
        <v>1603</v>
      </c>
      <c r="Y68">
        <f t="shared" ref="Y68:Y131" si="17">SUM(S68:U68)</f>
        <v>2630</v>
      </c>
      <c r="Z68">
        <f t="shared" ref="Z68:Z131" si="18">SUM(V68:Y68)</f>
        <v>6675</v>
      </c>
    </row>
    <row r="69" spans="1:26">
      <c r="A69" s="1">
        <v>1</v>
      </c>
      <c r="C69" t="s">
        <v>176</v>
      </c>
      <c r="D69" t="s">
        <v>16</v>
      </c>
      <c r="E69" t="s">
        <v>39</v>
      </c>
      <c r="F69" t="s">
        <v>44</v>
      </c>
      <c r="G69" t="s">
        <v>19</v>
      </c>
      <c r="H69" t="s">
        <v>36</v>
      </c>
      <c r="I69" t="s">
        <v>28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f t="shared" si="14"/>
        <v>0</v>
      </c>
      <c r="W69">
        <f t="shared" si="15"/>
        <v>0</v>
      </c>
      <c r="X69">
        <f t="shared" si="16"/>
        <v>0</v>
      </c>
      <c r="Y69">
        <f t="shared" si="17"/>
        <v>0</v>
      </c>
      <c r="Z69">
        <f t="shared" si="18"/>
        <v>0</v>
      </c>
    </row>
    <row r="70" spans="1:26">
      <c r="A70" s="1">
        <v>1</v>
      </c>
      <c r="C70" t="s">
        <v>177</v>
      </c>
      <c r="D70" t="s">
        <v>52</v>
      </c>
      <c r="E70" t="s">
        <v>17</v>
      </c>
      <c r="F70" t="s">
        <v>490</v>
      </c>
      <c r="G70" t="s">
        <v>19</v>
      </c>
      <c r="H70" t="s">
        <v>41</v>
      </c>
      <c r="I70" t="s">
        <v>28</v>
      </c>
      <c r="J70">
        <v>1</v>
      </c>
      <c r="K70">
        <v>0</v>
      </c>
      <c r="L70">
        <v>0</v>
      </c>
      <c r="M70">
        <v>5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f t="shared" si="14"/>
        <v>1</v>
      </c>
      <c r="W70">
        <f t="shared" si="15"/>
        <v>5</v>
      </c>
      <c r="X70">
        <f t="shared" si="16"/>
        <v>1</v>
      </c>
      <c r="Y70">
        <f t="shared" si="17"/>
        <v>0</v>
      </c>
      <c r="Z70">
        <f t="shared" si="18"/>
        <v>7</v>
      </c>
    </row>
    <row r="71" spans="1:26">
      <c r="A71" s="1">
        <v>1</v>
      </c>
      <c r="B71" t="s">
        <v>178</v>
      </c>
      <c r="C71" t="s">
        <v>179</v>
      </c>
      <c r="D71" t="s">
        <v>16</v>
      </c>
      <c r="E71" t="s">
        <v>31</v>
      </c>
      <c r="F71" t="s">
        <v>81</v>
      </c>
      <c r="G71" t="s">
        <v>19</v>
      </c>
      <c r="H71" t="s">
        <v>27</v>
      </c>
      <c r="I71" t="s">
        <v>28</v>
      </c>
      <c r="J71">
        <v>0</v>
      </c>
      <c r="K71">
        <v>0</v>
      </c>
      <c r="L71">
        <v>1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f t="shared" si="14"/>
        <v>1</v>
      </c>
      <c r="W71">
        <f t="shared" si="15"/>
        <v>1</v>
      </c>
      <c r="X71">
        <f t="shared" si="16"/>
        <v>0</v>
      </c>
      <c r="Y71">
        <f t="shared" si="17"/>
        <v>1</v>
      </c>
      <c r="Z71">
        <f t="shared" si="18"/>
        <v>3</v>
      </c>
    </row>
    <row r="72" spans="1:26">
      <c r="A72" s="1">
        <v>1</v>
      </c>
      <c r="B72" s="32" t="s">
        <v>180</v>
      </c>
      <c r="C72" t="s">
        <v>181</v>
      </c>
      <c r="D72" t="s">
        <v>16</v>
      </c>
      <c r="E72" t="s">
        <v>31</v>
      </c>
      <c r="F72" t="s">
        <v>81</v>
      </c>
      <c r="G72" t="s">
        <v>19</v>
      </c>
      <c r="H72" t="s">
        <v>20</v>
      </c>
      <c r="I72" t="s">
        <v>21</v>
      </c>
      <c r="J72">
        <v>4</v>
      </c>
      <c r="K72">
        <v>0</v>
      </c>
      <c r="L72">
        <v>0</v>
      </c>
      <c r="M72">
        <v>13</v>
      </c>
      <c r="N72">
        <v>0</v>
      </c>
      <c r="O72">
        <v>0</v>
      </c>
      <c r="P72">
        <v>11</v>
      </c>
      <c r="Q72">
        <v>0</v>
      </c>
      <c r="R72">
        <v>0</v>
      </c>
      <c r="S72">
        <v>35</v>
      </c>
      <c r="T72">
        <v>0</v>
      </c>
      <c r="U72">
        <v>0</v>
      </c>
      <c r="V72">
        <f t="shared" si="14"/>
        <v>4</v>
      </c>
      <c r="W72">
        <f t="shared" si="15"/>
        <v>13</v>
      </c>
      <c r="X72">
        <f t="shared" si="16"/>
        <v>11</v>
      </c>
      <c r="Y72">
        <f t="shared" si="17"/>
        <v>35</v>
      </c>
      <c r="Z72">
        <f t="shared" si="18"/>
        <v>63</v>
      </c>
    </row>
    <row r="73" spans="1:26">
      <c r="A73" s="1">
        <v>1</v>
      </c>
      <c r="B73" t="s">
        <v>182</v>
      </c>
      <c r="C73" s="142" t="s">
        <v>183</v>
      </c>
      <c r="D73" t="s">
        <v>16</v>
      </c>
      <c r="E73" s="20" t="s">
        <v>24</v>
      </c>
      <c r="F73" s="20" t="s">
        <v>47</v>
      </c>
      <c r="G73" t="s">
        <v>26</v>
      </c>
      <c r="H73" t="s">
        <v>36</v>
      </c>
      <c r="I73" t="s">
        <v>28</v>
      </c>
      <c r="J73" s="142">
        <v>20</v>
      </c>
      <c r="K73" s="142">
        <v>3401</v>
      </c>
      <c r="L73" s="142">
        <v>0</v>
      </c>
      <c r="M73">
        <v>13</v>
      </c>
      <c r="N73">
        <v>5210</v>
      </c>
      <c r="O73">
        <v>1</v>
      </c>
      <c r="P73">
        <v>25</v>
      </c>
      <c r="Q73">
        <v>4290</v>
      </c>
      <c r="R73">
        <v>7</v>
      </c>
      <c r="S73">
        <v>15</v>
      </c>
      <c r="T73">
        <v>2794</v>
      </c>
      <c r="U73">
        <v>11</v>
      </c>
      <c r="V73">
        <f t="shared" si="14"/>
        <v>3421</v>
      </c>
      <c r="W73">
        <f t="shared" si="15"/>
        <v>5224</v>
      </c>
      <c r="X73">
        <f t="shared" si="16"/>
        <v>4322</v>
      </c>
      <c r="Y73">
        <f t="shared" si="17"/>
        <v>2820</v>
      </c>
      <c r="Z73">
        <f t="shared" si="18"/>
        <v>15787</v>
      </c>
    </row>
    <row r="74" spans="1:26">
      <c r="A74" s="1">
        <v>1</v>
      </c>
      <c r="B74" t="s">
        <v>184</v>
      </c>
      <c r="C74" t="s">
        <v>185</v>
      </c>
      <c r="D74" t="s">
        <v>52</v>
      </c>
      <c r="E74" t="s">
        <v>10</v>
      </c>
      <c r="F74" t="s">
        <v>57</v>
      </c>
      <c r="G74" t="s">
        <v>53</v>
      </c>
      <c r="H74" t="s">
        <v>41</v>
      </c>
      <c r="I74" t="s">
        <v>28</v>
      </c>
      <c r="J74">
        <v>4442</v>
      </c>
      <c r="K74">
        <v>0</v>
      </c>
      <c r="L74">
        <v>0</v>
      </c>
      <c r="M74">
        <v>4424</v>
      </c>
      <c r="N74">
        <v>0</v>
      </c>
      <c r="O74">
        <v>1</v>
      </c>
      <c r="P74">
        <v>6405</v>
      </c>
      <c r="Q74">
        <v>0</v>
      </c>
      <c r="R74">
        <v>0</v>
      </c>
      <c r="S74">
        <v>4388</v>
      </c>
      <c r="T74">
        <v>0</v>
      </c>
      <c r="U74">
        <v>0</v>
      </c>
      <c r="V74">
        <f t="shared" si="14"/>
        <v>4442</v>
      </c>
      <c r="W74">
        <f t="shared" si="15"/>
        <v>4425</v>
      </c>
      <c r="X74">
        <f t="shared" si="16"/>
        <v>6405</v>
      </c>
      <c r="Y74">
        <f t="shared" si="17"/>
        <v>4388</v>
      </c>
      <c r="Z74">
        <f t="shared" si="18"/>
        <v>19660</v>
      </c>
    </row>
    <row r="75" spans="1:26">
      <c r="A75" s="1">
        <v>1</v>
      </c>
      <c r="B75" t="s">
        <v>186</v>
      </c>
      <c r="C75" t="s">
        <v>187</v>
      </c>
      <c r="D75" t="s">
        <v>16</v>
      </c>
      <c r="E75" t="s">
        <v>31</v>
      </c>
      <c r="F75" t="s">
        <v>81</v>
      </c>
      <c r="G75" t="s">
        <v>19</v>
      </c>
      <c r="H75" t="s">
        <v>36</v>
      </c>
      <c r="I75" t="s">
        <v>28</v>
      </c>
      <c r="J75">
        <v>42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4</v>
      </c>
      <c r="R75">
        <v>0</v>
      </c>
      <c r="S75">
        <v>8</v>
      </c>
      <c r="T75">
        <v>20</v>
      </c>
      <c r="U75">
        <v>3</v>
      </c>
      <c r="V75">
        <f t="shared" si="14"/>
        <v>43</v>
      </c>
      <c r="W75">
        <f t="shared" si="15"/>
        <v>0</v>
      </c>
      <c r="X75">
        <f t="shared" si="16"/>
        <v>5</v>
      </c>
      <c r="Y75">
        <f t="shared" si="17"/>
        <v>31</v>
      </c>
      <c r="Z75">
        <f t="shared" si="18"/>
        <v>79</v>
      </c>
    </row>
    <row r="76" spans="1:26">
      <c r="A76" s="1">
        <v>1</v>
      </c>
      <c r="C76" t="s">
        <v>188</v>
      </c>
      <c r="D76" t="s">
        <v>52</v>
      </c>
      <c r="E76" t="s">
        <v>10</v>
      </c>
      <c r="F76" s="20" t="s">
        <v>25</v>
      </c>
      <c r="G76" t="s">
        <v>53</v>
      </c>
      <c r="H76" t="s">
        <v>41</v>
      </c>
      <c r="I76" t="s">
        <v>28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</v>
      </c>
      <c r="T76">
        <v>0</v>
      </c>
      <c r="U76">
        <v>0</v>
      </c>
      <c r="V76">
        <f t="shared" si="14"/>
        <v>1</v>
      </c>
      <c r="W76">
        <f t="shared" si="15"/>
        <v>0</v>
      </c>
      <c r="X76">
        <f t="shared" si="16"/>
        <v>0</v>
      </c>
      <c r="Y76">
        <f t="shared" si="17"/>
        <v>2</v>
      </c>
      <c r="Z76">
        <f t="shared" si="18"/>
        <v>3</v>
      </c>
    </row>
    <row r="77" spans="1:26">
      <c r="A77" s="1">
        <v>1</v>
      </c>
      <c r="B77" t="s">
        <v>189</v>
      </c>
      <c r="C77" t="s">
        <v>190</v>
      </c>
      <c r="D77" t="s">
        <v>52</v>
      </c>
      <c r="E77" t="s">
        <v>10</v>
      </c>
      <c r="F77" s="20" t="s">
        <v>25</v>
      </c>
      <c r="G77" t="s">
        <v>53</v>
      </c>
      <c r="H77" t="s">
        <v>41</v>
      </c>
      <c r="I77" t="s">
        <v>28</v>
      </c>
      <c r="J77">
        <v>72</v>
      </c>
      <c r="K77">
        <v>0</v>
      </c>
      <c r="L77">
        <v>0</v>
      </c>
      <c r="M77">
        <v>109</v>
      </c>
      <c r="N77">
        <v>0</v>
      </c>
      <c r="O77">
        <v>0</v>
      </c>
      <c r="P77">
        <v>70</v>
      </c>
      <c r="Q77">
        <v>0</v>
      </c>
      <c r="R77">
        <v>0</v>
      </c>
      <c r="S77">
        <v>97</v>
      </c>
      <c r="T77">
        <v>0</v>
      </c>
      <c r="U77">
        <v>0</v>
      </c>
      <c r="V77">
        <f t="shared" si="14"/>
        <v>72</v>
      </c>
      <c r="W77">
        <f t="shared" si="15"/>
        <v>109</v>
      </c>
      <c r="X77">
        <f t="shared" si="16"/>
        <v>70</v>
      </c>
      <c r="Y77">
        <f t="shared" si="17"/>
        <v>97</v>
      </c>
      <c r="Z77">
        <f t="shared" si="18"/>
        <v>348</v>
      </c>
    </row>
    <row r="78" spans="1:26">
      <c r="A78" s="1">
        <v>1</v>
      </c>
      <c r="C78" t="s">
        <v>191</v>
      </c>
      <c r="D78" t="s">
        <v>52</v>
      </c>
      <c r="E78" t="s">
        <v>110</v>
      </c>
      <c r="F78" t="s">
        <v>110</v>
      </c>
      <c r="G78" t="s">
        <v>53</v>
      </c>
      <c r="H78" t="s">
        <v>41</v>
      </c>
      <c r="I78" t="s">
        <v>28</v>
      </c>
      <c r="J78">
        <v>4</v>
      </c>
      <c r="K78">
        <v>0</v>
      </c>
      <c r="L78">
        <v>0</v>
      </c>
      <c r="M78">
        <v>12</v>
      </c>
      <c r="N78">
        <v>0</v>
      </c>
      <c r="O78">
        <v>0</v>
      </c>
      <c r="P78">
        <v>21</v>
      </c>
      <c r="Q78">
        <v>0</v>
      </c>
      <c r="R78">
        <v>0</v>
      </c>
      <c r="S78">
        <v>26</v>
      </c>
      <c r="T78">
        <v>0</v>
      </c>
      <c r="U78">
        <v>0</v>
      </c>
      <c r="V78">
        <f t="shared" si="14"/>
        <v>4</v>
      </c>
      <c r="W78">
        <f t="shared" si="15"/>
        <v>12</v>
      </c>
      <c r="X78">
        <f t="shared" si="16"/>
        <v>21</v>
      </c>
      <c r="Y78">
        <f t="shared" si="17"/>
        <v>26</v>
      </c>
      <c r="Z78">
        <f t="shared" si="18"/>
        <v>63</v>
      </c>
    </row>
    <row r="79" spans="1:26">
      <c r="A79" s="1">
        <v>1</v>
      </c>
      <c r="B79" t="s">
        <v>192</v>
      </c>
      <c r="C79" t="s">
        <v>193</v>
      </c>
      <c r="D79" t="s">
        <v>16</v>
      </c>
      <c r="E79" t="s">
        <v>39</v>
      </c>
      <c r="F79" t="s">
        <v>40</v>
      </c>
      <c r="G79" t="s">
        <v>19</v>
      </c>
      <c r="H79" t="s">
        <v>27</v>
      </c>
      <c r="I79" t="s">
        <v>28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f t="shared" si="14"/>
        <v>0</v>
      </c>
      <c r="W79">
        <f t="shared" si="15"/>
        <v>0</v>
      </c>
      <c r="X79">
        <f t="shared" si="16"/>
        <v>0</v>
      </c>
      <c r="Y79">
        <f t="shared" si="17"/>
        <v>0</v>
      </c>
      <c r="Z79">
        <f t="shared" si="18"/>
        <v>0</v>
      </c>
    </row>
    <row r="80" spans="1:26">
      <c r="A80" s="1">
        <v>1</v>
      </c>
      <c r="B80" t="s">
        <v>194</v>
      </c>
      <c r="C80" t="s">
        <v>195</v>
      </c>
      <c r="D80" t="s">
        <v>16</v>
      </c>
      <c r="E80" t="s">
        <v>39</v>
      </c>
      <c r="F80" t="s">
        <v>78</v>
      </c>
      <c r="G80" t="s">
        <v>19</v>
      </c>
      <c r="H80" t="s">
        <v>27</v>
      </c>
      <c r="I80" t="s">
        <v>28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f t="shared" si="14"/>
        <v>0</v>
      </c>
      <c r="W80">
        <f t="shared" si="15"/>
        <v>0</v>
      </c>
      <c r="X80">
        <f t="shared" si="16"/>
        <v>0</v>
      </c>
      <c r="Y80">
        <f t="shared" si="17"/>
        <v>0</v>
      </c>
      <c r="Z80">
        <f t="shared" si="18"/>
        <v>0</v>
      </c>
    </row>
    <row r="81" spans="1:26">
      <c r="A81" s="1">
        <v>1</v>
      </c>
      <c r="B81" s="20" t="s">
        <v>196</v>
      </c>
      <c r="C81" t="s">
        <v>197</v>
      </c>
      <c r="D81" t="s">
        <v>16</v>
      </c>
      <c r="E81" t="s">
        <v>31</v>
      </c>
      <c r="F81" t="s">
        <v>81</v>
      </c>
      <c r="G81" t="s">
        <v>19</v>
      </c>
      <c r="H81" t="s">
        <v>20</v>
      </c>
      <c r="I81" t="s">
        <v>21</v>
      </c>
      <c r="J81">
        <v>4</v>
      </c>
      <c r="K81">
        <v>0</v>
      </c>
      <c r="L81">
        <v>0</v>
      </c>
      <c r="M81">
        <v>5</v>
      </c>
      <c r="N81">
        <v>0</v>
      </c>
      <c r="O81">
        <v>0</v>
      </c>
      <c r="P81">
        <v>1</v>
      </c>
      <c r="Q81">
        <v>0</v>
      </c>
      <c r="R81">
        <v>1</v>
      </c>
      <c r="S81">
        <v>5</v>
      </c>
      <c r="T81">
        <v>0</v>
      </c>
      <c r="U81">
        <v>2</v>
      </c>
      <c r="V81">
        <f t="shared" si="14"/>
        <v>4</v>
      </c>
      <c r="W81">
        <f t="shared" si="15"/>
        <v>5</v>
      </c>
      <c r="X81">
        <f t="shared" si="16"/>
        <v>2</v>
      </c>
      <c r="Y81">
        <f t="shared" si="17"/>
        <v>7</v>
      </c>
      <c r="Z81">
        <f t="shared" si="18"/>
        <v>18</v>
      </c>
    </row>
    <row r="82" spans="1:26">
      <c r="A82" s="1">
        <v>1</v>
      </c>
      <c r="B82" s="20" t="s">
        <v>198</v>
      </c>
      <c r="C82" t="s">
        <v>199</v>
      </c>
      <c r="D82" t="s">
        <v>16</v>
      </c>
      <c r="E82" t="s">
        <v>31</v>
      </c>
      <c r="F82" t="s">
        <v>81</v>
      </c>
      <c r="G82" t="s">
        <v>19</v>
      </c>
      <c r="H82" t="s">
        <v>20</v>
      </c>
      <c r="I82" t="s">
        <v>21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f t="shared" si="14"/>
        <v>0</v>
      </c>
      <c r="W82">
        <f t="shared" si="15"/>
        <v>0</v>
      </c>
      <c r="X82">
        <f t="shared" si="16"/>
        <v>0</v>
      </c>
      <c r="Y82">
        <f t="shared" si="17"/>
        <v>0</v>
      </c>
      <c r="Z82">
        <f t="shared" si="18"/>
        <v>0</v>
      </c>
    </row>
    <row r="83" spans="1:26">
      <c r="A83" s="1">
        <v>1</v>
      </c>
      <c r="B83" s="20" t="s">
        <v>200</v>
      </c>
      <c r="C83" s="142" t="s">
        <v>201</v>
      </c>
      <c r="D83" t="s">
        <v>16</v>
      </c>
      <c r="E83" t="s">
        <v>39</v>
      </c>
      <c r="F83" t="s">
        <v>44</v>
      </c>
      <c r="G83" t="s">
        <v>19</v>
      </c>
      <c r="H83" t="s">
        <v>27</v>
      </c>
      <c r="I83" t="s">
        <v>28</v>
      </c>
      <c r="J83" s="142">
        <v>0</v>
      </c>
      <c r="K83" s="142">
        <v>23</v>
      </c>
      <c r="L83" s="142">
        <v>0</v>
      </c>
      <c r="M83">
        <v>1</v>
      </c>
      <c r="N83">
        <v>31</v>
      </c>
      <c r="O83">
        <v>0</v>
      </c>
      <c r="P83">
        <v>0</v>
      </c>
      <c r="Q83">
        <v>78</v>
      </c>
      <c r="R83">
        <v>0</v>
      </c>
      <c r="S83">
        <v>0</v>
      </c>
      <c r="T83">
        <v>182</v>
      </c>
      <c r="U83">
        <v>0</v>
      </c>
      <c r="V83">
        <f t="shared" si="14"/>
        <v>23</v>
      </c>
      <c r="W83">
        <f t="shared" si="15"/>
        <v>32</v>
      </c>
      <c r="X83">
        <f t="shared" si="16"/>
        <v>78</v>
      </c>
      <c r="Y83">
        <f t="shared" si="17"/>
        <v>182</v>
      </c>
      <c r="Z83">
        <f t="shared" si="18"/>
        <v>315</v>
      </c>
    </row>
    <row r="84" spans="1:26">
      <c r="A84" s="1">
        <v>1</v>
      </c>
      <c r="B84" t="s">
        <v>202</v>
      </c>
      <c r="C84" t="s">
        <v>203</v>
      </c>
      <c r="D84" t="s">
        <v>16</v>
      </c>
      <c r="E84" t="s">
        <v>39</v>
      </c>
      <c r="F84" t="s">
        <v>40</v>
      </c>
      <c r="G84" t="s">
        <v>19</v>
      </c>
      <c r="H84" t="s">
        <v>20</v>
      </c>
      <c r="I84" t="s">
        <v>21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f t="shared" si="14"/>
        <v>0</v>
      </c>
      <c r="W84">
        <f t="shared" si="15"/>
        <v>0</v>
      </c>
      <c r="X84">
        <f t="shared" si="16"/>
        <v>0</v>
      </c>
      <c r="Y84">
        <f t="shared" si="17"/>
        <v>0</v>
      </c>
      <c r="Z84">
        <f t="shared" si="18"/>
        <v>0</v>
      </c>
    </row>
    <row r="85" spans="1:26">
      <c r="A85" s="1">
        <v>1</v>
      </c>
      <c r="B85" t="s">
        <v>204</v>
      </c>
      <c r="C85" t="s">
        <v>205</v>
      </c>
      <c r="D85" t="s">
        <v>16</v>
      </c>
      <c r="E85" t="s">
        <v>39</v>
      </c>
      <c r="F85" t="s">
        <v>78</v>
      </c>
      <c r="G85" t="s">
        <v>19</v>
      </c>
      <c r="H85" t="s">
        <v>36</v>
      </c>
      <c r="I85" t="s">
        <v>28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f t="shared" si="14"/>
        <v>0</v>
      </c>
      <c r="W85">
        <f t="shared" si="15"/>
        <v>0</v>
      </c>
      <c r="X85">
        <f t="shared" si="16"/>
        <v>0</v>
      </c>
      <c r="Y85">
        <f t="shared" si="17"/>
        <v>1</v>
      </c>
      <c r="Z85">
        <f t="shared" si="18"/>
        <v>1</v>
      </c>
    </row>
    <row r="86" spans="1:26">
      <c r="A86" s="1">
        <v>1</v>
      </c>
      <c r="C86" s="142" t="s">
        <v>206</v>
      </c>
      <c r="D86" t="s">
        <v>52</v>
      </c>
      <c r="E86" t="s">
        <v>17</v>
      </c>
      <c r="F86" t="s">
        <v>284</v>
      </c>
      <c r="G86" t="s">
        <v>53</v>
      </c>
      <c r="H86" t="s">
        <v>41</v>
      </c>
      <c r="I86" t="s">
        <v>28</v>
      </c>
      <c r="J86" s="142">
        <v>1</v>
      </c>
      <c r="K86" s="142">
        <v>1517</v>
      </c>
      <c r="L86" s="142">
        <v>0</v>
      </c>
      <c r="M86">
        <v>6</v>
      </c>
      <c r="N86">
        <v>1771</v>
      </c>
      <c r="O86">
        <v>0</v>
      </c>
      <c r="P86">
        <v>1013</v>
      </c>
      <c r="Q86">
        <v>2603</v>
      </c>
      <c r="R86">
        <v>0</v>
      </c>
      <c r="S86">
        <v>2</v>
      </c>
      <c r="T86">
        <v>3839</v>
      </c>
      <c r="U86">
        <v>0</v>
      </c>
      <c r="V86">
        <f t="shared" si="14"/>
        <v>1518</v>
      </c>
      <c r="W86">
        <f t="shared" si="15"/>
        <v>1777</v>
      </c>
      <c r="X86">
        <f t="shared" si="16"/>
        <v>3616</v>
      </c>
      <c r="Y86">
        <f t="shared" si="17"/>
        <v>3841</v>
      </c>
      <c r="Z86">
        <f t="shared" si="18"/>
        <v>10752</v>
      </c>
    </row>
    <row r="87" spans="1:26">
      <c r="A87" s="1">
        <v>1</v>
      </c>
      <c r="B87" t="s">
        <v>207</v>
      </c>
      <c r="C87" t="s">
        <v>208</v>
      </c>
      <c r="D87" t="s">
        <v>52</v>
      </c>
      <c r="E87" s="20" t="s">
        <v>10</v>
      </c>
      <c r="F87" t="s">
        <v>136</v>
      </c>
      <c r="G87" t="s">
        <v>53</v>
      </c>
      <c r="H87" t="s">
        <v>41</v>
      </c>
      <c r="I87" t="s">
        <v>28</v>
      </c>
      <c r="J87">
        <v>738</v>
      </c>
      <c r="K87">
        <v>0</v>
      </c>
      <c r="L87">
        <v>0</v>
      </c>
      <c r="M87">
        <v>1264</v>
      </c>
      <c r="N87">
        <v>0</v>
      </c>
      <c r="O87">
        <v>0</v>
      </c>
      <c r="P87">
        <v>1550</v>
      </c>
      <c r="Q87">
        <v>0</v>
      </c>
      <c r="R87">
        <v>0</v>
      </c>
      <c r="S87">
        <v>1389</v>
      </c>
      <c r="T87">
        <v>0</v>
      </c>
      <c r="U87">
        <v>0</v>
      </c>
      <c r="V87">
        <f t="shared" si="14"/>
        <v>738</v>
      </c>
      <c r="W87">
        <f t="shared" si="15"/>
        <v>1264</v>
      </c>
      <c r="X87">
        <f t="shared" si="16"/>
        <v>1550</v>
      </c>
      <c r="Y87">
        <f t="shared" si="17"/>
        <v>1389</v>
      </c>
      <c r="Z87">
        <f t="shared" si="18"/>
        <v>4941</v>
      </c>
    </row>
    <row r="88" spans="1:26">
      <c r="A88" s="1">
        <v>1</v>
      </c>
      <c r="B88" t="s">
        <v>209</v>
      </c>
      <c r="C88" t="s">
        <v>210</v>
      </c>
      <c r="D88" t="s">
        <v>52</v>
      </c>
      <c r="E88" t="s">
        <v>10</v>
      </c>
      <c r="F88" t="s">
        <v>489</v>
      </c>
      <c r="G88" t="s">
        <v>53</v>
      </c>
      <c r="H88" t="s">
        <v>41</v>
      </c>
      <c r="I88" t="s">
        <v>28</v>
      </c>
      <c r="J88">
        <v>381</v>
      </c>
      <c r="K88">
        <v>0</v>
      </c>
      <c r="L88">
        <v>0</v>
      </c>
      <c r="M88">
        <v>267</v>
      </c>
      <c r="N88">
        <v>0</v>
      </c>
      <c r="O88">
        <v>0</v>
      </c>
      <c r="P88">
        <v>187</v>
      </c>
      <c r="Q88">
        <v>0</v>
      </c>
      <c r="R88">
        <v>0</v>
      </c>
      <c r="S88">
        <v>319</v>
      </c>
      <c r="T88">
        <v>0</v>
      </c>
      <c r="U88">
        <v>0</v>
      </c>
      <c r="V88">
        <f t="shared" si="14"/>
        <v>381</v>
      </c>
      <c r="W88">
        <f t="shared" si="15"/>
        <v>267</v>
      </c>
      <c r="X88">
        <f t="shared" si="16"/>
        <v>187</v>
      </c>
      <c r="Y88">
        <f t="shared" si="17"/>
        <v>319</v>
      </c>
      <c r="Z88">
        <f t="shared" si="18"/>
        <v>1154</v>
      </c>
    </row>
    <row r="89" spans="1:26">
      <c r="A89" s="1">
        <v>1</v>
      </c>
      <c r="B89" s="20" t="s">
        <v>211</v>
      </c>
      <c r="C89" t="s">
        <v>212</v>
      </c>
      <c r="D89" t="s">
        <v>16</v>
      </c>
      <c r="E89" t="s">
        <v>17</v>
      </c>
      <c r="F89" t="s">
        <v>68</v>
      </c>
      <c r="G89" t="s">
        <v>19</v>
      </c>
      <c r="H89" t="s">
        <v>36</v>
      </c>
      <c r="I89" t="s">
        <v>28</v>
      </c>
      <c r="J89">
        <v>0</v>
      </c>
      <c r="K89">
        <v>0</v>
      </c>
      <c r="L89">
        <v>0</v>
      </c>
      <c r="M89">
        <v>3</v>
      </c>
      <c r="N89">
        <v>0</v>
      </c>
      <c r="O89">
        <v>0</v>
      </c>
      <c r="P89">
        <v>2</v>
      </c>
      <c r="Q89">
        <v>0</v>
      </c>
      <c r="R89">
        <v>0</v>
      </c>
      <c r="S89">
        <v>1</v>
      </c>
      <c r="T89">
        <v>0</v>
      </c>
      <c r="U89">
        <v>0</v>
      </c>
      <c r="V89">
        <f t="shared" si="14"/>
        <v>0</v>
      </c>
      <c r="W89">
        <f t="shared" si="15"/>
        <v>3</v>
      </c>
      <c r="X89">
        <f t="shared" si="16"/>
        <v>2</v>
      </c>
      <c r="Y89">
        <f t="shared" si="17"/>
        <v>1</v>
      </c>
      <c r="Z89">
        <f t="shared" si="18"/>
        <v>6</v>
      </c>
    </row>
    <row r="90" spans="1:26">
      <c r="A90" s="1">
        <v>1</v>
      </c>
      <c r="B90" t="s">
        <v>213</v>
      </c>
      <c r="C90" t="s">
        <v>214</v>
      </c>
      <c r="D90" t="s">
        <v>16</v>
      </c>
      <c r="E90" t="s">
        <v>17</v>
      </c>
      <c r="F90" t="s">
        <v>96</v>
      </c>
      <c r="G90" t="s">
        <v>19</v>
      </c>
      <c r="H90" t="s">
        <v>36</v>
      </c>
      <c r="I90" t="s">
        <v>28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f t="shared" si="14"/>
        <v>0</v>
      </c>
      <c r="W90">
        <f t="shared" si="15"/>
        <v>0</v>
      </c>
      <c r="X90">
        <f t="shared" si="16"/>
        <v>0</v>
      </c>
      <c r="Y90">
        <f t="shared" si="17"/>
        <v>0</v>
      </c>
      <c r="Z90">
        <f t="shared" si="18"/>
        <v>0</v>
      </c>
    </row>
    <row r="91" spans="1:26">
      <c r="A91" s="1">
        <v>1</v>
      </c>
      <c r="B91" s="20" t="s">
        <v>215</v>
      </c>
      <c r="C91" s="142" t="s">
        <v>216</v>
      </c>
      <c r="D91" t="s">
        <v>16</v>
      </c>
      <c r="E91" t="s">
        <v>64</v>
      </c>
      <c r="F91" t="s">
        <v>65</v>
      </c>
      <c r="G91" t="s">
        <v>19</v>
      </c>
      <c r="H91" t="s">
        <v>27</v>
      </c>
      <c r="I91" t="s">
        <v>28</v>
      </c>
      <c r="J91" s="142">
        <v>215</v>
      </c>
      <c r="K91" s="142">
        <v>8</v>
      </c>
      <c r="L91" s="142">
        <v>0</v>
      </c>
      <c r="M91">
        <v>121</v>
      </c>
      <c r="N91">
        <v>30</v>
      </c>
      <c r="O91">
        <v>0</v>
      </c>
      <c r="P91">
        <v>1</v>
      </c>
      <c r="Q91">
        <v>0</v>
      </c>
      <c r="R91">
        <v>0</v>
      </c>
      <c r="S91">
        <v>2</v>
      </c>
      <c r="T91">
        <v>0</v>
      </c>
      <c r="U91">
        <v>0</v>
      </c>
      <c r="V91">
        <f t="shared" si="14"/>
        <v>223</v>
      </c>
      <c r="W91">
        <f t="shared" si="15"/>
        <v>151</v>
      </c>
      <c r="X91">
        <f t="shared" si="16"/>
        <v>1</v>
      </c>
      <c r="Y91">
        <f t="shared" si="17"/>
        <v>2</v>
      </c>
      <c r="Z91">
        <f t="shared" si="18"/>
        <v>377</v>
      </c>
    </row>
    <row r="92" spans="1:26">
      <c r="A92" s="1">
        <v>1</v>
      </c>
      <c r="B92" s="20" t="s">
        <v>217</v>
      </c>
      <c r="C92" t="s">
        <v>218</v>
      </c>
      <c r="D92" t="s">
        <v>16</v>
      </c>
      <c r="E92" t="s">
        <v>64</v>
      </c>
      <c r="F92" t="s">
        <v>65</v>
      </c>
      <c r="G92" t="s">
        <v>19</v>
      </c>
      <c r="H92" t="s">
        <v>27</v>
      </c>
      <c r="I92" t="s">
        <v>28</v>
      </c>
      <c r="J92">
        <v>0</v>
      </c>
      <c r="K92">
        <v>0</v>
      </c>
      <c r="L92">
        <v>1</v>
      </c>
      <c r="M92">
        <v>4</v>
      </c>
      <c r="N92">
        <v>0</v>
      </c>
      <c r="O92">
        <v>1</v>
      </c>
      <c r="P92">
        <v>27</v>
      </c>
      <c r="Q92">
        <v>0</v>
      </c>
      <c r="R92">
        <v>4</v>
      </c>
      <c r="S92">
        <v>25</v>
      </c>
      <c r="T92">
        <v>0</v>
      </c>
      <c r="U92">
        <v>11</v>
      </c>
      <c r="V92">
        <f t="shared" si="14"/>
        <v>1</v>
      </c>
      <c r="W92">
        <f t="shared" si="15"/>
        <v>5</v>
      </c>
      <c r="X92">
        <f t="shared" si="16"/>
        <v>31</v>
      </c>
      <c r="Y92">
        <f t="shared" si="17"/>
        <v>36</v>
      </c>
      <c r="Z92">
        <f t="shared" si="18"/>
        <v>73</v>
      </c>
    </row>
    <row r="93" spans="1:26">
      <c r="A93" s="1">
        <v>1</v>
      </c>
      <c r="B93" t="s">
        <v>219</v>
      </c>
      <c r="C93" s="142" t="s">
        <v>220</v>
      </c>
      <c r="D93" t="s">
        <v>52</v>
      </c>
      <c r="E93" t="s">
        <v>10</v>
      </c>
      <c r="F93" t="s">
        <v>489</v>
      </c>
      <c r="G93" t="s">
        <v>53</v>
      </c>
      <c r="H93" t="s">
        <v>41</v>
      </c>
      <c r="I93" t="s">
        <v>28</v>
      </c>
      <c r="J93" s="142">
        <v>218</v>
      </c>
      <c r="K93" s="142">
        <v>1242</v>
      </c>
      <c r="L93" s="142">
        <v>0</v>
      </c>
      <c r="M93">
        <v>305</v>
      </c>
      <c r="N93">
        <v>2603</v>
      </c>
      <c r="O93">
        <v>0</v>
      </c>
      <c r="P93">
        <v>618</v>
      </c>
      <c r="Q93">
        <v>3472</v>
      </c>
      <c r="R93">
        <v>0</v>
      </c>
      <c r="S93">
        <v>12</v>
      </c>
      <c r="T93">
        <v>2928</v>
      </c>
      <c r="U93">
        <v>0</v>
      </c>
      <c r="V93">
        <f t="shared" si="14"/>
        <v>1460</v>
      </c>
      <c r="W93">
        <f t="shared" si="15"/>
        <v>2908</v>
      </c>
      <c r="X93">
        <f t="shared" si="16"/>
        <v>4090</v>
      </c>
      <c r="Y93">
        <f t="shared" si="17"/>
        <v>2940</v>
      </c>
      <c r="Z93">
        <f t="shared" si="18"/>
        <v>11398</v>
      </c>
    </row>
    <row r="94" spans="1:26">
      <c r="A94" s="1">
        <v>1</v>
      </c>
      <c r="B94" s="20" t="s">
        <v>221</v>
      </c>
      <c r="C94" t="s">
        <v>222</v>
      </c>
      <c r="D94" t="s">
        <v>16</v>
      </c>
      <c r="E94" t="s">
        <v>64</v>
      </c>
      <c r="F94" t="s">
        <v>65</v>
      </c>
      <c r="G94" t="s">
        <v>19</v>
      </c>
      <c r="H94" t="s">
        <v>41</v>
      </c>
      <c r="I94" t="s">
        <v>28</v>
      </c>
      <c r="J94">
        <v>458</v>
      </c>
      <c r="K94">
        <v>0</v>
      </c>
      <c r="L94">
        <v>0</v>
      </c>
      <c r="M94">
        <v>656</v>
      </c>
      <c r="N94">
        <v>0</v>
      </c>
      <c r="O94">
        <v>0</v>
      </c>
      <c r="P94">
        <v>953</v>
      </c>
      <c r="Q94">
        <v>0</v>
      </c>
      <c r="R94">
        <v>0</v>
      </c>
      <c r="S94">
        <v>442</v>
      </c>
      <c r="T94">
        <v>0</v>
      </c>
      <c r="U94">
        <v>0</v>
      </c>
      <c r="V94">
        <f t="shared" si="14"/>
        <v>458</v>
      </c>
      <c r="W94">
        <f t="shared" si="15"/>
        <v>656</v>
      </c>
      <c r="X94">
        <f t="shared" si="16"/>
        <v>953</v>
      </c>
      <c r="Y94">
        <f t="shared" si="17"/>
        <v>442</v>
      </c>
      <c r="Z94">
        <f t="shared" si="18"/>
        <v>2509</v>
      </c>
    </row>
    <row r="95" spans="1:26">
      <c r="A95" s="1">
        <v>1</v>
      </c>
      <c r="B95" t="s">
        <v>223</v>
      </c>
      <c r="C95" t="s">
        <v>224</v>
      </c>
      <c r="D95" t="s">
        <v>52</v>
      </c>
      <c r="E95" t="s">
        <v>10</v>
      </c>
      <c r="F95" s="20" t="s">
        <v>25</v>
      </c>
      <c r="G95" t="s">
        <v>53</v>
      </c>
      <c r="H95" t="s">
        <v>41</v>
      </c>
      <c r="I95" t="s">
        <v>28</v>
      </c>
      <c r="J95">
        <v>285</v>
      </c>
      <c r="K95">
        <v>0</v>
      </c>
      <c r="L95">
        <v>0</v>
      </c>
      <c r="M95">
        <v>1600</v>
      </c>
      <c r="N95">
        <v>0</v>
      </c>
      <c r="O95">
        <v>0</v>
      </c>
      <c r="P95">
        <v>2357</v>
      </c>
      <c r="Q95">
        <v>0</v>
      </c>
      <c r="R95">
        <v>1</v>
      </c>
      <c r="S95">
        <v>768</v>
      </c>
      <c r="T95">
        <v>0</v>
      </c>
      <c r="U95">
        <v>0</v>
      </c>
      <c r="V95">
        <f t="shared" si="14"/>
        <v>285</v>
      </c>
      <c r="W95">
        <f t="shared" si="15"/>
        <v>1600</v>
      </c>
      <c r="X95">
        <f t="shared" si="16"/>
        <v>2358</v>
      </c>
      <c r="Y95">
        <f t="shared" si="17"/>
        <v>768</v>
      </c>
      <c r="Z95">
        <f t="shared" si="18"/>
        <v>5011</v>
      </c>
    </row>
    <row r="96" spans="1:26">
      <c r="A96" s="1">
        <v>1</v>
      </c>
      <c r="B96" s="20" t="s">
        <v>225</v>
      </c>
      <c r="C96" s="142" t="s">
        <v>226</v>
      </c>
      <c r="D96" t="s">
        <v>16</v>
      </c>
      <c r="E96" t="s">
        <v>39</v>
      </c>
      <c r="F96" t="s">
        <v>40</v>
      </c>
      <c r="G96" t="s">
        <v>19</v>
      </c>
      <c r="H96" t="s">
        <v>27</v>
      </c>
      <c r="I96" t="s">
        <v>28</v>
      </c>
      <c r="J96" s="142">
        <v>0</v>
      </c>
      <c r="K96" s="142">
        <v>837</v>
      </c>
      <c r="L96" s="142">
        <v>0</v>
      </c>
      <c r="M96">
        <v>0</v>
      </c>
      <c r="N96">
        <v>844</v>
      </c>
      <c r="O96">
        <v>0</v>
      </c>
      <c r="P96">
        <v>0</v>
      </c>
      <c r="Q96">
        <v>1504</v>
      </c>
      <c r="R96">
        <v>0</v>
      </c>
      <c r="S96">
        <v>0</v>
      </c>
      <c r="T96">
        <v>1775</v>
      </c>
      <c r="U96">
        <v>0</v>
      </c>
      <c r="V96">
        <f t="shared" si="14"/>
        <v>837</v>
      </c>
      <c r="W96">
        <f t="shared" si="15"/>
        <v>844</v>
      </c>
      <c r="X96">
        <f t="shared" si="16"/>
        <v>1504</v>
      </c>
      <c r="Y96">
        <f t="shared" si="17"/>
        <v>1775</v>
      </c>
      <c r="Z96">
        <f t="shared" si="18"/>
        <v>4960</v>
      </c>
    </row>
    <row r="97" spans="1:26">
      <c r="A97" s="1">
        <v>1</v>
      </c>
      <c r="B97" s="20" t="s">
        <v>227</v>
      </c>
      <c r="C97" t="s">
        <v>228</v>
      </c>
      <c r="D97" t="s">
        <v>52</v>
      </c>
      <c r="E97" t="s">
        <v>17</v>
      </c>
      <c r="F97" t="s">
        <v>284</v>
      </c>
      <c r="G97" t="s">
        <v>53</v>
      </c>
      <c r="H97" t="s">
        <v>41</v>
      </c>
      <c r="I97" t="s">
        <v>28</v>
      </c>
      <c r="J97">
        <v>37</v>
      </c>
      <c r="K97">
        <v>0</v>
      </c>
      <c r="L97">
        <v>1</v>
      </c>
      <c r="M97">
        <v>34</v>
      </c>
      <c r="N97">
        <v>0</v>
      </c>
      <c r="O97">
        <v>1</v>
      </c>
      <c r="P97">
        <v>222</v>
      </c>
      <c r="Q97">
        <v>0</v>
      </c>
      <c r="R97">
        <v>1</v>
      </c>
      <c r="S97">
        <v>16</v>
      </c>
      <c r="T97">
        <v>0</v>
      </c>
      <c r="U97">
        <v>8</v>
      </c>
      <c r="V97">
        <f t="shared" si="14"/>
        <v>38</v>
      </c>
      <c r="W97">
        <f t="shared" si="15"/>
        <v>35</v>
      </c>
      <c r="X97">
        <f t="shared" si="16"/>
        <v>223</v>
      </c>
      <c r="Y97">
        <f t="shared" si="17"/>
        <v>24</v>
      </c>
      <c r="Z97">
        <f t="shared" si="18"/>
        <v>320</v>
      </c>
    </row>
    <row r="98" spans="1:26">
      <c r="A98" s="1">
        <v>1</v>
      </c>
      <c r="B98" s="20" t="s">
        <v>229</v>
      </c>
      <c r="C98" t="s">
        <v>230</v>
      </c>
      <c r="D98" t="s">
        <v>16</v>
      </c>
      <c r="E98" t="s">
        <v>64</v>
      </c>
      <c r="F98" t="s">
        <v>65</v>
      </c>
      <c r="G98" t="s">
        <v>19</v>
      </c>
      <c r="H98" t="s">
        <v>27</v>
      </c>
      <c r="I98" t="s">
        <v>28</v>
      </c>
      <c r="J98">
        <v>628</v>
      </c>
      <c r="K98">
        <v>0</v>
      </c>
      <c r="L98">
        <v>17</v>
      </c>
      <c r="M98">
        <v>128</v>
      </c>
      <c r="N98">
        <v>0</v>
      </c>
      <c r="O98">
        <v>27</v>
      </c>
      <c r="P98">
        <v>174</v>
      </c>
      <c r="Q98">
        <v>0</v>
      </c>
      <c r="R98">
        <v>207</v>
      </c>
      <c r="S98">
        <v>675</v>
      </c>
      <c r="T98">
        <v>0</v>
      </c>
      <c r="U98">
        <v>659</v>
      </c>
      <c r="V98">
        <f t="shared" si="14"/>
        <v>645</v>
      </c>
      <c r="W98">
        <f t="shared" si="15"/>
        <v>155</v>
      </c>
      <c r="X98">
        <f t="shared" si="16"/>
        <v>381</v>
      </c>
      <c r="Y98">
        <f t="shared" si="17"/>
        <v>1334</v>
      </c>
      <c r="Z98">
        <f t="shared" si="18"/>
        <v>2515</v>
      </c>
    </row>
    <row r="99" spans="1:26">
      <c r="A99" s="1">
        <v>1</v>
      </c>
      <c r="B99" s="20" t="s">
        <v>231</v>
      </c>
      <c r="C99" t="s">
        <v>232</v>
      </c>
      <c r="D99" t="s">
        <v>16</v>
      </c>
      <c r="E99" s="20" t="s">
        <v>24</v>
      </c>
      <c r="F99" t="s">
        <v>18</v>
      </c>
      <c r="G99" t="s">
        <v>19</v>
      </c>
      <c r="H99" t="s">
        <v>27</v>
      </c>
      <c r="I99" t="s">
        <v>28</v>
      </c>
      <c r="J99">
        <v>37</v>
      </c>
      <c r="K99">
        <v>0</v>
      </c>
      <c r="L99">
        <v>0</v>
      </c>
      <c r="M99">
        <v>2</v>
      </c>
      <c r="N99">
        <v>0</v>
      </c>
      <c r="O99">
        <v>1</v>
      </c>
      <c r="P99">
        <v>2</v>
      </c>
      <c r="Q99">
        <v>0</v>
      </c>
      <c r="R99">
        <v>9</v>
      </c>
      <c r="S99">
        <v>21</v>
      </c>
      <c r="T99">
        <v>0</v>
      </c>
      <c r="U99">
        <v>17</v>
      </c>
      <c r="V99">
        <f t="shared" si="14"/>
        <v>37</v>
      </c>
      <c r="W99">
        <f t="shared" si="15"/>
        <v>3</v>
      </c>
      <c r="X99">
        <f t="shared" si="16"/>
        <v>11</v>
      </c>
      <c r="Y99">
        <f t="shared" si="17"/>
        <v>38</v>
      </c>
      <c r="Z99">
        <f t="shared" si="18"/>
        <v>89</v>
      </c>
    </row>
    <row r="100" spans="1:26">
      <c r="A100" s="1">
        <v>1</v>
      </c>
      <c r="B100" s="20" t="s">
        <v>233</v>
      </c>
      <c r="C100" s="142" t="s">
        <v>234</v>
      </c>
      <c r="D100" t="s">
        <v>16</v>
      </c>
      <c r="E100" t="s">
        <v>31</v>
      </c>
      <c r="F100" t="s">
        <v>103</v>
      </c>
      <c r="G100" t="s">
        <v>19</v>
      </c>
      <c r="H100" t="s">
        <v>36</v>
      </c>
      <c r="I100" t="s">
        <v>28</v>
      </c>
      <c r="J100" s="142">
        <v>1</v>
      </c>
      <c r="K100" s="142">
        <v>1533</v>
      </c>
      <c r="L100" s="142">
        <v>0</v>
      </c>
      <c r="M100">
        <v>3</v>
      </c>
      <c r="N100">
        <v>2319</v>
      </c>
      <c r="O100">
        <v>0</v>
      </c>
      <c r="P100">
        <v>1</v>
      </c>
      <c r="Q100">
        <v>2109</v>
      </c>
      <c r="R100">
        <v>0</v>
      </c>
      <c r="S100">
        <v>0</v>
      </c>
      <c r="T100">
        <v>1906</v>
      </c>
      <c r="U100">
        <v>0</v>
      </c>
      <c r="V100">
        <f t="shared" si="14"/>
        <v>1534</v>
      </c>
      <c r="W100">
        <f t="shared" si="15"/>
        <v>2322</v>
      </c>
      <c r="X100">
        <f t="shared" si="16"/>
        <v>2110</v>
      </c>
      <c r="Y100">
        <f t="shared" si="17"/>
        <v>1906</v>
      </c>
      <c r="Z100">
        <f t="shared" si="18"/>
        <v>7872</v>
      </c>
    </row>
    <row r="101" spans="1:26">
      <c r="A101" s="1">
        <v>1</v>
      </c>
      <c r="B101" t="s">
        <v>235</v>
      </c>
      <c r="C101" t="s">
        <v>236</v>
      </c>
      <c r="D101" t="s">
        <v>52</v>
      </c>
      <c r="E101" t="s">
        <v>17</v>
      </c>
      <c r="F101" t="s">
        <v>490</v>
      </c>
      <c r="G101" t="s">
        <v>19</v>
      </c>
      <c r="H101" t="s">
        <v>36</v>
      </c>
      <c r="I101" t="s">
        <v>28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f t="shared" si="14"/>
        <v>0</v>
      </c>
      <c r="W101">
        <f t="shared" si="15"/>
        <v>0</v>
      </c>
      <c r="X101">
        <f t="shared" si="16"/>
        <v>0</v>
      </c>
      <c r="Y101">
        <f t="shared" si="17"/>
        <v>0</v>
      </c>
      <c r="Z101">
        <f t="shared" si="18"/>
        <v>0</v>
      </c>
    </row>
    <row r="102" spans="1:26">
      <c r="A102" s="1">
        <v>1</v>
      </c>
      <c r="C102" t="s">
        <v>237</v>
      </c>
      <c r="D102" t="s">
        <v>52</v>
      </c>
      <c r="E102" t="s">
        <v>17</v>
      </c>
      <c r="F102" t="s">
        <v>284</v>
      </c>
      <c r="G102" t="s">
        <v>53</v>
      </c>
      <c r="H102" t="s">
        <v>41</v>
      </c>
      <c r="I102" t="s">
        <v>28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f t="shared" si="14"/>
        <v>0</v>
      </c>
      <c r="W102">
        <f t="shared" si="15"/>
        <v>0</v>
      </c>
      <c r="X102">
        <f t="shared" si="16"/>
        <v>0</v>
      </c>
      <c r="Y102">
        <f t="shared" si="17"/>
        <v>0</v>
      </c>
      <c r="Z102">
        <f t="shared" si="18"/>
        <v>0</v>
      </c>
    </row>
    <row r="103" spans="1:26">
      <c r="A103" s="1">
        <v>1</v>
      </c>
      <c r="B103" t="s">
        <v>238</v>
      </c>
      <c r="C103" t="s">
        <v>239</v>
      </c>
      <c r="D103" t="s">
        <v>52</v>
      </c>
      <c r="E103" t="s">
        <v>17</v>
      </c>
      <c r="F103" t="s">
        <v>284</v>
      </c>
      <c r="G103" t="s">
        <v>53</v>
      </c>
      <c r="H103" t="s">
        <v>41</v>
      </c>
      <c r="I103" t="s">
        <v>28</v>
      </c>
      <c r="J103">
        <v>5</v>
      </c>
      <c r="K103">
        <v>0</v>
      </c>
      <c r="L103">
        <v>0</v>
      </c>
      <c r="M103">
        <v>4</v>
      </c>
      <c r="N103">
        <v>0</v>
      </c>
      <c r="O103">
        <v>0</v>
      </c>
      <c r="P103">
        <v>25</v>
      </c>
      <c r="Q103">
        <v>0</v>
      </c>
      <c r="R103">
        <v>0</v>
      </c>
      <c r="S103">
        <v>38</v>
      </c>
      <c r="T103">
        <v>0</v>
      </c>
      <c r="U103">
        <v>0</v>
      </c>
      <c r="V103">
        <f t="shared" si="14"/>
        <v>5</v>
      </c>
      <c r="W103">
        <f t="shared" si="15"/>
        <v>4</v>
      </c>
      <c r="X103">
        <f t="shared" si="16"/>
        <v>25</v>
      </c>
      <c r="Y103">
        <f t="shared" si="17"/>
        <v>38</v>
      </c>
      <c r="Z103">
        <f t="shared" si="18"/>
        <v>72</v>
      </c>
    </row>
    <row r="104" spans="1:26">
      <c r="A104" s="1">
        <v>1</v>
      </c>
      <c r="B104" s="20" t="s">
        <v>240</v>
      </c>
      <c r="C104" t="s">
        <v>241</v>
      </c>
      <c r="D104" t="s">
        <v>16</v>
      </c>
      <c r="E104" t="s">
        <v>64</v>
      </c>
      <c r="F104" t="s">
        <v>65</v>
      </c>
      <c r="G104" t="s">
        <v>19</v>
      </c>
      <c r="H104" t="s">
        <v>41</v>
      </c>
      <c r="I104" t="s">
        <v>28</v>
      </c>
      <c r="J104">
        <v>1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12</v>
      </c>
      <c r="Q104">
        <v>0</v>
      </c>
      <c r="R104">
        <v>0</v>
      </c>
      <c r="S104">
        <v>17</v>
      </c>
      <c r="T104">
        <v>0</v>
      </c>
      <c r="U104">
        <v>0</v>
      </c>
      <c r="V104">
        <f t="shared" si="14"/>
        <v>1</v>
      </c>
      <c r="W104">
        <f t="shared" si="15"/>
        <v>3</v>
      </c>
      <c r="X104">
        <f t="shared" si="16"/>
        <v>12</v>
      </c>
      <c r="Y104">
        <f t="shared" si="17"/>
        <v>17</v>
      </c>
      <c r="Z104">
        <f t="shared" si="18"/>
        <v>33</v>
      </c>
    </row>
    <row r="105" spans="1:26">
      <c r="A105" s="1">
        <v>1</v>
      </c>
      <c r="B105" s="20" t="s">
        <v>242</v>
      </c>
      <c r="C105" t="s">
        <v>243</v>
      </c>
      <c r="D105" t="s">
        <v>16</v>
      </c>
      <c r="E105" s="20" t="s">
        <v>24</v>
      </c>
      <c r="F105" t="s">
        <v>18</v>
      </c>
      <c r="G105" t="s">
        <v>19</v>
      </c>
      <c r="H105" t="s">
        <v>36</v>
      </c>
      <c r="I105" t="s">
        <v>28</v>
      </c>
      <c r="J105">
        <v>8</v>
      </c>
      <c r="K105">
        <v>0</v>
      </c>
      <c r="L105">
        <v>0</v>
      </c>
      <c r="M105">
        <v>9</v>
      </c>
      <c r="N105">
        <v>0</v>
      </c>
      <c r="O105">
        <v>1</v>
      </c>
      <c r="P105">
        <v>62</v>
      </c>
      <c r="Q105">
        <v>0</v>
      </c>
      <c r="R105">
        <v>1</v>
      </c>
      <c r="S105">
        <v>7</v>
      </c>
      <c r="T105">
        <v>0</v>
      </c>
      <c r="U105">
        <v>3</v>
      </c>
      <c r="V105">
        <f t="shared" si="14"/>
        <v>8</v>
      </c>
      <c r="W105">
        <f t="shared" si="15"/>
        <v>10</v>
      </c>
      <c r="X105">
        <f t="shared" si="16"/>
        <v>63</v>
      </c>
      <c r="Y105">
        <f t="shared" si="17"/>
        <v>10</v>
      </c>
      <c r="Z105">
        <f t="shared" si="18"/>
        <v>91</v>
      </c>
    </row>
    <row r="106" spans="1:26">
      <c r="A106" s="1">
        <v>1</v>
      </c>
      <c r="B106" s="20" t="s">
        <v>244</v>
      </c>
      <c r="C106" t="s">
        <v>245</v>
      </c>
      <c r="D106" t="s">
        <v>16</v>
      </c>
      <c r="E106" t="s">
        <v>17</v>
      </c>
      <c r="F106" t="s">
        <v>96</v>
      </c>
      <c r="G106" t="s">
        <v>19</v>
      </c>
      <c r="H106" t="s">
        <v>36</v>
      </c>
      <c r="I106" t="s">
        <v>21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f t="shared" si="14"/>
        <v>0</v>
      </c>
      <c r="W106">
        <f t="shared" si="15"/>
        <v>0</v>
      </c>
      <c r="X106">
        <f t="shared" si="16"/>
        <v>0</v>
      </c>
      <c r="Y106">
        <f t="shared" si="17"/>
        <v>0</v>
      </c>
      <c r="Z106">
        <f t="shared" si="18"/>
        <v>0</v>
      </c>
    </row>
    <row r="107" spans="1:26">
      <c r="A107" s="1">
        <v>1</v>
      </c>
      <c r="B107" t="s">
        <v>246</v>
      </c>
      <c r="C107" t="s">
        <v>247</v>
      </c>
      <c r="D107" t="s">
        <v>52</v>
      </c>
      <c r="E107" s="20" t="s">
        <v>10</v>
      </c>
      <c r="F107" t="s">
        <v>136</v>
      </c>
      <c r="G107" t="s">
        <v>53</v>
      </c>
      <c r="H107" t="s">
        <v>41</v>
      </c>
      <c r="I107" t="s">
        <v>28</v>
      </c>
      <c r="J107">
        <v>108</v>
      </c>
      <c r="K107">
        <v>0</v>
      </c>
      <c r="L107">
        <v>0</v>
      </c>
      <c r="M107">
        <v>88</v>
      </c>
      <c r="N107">
        <v>0</v>
      </c>
      <c r="O107">
        <v>0</v>
      </c>
      <c r="P107">
        <v>140</v>
      </c>
      <c r="Q107">
        <v>0</v>
      </c>
      <c r="R107">
        <v>0</v>
      </c>
      <c r="S107">
        <v>126</v>
      </c>
      <c r="T107">
        <v>0</v>
      </c>
      <c r="U107">
        <v>0</v>
      </c>
      <c r="V107">
        <f t="shared" si="14"/>
        <v>108</v>
      </c>
      <c r="W107">
        <f t="shared" si="15"/>
        <v>88</v>
      </c>
      <c r="X107">
        <f t="shared" si="16"/>
        <v>140</v>
      </c>
      <c r="Y107">
        <f t="shared" si="17"/>
        <v>126</v>
      </c>
      <c r="Z107">
        <f t="shared" si="18"/>
        <v>462</v>
      </c>
    </row>
    <row r="108" spans="1:26">
      <c r="A108" s="1">
        <v>1</v>
      </c>
      <c r="B108" s="20" t="s">
        <v>248</v>
      </c>
      <c r="C108" t="s">
        <v>249</v>
      </c>
      <c r="D108" t="s">
        <v>16</v>
      </c>
      <c r="E108" t="s">
        <v>64</v>
      </c>
      <c r="F108" t="s">
        <v>65</v>
      </c>
      <c r="G108" t="s">
        <v>19</v>
      </c>
      <c r="H108" t="s">
        <v>27</v>
      </c>
      <c r="I108" t="s">
        <v>28</v>
      </c>
      <c r="J108">
        <v>4</v>
      </c>
      <c r="K108">
        <v>0</v>
      </c>
      <c r="L108">
        <v>0</v>
      </c>
      <c r="M108">
        <v>5</v>
      </c>
      <c r="N108">
        <v>0</v>
      </c>
      <c r="O108">
        <v>0</v>
      </c>
      <c r="P108">
        <v>12</v>
      </c>
      <c r="Q108">
        <v>0</v>
      </c>
      <c r="R108">
        <v>0</v>
      </c>
      <c r="S108">
        <v>13</v>
      </c>
      <c r="T108">
        <v>0</v>
      </c>
      <c r="U108">
        <v>0</v>
      </c>
      <c r="V108">
        <f t="shared" si="14"/>
        <v>4</v>
      </c>
      <c r="W108">
        <f t="shared" si="15"/>
        <v>5</v>
      </c>
      <c r="X108">
        <f t="shared" si="16"/>
        <v>12</v>
      </c>
      <c r="Y108">
        <f t="shared" si="17"/>
        <v>13</v>
      </c>
      <c r="Z108">
        <f t="shared" si="18"/>
        <v>34</v>
      </c>
    </row>
    <row r="109" spans="1:26">
      <c r="A109" s="1">
        <v>1</v>
      </c>
      <c r="B109" s="20" t="s">
        <v>250</v>
      </c>
      <c r="C109" s="142" t="s">
        <v>251</v>
      </c>
      <c r="D109" t="s">
        <v>16</v>
      </c>
      <c r="E109" t="s">
        <v>31</v>
      </c>
      <c r="F109" t="s">
        <v>35</v>
      </c>
      <c r="G109" t="s">
        <v>19</v>
      </c>
      <c r="H109" t="s">
        <v>36</v>
      </c>
      <c r="I109" t="s">
        <v>28</v>
      </c>
      <c r="J109" s="142">
        <v>0</v>
      </c>
      <c r="K109" s="142">
        <v>7</v>
      </c>
      <c r="L109" s="142">
        <v>0</v>
      </c>
      <c r="M109">
        <v>0</v>
      </c>
      <c r="N109">
        <v>3</v>
      </c>
      <c r="O109">
        <v>0</v>
      </c>
      <c r="P109">
        <v>0</v>
      </c>
      <c r="Q109">
        <v>12</v>
      </c>
      <c r="R109">
        <v>0</v>
      </c>
      <c r="S109">
        <v>1</v>
      </c>
      <c r="T109">
        <v>5</v>
      </c>
      <c r="U109">
        <v>0</v>
      </c>
      <c r="V109">
        <f t="shared" si="14"/>
        <v>7</v>
      </c>
      <c r="W109">
        <f t="shared" si="15"/>
        <v>3</v>
      </c>
      <c r="X109">
        <f t="shared" si="16"/>
        <v>12</v>
      </c>
      <c r="Y109">
        <f t="shared" si="17"/>
        <v>6</v>
      </c>
      <c r="Z109">
        <f t="shared" si="18"/>
        <v>28</v>
      </c>
    </row>
    <row r="110" spans="1:26">
      <c r="A110" s="1">
        <v>1</v>
      </c>
      <c r="B110" s="20" t="s">
        <v>252</v>
      </c>
      <c r="C110" t="s">
        <v>253</v>
      </c>
      <c r="D110" t="s">
        <v>16</v>
      </c>
      <c r="E110" t="s">
        <v>31</v>
      </c>
      <c r="F110" t="s">
        <v>81</v>
      </c>
      <c r="G110" t="s">
        <v>19</v>
      </c>
      <c r="H110" t="s">
        <v>20</v>
      </c>
      <c r="I110" t="s">
        <v>21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f t="shared" si="14"/>
        <v>0</v>
      </c>
      <c r="W110">
        <f t="shared" si="15"/>
        <v>0</v>
      </c>
      <c r="X110">
        <f t="shared" si="16"/>
        <v>1</v>
      </c>
      <c r="Y110">
        <f t="shared" si="17"/>
        <v>0</v>
      </c>
      <c r="Z110">
        <f t="shared" si="18"/>
        <v>1</v>
      </c>
    </row>
    <row r="111" spans="1:26">
      <c r="A111" s="1">
        <v>1</v>
      </c>
      <c r="B111" s="20" t="s">
        <v>254</v>
      </c>
      <c r="C111" t="s">
        <v>255</v>
      </c>
      <c r="D111" t="s">
        <v>16</v>
      </c>
      <c r="E111" t="s">
        <v>31</v>
      </c>
      <c r="F111" t="s">
        <v>32</v>
      </c>
      <c r="G111" t="s">
        <v>19</v>
      </c>
      <c r="H111" t="s">
        <v>27</v>
      </c>
      <c r="I111" t="s">
        <v>28</v>
      </c>
      <c r="J111">
        <v>2</v>
      </c>
      <c r="K111">
        <v>0</v>
      </c>
      <c r="L111">
        <v>1</v>
      </c>
      <c r="M111">
        <v>1</v>
      </c>
      <c r="N111">
        <v>0</v>
      </c>
      <c r="O111">
        <v>1</v>
      </c>
      <c r="P111">
        <v>6</v>
      </c>
      <c r="Q111">
        <v>0</v>
      </c>
      <c r="R111">
        <v>12</v>
      </c>
      <c r="S111">
        <v>2</v>
      </c>
      <c r="T111">
        <v>0</v>
      </c>
      <c r="U111">
        <v>3</v>
      </c>
      <c r="V111">
        <f t="shared" si="14"/>
        <v>3</v>
      </c>
      <c r="W111">
        <f t="shared" si="15"/>
        <v>2</v>
      </c>
      <c r="X111">
        <f t="shared" si="16"/>
        <v>18</v>
      </c>
      <c r="Y111">
        <f t="shared" si="17"/>
        <v>5</v>
      </c>
      <c r="Z111">
        <f t="shared" si="18"/>
        <v>28</v>
      </c>
    </row>
    <row r="112" spans="1:26">
      <c r="A112" s="1">
        <v>1</v>
      </c>
      <c r="B112" t="s">
        <v>256</v>
      </c>
      <c r="C112" t="s">
        <v>257</v>
      </c>
      <c r="D112" t="s">
        <v>52</v>
      </c>
      <c r="E112" t="s">
        <v>10</v>
      </c>
      <c r="F112" t="s">
        <v>57</v>
      </c>
      <c r="G112" t="s">
        <v>53</v>
      </c>
      <c r="H112" t="s">
        <v>41</v>
      </c>
      <c r="I112" t="s">
        <v>28</v>
      </c>
      <c r="J112">
        <v>1</v>
      </c>
      <c r="K112">
        <v>0</v>
      </c>
      <c r="L112">
        <v>0</v>
      </c>
      <c r="M112">
        <v>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5</v>
      </c>
      <c r="T112">
        <v>0</v>
      </c>
      <c r="U112">
        <v>0</v>
      </c>
      <c r="V112">
        <f t="shared" si="14"/>
        <v>1</v>
      </c>
      <c r="W112">
        <f t="shared" si="15"/>
        <v>3</v>
      </c>
      <c r="X112">
        <f t="shared" si="16"/>
        <v>0</v>
      </c>
      <c r="Y112">
        <f t="shared" si="17"/>
        <v>5</v>
      </c>
      <c r="Z112">
        <f t="shared" si="18"/>
        <v>9</v>
      </c>
    </row>
    <row r="113" spans="1:26">
      <c r="A113" s="1">
        <v>1</v>
      </c>
      <c r="B113" t="s">
        <v>258</v>
      </c>
      <c r="C113" t="s">
        <v>259</v>
      </c>
      <c r="D113" t="s">
        <v>52</v>
      </c>
      <c r="E113" s="20" t="s">
        <v>10</v>
      </c>
      <c r="F113" t="s">
        <v>136</v>
      </c>
      <c r="G113" t="s">
        <v>53</v>
      </c>
      <c r="H113" t="s">
        <v>41</v>
      </c>
      <c r="I113" t="s">
        <v>28</v>
      </c>
      <c r="J113">
        <v>310</v>
      </c>
      <c r="K113">
        <v>0</v>
      </c>
      <c r="L113">
        <v>0</v>
      </c>
      <c r="M113">
        <v>339</v>
      </c>
      <c r="N113">
        <v>0</v>
      </c>
      <c r="O113">
        <v>0</v>
      </c>
      <c r="P113">
        <v>442</v>
      </c>
      <c r="Q113">
        <v>0</v>
      </c>
      <c r="R113">
        <v>1</v>
      </c>
      <c r="S113">
        <v>511</v>
      </c>
      <c r="T113">
        <v>0</v>
      </c>
      <c r="U113">
        <v>0</v>
      </c>
      <c r="V113">
        <f t="shared" si="14"/>
        <v>310</v>
      </c>
      <c r="W113">
        <f t="shared" si="15"/>
        <v>339</v>
      </c>
      <c r="X113">
        <f t="shared" si="16"/>
        <v>443</v>
      </c>
      <c r="Y113">
        <f t="shared" si="17"/>
        <v>511</v>
      </c>
      <c r="Z113">
        <f t="shared" si="18"/>
        <v>1603</v>
      </c>
    </row>
    <row r="114" spans="1:26">
      <c r="A114" s="1">
        <v>1</v>
      </c>
      <c r="B114" t="s">
        <v>260</v>
      </c>
      <c r="C114" t="s">
        <v>261</v>
      </c>
      <c r="D114" t="s">
        <v>52</v>
      </c>
      <c r="E114" t="s">
        <v>10</v>
      </c>
      <c r="F114" t="s">
        <v>57</v>
      </c>
      <c r="G114" t="s">
        <v>53</v>
      </c>
      <c r="H114" t="s">
        <v>41</v>
      </c>
      <c r="I114" t="s">
        <v>28</v>
      </c>
      <c r="J114">
        <v>32</v>
      </c>
      <c r="K114">
        <v>0</v>
      </c>
      <c r="L114">
        <v>0</v>
      </c>
      <c r="M114">
        <v>190</v>
      </c>
      <c r="N114">
        <v>0</v>
      </c>
      <c r="O114">
        <v>0</v>
      </c>
      <c r="P114">
        <v>119</v>
      </c>
      <c r="Q114">
        <v>0</v>
      </c>
      <c r="R114">
        <v>0</v>
      </c>
      <c r="S114">
        <v>116</v>
      </c>
      <c r="T114">
        <v>0</v>
      </c>
      <c r="U114">
        <v>0</v>
      </c>
      <c r="V114">
        <f t="shared" si="14"/>
        <v>32</v>
      </c>
      <c r="W114">
        <f t="shared" si="15"/>
        <v>190</v>
      </c>
      <c r="X114">
        <f t="shared" si="16"/>
        <v>119</v>
      </c>
      <c r="Y114">
        <f t="shared" si="17"/>
        <v>116</v>
      </c>
      <c r="Z114">
        <f t="shared" si="18"/>
        <v>457</v>
      </c>
    </row>
    <row r="115" spans="1:26">
      <c r="A115" s="1">
        <v>1</v>
      </c>
      <c r="B115" t="s">
        <v>262</v>
      </c>
      <c r="C115" t="s">
        <v>263</v>
      </c>
      <c r="D115" t="s">
        <v>16</v>
      </c>
      <c r="E115" t="s">
        <v>31</v>
      </c>
      <c r="F115" t="s">
        <v>35</v>
      </c>
      <c r="G115" t="s">
        <v>19</v>
      </c>
      <c r="H115" t="s">
        <v>20</v>
      </c>
      <c r="I115" t="s">
        <v>21</v>
      </c>
      <c r="J115">
        <v>1</v>
      </c>
      <c r="K115">
        <v>0</v>
      </c>
      <c r="L115">
        <v>0</v>
      </c>
      <c r="M115">
        <v>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f t="shared" si="14"/>
        <v>1</v>
      </c>
      <c r="W115">
        <f t="shared" si="15"/>
        <v>2</v>
      </c>
      <c r="X115">
        <f t="shared" si="16"/>
        <v>0</v>
      </c>
      <c r="Y115">
        <f t="shared" si="17"/>
        <v>1</v>
      </c>
      <c r="Z115">
        <f t="shared" si="18"/>
        <v>4</v>
      </c>
    </row>
    <row r="116" spans="1:26">
      <c r="A116" s="1">
        <v>1</v>
      </c>
      <c r="B116" s="20" t="s">
        <v>264</v>
      </c>
      <c r="C116" s="142" t="s">
        <v>265</v>
      </c>
      <c r="D116" t="s">
        <v>16</v>
      </c>
      <c r="E116" t="s">
        <v>31</v>
      </c>
      <c r="F116" s="20" t="s">
        <v>103</v>
      </c>
      <c r="G116" t="s">
        <v>19</v>
      </c>
      <c r="H116" t="s">
        <v>20</v>
      </c>
      <c r="I116" t="s">
        <v>21</v>
      </c>
      <c r="J116" s="142">
        <v>0</v>
      </c>
      <c r="K116" s="142">
        <v>14</v>
      </c>
      <c r="L116" s="142">
        <v>0</v>
      </c>
      <c r="M116">
        <v>0</v>
      </c>
      <c r="N116">
        <v>10</v>
      </c>
      <c r="O116">
        <v>0</v>
      </c>
      <c r="P116">
        <v>1</v>
      </c>
      <c r="Q116">
        <v>16</v>
      </c>
      <c r="R116">
        <v>0</v>
      </c>
      <c r="S116">
        <v>1</v>
      </c>
      <c r="T116">
        <v>57</v>
      </c>
      <c r="U116">
        <v>0</v>
      </c>
      <c r="V116">
        <f t="shared" si="14"/>
        <v>14</v>
      </c>
      <c r="W116">
        <f t="shared" si="15"/>
        <v>10</v>
      </c>
      <c r="X116">
        <f t="shared" si="16"/>
        <v>17</v>
      </c>
      <c r="Y116">
        <f t="shared" si="17"/>
        <v>58</v>
      </c>
      <c r="Z116">
        <f t="shared" si="18"/>
        <v>99</v>
      </c>
    </row>
    <row r="117" spans="1:26">
      <c r="A117" s="1">
        <v>1</v>
      </c>
      <c r="B117" s="20" t="s">
        <v>266</v>
      </c>
      <c r="C117" s="142" t="s">
        <v>267</v>
      </c>
      <c r="D117" t="s">
        <v>16</v>
      </c>
      <c r="E117" t="s">
        <v>17</v>
      </c>
      <c r="F117" s="20" t="s">
        <v>96</v>
      </c>
      <c r="G117" t="s">
        <v>19</v>
      </c>
      <c r="H117" t="s">
        <v>27</v>
      </c>
      <c r="I117" t="s">
        <v>28</v>
      </c>
      <c r="J117" s="142">
        <v>25</v>
      </c>
      <c r="K117" s="142">
        <v>65</v>
      </c>
      <c r="L117" s="142">
        <v>0</v>
      </c>
      <c r="M117">
        <v>0</v>
      </c>
      <c r="N117">
        <v>105</v>
      </c>
      <c r="O117">
        <v>0</v>
      </c>
      <c r="P117">
        <v>5</v>
      </c>
      <c r="Q117">
        <v>55</v>
      </c>
      <c r="R117">
        <v>0</v>
      </c>
      <c r="S117">
        <v>1</v>
      </c>
      <c r="T117">
        <v>13</v>
      </c>
      <c r="U117">
        <v>0</v>
      </c>
      <c r="V117">
        <f t="shared" si="14"/>
        <v>90</v>
      </c>
      <c r="W117">
        <f t="shared" si="15"/>
        <v>105</v>
      </c>
      <c r="X117">
        <f t="shared" si="16"/>
        <v>60</v>
      </c>
      <c r="Y117">
        <f t="shared" si="17"/>
        <v>14</v>
      </c>
      <c r="Z117">
        <f t="shared" si="18"/>
        <v>269</v>
      </c>
    </row>
    <row r="118" spans="1:26">
      <c r="A118" s="1">
        <v>1</v>
      </c>
      <c r="B118" s="20" t="s">
        <v>268</v>
      </c>
      <c r="C118" t="s">
        <v>269</v>
      </c>
      <c r="D118" t="s">
        <v>16</v>
      </c>
      <c r="E118" t="s">
        <v>17</v>
      </c>
      <c r="F118" s="20" t="s">
        <v>68</v>
      </c>
      <c r="G118" t="s">
        <v>19</v>
      </c>
      <c r="H118" t="s">
        <v>27</v>
      </c>
      <c r="I118" t="s">
        <v>28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f t="shared" si="14"/>
        <v>0</v>
      </c>
      <c r="W118">
        <f t="shared" si="15"/>
        <v>0</v>
      </c>
      <c r="X118">
        <f t="shared" si="16"/>
        <v>0</v>
      </c>
      <c r="Y118">
        <f t="shared" si="17"/>
        <v>0</v>
      </c>
      <c r="Z118">
        <f t="shared" si="18"/>
        <v>0</v>
      </c>
    </row>
    <row r="119" spans="1:26">
      <c r="A119" s="1">
        <v>1</v>
      </c>
      <c r="B119" s="20" t="s">
        <v>270</v>
      </c>
      <c r="C119" t="s">
        <v>271</v>
      </c>
      <c r="D119" t="s">
        <v>16</v>
      </c>
      <c r="E119" t="s">
        <v>31</v>
      </c>
      <c r="F119" s="20" t="s">
        <v>81</v>
      </c>
      <c r="G119" t="s">
        <v>19</v>
      </c>
      <c r="H119" t="s">
        <v>20</v>
      </c>
      <c r="I119" t="s">
        <v>21</v>
      </c>
      <c r="J119">
        <v>1</v>
      </c>
      <c r="K119">
        <v>0</v>
      </c>
      <c r="L119">
        <v>0</v>
      </c>
      <c r="M119">
        <v>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7</v>
      </c>
      <c r="T119">
        <v>0</v>
      </c>
      <c r="U119">
        <v>0</v>
      </c>
      <c r="V119">
        <f t="shared" si="14"/>
        <v>1</v>
      </c>
      <c r="W119">
        <f t="shared" si="15"/>
        <v>4</v>
      </c>
      <c r="X119">
        <f t="shared" si="16"/>
        <v>0</v>
      </c>
      <c r="Y119">
        <f t="shared" si="17"/>
        <v>7</v>
      </c>
      <c r="Z119">
        <f t="shared" si="18"/>
        <v>12</v>
      </c>
    </row>
    <row r="120" spans="1:26">
      <c r="A120" s="1">
        <v>1</v>
      </c>
      <c r="C120" s="142" t="s">
        <v>272</v>
      </c>
      <c r="D120" t="s">
        <v>52</v>
      </c>
      <c r="E120" t="s">
        <v>10</v>
      </c>
      <c r="F120" s="20" t="s">
        <v>25</v>
      </c>
      <c r="G120" t="s">
        <v>53</v>
      </c>
      <c r="H120" t="s">
        <v>41</v>
      </c>
      <c r="I120" t="s">
        <v>28</v>
      </c>
      <c r="J120" s="142">
        <v>14</v>
      </c>
      <c r="K120" s="142">
        <v>2</v>
      </c>
      <c r="L120" s="142">
        <v>0</v>
      </c>
      <c r="M120">
        <v>39</v>
      </c>
      <c r="N120">
        <v>11</v>
      </c>
      <c r="O120">
        <v>0</v>
      </c>
      <c r="P120">
        <v>59</v>
      </c>
      <c r="Q120">
        <v>132</v>
      </c>
      <c r="R120">
        <v>0</v>
      </c>
      <c r="S120">
        <v>2</v>
      </c>
      <c r="T120">
        <v>142</v>
      </c>
      <c r="U120">
        <v>0</v>
      </c>
      <c r="V120">
        <f t="shared" si="14"/>
        <v>16</v>
      </c>
      <c r="W120">
        <f t="shared" si="15"/>
        <v>50</v>
      </c>
      <c r="X120">
        <f t="shared" si="16"/>
        <v>191</v>
      </c>
      <c r="Y120">
        <f t="shared" si="17"/>
        <v>144</v>
      </c>
      <c r="Z120">
        <f t="shared" si="18"/>
        <v>401</v>
      </c>
    </row>
    <row r="121" spans="1:26">
      <c r="A121" s="1">
        <v>1</v>
      </c>
      <c r="C121" t="s">
        <v>273</v>
      </c>
      <c r="D121" t="s">
        <v>52</v>
      </c>
      <c r="E121" t="s">
        <v>17</v>
      </c>
      <c r="F121" t="s">
        <v>490</v>
      </c>
      <c r="G121" t="s">
        <v>19</v>
      </c>
      <c r="H121" t="s">
        <v>27</v>
      </c>
      <c r="I121" t="s">
        <v>28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f t="shared" si="14"/>
        <v>0</v>
      </c>
      <c r="W121">
        <f t="shared" si="15"/>
        <v>0</v>
      </c>
      <c r="X121">
        <f t="shared" si="16"/>
        <v>0</v>
      </c>
      <c r="Y121">
        <f t="shared" si="17"/>
        <v>0</v>
      </c>
      <c r="Z121">
        <f t="shared" si="18"/>
        <v>0</v>
      </c>
    </row>
    <row r="122" spans="1:26">
      <c r="A122" s="1">
        <v>1</v>
      </c>
      <c r="C122" t="s">
        <v>274</v>
      </c>
      <c r="D122" t="s">
        <v>52</v>
      </c>
      <c r="E122" t="s">
        <v>39</v>
      </c>
      <c r="F122" t="s">
        <v>40</v>
      </c>
      <c r="G122" t="s">
        <v>19</v>
      </c>
      <c r="H122" t="s">
        <v>36</v>
      </c>
      <c r="I122" t="s">
        <v>28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f t="shared" si="14"/>
        <v>0</v>
      </c>
      <c r="W122">
        <f t="shared" si="15"/>
        <v>0</v>
      </c>
      <c r="X122">
        <f t="shared" si="16"/>
        <v>0</v>
      </c>
      <c r="Y122">
        <f t="shared" si="17"/>
        <v>0</v>
      </c>
      <c r="Z122">
        <f t="shared" si="18"/>
        <v>0</v>
      </c>
    </row>
    <row r="123" spans="1:26">
      <c r="A123" s="1">
        <v>1</v>
      </c>
      <c r="B123" s="20" t="s">
        <v>275</v>
      </c>
      <c r="C123" t="s">
        <v>276</v>
      </c>
      <c r="D123" t="s">
        <v>16</v>
      </c>
      <c r="E123" t="s">
        <v>31</v>
      </c>
      <c r="F123" t="s">
        <v>32</v>
      </c>
      <c r="G123" t="s">
        <v>19</v>
      </c>
      <c r="H123" t="s">
        <v>36</v>
      </c>
      <c r="I123" t="s">
        <v>21</v>
      </c>
      <c r="J123">
        <v>0</v>
      </c>
      <c r="K123">
        <v>0</v>
      </c>
      <c r="L123">
        <v>0</v>
      </c>
      <c r="M123">
        <v>4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10</v>
      </c>
      <c r="T123">
        <v>0</v>
      </c>
      <c r="U123">
        <v>0</v>
      </c>
      <c r="V123">
        <f t="shared" si="14"/>
        <v>0</v>
      </c>
      <c r="W123">
        <f t="shared" si="15"/>
        <v>4</v>
      </c>
      <c r="X123">
        <f t="shared" si="16"/>
        <v>1</v>
      </c>
      <c r="Y123">
        <f t="shared" si="17"/>
        <v>10</v>
      </c>
      <c r="Z123">
        <f t="shared" si="18"/>
        <v>15</v>
      </c>
    </row>
    <row r="124" spans="1:26">
      <c r="A124" s="1">
        <v>1</v>
      </c>
      <c r="B124" s="20" t="s">
        <v>277</v>
      </c>
      <c r="C124" s="142" t="s">
        <v>278</v>
      </c>
      <c r="D124" t="s">
        <v>16</v>
      </c>
      <c r="E124" t="s">
        <v>31</v>
      </c>
      <c r="F124" s="20" t="s">
        <v>103</v>
      </c>
      <c r="G124" t="s">
        <v>19</v>
      </c>
      <c r="H124" t="s">
        <v>27</v>
      </c>
      <c r="I124" t="s">
        <v>28</v>
      </c>
      <c r="J124" s="142">
        <v>2</v>
      </c>
      <c r="K124" s="142">
        <v>3087</v>
      </c>
      <c r="L124" s="142">
        <v>0</v>
      </c>
      <c r="M124">
        <v>2</v>
      </c>
      <c r="N124">
        <v>3376</v>
      </c>
      <c r="O124">
        <v>0</v>
      </c>
      <c r="P124">
        <v>2</v>
      </c>
      <c r="Q124">
        <v>3618</v>
      </c>
      <c r="R124">
        <v>0</v>
      </c>
      <c r="S124">
        <v>1</v>
      </c>
      <c r="T124">
        <v>2600</v>
      </c>
      <c r="U124">
        <v>0</v>
      </c>
      <c r="V124">
        <f t="shared" si="14"/>
        <v>3089</v>
      </c>
      <c r="W124">
        <f t="shared" si="15"/>
        <v>3378</v>
      </c>
      <c r="X124">
        <f t="shared" si="16"/>
        <v>3620</v>
      </c>
      <c r="Y124">
        <f t="shared" si="17"/>
        <v>2601</v>
      </c>
      <c r="Z124">
        <f t="shared" si="18"/>
        <v>12688</v>
      </c>
    </row>
    <row r="125" spans="1:26">
      <c r="A125" s="1">
        <v>1</v>
      </c>
      <c r="B125" s="20" t="s">
        <v>279</v>
      </c>
      <c r="C125" t="s">
        <v>280</v>
      </c>
      <c r="D125" t="s">
        <v>16</v>
      </c>
      <c r="E125" t="s">
        <v>39</v>
      </c>
      <c r="F125" s="20" t="s">
        <v>78</v>
      </c>
      <c r="G125" t="s">
        <v>19</v>
      </c>
      <c r="H125" t="s">
        <v>27</v>
      </c>
      <c r="I125" t="s">
        <v>28</v>
      </c>
      <c r="J125">
        <v>0</v>
      </c>
      <c r="K125">
        <v>0</v>
      </c>
      <c r="L125">
        <v>0</v>
      </c>
      <c r="M125">
        <v>11</v>
      </c>
      <c r="N125">
        <v>0</v>
      </c>
      <c r="O125">
        <v>0</v>
      </c>
      <c r="P125">
        <v>220</v>
      </c>
      <c r="Q125">
        <v>0</v>
      </c>
      <c r="R125">
        <v>0</v>
      </c>
      <c r="S125">
        <v>70</v>
      </c>
      <c r="T125">
        <v>0</v>
      </c>
      <c r="U125">
        <v>0</v>
      </c>
      <c r="V125">
        <f t="shared" si="14"/>
        <v>0</v>
      </c>
      <c r="W125">
        <f t="shared" si="15"/>
        <v>11</v>
      </c>
      <c r="X125">
        <f t="shared" si="16"/>
        <v>220</v>
      </c>
      <c r="Y125">
        <f t="shared" si="17"/>
        <v>70</v>
      </c>
      <c r="Z125">
        <f t="shared" si="18"/>
        <v>301</v>
      </c>
    </row>
    <row r="126" spans="1:26">
      <c r="A126" s="1">
        <v>1</v>
      </c>
      <c r="C126" t="s">
        <v>281</v>
      </c>
      <c r="D126" t="s">
        <v>16</v>
      </c>
      <c r="E126" s="20" t="s">
        <v>24</v>
      </c>
      <c r="F126" s="20" t="s">
        <v>73</v>
      </c>
      <c r="G126" t="s">
        <v>26</v>
      </c>
      <c r="H126" t="s">
        <v>36</v>
      </c>
      <c r="I126" t="s">
        <v>28</v>
      </c>
      <c r="J126">
        <v>304</v>
      </c>
      <c r="K126">
        <v>0</v>
      </c>
      <c r="L126">
        <v>0</v>
      </c>
      <c r="M126">
        <v>305</v>
      </c>
      <c r="N126">
        <v>0</v>
      </c>
      <c r="O126">
        <v>0</v>
      </c>
      <c r="P126">
        <v>570</v>
      </c>
      <c r="Q126">
        <v>0</v>
      </c>
      <c r="R126">
        <v>0</v>
      </c>
      <c r="S126">
        <v>596</v>
      </c>
      <c r="T126">
        <v>0</v>
      </c>
      <c r="U126">
        <v>0</v>
      </c>
      <c r="V126">
        <f t="shared" si="14"/>
        <v>304</v>
      </c>
      <c r="W126">
        <f t="shared" si="15"/>
        <v>305</v>
      </c>
      <c r="X126">
        <f t="shared" si="16"/>
        <v>570</v>
      </c>
      <c r="Y126">
        <f t="shared" si="17"/>
        <v>596</v>
      </c>
      <c r="Z126">
        <f t="shared" si="18"/>
        <v>1775</v>
      </c>
    </row>
    <row r="127" spans="1:26">
      <c r="A127" s="1">
        <v>1</v>
      </c>
      <c r="B127" s="20" t="s">
        <v>282</v>
      </c>
      <c r="C127" s="142" t="s">
        <v>283</v>
      </c>
      <c r="D127" t="s">
        <v>16</v>
      </c>
      <c r="E127" t="s">
        <v>17</v>
      </c>
      <c r="F127" s="20" t="s">
        <v>284</v>
      </c>
      <c r="G127" t="s">
        <v>19</v>
      </c>
      <c r="H127" t="s">
        <v>36</v>
      </c>
      <c r="I127" t="s">
        <v>28</v>
      </c>
      <c r="J127" s="142">
        <v>3</v>
      </c>
      <c r="K127" s="142">
        <v>29467</v>
      </c>
      <c r="L127" s="142">
        <v>0</v>
      </c>
      <c r="M127">
        <v>0</v>
      </c>
      <c r="N127">
        <v>37136</v>
      </c>
      <c r="O127">
        <v>2</v>
      </c>
      <c r="P127">
        <v>1</v>
      </c>
      <c r="Q127">
        <v>40273</v>
      </c>
      <c r="R127">
        <v>3</v>
      </c>
      <c r="S127">
        <v>8</v>
      </c>
      <c r="T127">
        <v>37932</v>
      </c>
      <c r="U127">
        <v>8</v>
      </c>
      <c r="V127">
        <f t="shared" si="14"/>
        <v>29470</v>
      </c>
      <c r="W127">
        <f t="shared" si="15"/>
        <v>37138</v>
      </c>
      <c r="X127">
        <f t="shared" si="16"/>
        <v>40277</v>
      </c>
      <c r="Y127">
        <f t="shared" si="17"/>
        <v>37948</v>
      </c>
      <c r="Z127">
        <f t="shared" si="18"/>
        <v>144833</v>
      </c>
    </row>
    <row r="128" spans="1:26">
      <c r="A128" s="1">
        <v>1</v>
      </c>
      <c r="B128" t="s">
        <v>285</v>
      </c>
      <c r="C128" t="s">
        <v>286</v>
      </c>
      <c r="D128" t="s">
        <v>16</v>
      </c>
      <c r="E128" s="20" t="s">
        <v>24</v>
      </c>
      <c r="F128" t="s">
        <v>73</v>
      </c>
      <c r="G128" t="s">
        <v>26</v>
      </c>
      <c r="H128" t="s">
        <v>27</v>
      </c>
      <c r="I128" t="s">
        <v>28</v>
      </c>
      <c r="J128">
        <v>7</v>
      </c>
      <c r="K128">
        <v>0</v>
      </c>
      <c r="L128">
        <v>0</v>
      </c>
      <c r="M128">
        <v>3</v>
      </c>
      <c r="N128">
        <v>0</v>
      </c>
      <c r="O128">
        <v>0</v>
      </c>
      <c r="P128">
        <v>3</v>
      </c>
      <c r="Q128">
        <v>0</v>
      </c>
      <c r="R128">
        <v>0</v>
      </c>
      <c r="S128">
        <v>13</v>
      </c>
      <c r="T128">
        <v>0</v>
      </c>
      <c r="U128">
        <v>0</v>
      </c>
      <c r="V128">
        <f t="shared" si="14"/>
        <v>7</v>
      </c>
      <c r="W128">
        <f t="shared" si="15"/>
        <v>3</v>
      </c>
      <c r="X128">
        <f t="shared" si="16"/>
        <v>3</v>
      </c>
      <c r="Y128">
        <f t="shared" si="17"/>
        <v>13</v>
      </c>
      <c r="Z128">
        <f t="shared" si="18"/>
        <v>26</v>
      </c>
    </row>
    <row r="129" spans="1:26">
      <c r="A129" s="1">
        <v>1</v>
      </c>
      <c r="B129" s="20" t="s">
        <v>287</v>
      </c>
      <c r="C129" t="s">
        <v>288</v>
      </c>
      <c r="D129" t="s">
        <v>52</v>
      </c>
      <c r="E129" t="s">
        <v>39</v>
      </c>
      <c r="F129" t="s">
        <v>40</v>
      </c>
      <c r="G129" t="s">
        <v>19</v>
      </c>
      <c r="H129" t="s">
        <v>41</v>
      </c>
      <c r="I129" t="s">
        <v>28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f t="shared" si="14"/>
        <v>0</v>
      </c>
      <c r="W129">
        <f t="shared" si="15"/>
        <v>0</v>
      </c>
      <c r="X129">
        <f t="shared" si="16"/>
        <v>0</v>
      </c>
      <c r="Y129">
        <f t="shared" si="17"/>
        <v>0</v>
      </c>
      <c r="Z129">
        <f t="shared" si="18"/>
        <v>0</v>
      </c>
    </row>
    <row r="130" spans="1:26">
      <c r="A130" s="1">
        <v>1</v>
      </c>
      <c r="B130" s="20" t="s">
        <v>289</v>
      </c>
      <c r="C130" t="s">
        <v>290</v>
      </c>
      <c r="D130" t="s">
        <v>16</v>
      </c>
      <c r="E130" t="s">
        <v>31</v>
      </c>
      <c r="F130" t="s">
        <v>32</v>
      </c>
      <c r="G130" t="s">
        <v>19</v>
      </c>
      <c r="H130" t="s">
        <v>36</v>
      </c>
      <c r="I130" t="s">
        <v>28</v>
      </c>
      <c r="J130">
        <v>9</v>
      </c>
      <c r="K130">
        <v>0</v>
      </c>
      <c r="L130">
        <v>0</v>
      </c>
      <c r="M130">
        <v>7</v>
      </c>
      <c r="N130">
        <v>0</v>
      </c>
      <c r="O130">
        <v>0</v>
      </c>
      <c r="P130">
        <v>70</v>
      </c>
      <c r="Q130">
        <v>0</v>
      </c>
      <c r="R130">
        <v>0</v>
      </c>
      <c r="S130">
        <v>16</v>
      </c>
      <c r="T130">
        <v>0</v>
      </c>
      <c r="U130">
        <v>0</v>
      </c>
      <c r="V130">
        <f t="shared" si="14"/>
        <v>9</v>
      </c>
      <c r="W130">
        <f t="shared" si="15"/>
        <v>7</v>
      </c>
      <c r="X130">
        <f t="shared" si="16"/>
        <v>70</v>
      </c>
      <c r="Y130">
        <f t="shared" si="17"/>
        <v>16</v>
      </c>
      <c r="Z130">
        <f t="shared" si="18"/>
        <v>102</v>
      </c>
    </row>
    <row r="131" spans="1:26">
      <c r="A131" s="1">
        <v>1</v>
      </c>
      <c r="B131" s="20" t="s">
        <v>291</v>
      </c>
      <c r="C131" s="142" t="s">
        <v>292</v>
      </c>
      <c r="D131" t="s">
        <v>16</v>
      </c>
      <c r="E131" t="s">
        <v>31</v>
      </c>
      <c r="F131" s="20" t="s">
        <v>103</v>
      </c>
      <c r="G131" t="s">
        <v>19</v>
      </c>
      <c r="H131" t="s">
        <v>20</v>
      </c>
      <c r="I131" t="s">
        <v>21</v>
      </c>
      <c r="J131" s="142">
        <v>0</v>
      </c>
      <c r="K131" s="142">
        <v>7</v>
      </c>
      <c r="L131" s="142">
        <v>0</v>
      </c>
      <c r="M131">
        <v>0</v>
      </c>
      <c r="N131">
        <v>20</v>
      </c>
      <c r="O131">
        <v>0</v>
      </c>
      <c r="P131">
        <v>0</v>
      </c>
      <c r="Q131">
        <v>60</v>
      </c>
      <c r="R131">
        <v>0</v>
      </c>
      <c r="S131">
        <v>0</v>
      </c>
      <c r="T131">
        <v>65</v>
      </c>
      <c r="U131">
        <v>0</v>
      </c>
      <c r="V131">
        <f t="shared" si="14"/>
        <v>7</v>
      </c>
      <c r="W131">
        <f t="shared" si="15"/>
        <v>20</v>
      </c>
      <c r="X131">
        <f t="shared" si="16"/>
        <v>60</v>
      </c>
      <c r="Y131">
        <f t="shared" si="17"/>
        <v>65</v>
      </c>
      <c r="Z131">
        <f t="shared" si="18"/>
        <v>152</v>
      </c>
    </row>
    <row r="132" spans="1:26">
      <c r="A132" s="1">
        <v>1</v>
      </c>
      <c r="B132" s="20" t="s">
        <v>293</v>
      </c>
      <c r="C132" s="142" t="s">
        <v>294</v>
      </c>
      <c r="D132" t="s">
        <v>16</v>
      </c>
      <c r="E132" t="s">
        <v>17</v>
      </c>
      <c r="F132" s="20" t="s">
        <v>96</v>
      </c>
      <c r="G132" t="s">
        <v>19</v>
      </c>
      <c r="H132" t="s">
        <v>20</v>
      </c>
      <c r="I132" t="s">
        <v>21</v>
      </c>
      <c r="J132" s="142">
        <v>0</v>
      </c>
      <c r="K132" s="142">
        <v>4134</v>
      </c>
      <c r="L132" s="142">
        <v>1</v>
      </c>
      <c r="M132">
        <v>0</v>
      </c>
      <c r="N132">
        <v>1767</v>
      </c>
      <c r="O132">
        <v>0</v>
      </c>
      <c r="P132">
        <v>0</v>
      </c>
      <c r="Q132">
        <v>1055</v>
      </c>
      <c r="R132">
        <v>0</v>
      </c>
      <c r="S132">
        <v>4</v>
      </c>
      <c r="T132">
        <v>829</v>
      </c>
      <c r="U132">
        <v>0</v>
      </c>
      <c r="V132">
        <f t="shared" ref="V132:V195" si="19">SUM(J132:L132)</f>
        <v>4135</v>
      </c>
      <c r="W132">
        <f t="shared" ref="W132:W195" si="20">SUM(M132:O132)</f>
        <v>1767</v>
      </c>
      <c r="X132">
        <f t="shared" ref="X132:X195" si="21">SUM(P132:R132)</f>
        <v>1055</v>
      </c>
      <c r="Y132">
        <f t="shared" ref="Y132:Y195" si="22">SUM(S132:U132)</f>
        <v>833</v>
      </c>
      <c r="Z132">
        <f t="shared" ref="Z132:Z195" si="23">SUM(V132:Y132)</f>
        <v>7790</v>
      </c>
    </row>
    <row r="133" spans="1:26">
      <c r="A133" s="1">
        <v>1</v>
      </c>
      <c r="B133" s="20" t="s">
        <v>295</v>
      </c>
      <c r="C133" s="142" t="s">
        <v>296</v>
      </c>
      <c r="D133" t="s">
        <v>16</v>
      </c>
      <c r="E133" t="s">
        <v>31</v>
      </c>
      <c r="F133" s="20" t="s">
        <v>35</v>
      </c>
      <c r="G133" t="s">
        <v>19</v>
      </c>
      <c r="H133" t="s">
        <v>27</v>
      </c>
      <c r="I133" t="s">
        <v>28</v>
      </c>
      <c r="J133" s="142">
        <v>1</v>
      </c>
      <c r="K133" s="142">
        <v>59</v>
      </c>
      <c r="L133" s="142">
        <v>0</v>
      </c>
      <c r="M133">
        <v>1</v>
      </c>
      <c r="N133">
        <v>38</v>
      </c>
      <c r="O133">
        <v>0</v>
      </c>
      <c r="P133">
        <v>0</v>
      </c>
      <c r="Q133">
        <v>38</v>
      </c>
      <c r="R133">
        <v>0</v>
      </c>
      <c r="S133">
        <v>0</v>
      </c>
      <c r="T133">
        <v>122</v>
      </c>
      <c r="U133">
        <v>0</v>
      </c>
      <c r="V133">
        <f t="shared" si="19"/>
        <v>60</v>
      </c>
      <c r="W133">
        <f t="shared" si="20"/>
        <v>39</v>
      </c>
      <c r="X133">
        <f t="shared" si="21"/>
        <v>38</v>
      </c>
      <c r="Y133">
        <f t="shared" si="22"/>
        <v>122</v>
      </c>
      <c r="Z133">
        <f t="shared" si="23"/>
        <v>259</v>
      </c>
    </row>
    <row r="134" spans="1:26">
      <c r="A134" s="1">
        <v>1</v>
      </c>
      <c r="B134" t="s">
        <v>297</v>
      </c>
      <c r="C134" t="s">
        <v>298</v>
      </c>
      <c r="D134" t="s">
        <v>16</v>
      </c>
      <c r="E134" t="s">
        <v>17</v>
      </c>
      <c r="F134" t="s">
        <v>490</v>
      </c>
      <c r="G134" t="s">
        <v>19</v>
      </c>
      <c r="H134" t="s">
        <v>27</v>
      </c>
      <c r="I134" t="s">
        <v>28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f t="shared" si="19"/>
        <v>0</v>
      </c>
      <c r="W134">
        <f t="shared" si="20"/>
        <v>0</v>
      </c>
      <c r="X134">
        <f t="shared" si="21"/>
        <v>0</v>
      </c>
      <c r="Y134">
        <f t="shared" si="22"/>
        <v>0</v>
      </c>
      <c r="Z134">
        <f t="shared" si="23"/>
        <v>0</v>
      </c>
    </row>
    <row r="135" spans="1:26">
      <c r="A135" s="1">
        <v>1</v>
      </c>
      <c r="B135" t="s">
        <v>299</v>
      </c>
      <c r="C135" t="s">
        <v>300</v>
      </c>
      <c r="D135" t="s">
        <v>16</v>
      </c>
      <c r="E135" t="s">
        <v>17</v>
      </c>
      <c r="F135" t="s">
        <v>68</v>
      </c>
      <c r="G135" t="s">
        <v>19</v>
      </c>
      <c r="H135" t="s">
        <v>20</v>
      </c>
      <c r="I135" t="s">
        <v>21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f t="shared" si="19"/>
        <v>0</v>
      </c>
      <c r="W135">
        <f t="shared" si="20"/>
        <v>0</v>
      </c>
      <c r="X135">
        <f t="shared" si="21"/>
        <v>0</v>
      </c>
      <c r="Y135">
        <f t="shared" si="22"/>
        <v>0</v>
      </c>
      <c r="Z135">
        <f t="shared" si="23"/>
        <v>0</v>
      </c>
    </row>
    <row r="136" spans="1:26">
      <c r="A136" s="1">
        <v>1</v>
      </c>
      <c r="B136" t="s">
        <v>301</v>
      </c>
      <c r="C136" t="s">
        <v>302</v>
      </c>
      <c r="D136" t="s">
        <v>52</v>
      </c>
      <c r="E136" t="s">
        <v>10</v>
      </c>
      <c r="F136" t="s">
        <v>57</v>
      </c>
      <c r="G136" t="s">
        <v>53</v>
      </c>
      <c r="H136" t="s">
        <v>41</v>
      </c>
      <c r="I136" t="s">
        <v>28</v>
      </c>
      <c r="J136">
        <v>909</v>
      </c>
      <c r="K136">
        <v>0</v>
      </c>
      <c r="L136">
        <v>0</v>
      </c>
      <c r="M136">
        <v>1494</v>
      </c>
      <c r="N136">
        <v>0</v>
      </c>
      <c r="O136">
        <v>0</v>
      </c>
      <c r="P136">
        <v>2306</v>
      </c>
      <c r="Q136">
        <v>0</v>
      </c>
      <c r="R136">
        <v>1</v>
      </c>
      <c r="S136">
        <v>3644</v>
      </c>
      <c r="T136">
        <v>0</v>
      </c>
      <c r="U136">
        <v>3</v>
      </c>
      <c r="V136">
        <f t="shared" si="19"/>
        <v>909</v>
      </c>
      <c r="W136">
        <f t="shared" si="20"/>
        <v>1494</v>
      </c>
      <c r="X136">
        <f t="shared" si="21"/>
        <v>2307</v>
      </c>
      <c r="Y136">
        <f t="shared" si="22"/>
        <v>3647</v>
      </c>
      <c r="Z136">
        <f t="shared" si="23"/>
        <v>8357</v>
      </c>
    </row>
    <row r="137" spans="1:26">
      <c r="A137" s="1">
        <v>1</v>
      </c>
      <c r="B137" t="s">
        <v>303</v>
      </c>
      <c r="C137" s="142" t="s">
        <v>304</v>
      </c>
      <c r="D137" t="s">
        <v>16</v>
      </c>
      <c r="E137" t="s">
        <v>17</v>
      </c>
      <c r="F137" t="s">
        <v>490</v>
      </c>
      <c r="G137" t="s">
        <v>53</v>
      </c>
      <c r="H137" t="s">
        <v>41</v>
      </c>
      <c r="I137" t="s">
        <v>28</v>
      </c>
      <c r="J137" s="142">
        <v>16</v>
      </c>
      <c r="K137" s="142">
        <v>7807</v>
      </c>
      <c r="L137" s="142">
        <v>0</v>
      </c>
      <c r="M137">
        <v>18</v>
      </c>
      <c r="N137">
        <v>14075</v>
      </c>
      <c r="O137">
        <v>0</v>
      </c>
      <c r="P137">
        <v>4</v>
      </c>
      <c r="Q137">
        <v>18690</v>
      </c>
      <c r="R137">
        <v>0</v>
      </c>
      <c r="S137">
        <v>2</v>
      </c>
      <c r="T137">
        <v>21476</v>
      </c>
      <c r="U137">
        <v>0</v>
      </c>
      <c r="V137">
        <f t="shared" si="19"/>
        <v>7823</v>
      </c>
      <c r="W137">
        <f t="shared" si="20"/>
        <v>14093</v>
      </c>
      <c r="X137">
        <f t="shared" si="21"/>
        <v>18694</v>
      </c>
      <c r="Y137">
        <f t="shared" si="22"/>
        <v>21478</v>
      </c>
      <c r="Z137">
        <f t="shared" si="23"/>
        <v>62088</v>
      </c>
    </row>
    <row r="138" spans="1:26">
      <c r="A138" s="1">
        <v>1</v>
      </c>
      <c r="B138" s="20" t="s">
        <v>305</v>
      </c>
      <c r="C138" t="s">
        <v>306</v>
      </c>
      <c r="D138" t="s">
        <v>16</v>
      </c>
      <c r="E138" t="s">
        <v>39</v>
      </c>
      <c r="F138" t="s">
        <v>78</v>
      </c>
      <c r="G138" t="s">
        <v>19</v>
      </c>
      <c r="H138" t="s">
        <v>36</v>
      </c>
      <c r="I138" t="s">
        <v>28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f t="shared" si="19"/>
        <v>0</v>
      </c>
      <c r="W138">
        <f t="shared" si="20"/>
        <v>0</v>
      </c>
      <c r="X138">
        <f t="shared" si="21"/>
        <v>0</v>
      </c>
      <c r="Y138">
        <f t="shared" si="22"/>
        <v>0</v>
      </c>
      <c r="Z138">
        <f t="shared" si="23"/>
        <v>0</v>
      </c>
    </row>
    <row r="139" spans="1:26">
      <c r="A139" s="1">
        <v>1</v>
      </c>
      <c r="B139" s="20" t="s">
        <v>307</v>
      </c>
      <c r="C139" t="s">
        <v>308</v>
      </c>
      <c r="D139" t="s">
        <v>16</v>
      </c>
      <c r="E139" t="s">
        <v>31</v>
      </c>
      <c r="F139" t="s">
        <v>81</v>
      </c>
      <c r="G139" t="s">
        <v>19</v>
      </c>
      <c r="H139" t="s">
        <v>20</v>
      </c>
      <c r="I139" t="s">
        <v>21</v>
      </c>
      <c r="J139">
        <v>0</v>
      </c>
      <c r="K139">
        <v>0</v>
      </c>
      <c r="L139">
        <v>0</v>
      </c>
      <c r="M139">
        <v>7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f t="shared" si="19"/>
        <v>0</v>
      </c>
      <c r="W139">
        <f t="shared" si="20"/>
        <v>7</v>
      </c>
      <c r="X139">
        <f t="shared" si="21"/>
        <v>0</v>
      </c>
      <c r="Y139">
        <f t="shared" si="22"/>
        <v>1</v>
      </c>
      <c r="Z139">
        <f t="shared" si="23"/>
        <v>8</v>
      </c>
    </row>
    <row r="140" spans="1:26">
      <c r="A140" s="1">
        <v>1</v>
      </c>
      <c r="B140" s="20" t="s">
        <v>309</v>
      </c>
      <c r="C140" s="142" t="s">
        <v>310</v>
      </c>
      <c r="D140" t="s">
        <v>16</v>
      </c>
      <c r="E140" t="s">
        <v>31</v>
      </c>
      <c r="F140" t="s">
        <v>81</v>
      </c>
      <c r="G140" t="s">
        <v>19</v>
      </c>
      <c r="H140" t="s">
        <v>36</v>
      </c>
      <c r="I140" t="s">
        <v>28</v>
      </c>
      <c r="J140" s="142">
        <v>26</v>
      </c>
      <c r="K140" s="142">
        <v>2</v>
      </c>
      <c r="L140" s="142">
        <v>2</v>
      </c>
      <c r="M140">
        <v>4</v>
      </c>
      <c r="N140">
        <v>1</v>
      </c>
      <c r="O140">
        <v>0</v>
      </c>
      <c r="P140">
        <v>9</v>
      </c>
      <c r="Q140">
        <v>3</v>
      </c>
      <c r="R140">
        <v>1</v>
      </c>
      <c r="S140">
        <v>9</v>
      </c>
      <c r="T140">
        <v>10</v>
      </c>
      <c r="U140">
        <v>11</v>
      </c>
      <c r="V140">
        <f t="shared" si="19"/>
        <v>30</v>
      </c>
      <c r="W140">
        <f t="shared" si="20"/>
        <v>5</v>
      </c>
      <c r="X140">
        <f t="shared" si="21"/>
        <v>13</v>
      </c>
      <c r="Y140">
        <f t="shared" si="22"/>
        <v>30</v>
      </c>
      <c r="Z140">
        <f t="shared" si="23"/>
        <v>78</v>
      </c>
    </row>
    <row r="141" spans="1:26">
      <c r="A141" s="1">
        <v>1</v>
      </c>
      <c r="B141" t="s">
        <v>311</v>
      </c>
      <c r="C141" t="s">
        <v>312</v>
      </c>
      <c r="D141" t="s">
        <v>52</v>
      </c>
      <c r="E141" t="s">
        <v>10</v>
      </c>
      <c r="F141" t="s">
        <v>57</v>
      </c>
      <c r="G141" t="s">
        <v>53</v>
      </c>
      <c r="H141" t="s">
        <v>41</v>
      </c>
      <c r="I141" t="s">
        <v>28</v>
      </c>
      <c r="J141">
        <v>8987</v>
      </c>
      <c r="K141">
        <v>0</v>
      </c>
      <c r="L141">
        <v>0</v>
      </c>
      <c r="M141">
        <v>8552</v>
      </c>
      <c r="N141">
        <v>0</v>
      </c>
      <c r="O141">
        <v>0</v>
      </c>
      <c r="P141">
        <v>7054</v>
      </c>
      <c r="Q141">
        <v>0</v>
      </c>
      <c r="R141">
        <v>0</v>
      </c>
      <c r="S141">
        <v>6068</v>
      </c>
      <c r="T141">
        <v>0</v>
      </c>
      <c r="U141">
        <v>0</v>
      </c>
      <c r="V141">
        <f t="shared" si="19"/>
        <v>8987</v>
      </c>
      <c r="W141">
        <f t="shared" si="20"/>
        <v>8552</v>
      </c>
      <c r="X141">
        <f t="shared" si="21"/>
        <v>7054</v>
      </c>
      <c r="Y141">
        <f t="shared" si="22"/>
        <v>6068</v>
      </c>
      <c r="Z141">
        <f t="shared" si="23"/>
        <v>30661</v>
      </c>
    </row>
    <row r="142" spans="1:26">
      <c r="A142" s="1">
        <v>1</v>
      </c>
      <c r="B142" s="20" t="s">
        <v>313</v>
      </c>
      <c r="C142" t="s">
        <v>314</v>
      </c>
      <c r="D142" t="s">
        <v>16</v>
      </c>
      <c r="E142" t="s">
        <v>64</v>
      </c>
      <c r="F142" s="20" t="s">
        <v>65</v>
      </c>
      <c r="G142" t="s">
        <v>19</v>
      </c>
      <c r="H142" t="s">
        <v>41</v>
      </c>
      <c r="I142" t="s">
        <v>28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0</v>
      </c>
      <c r="U142">
        <v>2</v>
      </c>
      <c r="V142">
        <f t="shared" si="19"/>
        <v>0</v>
      </c>
      <c r="W142">
        <f t="shared" si="20"/>
        <v>0</v>
      </c>
      <c r="X142">
        <f t="shared" si="21"/>
        <v>1</v>
      </c>
      <c r="Y142">
        <f t="shared" si="22"/>
        <v>3</v>
      </c>
      <c r="Z142">
        <f t="shared" si="23"/>
        <v>4</v>
      </c>
    </row>
    <row r="143" spans="1:26">
      <c r="A143" s="1">
        <v>1</v>
      </c>
      <c r="B143" s="20" t="s">
        <v>315</v>
      </c>
      <c r="C143" s="142" t="s">
        <v>316</v>
      </c>
      <c r="D143" t="s">
        <v>16</v>
      </c>
      <c r="E143" t="s">
        <v>17</v>
      </c>
      <c r="F143" s="20" t="s">
        <v>68</v>
      </c>
      <c r="G143" t="s">
        <v>19</v>
      </c>
      <c r="H143" t="s">
        <v>36</v>
      </c>
      <c r="I143" t="s">
        <v>28</v>
      </c>
      <c r="J143" s="142">
        <v>4</v>
      </c>
      <c r="K143" s="142">
        <v>20250</v>
      </c>
      <c r="L143" s="142">
        <v>0</v>
      </c>
      <c r="M143">
        <v>5</v>
      </c>
      <c r="N143">
        <v>16245</v>
      </c>
      <c r="O143">
        <v>0</v>
      </c>
      <c r="P143">
        <v>0</v>
      </c>
      <c r="Q143">
        <v>3806</v>
      </c>
      <c r="R143">
        <v>0</v>
      </c>
      <c r="S143">
        <v>0</v>
      </c>
      <c r="T143">
        <v>8640</v>
      </c>
      <c r="U143">
        <v>0</v>
      </c>
      <c r="V143">
        <f t="shared" si="19"/>
        <v>20254</v>
      </c>
      <c r="W143">
        <f t="shared" si="20"/>
        <v>16250</v>
      </c>
      <c r="X143">
        <f t="shared" si="21"/>
        <v>3806</v>
      </c>
      <c r="Y143">
        <f t="shared" si="22"/>
        <v>8640</v>
      </c>
      <c r="Z143">
        <f t="shared" si="23"/>
        <v>48950</v>
      </c>
    </row>
    <row r="144" spans="1:26">
      <c r="A144" s="1">
        <v>1</v>
      </c>
      <c r="B144" t="s">
        <v>317</v>
      </c>
      <c r="C144" t="s">
        <v>318</v>
      </c>
      <c r="D144" t="s">
        <v>16</v>
      </c>
      <c r="E144" t="s">
        <v>17</v>
      </c>
      <c r="F144" t="s">
        <v>490</v>
      </c>
      <c r="G144" t="s">
        <v>19</v>
      </c>
      <c r="H144" t="s">
        <v>41</v>
      </c>
      <c r="I144" t="s">
        <v>28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f t="shared" si="19"/>
        <v>0</v>
      </c>
      <c r="W144">
        <f t="shared" si="20"/>
        <v>0</v>
      </c>
      <c r="X144">
        <f t="shared" si="21"/>
        <v>0</v>
      </c>
      <c r="Y144">
        <f t="shared" si="22"/>
        <v>0</v>
      </c>
      <c r="Z144">
        <f t="shared" si="23"/>
        <v>0</v>
      </c>
    </row>
    <row r="145" spans="1:26">
      <c r="A145" s="1">
        <v>1</v>
      </c>
      <c r="B145" s="20" t="s">
        <v>319</v>
      </c>
      <c r="C145" t="s">
        <v>320</v>
      </c>
      <c r="D145" t="s">
        <v>16</v>
      </c>
      <c r="E145" t="s">
        <v>39</v>
      </c>
      <c r="F145" s="20" t="s">
        <v>78</v>
      </c>
      <c r="G145" t="s">
        <v>19</v>
      </c>
      <c r="H145" t="s">
        <v>41</v>
      </c>
      <c r="I145" t="s">
        <v>28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f t="shared" si="19"/>
        <v>0</v>
      </c>
      <c r="W145">
        <f t="shared" si="20"/>
        <v>0</v>
      </c>
      <c r="X145">
        <f t="shared" si="21"/>
        <v>0</v>
      </c>
      <c r="Y145">
        <f t="shared" si="22"/>
        <v>0</v>
      </c>
      <c r="Z145">
        <f t="shared" si="23"/>
        <v>0</v>
      </c>
    </row>
    <row r="146" spans="1:26">
      <c r="A146" s="1">
        <v>1</v>
      </c>
      <c r="B146" t="s">
        <v>321</v>
      </c>
      <c r="C146" s="142" t="s">
        <v>322</v>
      </c>
      <c r="D146" t="s">
        <v>16</v>
      </c>
      <c r="E146" t="s">
        <v>17</v>
      </c>
      <c r="F146" t="s">
        <v>490</v>
      </c>
      <c r="G146" t="s">
        <v>19</v>
      </c>
      <c r="H146" t="s">
        <v>36</v>
      </c>
      <c r="I146" t="s">
        <v>28</v>
      </c>
      <c r="J146" s="142">
        <v>0</v>
      </c>
      <c r="K146" s="142">
        <v>2</v>
      </c>
      <c r="L146" s="142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3</v>
      </c>
      <c r="U146">
        <v>0</v>
      </c>
      <c r="V146">
        <f t="shared" si="19"/>
        <v>2</v>
      </c>
      <c r="W146">
        <f t="shared" si="20"/>
        <v>1</v>
      </c>
      <c r="X146">
        <f t="shared" si="21"/>
        <v>0</v>
      </c>
      <c r="Y146">
        <f t="shared" si="22"/>
        <v>3</v>
      </c>
      <c r="Z146">
        <f t="shared" si="23"/>
        <v>6</v>
      </c>
    </row>
    <row r="147" spans="1:26">
      <c r="A147" s="1">
        <v>1</v>
      </c>
      <c r="B147" t="s">
        <v>323</v>
      </c>
      <c r="C147" s="142" t="s">
        <v>324</v>
      </c>
      <c r="D147" t="s">
        <v>16</v>
      </c>
      <c r="E147" t="s">
        <v>39</v>
      </c>
      <c r="F147" t="s">
        <v>44</v>
      </c>
      <c r="G147" t="s">
        <v>19</v>
      </c>
      <c r="H147" t="s">
        <v>27</v>
      </c>
      <c r="I147" t="s">
        <v>28</v>
      </c>
      <c r="J147" s="142">
        <v>6</v>
      </c>
      <c r="K147" s="142">
        <v>2</v>
      </c>
      <c r="L147" s="142">
        <v>0</v>
      </c>
      <c r="M147">
        <v>0</v>
      </c>
      <c r="N147">
        <v>2</v>
      </c>
      <c r="O147">
        <v>0</v>
      </c>
      <c r="P147">
        <v>2</v>
      </c>
      <c r="Q147">
        <v>4</v>
      </c>
      <c r="R147">
        <v>0</v>
      </c>
      <c r="S147">
        <v>1</v>
      </c>
      <c r="T147">
        <v>0</v>
      </c>
      <c r="U147">
        <v>0</v>
      </c>
      <c r="V147">
        <f t="shared" si="19"/>
        <v>8</v>
      </c>
      <c r="W147">
        <f t="shared" si="20"/>
        <v>2</v>
      </c>
      <c r="X147">
        <f t="shared" si="21"/>
        <v>6</v>
      </c>
      <c r="Y147">
        <f t="shared" si="22"/>
        <v>1</v>
      </c>
      <c r="Z147">
        <f t="shared" si="23"/>
        <v>17</v>
      </c>
    </row>
    <row r="148" spans="1:26">
      <c r="A148" s="1">
        <v>1</v>
      </c>
      <c r="B148" s="20" t="s">
        <v>325</v>
      </c>
      <c r="C148" t="s">
        <v>326</v>
      </c>
      <c r="D148" t="s">
        <v>16</v>
      </c>
      <c r="E148" t="s">
        <v>39</v>
      </c>
      <c r="F148" s="20" t="s">
        <v>44</v>
      </c>
      <c r="G148" t="s">
        <v>19</v>
      </c>
      <c r="H148" t="s">
        <v>27</v>
      </c>
      <c r="I148" t="s">
        <v>28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f t="shared" si="19"/>
        <v>0</v>
      </c>
      <c r="W148">
        <f t="shared" si="20"/>
        <v>0</v>
      </c>
      <c r="X148">
        <f t="shared" si="21"/>
        <v>0</v>
      </c>
      <c r="Y148">
        <f t="shared" si="22"/>
        <v>0</v>
      </c>
      <c r="Z148">
        <f t="shared" si="23"/>
        <v>0</v>
      </c>
    </row>
    <row r="149" spans="1:26">
      <c r="A149" s="1">
        <v>1</v>
      </c>
      <c r="B149" s="20" t="s">
        <v>327</v>
      </c>
      <c r="C149" s="142" t="s">
        <v>328</v>
      </c>
      <c r="D149" t="s">
        <v>16</v>
      </c>
      <c r="E149" t="s">
        <v>17</v>
      </c>
      <c r="F149" s="20" t="s">
        <v>96</v>
      </c>
      <c r="G149" t="s">
        <v>19</v>
      </c>
      <c r="H149" t="s">
        <v>36</v>
      </c>
      <c r="I149" t="s">
        <v>28</v>
      </c>
      <c r="J149" s="142">
        <v>2</v>
      </c>
      <c r="K149" s="142">
        <v>4</v>
      </c>
      <c r="L149" s="142">
        <v>0</v>
      </c>
      <c r="M149">
        <v>0</v>
      </c>
      <c r="N149">
        <v>13</v>
      </c>
      <c r="O149">
        <v>0</v>
      </c>
      <c r="P149">
        <v>22</v>
      </c>
      <c r="Q149">
        <v>20</v>
      </c>
      <c r="R149">
        <v>2</v>
      </c>
      <c r="S149">
        <v>1</v>
      </c>
      <c r="T149">
        <v>1</v>
      </c>
      <c r="U149">
        <v>29</v>
      </c>
      <c r="V149">
        <f t="shared" si="19"/>
        <v>6</v>
      </c>
      <c r="W149">
        <f t="shared" si="20"/>
        <v>13</v>
      </c>
      <c r="X149">
        <f t="shared" si="21"/>
        <v>44</v>
      </c>
      <c r="Y149">
        <f t="shared" si="22"/>
        <v>31</v>
      </c>
      <c r="Z149">
        <f t="shared" si="23"/>
        <v>94</v>
      </c>
    </row>
    <row r="150" spans="1:26">
      <c r="A150" s="1">
        <v>1</v>
      </c>
      <c r="C150" t="s">
        <v>329</v>
      </c>
      <c r="D150" t="s">
        <v>52</v>
      </c>
      <c r="E150" t="s">
        <v>17</v>
      </c>
      <c r="F150" t="s">
        <v>490</v>
      </c>
      <c r="G150" t="s">
        <v>19</v>
      </c>
      <c r="H150" t="s">
        <v>36</v>
      </c>
      <c r="I150" t="s">
        <v>28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f t="shared" si="19"/>
        <v>0</v>
      </c>
      <c r="W150">
        <f t="shared" si="20"/>
        <v>0</v>
      </c>
      <c r="X150">
        <f t="shared" si="21"/>
        <v>0</v>
      </c>
      <c r="Y150">
        <f t="shared" si="22"/>
        <v>0</v>
      </c>
      <c r="Z150">
        <f t="shared" si="23"/>
        <v>0</v>
      </c>
    </row>
    <row r="151" spans="1:26">
      <c r="A151" s="1">
        <v>1</v>
      </c>
      <c r="B151" t="s">
        <v>330</v>
      </c>
      <c r="C151" t="s">
        <v>331</v>
      </c>
      <c r="D151" t="s">
        <v>52</v>
      </c>
      <c r="E151" t="s">
        <v>10</v>
      </c>
      <c r="F151" s="20" t="s">
        <v>136</v>
      </c>
      <c r="G151" t="s">
        <v>53</v>
      </c>
      <c r="H151" t="s">
        <v>41</v>
      </c>
      <c r="I151" t="s">
        <v>28</v>
      </c>
      <c r="J151">
        <v>590</v>
      </c>
      <c r="K151">
        <v>0</v>
      </c>
      <c r="L151">
        <v>0</v>
      </c>
      <c r="M151">
        <v>975</v>
      </c>
      <c r="N151">
        <v>0</v>
      </c>
      <c r="O151">
        <v>0</v>
      </c>
      <c r="P151">
        <v>1578</v>
      </c>
      <c r="Q151">
        <v>0</v>
      </c>
      <c r="R151">
        <v>0</v>
      </c>
      <c r="S151">
        <v>875</v>
      </c>
      <c r="T151">
        <v>0</v>
      </c>
      <c r="U151">
        <v>0</v>
      </c>
      <c r="V151">
        <f t="shared" si="19"/>
        <v>590</v>
      </c>
      <c r="W151">
        <f t="shared" si="20"/>
        <v>975</v>
      </c>
      <c r="X151">
        <f t="shared" si="21"/>
        <v>1578</v>
      </c>
      <c r="Y151">
        <f t="shared" si="22"/>
        <v>875</v>
      </c>
      <c r="Z151">
        <f t="shared" si="23"/>
        <v>4018</v>
      </c>
    </row>
    <row r="152" spans="1:26">
      <c r="A152" s="1">
        <v>1</v>
      </c>
      <c r="B152" t="s">
        <v>332</v>
      </c>
      <c r="C152" t="s">
        <v>333</v>
      </c>
      <c r="D152" t="s">
        <v>52</v>
      </c>
      <c r="E152" t="s">
        <v>10</v>
      </c>
      <c r="F152" t="s">
        <v>57</v>
      </c>
      <c r="G152" t="s">
        <v>53</v>
      </c>
      <c r="H152" t="s">
        <v>41</v>
      </c>
      <c r="I152" t="s">
        <v>28</v>
      </c>
      <c r="J152">
        <v>351</v>
      </c>
      <c r="K152">
        <v>0</v>
      </c>
      <c r="L152">
        <v>0</v>
      </c>
      <c r="M152">
        <v>973</v>
      </c>
      <c r="N152">
        <v>0</v>
      </c>
      <c r="O152">
        <v>0</v>
      </c>
      <c r="P152">
        <v>1458</v>
      </c>
      <c r="Q152">
        <v>0</v>
      </c>
      <c r="R152">
        <v>0</v>
      </c>
      <c r="S152">
        <v>1456</v>
      </c>
      <c r="T152">
        <v>0</v>
      </c>
      <c r="U152">
        <v>0</v>
      </c>
      <c r="V152">
        <f t="shared" si="19"/>
        <v>351</v>
      </c>
      <c r="W152">
        <f t="shared" si="20"/>
        <v>973</v>
      </c>
      <c r="X152">
        <f t="shared" si="21"/>
        <v>1458</v>
      </c>
      <c r="Y152">
        <f t="shared" si="22"/>
        <v>1456</v>
      </c>
      <c r="Z152">
        <f t="shared" si="23"/>
        <v>4238</v>
      </c>
    </row>
    <row r="153" spans="1:26">
      <c r="A153" s="1">
        <v>1</v>
      </c>
      <c r="B153" t="s">
        <v>334</v>
      </c>
      <c r="C153" t="s">
        <v>335</v>
      </c>
      <c r="D153" t="s">
        <v>16</v>
      </c>
      <c r="E153" t="s">
        <v>64</v>
      </c>
      <c r="F153" t="s">
        <v>65</v>
      </c>
      <c r="G153" t="s">
        <v>19</v>
      </c>
      <c r="H153" t="s">
        <v>41</v>
      </c>
      <c r="I153" t="s">
        <v>28</v>
      </c>
      <c r="J153">
        <v>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6</v>
      </c>
      <c r="T153">
        <v>0</v>
      </c>
      <c r="U153">
        <v>0</v>
      </c>
      <c r="V153">
        <f t="shared" si="19"/>
        <v>2</v>
      </c>
      <c r="W153">
        <f t="shared" si="20"/>
        <v>0</v>
      </c>
      <c r="X153">
        <f t="shared" si="21"/>
        <v>1</v>
      </c>
      <c r="Y153">
        <f t="shared" si="22"/>
        <v>6</v>
      </c>
      <c r="Z153">
        <f t="shared" si="23"/>
        <v>9</v>
      </c>
    </row>
    <row r="154" spans="1:26">
      <c r="A154" s="1">
        <v>1</v>
      </c>
      <c r="B154" s="20" t="s">
        <v>336</v>
      </c>
      <c r="C154" t="s">
        <v>337</v>
      </c>
      <c r="D154" t="s">
        <v>52</v>
      </c>
      <c r="E154" t="s">
        <v>31</v>
      </c>
      <c r="F154" s="20" t="s">
        <v>103</v>
      </c>
      <c r="G154" t="s">
        <v>19</v>
      </c>
      <c r="H154" t="s">
        <v>36</v>
      </c>
      <c r="I154" t="s">
        <v>28</v>
      </c>
      <c r="J154" s="23">
        <v>0</v>
      </c>
      <c r="K154" s="23">
        <v>0</v>
      </c>
      <c r="L154" s="23">
        <v>0</v>
      </c>
      <c r="M154" s="24">
        <v>0</v>
      </c>
      <c r="N154" s="24">
        <v>0</v>
      </c>
      <c r="O154" s="24">
        <v>0</v>
      </c>
      <c r="P154" s="25">
        <v>0</v>
      </c>
      <c r="Q154" s="25">
        <v>0</v>
      </c>
      <c r="R154" s="25">
        <v>0</v>
      </c>
      <c r="S154" s="26">
        <v>0</v>
      </c>
      <c r="T154" s="26">
        <v>0</v>
      </c>
      <c r="U154" s="26">
        <v>0</v>
      </c>
      <c r="V154">
        <f t="shared" si="19"/>
        <v>0</v>
      </c>
      <c r="W154">
        <f t="shared" si="20"/>
        <v>0</v>
      </c>
      <c r="X154">
        <f t="shared" si="21"/>
        <v>0</v>
      </c>
      <c r="Y154">
        <f t="shared" si="22"/>
        <v>0</v>
      </c>
      <c r="Z154">
        <f t="shared" si="23"/>
        <v>0</v>
      </c>
    </row>
    <row r="155" spans="1:26">
      <c r="A155" s="1">
        <v>1</v>
      </c>
      <c r="B155" s="20" t="s">
        <v>338</v>
      </c>
      <c r="C155" t="s">
        <v>339</v>
      </c>
      <c r="D155" t="s">
        <v>52</v>
      </c>
      <c r="E155" s="20" t="s">
        <v>10</v>
      </c>
      <c r="F155" s="20" t="s">
        <v>25</v>
      </c>
      <c r="G155" t="s">
        <v>19</v>
      </c>
      <c r="H155" t="s">
        <v>27</v>
      </c>
      <c r="I155" t="s">
        <v>28</v>
      </c>
      <c r="J155">
        <v>166</v>
      </c>
      <c r="K155">
        <v>0</v>
      </c>
      <c r="L155">
        <v>0</v>
      </c>
      <c r="M155">
        <v>375</v>
      </c>
      <c r="N155">
        <v>0</v>
      </c>
      <c r="O155">
        <v>0</v>
      </c>
      <c r="P155">
        <v>682</v>
      </c>
      <c r="Q155">
        <v>0</v>
      </c>
      <c r="R155">
        <v>0</v>
      </c>
      <c r="S155">
        <v>469</v>
      </c>
      <c r="T155">
        <v>0</v>
      </c>
      <c r="U155">
        <v>0</v>
      </c>
      <c r="V155">
        <f t="shared" si="19"/>
        <v>166</v>
      </c>
      <c r="W155">
        <f t="shared" si="20"/>
        <v>375</v>
      </c>
      <c r="X155">
        <f t="shared" si="21"/>
        <v>682</v>
      </c>
      <c r="Y155">
        <f t="shared" si="22"/>
        <v>469</v>
      </c>
      <c r="Z155">
        <f t="shared" si="23"/>
        <v>1692</v>
      </c>
    </row>
    <row r="156" spans="1:26">
      <c r="A156" s="1">
        <v>1</v>
      </c>
      <c r="B156" s="20" t="s">
        <v>340</v>
      </c>
      <c r="C156" s="142" t="s">
        <v>341</v>
      </c>
      <c r="D156" t="s">
        <v>16</v>
      </c>
      <c r="E156" t="s">
        <v>24</v>
      </c>
      <c r="F156" s="20" t="s">
        <v>73</v>
      </c>
      <c r="G156" t="s">
        <v>26</v>
      </c>
      <c r="H156" t="s">
        <v>27</v>
      </c>
      <c r="I156" t="s">
        <v>28</v>
      </c>
      <c r="J156" s="142">
        <v>33</v>
      </c>
      <c r="K156" s="142">
        <v>14608</v>
      </c>
      <c r="L156" s="142">
        <v>0</v>
      </c>
      <c r="M156">
        <v>34</v>
      </c>
      <c r="N156">
        <v>21074</v>
      </c>
      <c r="O156">
        <v>1</v>
      </c>
      <c r="P156">
        <v>102</v>
      </c>
      <c r="Q156">
        <v>32967</v>
      </c>
      <c r="R156">
        <v>3</v>
      </c>
      <c r="S156">
        <v>105</v>
      </c>
      <c r="T156">
        <v>34436</v>
      </c>
      <c r="U156">
        <v>25</v>
      </c>
      <c r="V156">
        <f t="shared" si="19"/>
        <v>14641</v>
      </c>
      <c r="W156">
        <f t="shared" si="20"/>
        <v>21109</v>
      </c>
      <c r="X156">
        <f t="shared" si="21"/>
        <v>33072</v>
      </c>
      <c r="Y156">
        <f t="shared" si="22"/>
        <v>34566</v>
      </c>
      <c r="Z156">
        <f t="shared" si="23"/>
        <v>103388</v>
      </c>
    </row>
    <row r="157" spans="1:26">
      <c r="A157" s="1">
        <v>1</v>
      </c>
      <c r="B157" t="s">
        <v>342</v>
      </c>
      <c r="C157" t="s">
        <v>343</v>
      </c>
      <c r="D157" t="s">
        <v>16</v>
      </c>
      <c r="E157" t="s">
        <v>31</v>
      </c>
      <c r="F157" s="20" t="s">
        <v>103</v>
      </c>
      <c r="G157" t="s">
        <v>19</v>
      </c>
      <c r="H157" t="s">
        <v>20</v>
      </c>
      <c r="I157" t="s">
        <v>21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f t="shared" si="19"/>
        <v>0</v>
      </c>
      <c r="W157">
        <f t="shared" si="20"/>
        <v>0</v>
      </c>
      <c r="X157">
        <f t="shared" si="21"/>
        <v>0</v>
      </c>
      <c r="Y157">
        <f t="shared" si="22"/>
        <v>0</v>
      </c>
      <c r="Z157">
        <f t="shared" si="23"/>
        <v>0</v>
      </c>
    </row>
    <row r="158" spans="1:26">
      <c r="A158" s="1">
        <v>1</v>
      </c>
      <c r="B158" t="s">
        <v>344</v>
      </c>
      <c r="C158" t="s">
        <v>345</v>
      </c>
      <c r="D158" t="s">
        <v>16</v>
      </c>
      <c r="E158" t="s">
        <v>17</v>
      </c>
      <c r="F158" t="s">
        <v>490</v>
      </c>
      <c r="G158" t="s">
        <v>19</v>
      </c>
      <c r="H158" t="s">
        <v>27</v>
      </c>
      <c r="I158" t="s">
        <v>28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8</v>
      </c>
      <c r="R158">
        <v>0</v>
      </c>
      <c r="S158">
        <v>0</v>
      </c>
      <c r="T158">
        <v>9</v>
      </c>
      <c r="U158">
        <v>0</v>
      </c>
      <c r="V158">
        <f t="shared" si="19"/>
        <v>0</v>
      </c>
      <c r="W158">
        <f t="shared" si="20"/>
        <v>0</v>
      </c>
      <c r="X158">
        <f t="shared" si="21"/>
        <v>8</v>
      </c>
      <c r="Y158">
        <f t="shared" si="22"/>
        <v>9</v>
      </c>
      <c r="Z158">
        <f t="shared" si="23"/>
        <v>17</v>
      </c>
    </row>
    <row r="159" spans="1:26">
      <c r="A159" s="1">
        <v>1</v>
      </c>
      <c r="C159" t="s">
        <v>346</v>
      </c>
      <c r="D159" t="s">
        <v>52</v>
      </c>
      <c r="E159" t="s">
        <v>10</v>
      </c>
      <c r="F159" t="s">
        <v>57</v>
      </c>
      <c r="G159" t="s">
        <v>19</v>
      </c>
      <c r="H159" t="s">
        <v>41</v>
      </c>
      <c r="I159" t="s">
        <v>28</v>
      </c>
      <c r="J159">
        <v>0</v>
      </c>
      <c r="K159">
        <v>0</v>
      </c>
      <c r="L159">
        <v>0</v>
      </c>
      <c r="M159">
        <v>3</v>
      </c>
      <c r="N159">
        <v>0</v>
      </c>
      <c r="O159">
        <v>0</v>
      </c>
      <c r="P159">
        <v>6</v>
      </c>
      <c r="Q159">
        <v>0</v>
      </c>
      <c r="R159">
        <v>0</v>
      </c>
      <c r="S159">
        <v>6</v>
      </c>
      <c r="T159">
        <v>0</v>
      </c>
      <c r="U159">
        <v>0</v>
      </c>
      <c r="V159">
        <f t="shared" si="19"/>
        <v>0</v>
      </c>
      <c r="W159">
        <f t="shared" si="20"/>
        <v>3</v>
      </c>
      <c r="X159">
        <f t="shared" si="21"/>
        <v>6</v>
      </c>
      <c r="Y159">
        <f t="shared" si="22"/>
        <v>6</v>
      </c>
      <c r="Z159">
        <f t="shared" si="23"/>
        <v>15</v>
      </c>
    </row>
    <row r="160" spans="1:26">
      <c r="A160" s="1">
        <v>1</v>
      </c>
      <c r="B160" t="s">
        <v>347</v>
      </c>
      <c r="C160" t="s">
        <v>348</v>
      </c>
      <c r="D160" t="s">
        <v>16</v>
      </c>
      <c r="E160" t="s">
        <v>31</v>
      </c>
      <c r="F160" t="s">
        <v>81</v>
      </c>
      <c r="G160" t="s">
        <v>19</v>
      </c>
      <c r="H160" t="s">
        <v>36</v>
      </c>
      <c r="I160" t="s">
        <v>21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f t="shared" si="19"/>
        <v>0</v>
      </c>
      <c r="W160">
        <f t="shared" si="20"/>
        <v>0</v>
      </c>
      <c r="X160">
        <f t="shared" si="21"/>
        <v>0</v>
      </c>
      <c r="Y160">
        <f t="shared" si="22"/>
        <v>0</v>
      </c>
      <c r="Z160">
        <f t="shared" si="23"/>
        <v>0</v>
      </c>
    </row>
    <row r="161" spans="1:26">
      <c r="A161" s="1">
        <v>1</v>
      </c>
      <c r="B161" t="s">
        <v>349</v>
      </c>
      <c r="C161" t="s">
        <v>350</v>
      </c>
      <c r="D161" t="s">
        <v>16</v>
      </c>
      <c r="E161" t="s">
        <v>64</v>
      </c>
      <c r="F161" s="20" t="s">
        <v>65</v>
      </c>
      <c r="G161" t="s">
        <v>19</v>
      </c>
      <c r="H161" t="s">
        <v>41</v>
      </c>
      <c r="I161" t="s">
        <v>28</v>
      </c>
      <c r="J161">
        <v>1</v>
      </c>
      <c r="K161">
        <v>0</v>
      </c>
      <c r="L161">
        <v>0</v>
      </c>
      <c r="M161">
        <v>5</v>
      </c>
      <c r="N161">
        <v>0</v>
      </c>
      <c r="O161">
        <v>0</v>
      </c>
      <c r="P161">
        <v>12</v>
      </c>
      <c r="Q161">
        <v>0</v>
      </c>
      <c r="R161">
        <v>0</v>
      </c>
      <c r="S161">
        <v>40</v>
      </c>
      <c r="T161">
        <v>0</v>
      </c>
      <c r="U161">
        <v>1</v>
      </c>
      <c r="V161">
        <f t="shared" si="19"/>
        <v>1</v>
      </c>
      <c r="W161">
        <f t="shared" si="20"/>
        <v>5</v>
      </c>
      <c r="X161">
        <f t="shared" si="21"/>
        <v>12</v>
      </c>
      <c r="Y161">
        <f t="shared" si="22"/>
        <v>41</v>
      </c>
      <c r="Z161">
        <f t="shared" si="23"/>
        <v>59</v>
      </c>
    </row>
    <row r="162" spans="1:26">
      <c r="A162" s="1">
        <v>1</v>
      </c>
      <c r="B162" s="20" t="s">
        <v>351</v>
      </c>
      <c r="C162" t="s">
        <v>352</v>
      </c>
      <c r="D162" t="s">
        <v>16</v>
      </c>
      <c r="E162" t="s">
        <v>31</v>
      </c>
      <c r="F162" t="s">
        <v>81</v>
      </c>
      <c r="G162" t="s">
        <v>19</v>
      </c>
      <c r="H162" t="s">
        <v>20</v>
      </c>
      <c r="I162" t="s">
        <v>21</v>
      </c>
      <c r="J162">
        <v>6</v>
      </c>
      <c r="K162">
        <v>0</v>
      </c>
      <c r="L162">
        <v>0</v>
      </c>
      <c r="M162">
        <v>19</v>
      </c>
      <c r="N162">
        <v>0</v>
      </c>
      <c r="O162">
        <v>0</v>
      </c>
      <c r="P162">
        <v>11</v>
      </c>
      <c r="Q162">
        <v>0</v>
      </c>
      <c r="R162">
        <v>0</v>
      </c>
      <c r="S162">
        <v>16</v>
      </c>
      <c r="T162">
        <v>0</v>
      </c>
      <c r="U162">
        <v>0</v>
      </c>
      <c r="V162">
        <f t="shared" si="19"/>
        <v>6</v>
      </c>
      <c r="W162">
        <f t="shared" si="20"/>
        <v>19</v>
      </c>
      <c r="X162">
        <f t="shared" si="21"/>
        <v>11</v>
      </c>
      <c r="Y162">
        <f t="shared" si="22"/>
        <v>16</v>
      </c>
      <c r="Z162">
        <f t="shared" si="23"/>
        <v>52</v>
      </c>
    </row>
    <row r="163" spans="1:26">
      <c r="A163" s="1">
        <v>1</v>
      </c>
      <c r="C163" t="s">
        <v>353</v>
      </c>
      <c r="D163" t="s">
        <v>16</v>
      </c>
      <c r="E163" t="s">
        <v>24</v>
      </c>
      <c r="F163" t="s">
        <v>73</v>
      </c>
      <c r="G163" t="s">
        <v>26</v>
      </c>
      <c r="H163" t="s">
        <v>27</v>
      </c>
      <c r="I163" t="s">
        <v>28</v>
      </c>
      <c r="J163">
        <v>9</v>
      </c>
      <c r="K163">
        <v>0</v>
      </c>
      <c r="L163">
        <v>0</v>
      </c>
      <c r="M163">
        <v>21</v>
      </c>
      <c r="N163">
        <v>0</v>
      </c>
      <c r="O163">
        <v>0</v>
      </c>
      <c r="P163">
        <v>50</v>
      </c>
      <c r="Q163">
        <v>0</v>
      </c>
      <c r="R163">
        <v>0</v>
      </c>
      <c r="S163">
        <v>162</v>
      </c>
      <c r="T163">
        <v>0</v>
      </c>
      <c r="U163">
        <v>0</v>
      </c>
      <c r="V163">
        <f t="shared" si="19"/>
        <v>9</v>
      </c>
      <c r="W163">
        <f t="shared" si="20"/>
        <v>21</v>
      </c>
      <c r="X163">
        <f t="shared" si="21"/>
        <v>50</v>
      </c>
      <c r="Y163">
        <f t="shared" si="22"/>
        <v>162</v>
      </c>
      <c r="Z163">
        <f t="shared" si="23"/>
        <v>242</v>
      </c>
    </row>
    <row r="164" spans="1:26">
      <c r="A164" s="1">
        <v>1</v>
      </c>
      <c r="B164" s="20" t="s">
        <v>354</v>
      </c>
      <c r="C164" t="s">
        <v>355</v>
      </c>
      <c r="D164" t="s">
        <v>16</v>
      </c>
      <c r="E164" t="s">
        <v>31</v>
      </c>
      <c r="F164" s="20" t="s">
        <v>103</v>
      </c>
      <c r="G164" t="s">
        <v>19</v>
      </c>
      <c r="H164" t="s">
        <v>41</v>
      </c>
      <c r="I164" t="s">
        <v>28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f t="shared" si="19"/>
        <v>0</v>
      </c>
      <c r="W164">
        <f t="shared" si="20"/>
        <v>1</v>
      </c>
      <c r="X164">
        <f t="shared" si="21"/>
        <v>0</v>
      </c>
      <c r="Y164">
        <f t="shared" si="22"/>
        <v>0</v>
      </c>
      <c r="Z164">
        <f t="shared" si="23"/>
        <v>1</v>
      </c>
    </row>
    <row r="165" spans="1:26">
      <c r="A165" s="1">
        <v>1</v>
      </c>
      <c r="B165" t="s">
        <v>356</v>
      </c>
      <c r="C165" t="s">
        <v>357</v>
      </c>
      <c r="D165" t="s">
        <v>16</v>
      </c>
      <c r="E165" t="s">
        <v>31</v>
      </c>
      <c r="F165" t="s">
        <v>81</v>
      </c>
      <c r="G165" t="s">
        <v>19</v>
      </c>
      <c r="H165" t="s">
        <v>20</v>
      </c>
      <c r="I165" t="s">
        <v>21</v>
      </c>
      <c r="J165">
        <v>4</v>
      </c>
      <c r="K165">
        <v>0</v>
      </c>
      <c r="L165">
        <v>0</v>
      </c>
      <c r="M165">
        <v>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f t="shared" si="19"/>
        <v>4</v>
      </c>
      <c r="W165">
        <f t="shared" si="20"/>
        <v>4</v>
      </c>
      <c r="X165">
        <f t="shared" si="21"/>
        <v>0</v>
      </c>
      <c r="Y165">
        <f t="shared" si="22"/>
        <v>1</v>
      </c>
      <c r="Z165">
        <f t="shared" si="23"/>
        <v>9</v>
      </c>
    </row>
    <row r="166" spans="1:26">
      <c r="A166" s="1">
        <v>1</v>
      </c>
      <c r="B166" t="s">
        <v>358</v>
      </c>
      <c r="C166" s="142" t="s">
        <v>359</v>
      </c>
      <c r="D166" t="s">
        <v>16</v>
      </c>
      <c r="E166" t="s">
        <v>17</v>
      </c>
      <c r="F166" t="s">
        <v>96</v>
      </c>
      <c r="G166" t="s">
        <v>19</v>
      </c>
      <c r="H166" t="s">
        <v>41</v>
      </c>
      <c r="I166" t="s">
        <v>28</v>
      </c>
      <c r="J166" s="142">
        <v>6</v>
      </c>
      <c r="K166" s="142">
        <v>7201</v>
      </c>
      <c r="L166" s="142">
        <v>0</v>
      </c>
      <c r="M166">
        <v>2</v>
      </c>
      <c r="N166">
        <v>8568</v>
      </c>
      <c r="O166">
        <v>0</v>
      </c>
      <c r="P166">
        <v>15</v>
      </c>
      <c r="Q166">
        <v>3796</v>
      </c>
      <c r="R166">
        <v>0</v>
      </c>
      <c r="S166">
        <v>1</v>
      </c>
      <c r="T166">
        <v>1038</v>
      </c>
      <c r="U166">
        <v>0</v>
      </c>
      <c r="V166">
        <f t="shared" si="19"/>
        <v>7207</v>
      </c>
      <c r="W166">
        <f t="shared" si="20"/>
        <v>8570</v>
      </c>
      <c r="X166">
        <f t="shared" si="21"/>
        <v>3811</v>
      </c>
      <c r="Y166">
        <f t="shared" si="22"/>
        <v>1039</v>
      </c>
      <c r="Z166">
        <f t="shared" si="23"/>
        <v>20627</v>
      </c>
    </row>
    <row r="167" spans="1:26">
      <c r="A167" s="1">
        <v>1</v>
      </c>
      <c r="C167" t="s">
        <v>360</v>
      </c>
      <c r="D167" t="s">
        <v>52</v>
      </c>
      <c r="E167" t="s">
        <v>39</v>
      </c>
      <c r="F167" t="s">
        <v>40</v>
      </c>
      <c r="G167" t="s">
        <v>19</v>
      </c>
      <c r="H167" t="s">
        <v>41</v>
      </c>
      <c r="I167" t="s">
        <v>28</v>
      </c>
      <c r="J167">
        <v>16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3</v>
      </c>
      <c r="Q167">
        <v>0</v>
      </c>
      <c r="R167">
        <v>0</v>
      </c>
      <c r="S167">
        <v>0</v>
      </c>
      <c r="T167">
        <v>0</v>
      </c>
      <c r="U167">
        <v>0</v>
      </c>
      <c r="V167">
        <f t="shared" si="19"/>
        <v>16</v>
      </c>
      <c r="W167">
        <f t="shared" si="20"/>
        <v>0</v>
      </c>
      <c r="X167">
        <f t="shared" si="21"/>
        <v>3</v>
      </c>
      <c r="Y167">
        <f t="shared" si="22"/>
        <v>0</v>
      </c>
      <c r="Z167">
        <f t="shared" si="23"/>
        <v>19</v>
      </c>
    </row>
    <row r="168" spans="1:26">
      <c r="A168" s="1">
        <v>1</v>
      </c>
      <c r="B168" t="s">
        <v>361</v>
      </c>
      <c r="C168" t="s">
        <v>362</v>
      </c>
      <c r="D168" t="s">
        <v>52</v>
      </c>
      <c r="E168" t="s">
        <v>10</v>
      </c>
      <c r="F168" t="s">
        <v>136</v>
      </c>
      <c r="G168" t="s">
        <v>53</v>
      </c>
      <c r="H168" t="s">
        <v>41</v>
      </c>
      <c r="I168" t="s">
        <v>28</v>
      </c>
      <c r="J168">
        <v>320</v>
      </c>
      <c r="K168">
        <v>0</v>
      </c>
      <c r="L168">
        <v>0</v>
      </c>
      <c r="M168">
        <v>345</v>
      </c>
      <c r="N168">
        <v>0</v>
      </c>
      <c r="O168">
        <v>0</v>
      </c>
      <c r="P168">
        <v>747</v>
      </c>
      <c r="Q168">
        <v>0</v>
      </c>
      <c r="R168">
        <v>0</v>
      </c>
      <c r="S168">
        <v>599</v>
      </c>
      <c r="T168">
        <v>0</v>
      </c>
      <c r="U168">
        <v>0</v>
      </c>
      <c r="V168">
        <f t="shared" si="19"/>
        <v>320</v>
      </c>
      <c r="W168">
        <f t="shared" si="20"/>
        <v>345</v>
      </c>
      <c r="X168">
        <f t="shared" si="21"/>
        <v>747</v>
      </c>
      <c r="Y168">
        <f t="shared" si="22"/>
        <v>599</v>
      </c>
      <c r="Z168">
        <f t="shared" si="23"/>
        <v>2011</v>
      </c>
    </row>
    <row r="169" spans="1:26">
      <c r="A169" s="1">
        <v>1</v>
      </c>
      <c r="B169" t="s">
        <v>363</v>
      </c>
      <c r="C169" t="s">
        <v>364</v>
      </c>
      <c r="D169" t="s">
        <v>52</v>
      </c>
      <c r="E169" t="s">
        <v>10</v>
      </c>
      <c r="F169" t="s">
        <v>136</v>
      </c>
      <c r="G169" t="s">
        <v>53</v>
      </c>
      <c r="H169" t="s">
        <v>41</v>
      </c>
      <c r="I169" t="s">
        <v>28</v>
      </c>
      <c r="J169">
        <v>234</v>
      </c>
      <c r="K169">
        <v>0</v>
      </c>
      <c r="L169">
        <v>0</v>
      </c>
      <c r="M169">
        <v>158</v>
      </c>
      <c r="N169">
        <v>0</v>
      </c>
      <c r="O169">
        <v>0</v>
      </c>
      <c r="P169">
        <v>251</v>
      </c>
      <c r="Q169">
        <v>0</v>
      </c>
      <c r="R169">
        <v>1</v>
      </c>
      <c r="S169">
        <v>133</v>
      </c>
      <c r="T169">
        <v>0</v>
      </c>
      <c r="U169">
        <v>0</v>
      </c>
      <c r="V169">
        <f t="shared" si="19"/>
        <v>234</v>
      </c>
      <c r="W169">
        <f t="shared" si="20"/>
        <v>158</v>
      </c>
      <c r="X169">
        <f t="shared" si="21"/>
        <v>252</v>
      </c>
      <c r="Y169">
        <f t="shared" si="22"/>
        <v>133</v>
      </c>
      <c r="Z169">
        <f t="shared" si="23"/>
        <v>777</v>
      </c>
    </row>
    <row r="170" spans="1:26">
      <c r="A170" s="1">
        <v>1</v>
      </c>
      <c r="C170" t="s">
        <v>365</v>
      </c>
      <c r="D170" t="s">
        <v>52</v>
      </c>
      <c r="E170" t="s">
        <v>17</v>
      </c>
      <c r="F170" t="s">
        <v>490</v>
      </c>
      <c r="G170" t="s">
        <v>19</v>
      </c>
      <c r="H170" t="s">
        <v>36</v>
      </c>
      <c r="I170" t="s">
        <v>28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f t="shared" si="19"/>
        <v>0</v>
      </c>
      <c r="W170">
        <f t="shared" si="20"/>
        <v>0</v>
      </c>
      <c r="X170">
        <f t="shared" si="21"/>
        <v>1</v>
      </c>
      <c r="Y170">
        <f t="shared" si="22"/>
        <v>0</v>
      </c>
      <c r="Z170">
        <f t="shared" si="23"/>
        <v>1</v>
      </c>
    </row>
    <row r="171" spans="1:26">
      <c r="A171" s="1">
        <v>1</v>
      </c>
      <c r="B171" s="20" t="s">
        <v>366</v>
      </c>
      <c r="C171" t="s">
        <v>367</v>
      </c>
      <c r="D171" t="s">
        <v>16</v>
      </c>
      <c r="E171" t="s">
        <v>31</v>
      </c>
      <c r="F171" t="s">
        <v>103</v>
      </c>
      <c r="G171" t="s">
        <v>19</v>
      </c>
      <c r="H171" t="s">
        <v>20</v>
      </c>
      <c r="I171" t="s">
        <v>21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f t="shared" si="19"/>
        <v>0</v>
      </c>
      <c r="W171">
        <f t="shared" si="20"/>
        <v>0</v>
      </c>
      <c r="X171">
        <f t="shared" si="21"/>
        <v>1</v>
      </c>
      <c r="Y171">
        <f t="shared" si="22"/>
        <v>0</v>
      </c>
      <c r="Z171">
        <f t="shared" si="23"/>
        <v>1</v>
      </c>
    </row>
    <row r="172" spans="1:26">
      <c r="A172" s="1">
        <v>1</v>
      </c>
      <c r="B172" t="s">
        <v>368</v>
      </c>
      <c r="C172" s="142" t="s">
        <v>369</v>
      </c>
      <c r="D172" t="s">
        <v>16</v>
      </c>
      <c r="E172" t="s">
        <v>31</v>
      </c>
      <c r="F172" t="s">
        <v>35</v>
      </c>
      <c r="G172" t="s">
        <v>19</v>
      </c>
      <c r="H172" t="s">
        <v>27</v>
      </c>
      <c r="I172" t="s">
        <v>28</v>
      </c>
      <c r="J172" s="142">
        <v>0</v>
      </c>
      <c r="K172" s="142">
        <v>7</v>
      </c>
      <c r="L172" s="142">
        <v>0</v>
      </c>
      <c r="M172">
        <v>830</v>
      </c>
      <c r="N172">
        <v>19</v>
      </c>
      <c r="O172">
        <v>0</v>
      </c>
      <c r="P172">
        <v>40</v>
      </c>
      <c r="Q172">
        <v>45</v>
      </c>
      <c r="R172">
        <v>0</v>
      </c>
      <c r="S172">
        <v>0</v>
      </c>
      <c r="T172">
        <v>189</v>
      </c>
      <c r="U172">
        <v>0</v>
      </c>
      <c r="V172">
        <f t="shared" si="19"/>
        <v>7</v>
      </c>
      <c r="W172">
        <f t="shared" si="20"/>
        <v>849</v>
      </c>
      <c r="X172">
        <f t="shared" si="21"/>
        <v>85</v>
      </c>
      <c r="Y172">
        <f t="shared" si="22"/>
        <v>189</v>
      </c>
      <c r="Z172">
        <f t="shared" si="23"/>
        <v>1130</v>
      </c>
    </row>
    <row r="173" spans="1:26">
      <c r="A173" s="1">
        <v>1</v>
      </c>
      <c r="B173" t="s">
        <v>370</v>
      </c>
      <c r="C173" t="s">
        <v>371</v>
      </c>
      <c r="D173" t="s">
        <v>16</v>
      </c>
      <c r="E173" t="s">
        <v>31</v>
      </c>
      <c r="F173" t="s">
        <v>103</v>
      </c>
      <c r="G173" t="s">
        <v>19</v>
      </c>
      <c r="H173" t="s">
        <v>20</v>
      </c>
      <c r="I173" t="s">
        <v>21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f t="shared" si="19"/>
        <v>0</v>
      </c>
      <c r="W173">
        <f t="shared" si="20"/>
        <v>0</v>
      </c>
      <c r="X173">
        <f t="shared" si="21"/>
        <v>0</v>
      </c>
      <c r="Y173">
        <f t="shared" si="22"/>
        <v>0</v>
      </c>
      <c r="Z173">
        <f t="shared" si="23"/>
        <v>0</v>
      </c>
    </row>
    <row r="174" spans="1:26">
      <c r="A174" s="1">
        <v>1</v>
      </c>
      <c r="B174" t="s">
        <v>372</v>
      </c>
      <c r="C174" t="s">
        <v>373</v>
      </c>
      <c r="D174" t="s">
        <v>52</v>
      </c>
      <c r="E174" t="s">
        <v>10</v>
      </c>
      <c r="F174" t="s">
        <v>57</v>
      </c>
      <c r="G174" t="s">
        <v>53</v>
      </c>
      <c r="H174" t="s">
        <v>41</v>
      </c>
      <c r="I174" t="s">
        <v>28</v>
      </c>
      <c r="J174">
        <v>287</v>
      </c>
      <c r="K174">
        <v>0</v>
      </c>
      <c r="L174">
        <v>0</v>
      </c>
      <c r="M174">
        <v>508</v>
      </c>
      <c r="N174">
        <v>0</v>
      </c>
      <c r="O174">
        <v>0</v>
      </c>
      <c r="P174">
        <v>604</v>
      </c>
      <c r="Q174">
        <v>0</v>
      </c>
      <c r="R174">
        <v>0</v>
      </c>
      <c r="S174">
        <v>538</v>
      </c>
      <c r="T174">
        <v>0</v>
      </c>
      <c r="U174">
        <v>0</v>
      </c>
      <c r="V174">
        <f t="shared" si="19"/>
        <v>287</v>
      </c>
      <c r="W174">
        <f t="shared" si="20"/>
        <v>508</v>
      </c>
      <c r="X174">
        <f t="shared" si="21"/>
        <v>604</v>
      </c>
      <c r="Y174">
        <f t="shared" si="22"/>
        <v>538</v>
      </c>
      <c r="Z174">
        <f t="shared" si="23"/>
        <v>1937</v>
      </c>
    </row>
    <row r="175" spans="1:26">
      <c r="A175" s="1">
        <v>1</v>
      </c>
      <c r="B175" s="20" t="s">
        <v>374</v>
      </c>
      <c r="C175" s="142" t="s">
        <v>375</v>
      </c>
      <c r="D175" t="s">
        <v>16</v>
      </c>
      <c r="E175" t="s">
        <v>17</v>
      </c>
      <c r="F175" t="s">
        <v>68</v>
      </c>
      <c r="G175" t="s">
        <v>19</v>
      </c>
      <c r="H175" t="s">
        <v>36</v>
      </c>
      <c r="I175" t="s">
        <v>28</v>
      </c>
      <c r="J175" s="142">
        <v>14</v>
      </c>
      <c r="K175" s="142">
        <v>19860</v>
      </c>
      <c r="L175" s="142">
        <v>0</v>
      </c>
      <c r="M175">
        <v>31</v>
      </c>
      <c r="N175">
        <v>29160</v>
      </c>
      <c r="O175">
        <v>0</v>
      </c>
      <c r="P175">
        <v>9</v>
      </c>
      <c r="Q175">
        <v>2850</v>
      </c>
      <c r="R175">
        <v>0</v>
      </c>
      <c r="S175">
        <v>0</v>
      </c>
      <c r="T175">
        <v>496</v>
      </c>
      <c r="U175">
        <v>0</v>
      </c>
      <c r="V175">
        <f t="shared" si="19"/>
        <v>19874</v>
      </c>
      <c r="W175">
        <f t="shared" si="20"/>
        <v>29191</v>
      </c>
      <c r="X175">
        <f t="shared" si="21"/>
        <v>2859</v>
      </c>
      <c r="Y175">
        <f t="shared" si="22"/>
        <v>496</v>
      </c>
      <c r="Z175">
        <f t="shared" si="23"/>
        <v>52420</v>
      </c>
    </row>
    <row r="176" spans="1:26">
      <c r="A176" s="1">
        <v>1</v>
      </c>
      <c r="B176" s="20" t="s">
        <v>376</v>
      </c>
      <c r="C176" t="s">
        <v>377</v>
      </c>
      <c r="D176" t="s">
        <v>16</v>
      </c>
      <c r="E176" t="s">
        <v>39</v>
      </c>
      <c r="F176" t="s">
        <v>40</v>
      </c>
      <c r="G176" t="s">
        <v>19</v>
      </c>
      <c r="H176" t="s">
        <v>41</v>
      </c>
      <c r="I176" t="s">
        <v>28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f t="shared" si="19"/>
        <v>1</v>
      </c>
      <c r="W176">
        <f t="shared" si="20"/>
        <v>0</v>
      </c>
      <c r="X176">
        <f t="shared" si="21"/>
        <v>0</v>
      </c>
      <c r="Y176">
        <f t="shared" si="22"/>
        <v>0</v>
      </c>
      <c r="Z176">
        <f t="shared" si="23"/>
        <v>1</v>
      </c>
    </row>
    <row r="177" spans="1:26">
      <c r="A177" s="1">
        <v>1</v>
      </c>
      <c r="B177" s="20" t="s">
        <v>378</v>
      </c>
      <c r="C177" t="s">
        <v>379</v>
      </c>
      <c r="D177" t="s">
        <v>16</v>
      </c>
      <c r="E177" t="s">
        <v>39</v>
      </c>
      <c r="F177" t="s">
        <v>40</v>
      </c>
      <c r="G177" t="s">
        <v>19</v>
      </c>
      <c r="H177" t="s">
        <v>27</v>
      </c>
      <c r="I177" t="s">
        <v>28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3</v>
      </c>
      <c r="Q177">
        <v>0</v>
      </c>
      <c r="R177">
        <v>0</v>
      </c>
      <c r="S177">
        <v>0</v>
      </c>
      <c r="T177">
        <v>0</v>
      </c>
      <c r="U177">
        <v>0</v>
      </c>
      <c r="V177">
        <f t="shared" si="19"/>
        <v>0</v>
      </c>
      <c r="W177">
        <f t="shared" si="20"/>
        <v>1</v>
      </c>
      <c r="X177">
        <f t="shared" si="21"/>
        <v>3</v>
      </c>
      <c r="Y177">
        <f t="shared" si="22"/>
        <v>0</v>
      </c>
      <c r="Z177">
        <f t="shared" si="23"/>
        <v>4</v>
      </c>
    </row>
    <row r="178" spans="1:26">
      <c r="A178" s="1">
        <v>1</v>
      </c>
      <c r="B178" t="s">
        <v>380</v>
      </c>
      <c r="C178" t="s">
        <v>381</v>
      </c>
      <c r="D178" t="s">
        <v>16</v>
      </c>
      <c r="E178" t="s">
        <v>39</v>
      </c>
      <c r="F178" t="s">
        <v>40</v>
      </c>
      <c r="G178" t="s">
        <v>19</v>
      </c>
      <c r="H178" t="s">
        <v>27</v>
      </c>
      <c r="I178" t="s">
        <v>28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f t="shared" si="19"/>
        <v>0</v>
      </c>
      <c r="W178">
        <f t="shared" si="20"/>
        <v>0</v>
      </c>
      <c r="X178">
        <f t="shared" si="21"/>
        <v>0</v>
      </c>
      <c r="Y178">
        <f t="shared" si="22"/>
        <v>0</v>
      </c>
      <c r="Z178">
        <f t="shared" si="23"/>
        <v>0</v>
      </c>
    </row>
    <row r="179" spans="1:26">
      <c r="A179" s="1">
        <v>1</v>
      </c>
      <c r="B179" s="20" t="s">
        <v>382</v>
      </c>
      <c r="C179" t="s">
        <v>383</v>
      </c>
      <c r="D179" t="s">
        <v>16</v>
      </c>
      <c r="E179" t="s">
        <v>31</v>
      </c>
      <c r="F179" s="20" t="s">
        <v>103</v>
      </c>
      <c r="G179" t="s">
        <v>19</v>
      </c>
      <c r="H179" t="s">
        <v>36</v>
      </c>
      <c r="I179" t="s">
        <v>21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4</v>
      </c>
      <c r="T179">
        <v>0</v>
      </c>
      <c r="U179">
        <v>1</v>
      </c>
      <c r="V179">
        <f t="shared" si="19"/>
        <v>0</v>
      </c>
      <c r="W179">
        <f t="shared" si="20"/>
        <v>1</v>
      </c>
      <c r="X179">
        <f t="shared" si="21"/>
        <v>1</v>
      </c>
      <c r="Y179">
        <f t="shared" si="22"/>
        <v>5</v>
      </c>
      <c r="Z179">
        <f t="shared" si="23"/>
        <v>7</v>
      </c>
    </row>
    <row r="180" spans="1:26">
      <c r="A180" s="1">
        <v>1</v>
      </c>
      <c r="B180" s="20" t="s">
        <v>384</v>
      </c>
      <c r="C180" s="142" t="s">
        <v>385</v>
      </c>
      <c r="D180" t="s">
        <v>16</v>
      </c>
      <c r="E180" t="s">
        <v>39</v>
      </c>
      <c r="F180" t="s">
        <v>44</v>
      </c>
      <c r="G180" t="s">
        <v>19</v>
      </c>
      <c r="H180" t="s">
        <v>27</v>
      </c>
      <c r="I180" t="s">
        <v>28</v>
      </c>
      <c r="J180" s="142">
        <v>0</v>
      </c>
      <c r="K180" s="142">
        <v>13</v>
      </c>
      <c r="L180" s="142">
        <v>0</v>
      </c>
      <c r="M180">
        <v>0</v>
      </c>
      <c r="N180">
        <v>38</v>
      </c>
      <c r="O180">
        <v>0</v>
      </c>
      <c r="P180">
        <v>1</v>
      </c>
      <c r="Q180">
        <v>26</v>
      </c>
      <c r="R180">
        <v>0</v>
      </c>
      <c r="S180">
        <v>1</v>
      </c>
      <c r="T180">
        <v>25</v>
      </c>
      <c r="U180">
        <v>0</v>
      </c>
      <c r="V180">
        <f t="shared" si="19"/>
        <v>13</v>
      </c>
      <c r="W180">
        <f t="shared" si="20"/>
        <v>38</v>
      </c>
      <c r="X180">
        <f t="shared" si="21"/>
        <v>27</v>
      </c>
      <c r="Y180">
        <f t="shared" si="22"/>
        <v>26</v>
      </c>
      <c r="Z180">
        <f t="shared" si="23"/>
        <v>104</v>
      </c>
    </row>
    <row r="181" spans="1:26">
      <c r="A181" s="1">
        <v>1</v>
      </c>
      <c r="B181" t="s">
        <v>386</v>
      </c>
      <c r="C181" t="s">
        <v>387</v>
      </c>
      <c r="D181" t="s">
        <v>52</v>
      </c>
      <c r="E181" t="s">
        <v>10</v>
      </c>
      <c r="F181" t="s">
        <v>489</v>
      </c>
      <c r="G181" t="s">
        <v>53</v>
      </c>
      <c r="H181" t="s">
        <v>41</v>
      </c>
      <c r="I181" t="s">
        <v>28</v>
      </c>
      <c r="J181">
        <v>100</v>
      </c>
      <c r="K181">
        <v>0</v>
      </c>
      <c r="L181">
        <v>0</v>
      </c>
      <c r="M181">
        <v>90</v>
      </c>
      <c r="N181">
        <v>0</v>
      </c>
      <c r="O181">
        <v>0</v>
      </c>
      <c r="P181">
        <v>97</v>
      </c>
      <c r="Q181">
        <v>0</v>
      </c>
      <c r="R181">
        <v>0</v>
      </c>
      <c r="S181">
        <v>127</v>
      </c>
      <c r="T181">
        <v>0</v>
      </c>
      <c r="U181">
        <v>0</v>
      </c>
      <c r="V181">
        <f t="shared" si="19"/>
        <v>100</v>
      </c>
      <c r="W181">
        <f t="shared" si="20"/>
        <v>90</v>
      </c>
      <c r="X181">
        <f t="shared" si="21"/>
        <v>97</v>
      </c>
      <c r="Y181">
        <f t="shared" si="22"/>
        <v>127</v>
      </c>
      <c r="Z181">
        <f t="shared" si="23"/>
        <v>414</v>
      </c>
    </row>
    <row r="182" spans="1:26">
      <c r="A182" s="1">
        <v>1</v>
      </c>
      <c r="C182" t="s">
        <v>388</v>
      </c>
      <c r="D182" t="s">
        <v>52</v>
      </c>
      <c r="E182" t="s">
        <v>10</v>
      </c>
      <c r="F182" t="s">
        <v>57</v>
      </c>
      <c r="G182" t="s">
        <v>53</v>
      </c>
      <c r="H182" t="s">
        <v>41</v>
      </c>
      <c r="I182" t="s">
        <v>28</v>
      </c>
      <c r="J182">
        <v>303</v>
      </c>
      <c r="K182">
        <v>0</v>
      </c>
      <c r="L182">
        <v>0</v>
      </c>
      <c r="M182">
        <v>290</v>
      </c>
      <c r="N182">
        <v>0</v>
      </c>
      <c r="O182">
        <v>0</v>
      </c>
      <c r="P182">
        <v>522</v>
      </c>
      <c r="Q182">
        <v>0</v>
      </c>
      <c r="R182">
        <v>0</v>
      </c>
      <c r="S182">
        <v>1407</v>
      </c>
      <c r="T182">
        <v>0</v>
      </c>
      <c r="U182">
        <v>0</v>
      </c>
      <c r="V182">
        <f t="shared" si="19"/>
        <v>303</v>
      </c>
      <c r="W182">
        <f t="shared" si="20"/>
        <v>290</v>
      </c>
      <c r="X182">
        <f t="shared" si="21"/>
        <v>522</v>
      </c>
      <c r="Y182">
        <f t="shared" si="22"/>
        <v>1407</v>
      </c>
      <c r="Z182">
        <f t="shared" si="23"/>
        <v>2522</v>
      </c>
    </row>
    <row r="183" spans="1:26">
      <c r="A183" s="1">
        <v>1</v>
      </c>
      <c r="B183" s="20" t="s">
        <v>389</v>
      </c>
      <c r="C183" t="s">
        <v>390</v>
      </c>
      <c r="D183" t="s">
        <v>52</v>
      </c>
      <c r="E183" t="s">
        <v>64</v>
      </c>
      <c r="F183" t="s">
        <v>65</v>
      </c>
      <c r="G183" t="s">
        <v>19</v>
      </c>
      <c r="H183" t="s">
        <v>20</v>
      </c>
      <c r="I183" t="s">
        <v>28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f t="shared" si="19"/>
        <v>0</v>
      </c>
      <c r="W183">
        <f t="shared" si="20"/>
        <v>0</v>
      </c>
      <c r="X183">
        <f t="shared" si="21"/>
        <v>0</v>
      </c>
      <c r="Y183">
        <f t="shared" si="22"/>
        <v>0</v>
      </c>
      <c r="Z183">
        <f t="shared" si="23"/>
        <v>0</v>
      </c>
    </row>
    <row r="184" spans="1:26">
      <c r="A184" s="1">
        <v>1</v>
      </c>
      <c r="C184" t="s">
        <v>391</v>
      </c>
      <c r="D184" t="s">
        <v>52</v>
      </c>
      <c r="E184" t="s">
        <v>17</v>
      </c>
      <c r="F184" s="20" t="s">
        <v>96</v>
      </c>
      <c r="G184" t="s">
        <v>19</v>
      </c>
      <c r="H184" t="s">
        <v>41</v>
      </c>
      <c r="I184" t="s">
        <v>28</v>
      </c>
      <c r="J184">
        <v>10</v>
      </c>
      <c r="K184">
        <v>0</v>
      </c>
      <c r="L184">
        <v>0</v>
      </c>
      <c r="M184">
        <v>2</v>
      </c>
      <c r="N184">
        <v>0</v>
      </c>
      <c r="O184">
        <v>0</v>
      </c>
      <c r="P184">
        <v>2</v>
      </c>
      <c r="Q184">
        <v>0</v>
      </c>
      <c r="R184">
        <v>0</v>
      </c>
      <c r="S184">
        <v>32</v>
      </c>
      <c r="T184">
        <v>0</v>
      </c>
      <c r="U184">
        <v>0</v>
      </c>
      <c r="V184">
        <f t="shared" si="19"/>
        <v>10</v>
      </c>
      <c r="W184">
        <f t="shared" si="20"/>
        <v>2</v>
      </c>
      <c r="X184">
        <f t="shared" si="21"/>
        <v>2</v>
      </c>
      <c r="Y184">
        <f t="shared" si="22"/>
        <v>32</v>
      </c>
      <c r="Z184">
        <f t="shared" si="23"/>
        <v>46</v>
      </c>
    </row>
    <row r="185" spans="1:26">
      <c r="A185" s="1">
        <v>1</v>
      </c>
      <c r="B185" s="20" t="s">
        <v>392</v>
      </c>
      <c r="C185" t="s">
        <v>393</v>
      </c>
      <c r="D185" t="s">
        <v>16</v>
      </c>
      <c r="E185" t="s">
        <v>24</v>
      </c>
      <c r="F185" t="s">
        <v>18</v>
      </c>
      <c r="G185" t="s">
        <v>26</v>
      </c>
      <c r="H185" t="s">
        <v>20</v>
      </c>
      <c r="I185" t="s">
        <v>28</v>
      </c>
      <c r="J185">
        <v>0</v>
      </c>
      <c r="K185">
        <v>0</v>
      </c>
      <c r="L185">
        <v>0</v>
      </c>
      <c r="M185">
        <v>3</v>
      </c>
      <c r="N185">
        <v>0</v>
      </c>
      <c r="O185">
        <v>0</v>
      </c>
      <c r="P185">
        <v>10</v>
      </c>
      <c r="Q185">
        <v>0</v>
      </c>
      <c r="R185">
        <v>0</v>
      </c>
      <c r="S185">
        <v>9</v>
      </c>
      <c r="T185">
        <v>0</v>
      </c>
      <c r="U185">
        <v>1</v>
      </c>
      <c r="V185">
        <f t="shared" si="19"/>
        <v>0</v>
      </c>
      <c r="W185">
        <f t="shared" si="20"/>
        <v>3</v>
      </c>
      <c r="X185">
        <f t="shared" si="21"/>
        <v>10</v>
      </c>
      <c r="Y185">
        <f t="shared" si="22"/>
        <v>10</v>
      </c>
      <c r="Z185">
        <f t="shared" si="23"/>
        <v>23</v>
      </c>
    </row>
    <row r="186" spans="1:26">
      <c r="A186" s="1">
        <v>1</v>
      </c>
      <c r="B186" s="20" t="s">
        <v>394</v>
      </c>
      <c r="C186" s="142" t="s">
        <v>395</v>
      </c>
      <c r="D186" t="s">
        <v>16</v>
      </c>
      <c r="E186" t="s">
        <v>31</v>
      </c>
      <c r="F186" t="s">
        <v>103</v>
      </c>
      <c r="G186" t="s">
        <v>19</v>
      </c>
      <c r="H186" t="s">
        <v>20</v>
      </c>
      <c r="I186" t="s">
        <v>21</v>
      </c>
      <c r="J186" s="142">
        <v>1</v>
      </c>
      <c r="K186" s="142">
        <v>30</v>
      </c>
      <c r="L186" s="142">
        <v>0</v>
      </c>
      <c r="M186">
        <v>0</v>
      </c>
      <c r="N186">
        <v>54</v>
      </c>
      <c r="O186">
        <v>0</v>
      </c>
      <c r="P186">
        <v>1</v>
      </c>
      <c r="Q186">
        <v>62</v>
      </c>
      <c r="R186">
        <v>0</v>
      </c>
      <c r="S186">
        <v>1</v>
      </c>
      <c r="T186">
        <v>150</v>
      </c>
      <c r="U186">
        <v>0</v>
      </c>
      <c r="V186">
        <f t="shared" si="19"/>
        <v>31</v>
      </c>
      <c r="W186">
        <f t="shared" si="20"/>
        <v>54</v>
      </c>
      <c r="X186">
        <f t="shared" si="21"/>
        <v>63</v>
      </c>
      <c r="Y186">
        <f t="shared" si="22"/>
        <v>151</v>
      </c>
      <c r="Z186">
        <f t="shared" si="23"/>
        <v>299</v>
      </c>
    </row>
    <row r="187" spans="1:26">
      <c r="A187" s="1">
        <v>1</v>
      </c>
      <c r="B187" s="20" t="s">
        <v>396</v>
      </c>
      <c r="C187" s="142" t="s">
        <v>397</v>
      </c>
      <c r="D187" t="s">
        <v>16</v>
      </c>
      <c r="E187" t="s">
        <v>17</v>
      </c>
      <c r="F187" t="s">
        <v>96</v>
      </c>
      <c r="G187" t="s">
        <v>19</v>
      </c>
      <c r="H187" t="s">
        <v>27</v>
      </c>
      <c r="I187" t="s">
        <v>28</v>
      </c>
      <c r="J187" s="142">
        <v>6</v>
      </c>
      <c r="K187" s="142">
        <v>431</v>
      </c>
      <c r="L187" s="142">
        <v>0</v>
      </c>
      <c r="M187">
        <v>900</v>
      </c>
      <c r="N187">
        <v>616</v>
      </c>
      <c r="O187">
        <v>0</v>
      </c>
      <c r="P187">
        <v>6</v>
      </c>
      <c r="Q187">
        <v>911</v>
      </c>
      <c r="R187">
        <v>0</v>
      </c>
      <c r="S187">
        <v>0</v>
      </c>
      <c r="T187">
        <v>1433</v>
      </c>
      <c r="U187">
        <v>0</v>
      </c>
      <c r="V187">
        <f t="shared" si="19"/>
        <v>437</v>
      </c>
      <c r="W187">
        <f t="shared" si="20"/>
        <v>1516</v>
      </c>
      <c r="X187">
        <f t="shared" si="21"/>
        <v>917</v>
      </c>
      <c r="Y187">
        <f t="shared" si="22"/>
        <v>1433</v>
      </c>
      <c r="Z187">
        <f t="shared" si="23"/>
        <v>4303</v>
      </c>
    </row>
    <row r="188" spans="1:26">
      <c r="A188" s="1">
        <v>1</v>
      </c>
      <c r="B188" s="20" t="s">
        <v>398</v>
      </c>
      <c r="C188" t="s">
        <v>399</v>
      </c>
      <c r="D188" t="s">
        <v>16</v>
      </c>
      <c r="E188" t="s">
        <v>17</v>
      </c>
      <c r="F188" t="s">
        <v>96</v>
      </c>
      <c r="G188" t="s">
        <v>19</v>
      </c>
      <c r="H188" t="s">
        <v>36</v>
      </c>
      <c r="I188" t="s">
        <v>21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f t="shared" si="19"/>
        <v>0</v>
      </c>
      <c r="W188">
        <f t="shared" si="20"/>
        <v>0</v>
      </c>
      <c r="X188">
        <f t="shared" si="21"/>
        <v>0</v>
      </c>
      <c r="Y188">
        <f t="shared" si="22"/>
        <v>0</v>
      </c>
      <c r="Z188">
        <f t="shared" si="23"/>
        <v>0</v>
      </c>
    </row>
    <row r="189" spans="1:26">
      <c r="A189" s="1">
        <v>1</v>
      </c>
      <c r="B189" s="20" t="s">
        <v>400</v>
      </c>
      <c r="C189" t="s">
        <v>401</v>
      </c>
      <c r="D189" t="s">
        <v>16</v>
      </c>
      <c r="E189" t="s">
        <v>31</v>
      </c>
      <c r="F189" t="s">
        <v>81</v>
      </c>
      <c r="G189" t="s">
        <v>19</v>
      </c>
      <c r="H189" t="s">
        <v>20</v>
      </c>
      <c r="I189" t="s">
        <v>21</v>
      </c>
      <c r="J189">
        <v>0</v>
      </c>
      <c r="K189">
        <v>0</v>
      </c>
      <c r="L189">
        <v>0</v>
      </c>
      <c r="M189">
        <v>36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2</v>
      </c>
      <c r="T189">
        <v>0</v>
      </c>
      <c r="U189">
        <v>1</v>
      </c>
      <c r="V189">
        <f t="shared" si="19"/>
        <v>0</v>
      </c>
      <c r="W189">
        <f t="shared" si="20"/>
        <v>36</v>
      </c>
      <c r="X189">
        <f t="shared" si="21"/>
        <v>1</v>
      </c>
      <c r="Y189">
        <f t="shared" si="22"/>
        <v>3</v>
      </c>
      <c r="Z189">
        <f t="shared" si="23"/>
        <v>40</v>
      </c>
    </row>
    <row r="190" spans="1:26">
      <c r="A190" s="1">
        <v>1</v>
      </c>
      <c r="C190" t="s">
        <v>402</v>
      </c>
      <c r="D190" t="s">
        <v>52</v>
      </c>
      <c r="E190" t="s">
        <v>17</v>
      </c>
      <c r="F190" t="s">
        <v>490</v>
      </c>
      <c r="G190" t="s">
        <v>19</v>
      </c>
      <c r="H190" t="s">
        <v>27</v>
      </c>
      <c r="I190" t="s">
        <v>28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f t="shared" si="19"/>
        <v>0</v>
      </c>
      <c r="W190">
        <f t="shared" si="20"/>
        <v>0</v>
      </c>
      <c r="X190">
        <f t="shared" si="21"/>
        <v>0</v>
      </c>
      <c r="Y190">
        <f t="shared" si="22"/>
        <v>0</v>
      </c>
      <c r="Z190">
        <f t="shared" si="23"/>
        <v>0</v>
      </c>
    </row>
    <row r="191" spans="1:26">
      <c r="A191" s="1">
        <v>1</v>
      </c>
      <c r="B191" s="20" t="s">
        <v>403</v>
      </c>
      <c r="C191" s="142" t="s">
        <v>404</v>
      </c>
      <c r="D191" t="s">
        <v>16</v>
      </c>
      <c r="E191" t="s">
        <v>39</v>
      </c>
      <c r="F191" t="s">
        <v>40</v>
      </c>
      <c r="G191" t="s">
        <v>19</v>
      </c>
      <c r="H191" t="s">
        <v>41</v>
      </c>
      <c r="I191" t="s">
        <v>28</v>
      </c>
      <c r="J191" s="142">
        <v>14</v>
      </c>
      <c r="K191" s="142">
        <v>3964</v>
      </c>
      <c r="L191" s="142">
        <v>0</v>
      </c>
      <c r="M191">
        <v>4</v>
      </c>
      <c r="N191">
        <v>4197</v>
      </c>
      <c r="O191">
        <v>0</v>
      </c>
      <c r="P191">
        <v>1</v>
      </c>
      <c r="Q191">
        <v>6196</v>
      </c>
      <c r="R191">
        <v>0</v>
      </c>
      <c r="S191">
        <v>0</v>
      </c>
      <c r="T191">
        <v>5213</v>
      </c>
      <c r="U191">
        <v>0</v>
      </c>
      <c r="V191">
        <f t="shared" si="19"/>
        <v>3978</v>
      </c>
      <c r="W191">
        <f t="shared" si="20"/>
        <v>4201</v>
      </c>
      <c r="X191">
        <f t="shared" si="21"/>
        <v>6197</v>
      </c>
      <c r="Y191">
        <f t="shared" si="22"/>
        <v>5213</v>
      </c>
      <c r="Z191">
        <f t="shared" si="23"/>
        <v>19589</v>
      </c>
    </row>
    <row r="192" spans="1:26">
      <c r="A192" s="1">
        <v>1</v>
      </c>
      <c r="B192" s="32" t="s">
        <v>405</v>
      </c>
      <c r="C192" t="s">
        <v>406</v>
      </c>
      <c r="D192" t="s">
        <v>16</v>
      </c>
      <c r="E192" t="s">
        <v>31</v>
      </c>
      <c r="F192" t="s">
        <v>32</v>
      </c>
      <c r="G192" t="s">
        <v>19</v>
      </c>
      <c r="H192" t="s">
        <v>36</v>
      </c>
      <c r="I192" t="s">
        <v>28</v>
      </c>
      <c r="J192">
        <v>13</v>
      </c>
      <c r="K192">
        <v>0</v>
      </c>
      <c r="L192">
        <v>0</v>
      </c>
      <c r="M192">
        <v>6</v>
      </c>
      <c r="N192">
        <v>0</v>
      </c>
      <c r="O192">
        <v>0</v>
      </c>
      <c r="P192">
        <v>6</v>
      </c>
      <c r="Q192">
        <v>0</v>
      </c>
      <c r="R192">
        <v>0</v>
      </c>
      <c r="S192">
        <v>10023</v>
      </c>
      <c r="T192">
        <v>0</v>
      </c>
      <c r="U192">
        <v>0</v>
      </c>
      <c r="V192">
        <f t="shared" si="19"/>
        <v>13</v>
      </c>
      <c r="W192">
        <f t="shared" si="20"/>
        <v>6</v>
      </c>
      <c r="X192">
        <f t="shared" si="21"/>
        <v>6</v>
      </c>
      <c r="Y192">
        <f t="shared" si="22"/>
        <v>10023</v>
      </c>
      <c r="Z192">
        <f t="shared" si="23"/>
        <v>10048</v>
      </c>
    </row>
    <row r="193" spans="1:26">
      <c r="A193" s="1">
        <v>1</v>
      </c>
      <c r="B193" t="s">
        <v>407</v>
      </c>
      <c r="C193" s="142" t="s">
        <v>408</v>
      </c>
      <c r="D193" t="s">
        <v>16</v>
      </c>
      <c r="E193" t="s">
        <v>24</v>
      </c>
      <c r="F193" t="s">
        <v>25</v>
      </c>
      <c r="G193" t="s">
        <v>19</v>
      </c>
      <c r="H193" t="s">
        <v>27</v>
      </c>
      <c r="I193" t="s">
        <v>28</v>
      </c>
      <c r="J193" s="142">
        <v>4</v>
      </c>
      <c r="K193" s="142">
        <v>48</v>
      </c>
      <c r="L193" s="142">
        <v>3</v>
      </c>
      <c r="M193">
        <v>36</v>
      </c>
      <c r="N193">
        <v>0</v>
      </c>
      <c r="O193">
        <v>0</v>
      </c>
      <c r="P193">
        <v>21</v>
      </c>
      <c r="Q193">
        <v>45</v>
      </c>
      <c r="R193">
        <v>0</v>
      </c>
      <c r="S193">
        <v>82</v>
      </c>
      <c r="T193">
        <v>43</v>
      </c>
      <c r="U193">
        <v>5</v>
      </c>
      <c r="V193">
        <f t="shared" si="19"/>
        <v>55</v>
      </c>
      <c r="W193">
        <f t="shared" si="20"/>
        <v>36</v>
      </c>
      <c r="X193">
        <f t="shared" si="21"/>
        <v>66</v>
      </c>
      <c r="Y193">
        <f t="shared" si="22"/>
        <v>130</v>
      </c>
      <c r="Z193">
        <f t="shared" si="23"/>
        <v>287</v>
      </c>
    </row>
    <row r="194" spans="1:26">
      <c r="A194" s="1">
        <v>1</v>
      </c>
      <c r="B194" s="20" t="s">
        <v>409</v>
      </c>
      <c r="C194" t="s">
        <v>410</v>
      </c>
      <c r="D194" t="s">
        <v>16</v>
      </c>
      <c r="E194" t="s">
        <v>24</v>
      </c>
      <c r="F194" t="s">
        <v>18</v>
      </c>
      <c r="G194" t="s">
        <v>26</v>
      </c>
      <c r="H194" t="s">
        <v>27</v>
      </c>
      <c r="I194" t="s">
        <v>28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0</v>
      </c>
      <c r="U194">
        <v>0</v>
      </c>
      <c r="V194">
        <f t="shared" si="19"/>
        <v>0</v>
      </c>
      <c r="W194">
        <f t="shared" si="20"/>
        <v>0</v>
      </c>
      <c r="X194">
        <f t="shared" si="21"/>
        <v>1</v>
      </c>
      <c r="Y194">
        <f t="shared" si="22"/>
        <v>1</v>
      </c>
      <c r="Z194">
        <f t="shared" si="23"/>
        <v>2</v>
      </c>
    </row>
    <row r="195" spans="1:26">
      <c r="A195" s="1">
        <v>1</v>
      </c>
      <c r="B195" s="20" t="s">
        <v>411</v>
      </c>
      <c r="C195" t="s">
        <v>412</v>
      </c>
      <c r="D195" t="s">
        <v>16</v>
      </c>
      <c r="E195" t="s">
        <v>39</v>
      </c>
      <c r="F195" t="s">
        <v>40</v>
      </c>
      <c r="G195" t="s">
        <v>19</v>
      </c>
      <c r="H195" t="s">
        <v>41</v>
      </c>
      <c r="I195" t="s">
        <v>28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f t="shared" si="19"/>
        <v>0</v>
      </c>
      <c r="W195">
        <f t="shared" si="20"/>
        <v>0</v>
      </c>
      <c r="X195">
        <f t="shared" si="21"/>
        <v>0</v>
      </c>
      <c r="Y195">
        <f t="shared" si="22"/>
        <v>0</v>
      </c>
      <c r="Z195">
        <f t="shared" si="23"/>
        <v>0</v>
      </c>
    </row>
    <row r="196" spans="1:26">
      <c r="A196" s="1">
        <v>1</v>
      </c>
      <c r="B196" s="20" t="s">
        <v>413</v>
      </c>
      <c r="C196" t="s">
        <v>414</v>
      </c>
      <c r="D196" t="s">
        <v>52</v>
      </c>
      <c r="E196" t="s">
        <v>17</v>
      </c>
      <c r="F196" t="s">
        <v>490</v>
      </c>
      <c r="G196" t="s">
        <v>19</v>
      </c>
      <c r="H196" t="s">
        <v>27</v>
      </c>
      <c r="I196" t="s">
        <v>28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f t="shared" ref="V196:V210" si="24">SUM(J196:L196)</f>
        <v>0</v>
      </c>
      <c r="W196">
        <f t="shared" ref="W196:W210" si="25">SUM(M196:O196)</f>
        <v>0</v>
      </c>
      <c r="X196">
        <f t="shared" ref="X196:X210" si="26">SUM(P196:R196)</f>
        <v>0</v>
      </c>
      <c r="Y196">
        <f t="shared" ref="Y196:Y210" si="27">SUM(S196:U196)</f>
        <v>0</v>
      </c>
      <c r="Z196">
        <f t="shared" ref="Z196:Z210" si="28">SUM(V196:Y196)</f>
        <v>0</v>
      </c>
    </row>
    <row r="197" spans="1:26">
      <c r="A197" s="1">
        <v>1</v>
      </c>
      <c r="B197" s="20" t="s">
        <v>415</v>
      </c>
      <c r="C197" s="142" t="s">
        <v>416</v>
      </c>
      <c r="D197" t="s">
        <v>16</v>
      </c>
      <c r="E197" t="s">
        <v>31</v>
      </c>
      <c r="F197" s="20" t="s">
        <v>103</v>
      </c>
      <c r="G197" t="s">
        <v>19</v>
      </c>
      <c r="H197" t="s">
        <v>20</v>
      </c>
      <c r="I197" t="s">
        <v>21</v>
      </c>
      <c r="J197" s="142">
        <v>1</v>
      </c>
      <c r="K197" s="142">
        <v>50</v>
      </c>
      <c r="L197" s="142">
        <v>0</v>
      </c>
      <c r="M197">
        <v>2</v>
      </c>
      <c r="N197">
        <v>39</v>
      </c>
      <c r="O197">
        <v>0</v>
      </c>
      <c r="P197">
        <v>0</v>
      </c>
      <c r="Q197">
        <v>57</v>
      </c>
      <c r="R197">
        <v>0</v>
      </c>
      <c r="S197">
        <v>0</v>
      </c>
      <c r="T197">
        <v>64</v>
      </c>
      <c r="U197">
        <v>0</v>
      </c>
      <c r="V197">
        <f t="shared" si="24"/>
        <v>51</v>
      </c>
      <c r="W197">
        <f t="shared" si="25"/>
        <v>41</v>
      </c>
      <c r="X197">
        <f t="shared" si="26"/>
        <v>57</v>
      </c>
      <c r="Y197">
        <f t="shared" si="27"/>
        <v>64</v>
      </c>
      <c r="Z197">
        <f t="shared" si="28"/>
        <v>213</v>
      </c>
    </row>
    <row r="198" spans="1:26">
      <c r="A198" s="1">
        <v>1</v>
      </c>
      <c r="B198" s="20" t="s">
        <v>417</v>
      </c>
      <c r="C198" t="s">
        <v>418</v>
      </c>
      <c r="D198" t="s">
        <v>16</v>
      </c>
      <c r="E198" t="s">
        <v>24</v>
      </c>
      <c r="F198" s="20" t="s">
        <v>73</v>
      </c>
      <c r="G198" t="s">
        <v>26</v>
      </c>
      <c r="H198" t="s">
        <v>36</v>
      </c>
      <c r="I198" t="s">
        <v>28</v>
      </c>
      <c r="J198">
        <v>248</v>
      </c>
      <c r="K198">
        <v>0</v>
      </c>
      <c r="L198">
        <v>0</v>
      </c>
      <c r="M198">
        <v>630</v>
      </c>
      <c r="N198">
        <v>0</v>
      </c>
      <c r="O198">
        <v>3</v>
      </c>
      <c r="P198">
        <v>765</v>
      </c>
      <c r="Q198">
        <v>0</v>
      </c>
      <c r="R198">
        <v>14</v>
      </c>
      <c r="S198">
        <v>981</v>
      </c>
      <c r="T198">
        <v>0</v>
      </c>
      <c r="U198">
        <v>68</v>
      </c>
      <c r="V198">
        <f t="shared" si="24"/>
        <v>248</v>
      </c>
      <c r="W198">
        <f t="shared" si="25"/>
        <v>633</v>
      </c>
      <c r="X198">
        <f t="shared" si="26"/>
        <v>779</v>
      </c>
      <c r="Y198">
        <f t="shared" si="27"/>
        <v>1049</v>
      </c>
      <c r="Z198">
        <f t="shared" si="28"/>
        <v>2709</v>
      </c>
    </row>
    <row r="199" spans="1:26">
      <c r="A199" s="1">
        <v>1</v>
      </c>
      <c r="B199" s="20" t="s">
        <v>419</v>
      </c>
      <c r="C199" s="142" t="s">
        <v>420</v>
      </c>
      <c r="D199" t="s">
        <v>16</v>
      </c>
      <c r="E199" t="s">
        <v>64</v>
      </c>
      <c r="F199" s="20" t="s">
        <v>65</v>
      </c>
      <c r="G199" t="s">
        <v>19</v>
      </c>
      <c r="H199" t="s">
        <v>41</v>
      </c>
      <c r="I199" t="s">
        <v>28</v>
      </c>
      <c r="J199" s="142">
        <v>362</v>
      </c>
      <c r="K199" s="142">
        <v>113</v>
      </c>
      <c r="L199" s="142">
        <v>0</v>
      </c>
      <c r="M199">
        <v>110</v>
      </c>
      <c r="N199">
        <v>329</v>
      </c>
      <c r="O199">
        <v>0</v>
      </c>
      <c r="P199">
        <v>24</v>
      </c>
      <c r="Q199">
        <v>3752</v>
      </c>
      <c r="R199">
        <v>4</v>
      </c>
      <c r="S199">
        <v>62</v>
      </c>
      <c r="T199">
        <v>4445</v>
      </c>
      <c r="U199">
        <v>13</v>
      </c>
      <c r="V199">
        <f t="shared" si="24"/>
        <v>475</v>
      </c>
      <c r="W199">
        <f t="shared" si="25"/>
        <v>439</v>
      </c>
      <c r="X199">
        <f t="shared" si="26"/>
        <v>3780</v>
      </c>
      <c r="Y199">
        <f t="shared" si="27"/>
        <v>4520</v>
      </c>
      <c r="Z199">
        <f t="shared" si="28"/>
        <v>9214</v>
      </c>
    </row>
    <row r="200" spans="1:26">
      <c r="A200" s="1">
        <v>1</v>
      </c>
      <c r="B200" t="s">
        <v>421</v>
      </c>
      <c r="C200" s="142" t="s">
        <v>422</v>
      </c>
      <c r="D200" t="s">
        <v>52</v>
      </c>
      <c r="E200" t="s">
        <v>10</v>
      </c>
      <c r="F200" t="s">
        <v>489</v>
      </c>
      <c r="G200" t="s">
        <v>53</v>
      </c>
      <c r="H200" t="s">
        <v>41</v>
      </c>
      <c r="I200" t="s">
        <v>28</v>
      </c>
      <c r="J200" s="142">
        <v>775</v>
      </c>
      <c r="K200" s="142">
        <v>1409</v>
      </c>
      <c r="L200" s="142">
        <v>0</v>
      </c>
      <c r="M200">
        <v>1050</v>
      </c>
      <c r="N200">
        <v>4024</v>
      </c>
      <c r="O200">
        <v>0</v>
      </c>
      <c r="P200">
        <v>646</v>
      </c>
      <c r="Q200">
        <v>8547</v>
      </c>
      <c r="R200">
        <v>0</v>
      </c>
      <c r="S200">
        <v>319</v>
      </c>
      <c r="T200">
        <v>3147</v>
      </c>
      <c r="U200">
        <v>3</v>
      </c>
      <c r="V200">
        <f t="shared" si="24"/>
        <v>2184</v>
      </c>
      <c r="W200">
        <f t="shared" si="25"/>
        <v>5074</v>
      </c>
      <c r="X200">
        <f t="shared" si="26"/>
        <v>9193</v>
      </c>
      <c r="Y200">
        <f t="shared" si="27"/>
        <v>3469</v>
      </c>
      <c r="Z200">
        <f t="shared" si="28"/>
        <v>19920</v>
      </c>
    </row>
    <row r="201" spans="1:26">
      <c r="A201" s="1">
        <v>1</v>
      </c>
      <c r="B201" s="20" t="s">
        <v>423</v>
      </c>
      <c r="C201" s="142" t="s">
        <v>424</v>
      </c>
      <c r="D201" t="s">
        <v>52</v>
      </c>
      <c r="E201" t="s">
        <v>110</v>
      </c>
      <c r="F201" t="s">
        <v>110</v>
      </c>
      <c r="G201" t="s">
        <v>53</v>
      </c>
      <c r="H201" t="s">
        <v>41</v>
      </c>
      <c r="I201" t="s">
        <v>28</v>
      </c>
      <c r="J201" s="142">
        <v>164</v>
      </c>
      <c r="K201" s="142">
        <v>8</v>
      </c>
      <c r="L201" s="142">
        <v>5</v>
      </c>
      <c r="M201">
        <v>259</v>
      </c>
      <c r="N201">
        <v>13</v>
      </c>
      <c r="O201">
        <v>3</v>
      </c>
      <c r="P201">
        <v>172</v>
      </c>
      <c r="Q201">
        <v>22</v>
      </c>
      <c r="R201">
        <v>2</v>
      </c>
      <c r="S201">
        <v>319</v>
      </c>
      <c r="T201">
        <v>3</v>
      </c>
      <c r="U201">
        <v>3</v>
      </c>
      <c r="V201">
        <f t="shared" si="24"/>
        <v>177</v>
      </c>
      <c r="W201">
        <f t="shared" si="25"/>
        <v>275</v>
      </c>
      <c r="X201">
        <f t="shared" si="26"/>
        <v>196</v>
      </c>
      <c r="Y201">
        <f t="shared" si="27"/>
        <v>325</v>
      </c>
      <c r="Z201">
        <f t="shared" si="28"/>
        <v>973</v>
      </c>
    </row>
    <row r="202" spans="1:26">
      <c r="A202" s="1">
        <v>1</v>
      </c>
      <c r="B202" t="s">
        <v>425</v>
      </c>
      <c r="C202" t="s">
        <v>426</v>
      </c>
      <c r="D202" t="s">
        <v>16</v>
      </c>
      <c r="E202" t="s">
        <v>39</v>
      </c>
      <c r="F202" s="20" t="s">
        <v>44</v>
      </c>
      <c r="G202" t="s">
        <v>19</v>
      </c>
      <c r="H202" t="s">
        <v>41</v>
      </c>
      <c r="I202" t="s">
        <v>28</v>
      </c>
      <c r="J202">
        <v>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f t="shared" si="24"/>
        <v>4</v>
      </c>
      <c r="W202">
        <f t="shared" si="25"/>
        <v>0</v>
      </c>
      <c r="X202">
        <f t="shared" si="26"/>
        <v>1</v>
      </c>
      <c r="Y202">
        <f t="shared" si="27"/>
        <v>0</v>
      </c>
      <c r="Z202">
        <f t="shared" si="28"/>
        <v>5</v>
      </c>
    </row>
    <row r="203" spans="1:26">
      <c r="A203" s="1">
        <v>1</v>
      </c>
      <c r="B203" t="s">
        <v>423</v>
      </c>
      <c r="C203" t="s">
        <v>427</v>
      </c>
      <c r="D203" t="s">
        <v>16</v>
      </c>
      <c r="E203" t="s">
        <v>24</v>
      </c>
      <c r="F203" s="20" t="s">
        <v>18</v>
      </c>
      <c r="G203" t="s">
        <v>26</v>
      </c>
      <c r="H203" t="s">
        <v>36</v>
      </c>
      <c r="I203" t="s">
        <v>28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24</v>
      </c>
      <c r="Q203">
        <v>0</v>
      </c>
      <c r="R203">
        <v>9</v>
      </c>
      <c r="S203">
        <v>34</v>
      </c>
      <c r="T203">
        <v>0</v>
      </c>
      <c r="U203">
        <v>74</v>
      </c>
      <c r="V203">
        <f t="shared" si="24"/>
        <v>1</v>
      </c>
      <c r="W203">
        <f t="shared" si="25"/>
        <v>0</v>
      </c>
      <c r="X203">
        <f t="shared" si="26"/>
        <v>33</v>
      </c>
      <c r="Y203">
        <f t="shared" si="27"/>
        <v>108</v>
      </c>
      <c r="Z203">
        <f t="shared" si="28"/>
        <v>142</v>
      </c>
    </row>
    <row r="204" spans="1:26">
      <c r="A204" s="1">
        <v>1</v>
      </c>
      <c r="B204" t="s">
        <v>428</v>
      </c>
      <c r="C204" t="s">
        <v>429</v>
      </c>
      <c r="D204" t="s">
        <v>52</v>
      </c>
      <c r="E204" t="s">
        <v>17</v>
      </c>
      <c r="F204" t="s">
        <v>490</v>
      </c>
      <c r="G204" t="s">
        <v>19</v>
      </c>
      <c r="H204" t="s">
        <v>36</v>
      </c>
      <c r="I204" t="s">
        <v>28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2</v>
      </c>
      <c r="V204">
        <f t="shared" si="24"/>
        <v>0</v>
      </c>
      <c r="W204">
        <f t="shared" si="25"/>
        <v>0</v>
      </c>
      <c r="X204">
        <f t="shared" si="26"/>
        <v>0</v>
      </c>
      <c r="Y204">
        <f t="shared" si="27"/>
        <v>2</v>
      </c>
      <c r="Z204">
        <f t="shared" si="28"/>
        <v>2</v>
      </c>
    </row>
    <row r="205" spans="1:26">
      <c r="A205" s="1">
        <v>1</v>
      </c>
      <c r="B205" t="s">
        <v>430</v>
      </c>
      <c r="C205" t="s">
        <v>431</v>
      </c>
      <c r="D205" t="s">
        <v>16</v>
      </c>
      <c r="E205" t="s">
        <v>39</v>
      </c>
      <c r="F205" t="s">
        <v>44</v>
      </c>
      <c r="G205" t="s">
        <v>19</v>
      </c>
      <c r="H205" t="s">
        <v>27</v>
      </c>
      <c r="I205" t="s">
        <v>28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f t="shared" si="24"/>
        <v>1</v>
      </c>
      <c r="W205">
        <f t="shared" si="25"/>
        <v>0</v>
      </c>
      <c r="X205">
        <f t="shared" si="26"/>
        <v>0</v>
      </c>
      <c r="Y205">
        <f t="shared" si="27"/>
        <v>0</v>
      </c>
      <c r="Z205">
        <f t="shared" si="28"/>
        <v>1</v>
      </c>
    </row>
    <row r="206" spans="1:26">
      <c r="A206" s="1">
        <v>1</v>
      </c>
      <c r="B206" t="s">
        <v>432</v>
      </c>
      <c r="C206" t="s">
        <v>433</v>
      </c>
      <c r="D206" t="s">
        <v>16</v>
      </c>
      <c r="E206" t="s">
        <v>17</v>
      </c>
      <c r="F206" t="s">
        <v>96</v>
      </c>
      <c r="G206" t="s">
        <v>19</v>
      </c>
      <c r="H206" t="s">
        <v>36</v>
      </c>
      <c r="I206" t="s">
        <v>28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143</v>
      </c>
      <c r="P206">
        <v>1</v>
      </c>
      <c r="Q206">
        <v>0</v>
      </c>
      <c r="R206">
        <v>87</v>
      </c>
      <c r="S206">
        <v>1</v>
      </c>
      <c r="T206">
        <v>0</v>
      </c>
      <c r="U206">
        <v>1</v>
      </c>
      <c r="V206">
        <f t="shared" si="24"/>
        <v>1</v>
      </c>
      <c r="W206">
        <f t="shared" si="25"/>
        <v>143</v>
      </c>
      <c r="X206">
        <f t="shared" si="26"/>
        <v>88</v>
      </c>
      <c r="Y206">
        <f t="shared" si="27"/>
        <v>2</v>
      </c>
      <c r="Z206">
        <f t="shared" si="28"/>
        <v>234</v>
      </c>
    </row>
    <row r="207" spans="1:26">
      <c r="A207" s="1">
        <v>1</v>
      </c>
      <c r="C207" t="s">
        <v>434</v>
      </c>
      <c r="D207" t="s">
        <v>52</v>
      </c>
      <c r="E207" t="s">
        <v>39</v>
      </c>
      <c r="F207" t="s">
        <v>40</v>
      </c>
      <c r="G207" t="s">
        <v>19</v>
      </c>
      <c r="H207" t="s">
        <v>41</v>
      </c>
      <c r="I207" t="s">
        <v>28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f t="shared" si="24"/>
        <v>0</v>
      </c>
      <c r="W207">
        <f t="shared" si="25"/>
        <v>0</v>
      </c>
      <c r="X207">
        <f t="shared" si="26"/>
        <v>0</v>
      </c>
      <c r="Y207">
        <f t="shared" si="27"/>
        <v>0</v>
      </c>
      <c r="Z207">
        <f t="shared" si="28"/>
        <v>0</v>
      </c>
    </row>
    <row r="208" spans="1:26">
      <c r="A208" s="1">
        <v>1</v>
      </c>
      <c r="B208" t="s">
        <v>435</v>
      </c>
      <c r="C208" t="s">
        <v>436</v>
      </c>
      <c r="D208" t="s">
        <v>52</v>
      </c>
      <c r="E208" t="s">
        <v>64</v>
      </c>
      <c r="F208" t="s">
        <v>65</v>
      </c>
      <c r="G208" t="s">
        <v>19</v>
      </c>
      <c r="H208" t="s">
        <v>20</v>
      </c>
      <c r="I208" t="s">
        <v>21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4</v>
      </c>
      <c r="V208">
        <f t="shared" si="24"/>
        <v>0</v>
      </c>
      <c r="W208">
        <f t="shared" si="25"/>
        <v>0</v>
      </c>
      <c r="X208">
        <f t="shared" si="26"/>
        <v>1</v>
      </c>
      <c r="Y208">
        <f t="shared" si="27"/>
        <v>4</v>
      </c>
      <c r="Z208">
        <f t="shared" si="28"/>
        <v>5</v>
      </c>
    </row>
    <row r="209" spans="1:26">
      <c r="A209" s="1">
        <v>1</v>
      </c>
      <c r="B209" t="s">
        <v>437</v>
      </c>
      <c r="C209" s="142" t="s">
        <v>438</v>
      </c>
      <c r="D209" t="s">
        <v>16</v>
      </c>
      <c r="E209" t="s">
        <v>31</v>
      </c>
      <c r="F209" t="s">
        <v>35</v>
      </c>
      <c r="G209" t="s">
        <v>19</v>
      </c>
      <c r="H209" t="s">
        <v>36</v>
      </c>
      <c r="I209" t="s">
        <v>21</v>
      </c>
      <c r="J209" s="142">
        <v>0</v>
      </c>
      <c r="K209" s="142">
        <v>23</v>
      </c>
      <c r="L209" s="142">
        <v>0</v>
      </c>
      <c r="M209">
        <v>1</v>
      </c>
      <c r="N209">
        <v>15</v>
      </c>
      <c r="O209">
        <v>0</v>
      </c>
      <c r="P209">
        <v>0</v>
      </c>
      <c r="Q209">
        <v>27</v>
      </c>
      <c r="R209">
        <v>0</v>
      </c>
      <c r="S209">
        <v>2</v>
      </c>
      <c r="T209">
        <v>32</v>
      </c>
      <c r="U209">
        <v>0</v>
      </c>
      <c r="V209">
        <f t="shared" si="24"/>
        <v>23</v>
      </c>
      <c r="W209">
        <f t="shared" si="25"/>
        <v>16</v>
      </c>
      <c r="X209">
        <f t="shared" si="26"/>
        <v>27</v>
      </c>
      <c r="Y209">
        <f t="shared" si="27"/>
        <v>34</v>
      </c>
      <c r="Z209">
        <f t="shared" si="28"/>
        <v>100</v>
      </c>
    </row>
    <row r="210" spans="1:26">
      <c r="A210" s="1">
        <v>1</v>
      </c>
      <c r="B210" t="s">
        <v>439</v>
      </c>
      <c r="C210" s="142" t="s">
        <v>440</v>
      </c>
      <c r="D210" t="s">
        <v>16</v>
      </c>
      <c r="E210" t="s">
        <v>31</v>
      </c>
      <c r="F210" t="s">
        <v>35</v>
      </c>
      <c r="G210" t="s">
        <v>19</v>
      </c>
      <c r="H210" t="s">
        <v>36</v>
      </c>
      <c r="I210" t="s">
        <v>28</v>
      </c>
      <c r="J210" s="142">
        <v>0</v>
      </c>
      <c r="K210" s="142">
        <v>6</v>
      </c>
      <c r="L210" s="142">
        <v>0</v>
      </c>
      <c r="M210">
        <v>0</v>
      </c>
      <c r="N210">
        <v>9</v>
      </c>
      <c r="O210">
        <v>0</v>
      </c>
      <c r="P210">
        <v>3</v>
      </c>
      <c r="Q210">
        <v>16</v>
      </c>
      <c r="R210">
        <v>0</v>
      </c>
      <c r="S210">
        <v>0</v>
      </c>
      <c r="T210">
        <v>80</v>
      </c>
      <c r="U210">
        <v>0</v>
      </c>
      <c r="V210">
        <f t="shared" si="24"/>
        <v>6</v>
      </c>
      <c r="W210">
        <f t="shared" si="25"/>
        <v>9</v>
      </c>
      <c r="X210">
        <f t="shared" si="26"/>
        <v>19</v>
      </c>
      <c r="Y210">
        <f t="shared" si="27"/>
        <v>80</v>
      </c>
      <c r="Z210">
        <f t="shared" si="28"/>
        <v>114</v>
      </c>
    </row>
    <row r="211" spans="1:26" ht="18.75">
      <c r="A211" s="33">
        <f>SUM(A3:A210)</f>
        <v>208</v>
      </c>
      <c r="C211" s="34" t="s">
        <v>0</v>
      </c>
      <c r="J211" s="35">
        <f>SUM(J3:J210)</f>
        <v>28762</v>
      </c>
      <c r="K211" s="35">
        <f t="shared" ref="K211:O211" si="29">SUM(K3:K210)</f>
        <v>126837</v>
      </c>
      <c r="L211" s="35">
        <f t="shared" si="29"/>
        <v>36</v>
      </c>
      <c r="M211" s="35">
        <f t="shared" si="29"/>
        <v>36499</v>
      </c>
      <c r="N211" s="35">
        <f t="shared" si="29"/>
        <v>168413</v>
      </c>
      <c r="O211" s="35">
        <f t="shared" si="29"/>
        <v>198</v>
      </c>
      <c r="P211" s="35">
        <f>SUM(P3:P210)</f>
        <v>43918</v>
      </c>
      <c r="Q211" s="35">
        <f>SUM(Q3:Q210)</f>
        <v>154911</v>
      </c>
      <c r="R211" s="35">
        <f>SUM(R3:R210)</f>
        <v>376</v>
      </c>
      <c r="S211" s="35">
        <f t="shared" ref="S211:U211" si="30">SUM(S3:S210)</f>
        <v>52627</v>
      </c>
      <c r="T211" s="35">
        <f t="shared" si="30"/>
        <v>146578</v>
      </c>
      <c r="U211" s="35">
        <f t="shared" si="30"/>
        <v>984</v>
      </c>
      <c r="V211" s="35">
        <f>SUM(V3:V210)</f>
        <v>155635</v>
      </c>
      <c r="W211" s="35">
        <f t="shared" ref="W211:Z211" si="31">SUM(W3:W210)</f>
        <v>205110</v>
      </c>
      <c r="X211" s="35">
        <f t="shared" si="31"/>
        <v>199205</v>
      </c>
      <c r="Y211" s="35">
        <f t="shared" si="31"/>
        <v>200189</v>
      </c>
      <c r="Z211" s="35">
        <f t="shared" si="31"/>
        <v>760139</v>
      </c>
    </row>
    <row r="212" spans="1:26" ht="18.75">
      <c r="C212" s="34" t="s">
        <v>514</v>
      </c>
      <c r="M212" s="35"/>
      <c r="N212" s="35"/>
      <c r="O212" s="35"/>
      <c r="P212" s="35"/>
      <c r="Q212" s="35"/>
      <c r="R212" s="35"/>
      <c r="S212" s="35"/>
      <c r="T212" s="35"/>
      <c r="U212" s="35"/>
      <c r="Y212" s="87"/>
    </row>
    <row r="213" spans="1:26" ht="18.75">
      <c r="C213" s="34" t="s">
        <v>515</v>
      </c>
      <c r="M213" s="35"/>
      <c r="N213" s="35"/>
      <c r="O213" s="35"/>
      <c r="P213" s="35"/>
      <c r="Q213" s="35"/>
      <c r="R213" s="35"/>
      <c r="S213" s="35"/>
      <c r="T213" s="35"/>
      <c r="U213" s="35"/>
    </row>
    <row r="217" spans="1:26" ht="18.75">
      <c r="J217" s="35"/>
      <c r="K217" s="35"/>
      <c r="L217" s="35"/>
    </row>
    <row r="218" spans="1:26">
      <c r="J218" s="87"/>
      <c r="K218" s="87"/>
      <c r="L218" s="87"/>
    </row>
  </sheetData>
  <autoFilter ref="C1:C218" xr:uid="{ADF1F59E-89A3-9B4D-BB4D-EDBF7C5DD2E1}"/>
  <pageMargins left="0.7" right="0.7" top="0.75" bottom="0.75" header="0.3" footer="0.3"/>
  <pageSetup orientation="portrait" horizontalDpi="0" verticalDpi="0"/>
  <ignoredErrors>
    <ignoredError sqref="V3:Z211" formulaRange="1"/>
  </ignoredError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479DF-E76C-174D-B175-EE0FD8669C4C}">
  <dimension ref="B3:F43"/>
  <sheetViews>
    <sheetView view="pageBreakPreview" zoomScaleNormal="150" zoomScaleSheetLayoutView="100" workbookViewId="0">
      <selection activeCell="F29" sqref="F29"/>
    </sheetView>
  </sheetViews>
  <sheetFormatPr defaultColWidth="11.42578125" defaultRowHeight="15"/>
  <cols>
    <col min="2" max="2" width="25.7109375" customWidth="1"/>
    <col min="3" max="3" width="19.7109375" customWidth="1"/>
    <col min="4" max="4" width="19.7109375" style="253" customWidth="1"/>
    <col min="8" max="8" width="20.85546875" bestFit="1" customWidth="1"/>
  </cols>
  <sheetData>
    <row r="3" spans="2:5" ht="31.5">
      <c r="B3" s="150" t="s">
        <v>506</v>
      </c>
      <c r="C3" s="151" t="s">
        <v>507</v>
      </c>
      <c r="D3" s="251" t="s">
        <v>508</v>
      </c>
    </row>
    <row r="4" spans="2:5" ht="15.75">
      <c r="B4" s="287" t="s">
        <v>31</v>
      </c>
      <c r="C4" s="287"/>
      <c r="D4" s="287"/>
    </row>
    <row r="5" spans="2:5">
      <c r="B5" s="152" t="s">
        <v>255</v>
      </c>
      <c r="C5" s="152">
        <v>388104</v>
      </c>
      <c r="D5" s="252">
        <v>173277</v>
      </c>
    </row>
    <row r="6" spans="2:5">
      <c r="B6" s="152" t="s">
        <v>310</v>
      </c>
      <c r="C6" s="152">
        <v>159207</v>
      </c>
      <c r="D6" s="252">
        <v>152343</v>
      </c>
    </row>
    <row r="7" spans="2:5">
      <c r="B7" s="152" t="s">
        <v>234</v>
      </c>
      <c r="C7" s="152">
        <v>71694</v>
      </c>
      <c r="D7" s="252">
        <v>54528</v>
      </c>
    </row>
    <row r="8" spans="2:5">
      <c r="B8" s="152" t="s">
        <v>80</v>
      </c>
      <c r="C8" s="152">
        <v>60940</v>
      </c>
      <c r="D8" s="252">
        <v>47395</v>
      </c>
    </row>
    <row r="9" spans="2:5">
      <c r="B9" s="152" t="s">
        <v>187</v>
      </c>
      <c r="C9" s="152">
        <v>53190</v>
      </c>
      <c r="D9" s="252">
        <v>62596</v>
      </c>
    </row>
    <row r="10" spans="2:5" ht="15.75">
      <c r="B10" s="287" t="s">
        <v>509</v>
      </c>
      <c r="C10" s="287"/>
      <c r="D10" s="287"/>
    </row>
    <row r="11" spans="2:5">
      <c r="B11" s="152" t="s">
        <v>304</v>
      </c>
      <c r="C11" s="152">
        <v>106518</v>
      </c>
      <c r="D11" s="252">
        <v>84632</v>
      </c>
      <c r="E11" s="94">
        <f>(C11-D11)/C11</f>
        <v>0.2054676204960664</v>
      </c>
    </row>
    <row r="12" spans="2:5">
      <c r="B12" s="152" t="s">
        <v>283</v>
      </c>
      <c r="C12" s="152">
        <v>69848</v>
      </c>
      <c r="D12" s="252">
        <v>58592</v>
      </c>
      <c r="E12" s="94">
        <f t="shared" ref="E12:E15" si="0">(C12-D12)/C12</f>
        <v>0.16114992555262855</v>
      </c>
    </row>
    <row r="13" spans="2:5">
      <c r="B13" s="152" t="s">
        <v>105</v>
      </c>
      <c r="C13" s="152">
        <v>57007</v>
      </c>
      <c r="D13" s="252">
        <v>31352</v>
      </c>
      <c r="E13" s="94">
        <f t="shared" si="0"/>
        <v>0.45003245215499849</v>
      </c>
    </row>
    <row r="14" spans="2:5">
      <c r="B14" s="152" t="s">
        <v>294</v>
      </c>
      <c r="C14" s="152">
        <v>50051</v>
      </c>
      <c r="D14" s="252">
        <v>23115</v>
      </c>
      <c r="E14" s="94">
        <f t="shared" si="0"/>
        <v>0.53817106551317651</v>
      </c>
    </row>
    <row r="15" spans="2:5">
      <c r="B15" s="152" t="s">
        <v>375</v>
      </c>
      <c r="C15" s="152">
        <v>26194</v>
      </c>
      <c r="D15" s="252">
        <v>9219</v>
      </c>
      <c r="E15" s="94">
        <f t="shared" si="0"/>
        <v>0.6480491715660075</v>
      </c>
    </row>
    <row r="16" spans="2:5" ht="15.75">
      <c r="B16" s="287" t="s">
        <v>24</v>
      </c>
      <c r="C16" s="287"/>
      <c r="D16" s="287"/>
    </row>
    <row r="17" spans="2:6">
      <c r="B17" s="152" t="s">
        <v>183</v>
      </c>
      <c r="C17" s="152">
        <v>183159</v>
      </c>
      <c r="D17" s="252">
        <v>64884</v>
      </c>
      <c r="E17" s="94">
        <f>(C17-D17)/C17</f>
        <v>0.64575041357509044</v>
      </c>
    </row>
    <row r="18" spans="2:6">
      <c r="B18" s="152" t="s">
        <v>418</v>
      </c>
      <c r="C18" s="152">
        <v>178173</v>
      </c>
      <c r="D18" s="252">
        <v>260575</v>
      </c>
      <c r="E18" s="94">
        <f t="shared" ref="E18:E21" si="1">(C18-D18)/C18</f>
        <v>-0.46248309227548506</v>
      </c>
    </row>
    <row r="19" spans="2:6">
      <c r="B19" s="152" t="s">
        <v>341</v>
      </c>
      <c r="C19" s="152">
        <v>118304</v>
      </c>
      <c r="D19" s="252">
        <v>121762</v>
      </c>
      <c r="E19" s="94">
        <f t="shared" si="1"/>
        <v>-2.9229780903435219E-2</v>
      </c>
    </row>
    <row r="20" spans="2:6">
      <c r="B20" s="152" t="s">
        <v>353</v>
      </c>
      <c r="C20" s="152">
        <v>106961</v>
      </c>
      <c r="D20" s="252">
        <v>129093</v>
      </c>
      <c r="E20" s="94">
        <f t="shared" si="1"/>
        <v>-0.20691653967333887</v>
      </c>
    </row>
    <row r="21" spans="2:6">
      <c r="B21" s="152" t="s">
        <v>89</v>
      </c>
      <c r="C21" s="152">
        <v>51660</v>
      </c>
      <c r="D21" s="252">
        <v>46051</v>
      </c>
      <c r="E21" s="94">
        <f t="shared" si="1"/>
        <v>0.10857530003871467</v>
      </c>
    </row>
    <row r="22" spans="2:6" ht="15.75">
      <c r="B22" s="287" t="s">
        <v>39</v>
      </c>
      <c r="C22" s="287"/>
      <c r="D22" s="287"/>
    </row>
    <row r="23" spans="2:6">
      <c r="B23" s="152" t="s">
        <v>120</v>
      </c>
      <c r="C23" s="152">
        <v>91795</v>
      </c>
      <c r="D23" s="252">
        <v>80498</v>
      </c>
      <c r="E23" s="94">
        <f>(C23-D23)/C23</f>
        <v>0.12306770521270222</v>
      </c>
    </row>
    <row r="24" spans="2:6">
      <c r="B24" s="152" t="s">
        <v>280</v>
      </c>
      <c r="C24" s="152">
        <v>55410</v>
      </c>
      <c r="D24" s="252">
        <v>42246</v>
      </c>
      <c r="E24" s="94">
        <f t="shared" ref="E24:E27" si="2">(C24-D24)/C24</f>
        <v>0.23757444504602057</v>
      </c>
    </row>
    <row r="25" spans="2:6">
      <c r="B25" s="152" t="s">
        <v>150</v>
      </c>
      <c r="C25" s="152">
        <v>53244</v>
      </c>
      <c r="D25" s="252">
        <v>43864</v>
      </c>
      <c r="E25" s="94">
        <f t="shared" si="2"/>
        <v>0.17617008489219443</v>
      </c>
    </row>
    <row r="26" spans="2:6">
      <c r="B26" s="152" t="s">
        <v>226</v>
      </c>
      <c r="C26" s="152">
        <v>29501</v>
      </c>
      <c r="D26" s="252">
        <v>20537</v>
      </c>
      <c r="E26" s="94">
        <f t="shared" si="2"/>
        <v>0.30385410664045287</v>
      </c>
    </row>
    <row r="27" spans="2:6">
      <c r="B27" s="152" t="s">
        <v>195</v>
      </c>
      <c r="C27" s="152">
        <v>27015</v>
      </c>
      <c r="D27" s="252">
        <v>27168</v>
      </c>
      <c r="E27" s="94">
        <f t="shared" si="2"/>
        <v>-5.6635202665186006E-3</v>
      </c>
    </row>
    <row r="28" spans="2:6" ht="15.75">
      <c r="B28" s="287" t="s">
        <v>510</v>
      </c>
      <c r="C28" s="287"/>
      <c r="D28" s="287"/>
    </row>
    <row r="29" spans="2:6">
      <c r="B29" s="152" t="s">
        <v>420</v>
      </c>
      <c r="C29" s="152">
        <v>315011</v>
      </c>
      <c r="D29" s="252">
        <v>217086</v>
      </c>
      <c r="E29" s="94">
        <f>(C29-D29)/C29</f>
        <v>0.31086216036900299</v>
      </c>
      <c r="F29" s="94">
        <f>C29/SUM($C$29:$C$33)</f>
        <v>0.69298068081324493</v>
      </c>
    </row>
    <row r="30" spans="2:6">
      <c r="B30" s="152" t="s">
        <v>230</v>
      </c>
      <c r="C30" s="152">
        <v>63326</v>
      </c>
      <c r="D30" s="252">
        <v>68363</v>
      </c>
      <c r="E30" s="94">
        <f t="shared" ref="E30:E33" si="3">(C30-D30)/C30</f>
        <v>-7.9540788933455453E-2</v>
      </c>
      <c r="F30" s="94">
        <f t="shared" ref="F30:F33" si="4">C30/SUM($C$29:$C$33)</f>
        <v>0.13930845142925025</v>
      </c>
    </row>
    <row r="31" spans="2:6">
      <c r="B31" s="152" t="s">
        <v>314</v>
      </c>
      <c r="C31" s="152">
        <v>45209</v>
      </c>
      <c r="D31" s="252">
        <v>54317</v>
      </c>
      <c r="E31" s="94">
        <f t="shared" si="3"/>
        <v>-0.20146431020372049</v>
      </c>
      <c r="F31" s="94">
        <f t="shared" si="4"/>
        <v>9.94535543167889E-2</v>
      </c>
    </row>
    <row r="32" spans="2:6">
      <c r="B32" s="152" t="s">
        <v>436</v>
      </c>
      <c r="C32" s="152">
        <v>18261</v>
      </c>
      <c r="D32" s="252">
        <v>41625</v>
      </c>
      <c r="E32" s="94">
        <f t="shared" si="3"/>
        <v>-1.2794480039428289</v>
      </c>
      <c r="F32" s="94">
        <f t="shared" si="4"/>
        <v>4.0171677218670668E-2</v>
      </c>
    </row>
    <row r="33" spans="2:6">
      <c r="B33" s="152" t="s">
        <v>249</v>
      </c>
      <c r="C33" s="152">
        <v>12767</v>
      </c>
      <c r="D33" s="252">
        <v>4715</v>
      </c>
      <c r="E33" s="94">
        <f t="shared" si="3"/>
        <v>0.63068849377300851</v>
      </c>
      <c r="F33" s="94">
        <f t="shared" si="4"/>
        <v>2.8085636222045254E-2</v>
      </c>
    </row>
    <row r="34" spans="2:6" ht="15.75">
      <c r="B34" s="287" t="s">
        <v>10</v>
      </c>
      <c r="C34" s="287"/>
      <c r="D34" s="287"/>
    </row>
    <row r="35" spans="2:6">
      <c r="B35" s="152" t="s">
        <v>185</v>
      </c>
      <c r="C35" s="152">
        <v>227149</v>
      </c>
      <c r="D35" s="252">
        <v>192271</v>
      </c>
      <c r="E35" s="94">
        <f>(C35-D35)/C35</f>
        <v>0.15354679087295123</v>
      </c>
      <c r="F35" s="94">
        <f>C35/SUM($C$35:$C$39)</f>
        <v>0.30936572596735951</v>
      </c>
    </row>
    <row r="36" spans="2:6">
      <c r="B36" s="152" t="s">
        <v>175</v>
      </c>
      <c r="C36" s="152">
        <v>193861</v>
      </c>
      <c r="D36" s="252">
        <v>200302</v>
      </c>
      <c r="E36" s="94">
        <f t="shared" ref="E36:E39" si="5">(C36-D36)/C36</f>
        <v>-3.3224836351819088E-2</v>
      </c>
      <c r="F36" s="94">
        <f t="shared" ref="F36:F39" si="6">C36/SUM($C$35:$C$39)</f>
        <v>0.26402911305688459</v>
      </c>
    </row>
    <row r="37" spans="2:6">
      <c r="B37" s="152" t="s">
        <v>331</v>
      </c>
      <c r="C37" s="152">
        <v>114033</v>
      </c>
      <c r="D37" s="252">
        <v>81634</v>
      </c>
      <c r="E37" s="94">
        <f t="shared" si="5"/>
        <v>0.2841195092648619</v>
      </c>
      <c r="F37" s="94">
        <f t="shared" si="6"/>
        <v>0.15530731735220452</v>
      </c>
    </row>
    <row r="38" spans="2:6">
      <c r="B38" s="152" t="s">
        <v>302</v>
      </c>
      <c r="C38" s="152">
        <v>110005</v>
      </c>
      <c r="D38" s="252">
        <v>99698</v>
      </c>
      <c r="E38" s="94">
        <f t="shared" si="5"/>
        <v>9.3695741102677157E-2</v>
      </c>
      <c r="F38" s="94">
        <f t="shared" si="6"/>
        <v>0.14982138017353974</v>
      </c>
    </row>
    <row r="39" spans="2:6">
      <c r="B39" s="152" t="s">
        <v>75</v>
      </c>
      <c r="C39" s="152">
        <v>89193</v>
      </c>
      <c r="D39" s="252">
        <v>81755</v>
      </c>
      <c r="E39" s="94">
        <f t="shared" si="5"/>
        <v>8.3392194454721777E-2</v>
      </c>
      <c r="F39" s="94">
        <f t="shared" si="6"/>
        <v>0.12147646345001165</v>
      </c>
    </row>
    <row r="40" spans="2:6" ht="15.75">
      <c r="B40" s="287" t="s">
        <v>110</v>
      </c>
      <c r="C40" s="287"/>
      <c r="D40" s="287"/>
    </row>
    <row r="41" spans="2:6">
      <c r="B41" s="152" t="s">
        <v>424</v>
      </c>
      <c r="C41" s="152">
        <v>29509</v>
      </c>
      <c r="D41" s="252">
        <v>15733</v>
      </c>
      <c r="E41" s="94">
        <f>(C41-D41)/C41</f>
        <v>0.46684062489410011</v>
      </c>
    </row>
    <row r="42" spans="2:6">
      <c r="B42" s="152" t="s">
        <v>109</v>
      </c>
      <c r="C42" s="152">
        <v>9049</v>
      </c>
      <c r="D42" s="252">
        <v>8690</v>
      </c>
      <c r="E42" s="94">
        <f t="shared" ref="E42:E43" si="7">(C42-D42)/C42</f>
        <v>3.9672892032268758E-2</v>
      </c>
    </row>
    <row r="43" spans="2:6">
      <c r="B43" s="152" t="s">
        <v>191</v>
      </c>
      <c r="C43" s="152">
        <v>48</v>
      </c>
      <c r="D43" s="252">
        <v>70</v>
      </c>
      <c r="E43" s="94">
        <f t="shared" si="7"/>
        <v>-0.45833333333333331</v>
      </c>
    </row>
  </sheetData>
  <mergeCells count="7">
    <mergeCell ref="B40:D40"/>
    <mergeCell ref="B4:D4"/>
    <mergeCell ref="B10:D10"/>
    <mergeCell ref="B16:D16"/>
    <mergeCell ref="B22:D22"/>
    <mergeCell ref="B28:D28"/>
    <mergeCell ref="B34:D34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BA610-EE77-3744-A20B-34BAD027B6CD}">
  <dimension ref="A1:BG57"/>
  <sheetViews>
    <sheetView view="pageBreakPreview" zoomScaleNormal="130" zoomScaleSheetLayoutView="100" workbookViewId="0">
      <selection activeCell="A26" sqref="A26"/>
    </sheetView>
  </sheetViews>
  <sheetFormatPr defaultColWidth="11.42578125" defaultRowHeight="15"/>
  <cols>
    <col min="3" max="3" width="29.140625" bestFit="1" customWidth="1"/>
    <col min="56" max="56" width="21.7109375" bestFit="1" customWidth="1"/>
    <col min="57" max="58" width="23.85546875" bestFit="1" customWidth="1"/>
  </cols>
  <sheetData>
    <row r="1" spans="1:59" ht="21.75" thickBot="1">
      <c r="A1" s="1"/>
      <c r="J1" s="2">
        <v>2015</v>
      </c>
      <c r="K1" s="2">
        <v>2015</v>
      </c>
      <c r="L1" s="2">
        <v>2015</v>
      </c>
      <c r="M1" s="2">
        <v>2015</v>
      </c>
      <c r="N1" s="3">
        <v>2016</v>
      </c>
      <c r="O1" s="3">
        <v>2016</v>
      </c>
      <c r="P1" s="3">
        <v>2016</v>
      </c>
      <c r="Q1" s="3">
        <v>2016</v>
      </c>
      <c r="R1" s="4">
        <v>2017</v>
      </c>
      <c r="S1" s="4">
        <v>2017</v>
      </c>
      <c r="T1" s="4">
        <v>2017</v>
      </c>
      <c r="U1" s="4">
        <v>2017</v>
      </c>
      <c r="V1" s="5">
        <v>2018</v>
      </c>
      <c r="W1" s="5">
        <v>2018</v>
      </c>
      <c r="X1" s="5">
        <v>2018</v>
      </c>
      <c r="Y1" s="5">
        <v>2018</v>
      </c>
      <c r="Z1" s="6">
        <v>2019</v>
      </c>
      <c r="AA1" s="6">
        <v>2019</v>
      </c>
      <c r="AB1" s="6">
        <v>2019</v>
      </c>
      <c r="AC1" s="6">
        <v>2019</v>
      </c>
      <c r="AD1" s="7">
        <v>2020</v>
      </c>
      <c r="AE1" s="7">
        <v>2020</v>
      </c>
      <c r="AF1" s="7">
        <v>2020</v>
      </c>
      <c r="AG1" s="7">
        <v>2020</v>
      </c>
      <c r="AH1" s="8" t="s">
        <v>0</v>
      </c>
      <c r="AI1" s="8" t="s">
        <v>0</v>
      </c>
      <c r="AJ1" s="8" t="s">
        <v>0</v>
      </c>
      <c r="AK1" s="8" t="s">
        <v>0</v>
      </c>
      <c r="AL1" s="8" t="s">
        <v>0</v>
      </c>
      <c r="AM1" s="8" t="s">
        <v>0</v>
      </c>
      <c r="AN1" s="8" t="s">
        <v>0</v>
      </c>
      <c r="AO1" s="277" t="s">
        <v>447</v>
      </c>
      <c r="AP1" s="278"/>
      <c r="AQ1" s="278"/>
      <c r="AR1" s="279"/>
      <c r="AS1" s="283" t="s">
        <v>449</v>
      </c>
      <c r="AT1" s="284"/>
      <c r="AU1" s="284"/>
      <c r="AV1" s="285"/>
      <c r="AW1" s="280" t="s">
        <v>448</v>
      </c>
      <c r="AX1" s="281"/>
      <c r="AY1" s="281"/>
      <c r="AZ1" s="282"/>
      <c r="BD1" s="289">
        <v>2019</v>
      </c>
      <c r="BE1" s="289"/>
      <c r="BF1" s="145">
        <v>2020</v>
      </c>
    </row>
    <row r="2" spans="1:59" ht="63.75" thickBot="1">
      <c r="A2" s="10"/>
      <c r="B2" s="11" t="s">
        <v>1</v>
      </c>
      <c r="C2" s="12" t="s">
        <v>2</v>
      </c>
      <c r="D2" s="12" t="s">
        <v>3</v>
      </c>
      <c r="E2" s="13" t="s">
        <v>4</v>
      </c>
      <c r="F2" s="12" t="s">
        <v>5</v>
      </c>
      <c r="G2" s="12" t="s">
        <v>6</v>
      </c>
      <c r="H2" s="12" t="s">
        <v>7</v>
      </c>
      <c r="I2" s="12" t="s">
        <v>8</v>
      </c>
      <c r="J2" s="2" t="s">
        <v>9</v>
      </c>
      <c r="K2" s="2" t="s">
        <v>10</v>
      </c>
      <c r="L2" s="2" t="s">
        <v>11</v>
      </c>
      <c r="M2" s="2" t="s">
        <v>441</v>
      </c>
      <c r="N2" s="3" t="s">
        <v>9</v>
      </c>
      <c r="O2" s="3" t="s">
        <v>10</v>
      </c>
      <c r="P2" s="3" t="s">
        <v>11</v>
      </c>
      <c r="Q2" s="3" t="s">
        <v>441</v>
      </c>
      <c r="R2" s="4" t="s">
        <v>9</v>
      </c>
      <c r="S2" s="4" t="s">
        <v>10</v>
      </c>
      <c r="T2" s="4" t="s">
        <v>11</v>
      </c>
      <c r="U2" s="4" t="s">
        <v>441</v>
      </c>
      <c r="V2" s="5" t="s">
        <v>9</v>
      </c>
      <c r="W2" s="5" t="s">
        <v>10</v>
      </c>
      <c r="X2" s="5" t="s">
        <v>11</v>
      </c>
      <c r="Y2" s="5" t="s">
        <v>441</v>
      </c>
      <c r="Z2" s="6" t="s">
        <v>9</v>
      </c>
      <c r="AA2" s="6" t="s">
        <v>10</v>
      </c>
      <c r="AB2" s="6" t="s">
        <v>11</v>
      </c>
      <c r="AC2" s="6" t="s">
        <v>441</v>
      </c>
      <c r="AD2" s="7" t="s">
        <v>9</v>
      </c>
      <c r="AE2" s="7" t="s">
        <v>10</v>
      </c>
      <c r="AF2" s="7" t="s">
        <v>11</v>
      </c>
      <c r="AG2" s="7" t="s">
        <v>441</v>
      </c>
      <c r="AH2" s="8">
        <v>2015</v>
      </c>
      <c r="AI2" s="14">
        <v>2016</v>
      </c>
      <c r="AJ2" s="8">
        <v>2017</v>
      </c>
      <c r="AK2" s="14">
        <v>2018</v>
      </c>
      <c r="AL2" s="14">
        <v>2019</v>
      </c>
      <c r="AM2" s="14">
        <v>2020</v>
      </c>
      <c r="AN2" s="14" t="s">
        <v>12</v>
      </c>
      <c r="AO2" s="58" t="s">
        <v>9</v>
      </c>
      <c r="AP2" s="59" t="s">
        <v>10</v>
      </c>
      <c r="AQ2" s="59" t="s">
        <v>11</v>
      </c>
      <c r="AR2" s="60" t="s">
        <v>441</v>
      </c>
      <c r="AS2" s="64" t="s">
        <v>9</v>
      </c>
      <c r="AT2" s="61" t="s">
        <v>10</v>
      </c>
      <c r="AU2" s="61" t="s">
        <v>11</v>
      </c>
      <c r="AV2" s="65" t="s">
        <v>441</v>
      </c>
      <c r="AW2" s="83" t="s">
        <v>9</v>
      </c>
      <c r="AX2" s="62" t="s">
        <v>10</v>
      </c>
      <c r="AY2" s="62" t="s">
        <v>11</v>
      </c>
      <c r="AZ2" s="63" t="s">
        <v>441</v>
      </c>
      <c r="BC2" s="145" t="s">
        <v>28</v>
      </c>
      <c r="BD2" s="145" t="s">
        <v>3</v>
      </c>
      <c r="BE2" s="145" t="s">
        <v>505</v>
      </c>
      <c r="BF2" s="145" t="s">
        <v>505</v>
      </c>
    </row>
    <row r="3" spans="1:59">
      <c r="A3" s="1">
        <v>1</v>
      </c>
      <c r="B3" s="20" t="s">
        <v>29</v>
      </c>
      <c r="C3" t="s">
        <v>30</v>
      </c>
      <c r="D3" t="s">
        <v>16</v>
      </c>
      <c r="E3" t="s">
        <v>31</v>
      </c>
      <c r="F3" s="20" t="s">
        <v>32</v>
      </c>
      <c r="G3" t="s">
        <v>19</v>
      </c>
      <c r="H3" t="s">
        <v>27</v>
      </c>
      <c r="I3" t="s">
        <v>28</v>
      </c>
      <c r="J3" s="21">
        <v>0</v>
      </c>
      <c r="K3" s="21">
        <v>408</v>
      </c>
      <c r="L3" s="21">
        <v>6</v>
      </c>
      <c r="M3" s="21">
        <v>1</v>
      </c>
      <c r="N3" s="22">
        <v>0</v>
      </c>
      <c r="O3" s="22">
        <v>1054</v>
      </c>
      <c r="P3" s="22">
        <v>7</v>
      </c>
      <c r="Q3" s="22">
        <v>0</v>
      </c>
      <c r="R3" s="23">
        <v>0</v>
      </c>
      <c r="S3" s="23">
        <v>11244</v>
      </c>
      <c r="T3" s="23">
        <v>38</v>
      </c>
      <c r="U3" s="23">
        <v>3</v>
      </c>
      <c r="V3" s="24">
        <v>0</v>
      </c>
      <c r="W3" s="24">
        <v>15467</v>
      </c>
      <c r="X3" s="24">
        <v>61</v>
      </c>
      <c r="Y3" s="24">
        <v>1</v>
      </c>
      <c r="Z3" s="25">
        <v>0</v>
      </c>
      <c r="AA3" s="25">
        <v>2904</v>
      </c>
      <c r="AB3" s="25">
        <v>30</v>
      </c>
      <c r="AC3" s="25">
        <v>3</v>
      </c>
      <c r="AD3" s="26">
        <v>0</v>
      </c>
      <c r="AE3" s="26">
        <v>2446</v>
      </c>
      <c r="AF3" s="26">
        <v>14</v>
      </c>
      <c r="AG3" s="26">
        <v>2</v>
      </c>
      <c r="AH3">
        <f>SUM(J3:M3)</f>
        <v>415</v>
      </c>
      <c r="AI3">
        <f>SUM(N3:Q3)</f>
        <v>1061</v>
      </c>
      <c r="AJ3">
        <f>SUM(R3:U3)</f>
        <v>11285</v>
      </c>
      <c r="AK3">
        <f>SUM(V3:Y3)</f>
        <v>15529</v>
      </c>
      <c r="AL3">
        <f>SUM(Z3:AC3)</f>
        <v>2937</v>
      </c>
      <c r="AM3">
        <f>SUM(AD3:AG3)</f>
        <v>2462</v>
      </c>
      <c r="AN3">
        <f>SUM(AH3:AM3)</f>
        <v>33689</v>
      </c>
      <c r="AO3" s="67">
        <f>J3+N3+R3+V3</f>
        <v>0</v>
      </c>
      <c r="AP3" s="68">
        <f>K3+O3+S3+W3</f>
        <v>28173</v>
      </c>
      <c r="AQ3" s="68">
        <f>L3+P3+T3+X3</f>
        <v>112</v>
      </c>
      <c r="AR3" s="69">
        <f>M3+Q3+U3+Y3</f>
        <v>5</v>
      </c>
      <c r="AS3" s="77">
        <f>V3+Z3+AD3</f>
        <v>0</v>
      </c>
      <c r="AT3" s="73">
        <f>W3+AA3+AE3</f>
        <v>20817</v>
      </c>
      <c r="AU3" s="73">
        <f>X3+AB3+AF3</f>
        <v>105</v>
      </c>
      <c r="AV3" s="78">
        <f>Y3+AC3+AG3</f>
        <v>6</v>
      </c>
      <c r="AW3" s="84">
        <f>J3+N3+R3+V3+Z3+AD3</f>
        <v>0</v>
      </c>
      <c r="AX3" s="79">
        <f>K3+O3+S3+W3+AA3+AE3</f>
        <v>33523</v>
      </c>
      <c r="AY3" s="79">
        <f>L3+P3+T3+X3+AB3+AF3</f>
        <v>156</v>
      </c>
      <c r="AZ3" s="85">
        <f>M3+Q3+U3+Y3+AC3+AG3</f>
        <v>10</v>
      </c>
      <c r="BC3" s="146">
        <v>1</v>
      </c>
      <c r="BD3" s="148" t="str" cm="1">
        <f t="array" ref="BD3">INDEX($C$3:$C$57,MATCH(BE3,$AL$3:$AL$57,0),0)</f>
        <v xml:space="preserve">LIBYAN ARAB JAMAHIRIYA </v>
      </c>
      <c r="BE3" s="147">
        <f>LARGE($AL$3:$AL$57,BC3)</f>
        <v>388104</v>
      </c>
      <c r="BF3" s="147" cm="1">
        <f t="array" ref="BF3">INDEX($AM$3:$AM$57,MATCH(BD3,$C$3:$C$57,0),0)</f>
        <v>173277</v>
      </c>
      <c r="BG3" s="149"/>
    </row>
    <row r="4" spans="1:59">
      <c r="A4" s="1">
        <v>1</v>
      </c>
      <c r="B4" t="s">
        <v>33</v>
      </c>
      <c r="C4" t="s">
        <v>34</v>
      </c>
      <c r="D4" t="s">
        <v>16</v>
      </c>
      <c r="E4" s="20" t="s">
        <v>31</v>
      </c>
      <c r="F4" s="20" t="s">
        <v>35</v>
      </c>
      <c r="G4" t="s">
        <v>19</v>
      </c>
      <c r="H4" t="s">
        <v>36</v>
      </c>
      <c r="I4" t="s">
        <v>21</v>
      </c>
      <c r="J4" s="21">
        <v>1</v>
      </c>
      <c r="K4" s="21">
        <v>361</v>
      </c>
      <c r="L4" s="21">
        <v>97</v>
      </c>
      <c r="M4" s="21">
        <v>63</v>
      </c>
      <c r="N4" s="22">
        <v>0</v>
      </c>
      <c r="O4" s="22">
        <v>68</v>
      </c>
      <c r="P4" s="22">
        <v>51</v>
      </c>
      <c r="Q4" s="22">
        <v>18</v>
      </c>
      <c r="R4" s="23">
        <v>0</v>
      </c>
      <c r="S4" s="23">
        <v>131</v>
      </c>
      <c r="T4" s="23">
        <v>84</v>
      </c>
      <c r="U4" s="23">
        <v>18</v>
      </c>
      <c r="V4" s="24">
        <v>0</v>
      </c>
      <c r="W4" s="24">
        <v>145</v>
      </c>
      <c r="X4" s="24">
        <v>81</v>
      </c>
      <c r="Y4" s="24">
        <v>126</v>
      </c>
      <c r="Z4" s="25">
        <v>0</v>
      </c>
      <c r="AA4" s="25">
        <v>181</v>
      </c>
      <c r="AB4" s="25">
        <v>78</v>
      </c>
      <c r="AC4" s="25">
        <v>576</v>
      </c>
      <c r="AD4" s="26">
        <v>0</v>
      </c>
      <c r="AE4" s="26">
        <v>126</v>
      </c>
      <c r="AF4" s="26">
        <v>58</v>
      </c>
      <c r="AG4" s="26">
        <v>1064</v>
      </c>
      <c r="AH4">
        <f t="shared" ref="AH4:AH57" si="0">SUM(J4:M4)</f>
        <v>522</v>
      </c>
      <c r="AI4">
        <f t="shared" ref="AI4:AI57" si="1">SUM(N4:Q4)</f>
        <v>137</v>
      </c>
      <c r="AJ4">
        <f t="shared" ref="AJ4:AJ57" si="2">SUM(R4:U4)</f>
        <v>233</v>
      </c>
      <c r="AK4">
        <f t="shared" ref="AK4:AK57" si="3">SUM(V4:Y4)</f>
        <v>352</v>
      </c>
      <c r="AL4">
        <f t="shared" ref="AL4:AL57" si="4">SUM(Z4:AC4)</f>
        <v>835</v>
      </c>
      <c r="AM4">
        <f t="shared" ref="AM4:AM57" si="5">SUM(AD4:AG4)</f>
        <v>1248</v>
      </c>
      <c r="AN4">
        <f t="shared" ref="AN4:AN57" si="6">SUM(AH4:AM4)</f>
        <v>3327</v>
      </c>
      <c r="AO4" s="67">
        <f t="shared" ref="AO4:AO57" si="7">J4+N4+R4+V4</f>
        <v>1</v>
      </c>
      <c r="AP4" s="68">
        <f t="shared" ref="AP4:AP57" si="8">K4+O4+S4+W4</f>
        <v>705</v>
      </c>
      <c r="AQ4" s="68">
        <f t="shared" ref="AQ4:AQ57" si="9">L4+P4+T4+X4</f>
        <v>313</v>
      </c>
      <c r="AR4" s="69">
        <f t="shared" ref="AR4:AR57" si="10">M4+Q4+U4+Y4</f>
        <v>225</v>
      </c>
      <c r="AS4" s="77">
        <f t="shared" ref="AS4:AS57" si="11">V4+Z4+AD4</f>
        <v>0</v>
      </c>
      <c r="AT4" s="73">
        <f t="shared" ref="AT4:AT57" si="12">W4+AA4+AE4</f>
        <v>452</v>
      </c>
      <c r="AU4" s="73">
        <f t="shared" ref="AU4:AU57" si="13">X4+AB4+AF4</f>
        <v>217</v>
      </c>
      <c r="AV4" s="78">
        <f t="shared" ref="AV4:AV57" si="14">Y4+AC4+AG4</f>
        <v>1766</v>
      </c>
      <c r="AW4" s="84">
        <f t="shared" ref="AW4:AW57" si="15">J4+N4+R4+V4+Z4+AD4</f>
        <v>1</v>
      </c>
      <c r="AX4" s="79">
        <f t="shared" ref="AX4:AX57" si="16">K4+O4+S4+W4+AA4+AE4</f>
        <v>1012</v>
      </c>
      <c r="AY4" s="79">
        <f t="shared" ref="AY4:AY57" si="17">L4+P4+T4+X4+AB4+AF4</f>
        <v>449</v>
      </c>
      <c r="AZ4" s="85">
        <f t="shared" ref="AZ4:AZ57" si="18">M4+Q4+U4+Y4+AC4+AG4</f>
        <v>1865</v>
      </c>
      <c r="BC4" s="146">
        <v>2</v>
      </c>
      <c r="BD4" s="148" t="str" cm="1">
        <f t="array" ref="BD4">INDEX($C$3:$C$57,MATCH(BE4,$AL$3:$AL$57,0),0)</f>
        <v>NIGERIA</v>
      </c>
      <c r="BE4" s="147">
        <f t="shared" ref="BE4:BE12" si="19">LARGE($AL$3:$AL$57,BC4)</f>
        <v>159207</v>
      </c>
      <c r="BF4" s="147" cm="1">
        <f t="array" ref="BF4">INDEX($AM$3:$AM$57,MATCH(BD4,$C$3:$C$57,0),0)</f>
        <v>152343</v>
      </c>
      <c r="BG4" s="149"/>
    </row>
    <row r="5" spans="1:59">
      <c r="A5" s="1">
        <v>1</v>
      </c>
      <c r="B5" s="20" t="s">
        <v>79</v>
      </c>
      <c r="C5" t="s">
        <v>80</v>
      </c>
      <c r="D5" t="s">
        <v>16</v>
      </c>
      <c r="E5" t="s">
        <v>31</v>
      </c>
      <c r="F5" s="20" t="s">
        <v>81</v>
      </c>
      <c r="G5" t="s">
        <v>19</v>
      </c>
      <c r="H5" t="s">
        <v>20</v>
      </c>
      <c r="I5" t="s">
        <v>21</v>
      </c>
      <c r="J5" s="21">
        <v>4</v>
      </c>
      <c r="K5" s="21">
        <v>139383</v>
      </c>
      <c r="L5" s="21">
        <v>40022</v>
      </c>
      <c r="M5" s="21">
        <v>8</v>
      </c>
      <c r="N5" s="22">
        <v>0</v>
      </c>
      <c r="O5" s="22">
        <v>17833</v>
      </c>
      <c r="P5" s="22">
        <v>10370</v>
      </c>
      <c r="Q5" s="22">
        <v>60</v>
      </c>
      <c r="R5" s="23">
        <v>0</v>
      </c>
      <c r="S5" s="23">
        <v>16789</v>
      </c>
      <c r="T5" s="23">
        <v>12105</v>
      </c>
      <c r="U5" s="23">
        <v>18</v>
      </c>
      <c r="V5" s="24">
        <v>0</v>
      </c>
      <c r="W5" s="24">
        <v>27521</v>
      </c>
      <c r="X5" s="24">
        <v>16645</v>
      </c>
      <c r="Y5" s="24">
        <v>10</v>
      </c>
      <c r="Z5" s="25">
        <v>0</v>
      </c>
      <c r="AA5" s="25">
        <v>38361</v>
      </c>
      <c r="AB5" s="25">
        <v>22576</v>
      </c>
      <c r="AC5" s="25">
        <v>3</v>
      </c>
      <c r="AD5" s="26">
        <v>0</v>
      </c>
      <c r="AE5" s="26">
        <v>28414</v>
      </c>
      <c r="AF5" s="26">
        <v>18947</v>
      </c>
      <c r="AG5" s="26">
        <v>34</v>
      </c>
      <c r="AH5">
        <f t="shared" si="0"/>
        <v>179417</v>
      </c>
      <c r="AI5">
        <f t="shared" si="1"/>
        <v>28263</v>
      </c>
      <c r="AJ5">
        <f t="shared" si="2"/>
        <v>28912</v>
      </c>
      <c r="AK5">
        <f t="shared" si="3"/>
        <v>44176</v>
      </c>
      <c r="AL5">
        <f t="shared" si="4"/>
        <v>60940</v>
      </c>
      <c r="AM5">
        <f t="shared" si="5"/>
        <v>47395</v>
      </c>
      <c r="AN5">
        <f t="shared" si="6"/>
        <v>389103</v>
      </c>
      <c r="AO5" s="67">
        <f t="shared" si="7"/>
        <v>4</v>
      </c>
      <c r="AP5" s="68">
        <f t="shared" si="8"/>
        <v>201526</v>
      </c>
      <c r="AQ5" s="68">
        <f t="shared" si="9"/>
        <v>79142</v>
      </c>
      <c r="AR5" s="69">
        <f t="shared" si="10"/>
        <v>96</v>
      </c>
      <c r="AS5" s="77">
        <f t="shared" si="11"/>
        <v>0</v>
      </c>
      <c r="AT5" s="73">
        <f t="shared" si="12"/>
        <v>94296</v>
      </c>
      <c r="AU5" s="73">
        <f t="shared" si="13"/>
        <v>58168</v>
      </c>
      <c r="AV5" s="78">
        <f t="shared" si="14"/>
        <v>47</v>
      </c>
      <c r="AW5" s="84">
        <f t="shared" si="15"/>
        <v>4</v>
      </c>
      <c r="AX5" s="79">
        <f t="shared" si="16"/>
        <v>268301</v>
      </c>
      <c r="AY5" s="79">
        <f t="shared" si="17"/>
        <v>120665</v>
      </c>
      <c r="AZ5" s="85">
        <f t="shared" si="18"/>
        <v>133</v>
      </c>
      <c r="BC5" s="146">
        <v>3</v>
      </c>
      <c r="BD5" s="148" t="str" cm="1">
        <f t="array" ref="BD5">INDEX($C$3:$C$57,MATCH(BE5,$AL$3:$AL$57,0),0)</f>
        <v>KENYA</v>
      </c>
      <c r="BE5" s="147">
        <f t="shared" si="19"/>
        <v>71694</v>
      </c>
      <c r="BF5" s="147" cm="1">
        <f t="array" ref="BF5">INDEX($AM$3:$AM$57,MATCH(BD5,$C$3:$C$57,0),0)</f>
        <v>54528</v>
      </c>
      <c r="BG5" s="149"/>
    </row>
    <row r="6" spans="1:59">
      <c r="A6" s="1">
        <v>1</v>
      </c>
      <c r="B6" s="20" t="s">
        <v>90</v>
      </c>
      <c r="C6" t="s">
        <v>91</v>
      </c>
      <c r="D6" t="s">
        <v>16</v>
      </c>
      <c r="E6" t="s">
        <v>31</v>
      </c>
      <c r="F6" s="20" t="s">
        <v>35</v>
      </c>
      <c r="G6" t="s">
        <v>19</v>
      </c>
      <c r="H6" t="s">
        <v>27</v>
      </c>
      <c r="I6" t="s">
        <v>28</v>
      </c>
      <c r="J6" s="21">
        <v>9931</v>
      </c>
      <c r="K6" s="21">
        <v>256</v>
      </c>
      <c r="L6" s="21">
        <v>3</v>
      </c>
      <c r="M6" s="21">
        <v>0</v>
      </c>
      <c r="N6" s="22">
        <v>11763</v>
      </c>
      <c r="O6" s="22">
        <v>184</v>
      </c>
      <c r="P6" s="22">
        <v>0</v>
      </c>
      <c r="Q6" s="22">
        <v>0</v>
      </c>
      <c r="R6" s="23">
        <v>12188</v>
      </c>
      <c r="S6" s="23">
        <v>316</v>
      </c>
      <c r="T6" s="23">
        <v>5</v>
      </c>
      <c r="U6" s="23">
        <v>0</v>
      </c>
      <c r="V6" s="24">
        <v>14042</v>
      </c>
      <c r="W6" s="24">
        <v>315</v>
      </c>
      <c r="X6" s="24">
        <v>7</v>
      </c>
      <c r="Y6" s="24">
        <v>0</v>
      </c>
      <c r="Z6" s="25">
        <v>19128</v>
      </c>
      <c r="AA6" s="25">
        <v>198</v>
      </c>
      <c r="AB6" s="25">
        <v>6</v>
      </c>
      <c r="AC6" s="25">
        <v>0</v>
      </c>
      <c r="AD6" s="26">
        <v>12654</v>
      </c>
      <c r="AE6" s="26">
        <v>5</v>
      </c>
      <c r="AF6" s="26">
        <v>1</v>
      </c>
      <c r="AG6" s="26">
        <v>0</v>
      </c>
      <c r="AH6">
        <f t="shared" si="0"/>
        <v>10190</v>
      </c>
      <c r="AI6">
        <f t="shared" si="1"/>
        <v>11947</v>
      </c>
      <c r="AJ6">
        <f t="shared" si="2"/>
        <v>12509</v>
      </c>
      <c r="AK6">
        <f t="shared" si="3"/>
        <v>14364</v>
      </c>
      <c r="AL6">
        <f t="shared" si="4"/>
        <v>19332</v>
      </c>
      <c r="AM6">
        <f t="shared" si="5"/>
        <v>12660</v>
      </c>
      <c r="AN6">
        <f t="shared" si="6"/>
        <v>81002</v>
      </c>
      <c r="AO6" s="67">
        <f t="shared" si="7"/>
        <v>47924</v>
      </c>
      <c r="AP6" s="68">
        <f t="shared" si="8"/>
        <v>1071</v>
      </c>
      <c r="AQ6" s="68">
        <f t="shared" si="9"/>
        <v>15</v>
      </c>
      <c r="AR6" s="69">
        <f t="shared" si="10"/>
        <v>0</v>
      </c>
      <c r="AS6" s="77">
        <f t="shared" si="11"/>
        <v>45824</v>
      </c>
      <c r="AT6" s="73">
        <f t="shared" si="12"/>
        <v>518</v>
      </c>
      <c r="AU6" s="73">
        <f t="shared" si="13"/>
        <v>14</v>
      </c>
      <c r="AV6" s="78">
        <f t="shared" si="14"/>
        <v>0</v>
      </c>
      <c r="AW6" s="84">
        <f t="shared" si="15"/>
        <v>79706</v>
      </c>
      <c r="AX6" s="79">
        <f t="shared" si="16"/>
        <v>1274</v>
      </c>
      <c r="AY6" s="79">
        <f t="shared" si="17"/>
        <v>22</v>
      </c>
      <c r="AZ6" s="85">
        <f t="shared" si="18"/>
        <v>0</v>
      </c>
      <c r="BC6" s="146">
        <v>4</v>
      </c>
      <c r="BD6" s="148" t="str" cm="1">
        <f t="array" ref="BD6">INDEX($C$3:$C$57,MATCH(BE6,$AL$3:$AL$57,0),0)</f>
        <v xml:space="preserve">BENIN </v>
      </c>
      <c r="BE6" s="147">
        <f t="shared" si="19"/>
        <v>60940</v>
      </c>
      <c r="BF6" s="147" cm="1">
        <f t="array" ref="BF6">INDEX($AM$3:$AM$57,MATCH(BD6,$C$3:$C$57,0),0)</f>
        <v>47395</v>
      </c>
      <c r="BG6" s="149"/>
    </row>
    <row r="7" spans="1:59">
      <c r="A7" s="1">
        <v>1</v>
      </c>
      <c r="B7" t="s">
        <v>99</v>
      </c>
      <c r="C7" t="s">
        <v>100</v>
      </c>
      <c r="D7" t="s">
        <v>16</v>
      </c>
      <c r="E7" t="s">
        <v>31</v>
      </c>
      <c r="F7" s="20" t="s">
        <v>81</v>
      </c>
      <c r="G7" t="s">
        <v>19</v>
      </c>
      <c r="H7" t="s">
        <v>20</v>
      </c>
      <c r="I7" t="s">
        <v>21</v>
      </c>
      <c r="J7" s="21">
        <v>9</v>
      </c>
      <c r="K7" s="21">
        <v>2982</v>
      </c>
      <c r="L7" s="21">
        <v>148</v>
      </c>
      <c r="M7" s="21">
        <v>9</v>
      </c>
      <c r="N7" s="22">
        <v>0</v>
      </c>
      <c r="O7" s="22">
        <v>3045</v>
      </c>
      <c r="P7" s="22">
        <v>155</v>
      </c>
      <c r="Q7" s="22">
        <v>31</v>
      </c>
      <c r="R7" s="23">
        <v>0</v>
      </c>
      <c r="S7" s="23">
        <v>2769</v>
      </c>
      <c r="T7" s="23">
        <v>253</v>
      </c>
      <c r="U7" s="23">
        <v>30</v>
      </c>
      <c r="V7" s="24">
        <v>0</v>
      </c>
      <c r="W7" s="24">
        <v>2091</v>
      </c>
      <c r="X7" s="24">
        <v>389</v>
      </c>
      <c r="Y7" s="24">
        <v>77</v>
      </c>
      <c r="Z7" s="25">
        <v>0</v>
      </c>
      <c r="AA7" s="25">
        <v>1508</v>
      </c>
      <c r="AB7" s="25">
        <v>360</v>
      </c>
      <c r="AC7" s="25">
        <v>37</v>
      </c>
      <c r="AD7" s="26">
        <v>0</v>
      </c>
      <c r="AE7" s="26">
        <v>1296</v>
      </c>
      <c r="AF7" s="26">
        <v>412</v>
      </c>
      <c r="AG7" s="26">
        <v>34</v>
      </c>
      <c r="AH7">
        <f t="shared" si="0"/>
        <v>3148</v>
      </c>
      <c r="AI7">
        <f t="shared" si="1"/>
        <v>3231</v>
      </c>
      <c r="AJ7">
        <f t="shared" si="2"/>
        <v>3052</v>
      </c>
      <c r="AK7">
        <f t="shared" si="3"/>
        <v>2557</v>
      </c>
      <c r="AL7">
        <f t="shared" si="4"/>
        <v>1905</v>
      </c>
      <c r="AM7">
        <f t="shared" si="5"/>
        <v>1742</v>
      </c>
      <c r="AN7">
        <f t="shared" si="6"/>
        <v>15635</v>
      </c>
      <c r="AO7" s="67">
        <f t="shared" si="7"/>
        <v>9</v>
      </c>
      <c r="AP7" s="68">
        <f t="shared" si="8"/>
        <v>10887</v>
      </c>
      <c r="AQ7" s="68">
        <f t="shared" si="9"/>
        <v>945</v>
      </c>
      <c r="AR7" s="69">
        <f t="shared" si="10"/>
        <v>147</v>
      </c>
      <c r="AS7" s="77">
        <f t="shared" si="11"/>
        <v>0</v>
      </c>
      <c r="AT7" s="73">
        <f t="shared" si="12"/>
        <v>4895</v>
      </c>
      <c r="AU7" s="73">
        <f t="shared" si="13"/>
        <v>1161</v>
      </c>
      <c r="AV7" s="78">
        <f t="shared" si="14"/>
        <v>148</v>
      </c>
      <c r="AW7" s="84">
        <f t="shared" si="15"/>
        <v>9</v>
      </c>
      <c r="AX7" s="79">
        <f t="shared" si="16"/>
        <v>13691</v>
      </c>
      <c r="AY7" s="79">
        <f t="shared" si="17"/>
        <v>1717</v>
      </c>
      <c r="AZ7" s="85">
        <f t="shared" si="18"/>
        <v>218</v>
      </c>
      <c r="BC7" s="146">
        <v>5</v>
      </c>
      <c r="BD7" s="148" t="str" cm="1">
        <f t="array" ref="BD7">INDEX($C$3:$C$57,MATCH(BE7,$AL$3:$AL$57,0),0)</f>
        <v>GHANA</v>
      </c>
      <c r="BE7" s="147">
        <f t="shared" si="19"/>
        <v>53190</v>
      </c>
      <c r="BF7" s="147" cm="1">
        <f t="array" ref="BF7">INDEX($AM$3:$AM$57,MATCH(BD7,$C$3:$C$57,0),0)</f>
        <v>62596</v>
      </c>
      <c r="BG7" s="149"/>
    </row>
    <row r="8" spans="1:59">
      <c r="A8" s="1">
        <v>1</v>
      </c>
      <c r="B8" s="20" t="s">
        <v>101</v>
      </c>
      <c r="C8" t="s">
        <v>102</v>
      </c>
      <c r="D8" t="s">
        <v>16</v>
      </c>
      <c r="E8" t="s">
        <v>31</v>
      </c>
      <c r="F8" s="20" t="s">
        <v>103</v>
      </c>
      <c r="G8" t="s">
        <v>19</v>
      </c>
      <c r="H8" t="s">
        <v>20</v>
      </c>
      <c r="I8" t="s">
        <v>21</v>
      </c>
      <c r="J8" s="21">
        <v>818</v>
      </c>
      <c r="K8" s="21">
        <v>722</v>
      </c>
      <c r="L8" s="21">
        <v>0</v>
      </c>
      <c r="M8" s="21">
        <v>0</v>
      </c>
      <c r="N8" s="22">
        <v>744</v>
      </c>
      <c r="O8" s="22">
        <v>47</v>
      </c>
      <c r="P8" s="22">
        <v>0</v>
      </c>
      <c r="Q8" s="22">
        <v>0</v>
      </c>
      <c r="R8" s="23">
        <v>507</v>
      </c>
      <c r="S8" s="23">
        <v>59</v>
      </c>
      <c r="T8" s="23">
        <v>0</v>
      </c>
      <c r="U8" s="23">
        <v>1</v>
      </c>
      <c r="V8" s="24">
        <v>1191</v>
      </c>
      <c r="W8" s="24">
        <v>46</v>
      </c>
      <c r="X8" s="24">
        <v>0</v>
      </c>
      <c r="Y8" s="24">
        <v>1</v>
      </c>
      <c r="Z8" s="25">
        <v>1694</v>
      </c>
      <c r="AA8" s="25">
        <v>86</v>
      </c>
      <c r="AB8" s="25">
        <v>0</v>
      </c>
      <c r="AC8" s="25">
        <v>3</v>
      </c>
      <c r="AD8" s="26">
        <v>2459</v>
      </c>
      <c r="AE8" s="26">
        <v>36</v>
      </c>
      <c r="AF8" s="26">
        <v>5</v>
      </c>
      <c r="AG8" s="26">
        <v>6</v>
      </c>
      <c r="AH8">
        <f t="shared" si="0"/>
        <v>1540</v>
      </c>
      <c r="AI8">
        <f t="shared" si="1"/>
        <v>791</v>
      </c>
      <c r="AJ8">
        <f t="shared" si="2"/>
        <v>567</v>
      </c>
      <c r="AK8">
        <f t="shared" si="3"/>
        <v>1238</v>
      </c>
      <c r="AL8">
        <f t="shared" si="4"/>
        <v>1783</v>
      </c>
      <c r="AM8">
        <f t="shared" si="5"/>
        <v>2506</v>
      </c>
      <c r="AN8">
        <f t="shared" si="6"/>
        <v>8425</v>
      </c>
      <c r="AO8" s="67">
        <f t="shared" si="7"/>
        <v>3260</v>
      </c>
      <c r="AP8" s="68">
        <f t="shared" si="8"/>
        <v>874</v>
      </c>
      <c r="AQ8" s="68">
        <f t="shared" si="9"/>
        <v>0</v>
      </c>
      <c r="AR8" s="69">
        <f t="shared" si="10"/>
        <v>2</v>
      </c>
      <c r="AS8" s="77">
        <f t="shared" si="11"/>
        <v>5344</v>
      </c>
      <c r="AT8" s="73">
        <f t="shared" si="12"/>
        <v>168</v>
      </c>
      <c r="AU8" s="73">
        <f t="shared" si="13"/>
        <v>5</v>
      </c>
      <c r="AV8" s="78">
        <f t="shared" si="14"/>
        <v>10</v>
      </c>
      <c r="AW8" s="84">
        <f t="shared" si="15"/>
        <v>7413</v>
      </c>
      <c r="AX8" s="79">
        <f t="shared" si="16"/>
        <v>996</v>
      </c>
      <c r="AY8" s="79">
        <f t="shared" si="17"/>
        <v>5</v>
      </c>
      <c r="AZ8" s="85">
        <f t="shared" si="18"/>
        <v>11</v>
      </c>
      <c r="BC8" s="146">
        <v>6</v>
      </c>
      <c r="BD8" s="148" t="str" cm="1">
        <f t="array" ref="BD8">INDEX($C$3:$C$57,MATCH(BE8,$AL$3:$AL$57,0),0)</f>
        <v>TANZANIA, UNITED REPUBLIC OF</v>
      </c>
      <c r="BE8" s="147">
        <f t="shared" si="19"/>
        <v>52208</v>
      </c>
      <c r="BF8" s="147" cm="1">
        <f t="array" ref="BF8">INDEX($AM$3:$AM$57,MATCH(BD8,$C$3:$C$57,0),0)</f>
        <v>41854</v>
      </c>
      <c r="BG8" s="149"/>
    </row>
    <row r="9" spans="1:59">
      <c r="A9" s="1">
        <v>1</v>
      </c>
      <c r="B9" s="20" t="s">
        <v>106</v>
      </c>
      <c r="C9" t="s">
        <v>107</v>
      </c>
      <c r="D9" t="s">
        <v>16</v>
      </c>
      <c r="E9" t="s">
        <v>31</v>
      </c>
      <c r="F9" s="20" t="s">
        <v>81</v>
      </c>
      <c r="G9" t="s">
        <v>19</v>
      </c>
      <c r="H9" t="s">
        <v>36</v>
      </c>
      <c r="I9" t="s">
        <v>28</v>
      </c>
      <c r="J9" s="21">
        <v>409</v>
      </c>
      <c r="K9" s="21">
        <v>27049</v>
      </c>
      <c r="L9" s="21">
        <v>1263</v>
      </c>
      <c r="M9" s="21">
        <v>210</v>
      </c>
      <c r="N9" s="22">
        <v>0</v>
      </c>
      <c r="O9" s="22">
        <v>31126</v>
      </c>
      <c r="P9" s="22">
        <v>1289</v>
      </c>
      <c r="Q9" s="22">
        <v>384</v>
      </c>
      <c r="R9" s="23">
        <v>0</v>
      </c>
      <c r="S9" s="23">
        <v>23375</v>
      </c>
      <c r="T9" s="23">
        <v>802</v>
      </c>
      <c r="U9" s="23">
        <v>494</v>
      </c>
      <c r="V9" s="24">
        <v>0</v>
      </c>
      <c r="W9" s="24">
        <v>21493</v>
      </c>
      <c r="X9" s="24">
        <v>802</v>
      </c>
      <c r="Y9" s="24">
        <v>520</v>
      </c>
      <c r="Z9" s="25">
        <v>0</v>
      </c>
      <c r="AA9" s="25">
        <v>22459</v>
      </c>
      <c r="AB9" s="25">
        <v>662</v>
      </c>
      <c r="AC9" s="25">
        <v>607</v>
      </c>
      <c r="AD9" s="26">
        <v>0</v>
      </c>
      <c r="AE9" s="26">
        <v>29915</v>
      </c>
      <c r="AF9" s="26">
        <v>773</v>
      </c>
      <c r="AG9" s="26">
        <v>945</v>
      </c>
      <c r="AH9">
        <f t="shared" si="0"/>
        <v>28931</v>
      </c>
      <c r="AI9">
        <f t="shared" si="1"/>
        <v>32799</v>
      </c>
      <c r="AJ9">
        <f t="shared" si="2"/>
        <v>24671</v>
      </c>
      <c r="AK9">
        <f t="shared" si="3"/>
        <v>22815</v>
      </c>
      <c r="AL9">
        <f t="shared" si="4"/>
        <v>23728</v>
      </c>
      <c r="AM9">
        <f t="shared" si="5"/>
        <v>31633</v>
      </c>
      <c r="AN9">
        <f t="shared" si="6"/>
        <v>164577</v>
      </c>
      <c r="AO9" s="67">
        <f t="shared" si="7"/>
        <v>409</v>
      </c>
      <c r="AP9" s="68">
        <f t="shared" si="8"/>
        <v>103043</v>
      </c>
      <c r="AQ9" s="68">
        <f t="shared" si="9"/>
        <v>4156</v>
      </c>
      <c r="AR9" s="69">
        <f t="shared" si="10"/>
        <v>1608</v>
      </c>
      <c r="AS9" s="77">
        <f t="shared" si="11"/>
        <v>0</v>
      </c>
      <c r="AT9" s="73">
        <f t="shared" si="12"/>
        <v>73867</v>
      </c>
      <c r="AU9" s="73">
        <f t="shared" si="13"/>
        <v>2237</v>
      </c>
      <c r="AV9" s="78">
        <f t="shared" si="14"/>
        <v>2072</v>
      </c>
      <c r="AW9" s="84">
        <f t="shared" si="15"/>
        <v>409</v>
      </c>
      <c r="AX9" s="79">
        <f t="shared" si="16"/>
        <v>155417</v>
      </c>
      <c r="AY9" s="79">
        <f t="shared" si="17"/>
        <v>5591</v>
      </c>
      <c r="AZ9" s="85">
        <f t="shared" si="18"/>
        <v>3160</v>
      </c>
      <c r="BC9" s="146">
        <v>7</v>
      </c>
      <c r="BD9" s="148" t="str" cm="1">
        <f t="array" ref="BD9">INDEX($C$3:$C$57,MATCH(BE9,$AL$3:$AL$57,0),0)</f>
        <v xml:space="preserve">ZIMBABWE </v>
      </c>
      <c r="BE9" s="147">
        <f t="shared" si="19"/>
        <v>51759</v>
      </c>
      <c r="BF9" s="147" cm="1">
        <f t="array" ref="BF9">INDEX($AM$3:$AM$57,MATCH(BD9,$C$3:$C$57,0),0)</f>
        <v>2241</v>
      </c>
      <c r="BG9" s="149"/>
    </row>
    <row r="10" spans="1:59">
      <c r="A10" s="1">
        <v>1</v>
      </c>
      <c r="B10" s="20" t="s">
        <v>111</v>
      </c>
      <c r="C10" t="s">
        <v>112</v>
      </c>
      <c r="D10" t="s">
        <v>16</v>
      </c>
      <c r="E10" t="s">
        <v>31</v>
      </c>
      <c r="F10" t="s">
        <v>81</v>
      </c>
      <c r="G10" t="s">
        <v>19</v>
      </c>
      <c r="H10" t="s">
        <v>36</v>
      </c>
      <c r="I10" t="s">
        <v>28</v>
      </c>
      <c r="J10" s="21">
        <v>0</v>
      </c>
      <c r="K10" s="21">
        <v>457</v>
      </c>
      <c r="L10" s="21">
        <v>7</v>
      </c>
      <c r="M10" s="21">
        <v>2</v>
      </c>
      <c r="N10" s="22">
        <v>0</v>
      </c>
      <c r="O10" s="22">
        <v>507</v>
      </c>
      <c r="P10" s="22">
        <v>27</v>
      </c>
      <c r="Q10" s="22">
        <v>2</v>
      </c>
      <c r="R10" s="23">
        <v>0</v>
      </c>
      <c r="S10" s="23">
        <v>713</v>
      </c>
      <c r="T10" s="23">
        <v>18</v>
      </c>
      <c r="U10" s="23">
        <v>0</v>
      </c>
      <c r="V10" s="24">
        <v>0</v>
      </c>
      <c r="W10" s="24">
        <v>728</v>
      </c>
      <c r="X10" s="24">
        <v>17</v>
      </c>
      <c r="Y10" s="24">
        <v>0</v>
      </c>
      <c r="Z10" s="25">
        <v>0</v>
      </c>
      <c r="AA10" s="25">
        <v>759</v>
      </c>
      <c r="AB10" s="25">
        <v>24</v>
      </c>
      <c r="AC10" s="25">
        <v>0</v>
      </c>
      <c r="AD10" s="26">
        <v>0</v>
      </c>
      <c r="AE10" s="26">
        <v>613</v>
      </c>
      <c r="AF10" s="26">
        <v>28</v>
      </c>
      <c r="AG10" s="26">
        <v>0</v>
      </c>
      <c r="AH10">
        <f t="shared" si="0"/>
        <v>466</v>
      </c>
      <c r="AI10">
        <f t="shared" si="1"/>
        <v>536</v>
      </c>
      <c r="AJ10">
        <f t="shared" si="2"/>
        <v>731</v>
      </c>
      <c r="AK10">
        <f t="shared" si="3"/>
        <v>745</v>
      </c>
      <c r="AL10">
        <f t="shared" si="4"/>
        <v>783</v>
      </c>
      <c r="AM10">
        <f t="shared" si="5"/>
        <v>641</v>
      </c>
      <c r="AN10">
        <f t="shared" si="6"/>
        <v>3902</v>
      </c>
      <c r="AO10" s="67">
        <f t="shared" si="7"/>
        <v>0</v>
      </c>
      <c r="AP10" s="68">
        <f t="shared" si="8"/>
        <v>2405</v>
      </c>
      <c r="AQ10" s="68">
        <f t="shared" si="9"/>
        <v>69</v>
      </c>
      <c r="AR10" s="69">
        <f t="shared" si="10"/>
        <v>4</v>
      </c>
      <c r="AS10" s="77">
        <f t="shared" si="11"/>
        <v>0</v>
      </c>
      <c r="AT10" s="73">
        <f t="shared" si="12"/>
        <v>2100</v>
      </c>
      <c r="AU10" s="73">
        <f t="shared" si="13"/>
        <v>69</v>
      </c>
      <c r="AV10" s="78">
        <f t="shared" si="14"/>
        <v>0</v>
      </c>
      <c r="AW10" s="84">
        <f t="shared" si="15"/>
        <v>0</v>
      </c>
      <c r="AX10" s="79">
        <f t="shared" si="16"/>
        <v>3777</v>
      </c>
      <c r="AY10" s="79">
        <f t="shared" si="17"/>
        <v>121</v>
      </c>
      <c r="AZ10" s="85">
        <f t="shared" si="18"/>
        <v>4</v>
      </c>
      <c r="BC10" s="146">
        <v>8</v>
      </c>
      <c r="BD10" s="148" t="str" cm="1">
        <f t="array" ref="BD10">INDEX($C$3:$C$57,MATCH(BE10,$AL$3:$AL$57,0),0)</f>
        <v xml:space="preserve">SOUTH AFRICA </v>
      </c>
      <c r="BE10" s="147">
        <f t="shared" si="19"/>
        <v>48746</v>
      </c>
      <c r="BF10" s="147" cm="1">
        <f t="array" ref="BF10">INDEX($AM$3:$AM$57,MATCH(BD10,$C$3:$C$57,0),0)</f>
        <v>39070</v>
      </c>
      <c r="BG10" s="149"/>
    </row>
    <row r="11" spans="1:59">
      <c r="A11" s="1">
        <v>1</v>
      </c>
      <c r="B11" s="20" t="s">
        <v>115</v>
      </c>
      <c r="C11" t="s">
        <v>116</v>
      </c>
      <c r="D11" t="s">
        <v>16</v>
      </c>
      <c r="E11" t="s">
        <v>31</v>
      </c>
      <c r="F11" s="20" t="s">
        <v>81</v>
      </c>
      <c r="G11" t="s">
        <v>19</v>
      </c>
      <c r="H11" t="s">
        <v>20</v>
      </c>
      <c r="I11" t="s">
        <v>21</v>
      </c>
      <c r="J11" s="21">
        <v>0</v>
      </c>
      <c r="K11" s="21">
        <v>307</v>
      </c>
      <c r="L11" s="21">
        <v>10</v>
      </c>
      <c r="M11" s="21">
        <v>0</v>
      </c>
      <c r="N11" s="22">
        <v>0</v>
      </c>
      <c r="O11" s="22">
        <v>452</v>
      </c>
      <c r="P11" s="22">
        <v>1</v>
      </c>
      <c r="Q11" s="22">
        <v>4</v>
      </c>
      <c r="R11" s="23">
        <v>0</v>
      </c>
      <c r="S11" s="23">
        <v>546</v>
      </c>
      <c r="T11" s="23">
        <v>5</v>
      </c>
      <c r="U11" s="23">
        <v>6</v>
      </c>
      <c r="V11" s="24">
        <v>0</v>
      </c>
      <c r="W11" s="24">
        <v>451</v>
      </c>
      <c r="X11" s="24">
        <v>22</v>
      </c>
      <c r="Y11" s="24">
        <v>5</v>
      </c>
      <c r="Z11" s="25">
        <v>0</v>
      </c>
      <c r="AA11" s="25">
        <v>370</v>
      </c>
      <c r="AB11" s="25">
        <v>33</v>
      </c>
      <c r="AC11" s="25">
        <v>10</v>
      </c>
      <c r="AD11" s="26">
        <v>0</v>
      </c>
      <c r="AE11" s="26">
        <v>351</v>
      </c>
      <c r="AF11" s="26">
        <v>14</v>
      </c>
      <c r="AG11" s="26">
        <v>16</v>
      </c>
      <c r="AH11">
        <f t="shared" si="0"/>
        <v>317</v>
      </c>
      <c r="AI11">
        <f t="shared" si="1"/>
        <v>457</v>
      </c>
      <c r="AJ11">
        <f t="shared" si="2"/>
        <v>557</v>
      </c>
      <c r="AK11">
        <f t="shared" si="3"/>
        <v>478</v>
      </c>
      <c r="AL11">
        <f t="shared" si="4"/>
        <v>413</v>
      </c>
      <c r="AM11">
        <f t="shared" si="5"/>
        <v>381</v>
      </c>
      <c r="AN11">
        <f t="shared" si="6"/>
        <v>2603</v>
      </c>
      <c r="AO11" s="67">
        <f t="shared" si="7"/>
        <v>0</v>
      </c>
      <c r="AP11" s="68">
        <f t="shared" si="8"/>
        <v>1756</v>
      </c>
      <c r="AQ11" s="68">
        <f t="shared" si="9"/>
        <v>38</v>
      </c>
      <c r="AR11" s="69">
        <f t="shared" si="10"/>
        <v>15</v>
      </c>
      <c r="AS11" s="77">
        <f t="shared" si="11"/>
        <v>0</v>
      </c>
      <c r="AT11" s="73">
        <f t="shared" si="12"/>
        <v>1172</v>
      </c>
      <c r="AU11" s="73">
        <f t="shared" si="13"/>
        <v>69</v>
      </c>
      <c r="AV11" s="78">
        <f t="shared" si="14"/>
        <v>31</v>
      </c>
      <c r="AW11" s="84">
        <f t="shared" si="15"/>
        <v>0</v>
      </c>
      <c r="AX11" s="79">
        <f t="shared" si="16"/>
        <v>2477</v>
      </c>
      <c r="AY11" s="79">
        <f t="shared" si="17"/>
        <v>85</v>
      </c>
      <c r="AZ11" s="85">
        <f t="shared" si="18"/>
        <v>41</v>
      </c>
      <c r="BC11" s="146">
        <v>9</v>
      </c>
      <c r="BD11" s="148" t="str" cm="1">
        <f t="array" ref="BD11">INDEX($C$3:$C$57,MATCH(BE11,$AL$3:$AL$57,0),0)</f>
        <v>GUINEA</v>
      </c>
      <c r="BE11" s="147">
        <f t="shared" si="19"/>
        <v>44429</v>
      </c>
      <c r="BF11" s="147" cm="1">
        <f t="array" ref="BF11">INDEX($AM$3:$AM$57,MATCH(BD11,$C$3:$C$57,0),0)</f>
        <v>44824</v>
      </c>
      <c r="BG11" s="149"/>
    </row>
    <row r="12" spans="1:59">
      <c r="A12" s="1">
        <v>1</v>
      </c>
      <c r="B12" s="20" t="s">
        <v>117</v>
      </c>
      <c r="C12" t="s">
        <v>118</v>
      </c>
      <c r="D12" t="s">
        <v>16</v>
      </c>
      <c r="E12" t="s">
        <v>31</v>
      </c>
      <c r="F12" t="s">
        <v>81</v>
      </c>
      <c r="G12" t="s">
        <v>19</v>
      </c>
      <c r="H12" t="s">
        <v>20</v>
      </c>
      <c r="I12" t="s">
        <v>21</v>
      </c>
      <c r="J12" s="21">
        <v>4</v>
      </c>
      <c r="K12" s="21">
        <v>58</v>
      </c>
      <c r="L12" s="21">
        <v>28</v>
      </c>
      <c r="M12" s="21">
        <v>90</v>
      </c>
      <c r="N12" s="22">
        <v>0</v>
      </c>
      <c r="O12" s="22">
        <v>51</v>
      </c>
      <c r="P12" s="22">
        <v>34</v>
      </c>
      <c r="Q12" s="22">
        <v>137</v>
      </c>
      <c r="R12" s="23">
        <v>0</v>
      </c>
      <c r="S12" s="23">
        <v>25</v>
      </c>
      <c r="T12" s="23">
        <v>23</v>
      </c>
      <c r="U12" s="23">
        <v>97</v>
      </c>
      <c r="V12" s="24">
        <v>0</v>
      </c>
      <c r="W12" s="24">
        <v>15</v>
      </c>
      <c r="X12" s="24">
        <v>16</v>
      </c>
      <c r="Y12" s="24">
        <v>43</v>
      </c>
      <c r="Z12" s="25">
        <v>0</v>
      </c>
      <c r="AA12" s="25">
        <v>55</v>
      </c>
      <c r="AB12" s="25">
        <v>8</v>
      </c>
      <c r="AC12" s="25">
        <v>216</v>
      </c>
      <c r="AD12" s="26">
        <v>0</v>
      </c>
      <c r="AE12" s="26">
        <v>77</v>
      </c>
      <c r="AF12" s="26">
        <v>6</v>
      </c>
      <c r="AG12" s="26">
        <v>87</v>
      </c>
      <c r="AH12">
        <f t="shared" si="0"/>
        <v>180</v>
      </c>
      <c r="AI12">
        <f t="shared" si="1"/>
        <v>222</v>
      </c>
      <c r="AJ12">
        <f t="shared" si="2"/>
        <v>145</v>
      </c>
      <c r="AK12">
        <f t="shared" si="3"/>
        <v>74</v>
      </c>
      <c r="AL12">
        <f t="shared" si="4"/>
        <v>279</v>
      </c>
      <c r="AM12">
        <f t="shared" si="5"/>
        <v>170</v>
      </c>
      <c r="AN12">
        <f t="shared" si="6"/>
        <v>1070</v>
      </c>
      <c r="AO12" s="67">
        <f t="shared" si="7"/>
        <v>4</v>
      </c>
      <c r="AP12" s="68">
        <f t="shared" si="8"/>
        <v>149</v>
      </c>
      <c r="AQ12" s="68">
        <f t="shared" si="9"/>
        <v>101</v>
      </c>
      <c r="AR12" s="69">
        <f t="shared" si="10"/>
        <v>367</v>
      </c>
      <c r="AS12" s="77">
        <f t="shared" si="11"/>
        <v>0</v>
      </c>
      <c r="AT12" s="73">
        <f t="shared" si="12"/>
        <v>147</v>
      </c>
      <c r="AU12" s="73">
        <f t="shared" si="13"/>
        <v>30</v>
      </c>
      <c r="AV12" s="78">
        <f t="shared" si="14"/>
        <v>346</v>
      </c>
      <c r="AW12" s="84">
        <f t="shared" si="15"/>
        <v>4</v>
      </c>
      <c r="AX12" s="79">
        <f t="shared" si="16"/>
        <v>281</v>
      </c>
      <c r="AY12" s="79">
        <f t="shared" si="17"/>
        <v>115</v>
      </c>
      <c r="AZ12" s="85">
        <f t="shared" si="18"/>
        <v>670</v>
      </c>
      <c r="BC12" s="146">
        <v>10</v>
      </c>
      <c r="BD12" s="148" t="str" cm="1">
        <f t="array" ref="BD12">INDEX($C$3:$C$57,MATCH(BE12,$AL$3:$AL$57,0),0)</f>
        <v>SENEGAL</v>
      </c>
      <c r="BE12" s="147">
        <f t="shared" si="19"/>
        <v>30314</v>
      </c>
      <c r="BF12" s="147" cm="1">
        <f t="array" ref="BF12">INDEX($AM$3:$AM$57,MATCH(BD12,$C$3:$C$57,0),0)</f>
        <v>30702</v>
      </c>
      <c r="BG12" s="149"/>
    </row>
    <row r="13" spans="1:59">
      <c r="A13" s="1">
        <v>1</v>
      </c>
      <c r="B13" s="32" t="s">
        <v>125</v>
      </c>
      <c r="C13" t="s">
        <v>126</v>
      </c>
      <c r="D13" t="s">
        <v>16</v>
      </c>
      <c r="E13" t="s">
        <v>31</v>
      </c>
      <c r="F13" t="s">
        <v>103</v>
      </c>
      <c r="G13" t="s">
        <v>19</v>
      </c>
      <c r="H13" t="s">
        <v>20</v>
      </c>
      <c r="I13" t="s">
        <v>21</v>
      </c>
      <c r="J13" s="21">
        <v>7</v>
      </c>
      <c r="K13" s="21">
        <v>1413</v>
      </c>
      <c r="L13" s="21">
        <v>0</v>
      </c>
      <c r="M13" s="21">
        <v>0</v>
      </c>
      <c r="N13" s="22">
        <v>0</v>
      </c>
      <c r="O13" s="22">
        <v>1881</v>
      </c>
      <c r="P13" s="22">
        <v>0</v>
      </c>
      <c r="Q13" s="22">
        <v>2</v>
      </c>
      <c r="R13" s="23">
        <v>0</v>
      </c>
      <c r="S13" s="23">
        <v>2275</v>
      </c>
      <c r="T13" s="23">
        <v>0</v>
      </c>
      <c r="U13" s="23">
        <v>3</v>
      </c>
      <c r="V13" s="24">
        <v>0</v>
      </c>
      <c r="W13" s="24">
        <v>1330</v>
      </c>
      <c r="X13" s="24">
        <v>0</v>
      </c>
      <c r="Y13" s="24">
        <v>26</v>
      </c>
      <c r="Z13" s="25">
        <v>0</v>
      </c>
      <c r="AA13" s="25">
        <v>1772</v>
      </c>
      <c r="AB13" s="25">
        <v>0</v>
      </c>
      <c r="AC13" s="25">
        <v>61</v>
      </c>
      <c r="AD13" s="26">
        <v>0</v>
      </c>
      <c r="AE13" s="26">
        <v>2021</v>
      </c>
      <c r="AF13" s="26">
        <v>0</v>
      </c>
      <c r="AG13" s="26">
        <v>92</v>
      </c>
      <c r="AH13">
        <f t="shared" si="0"/>
        <v>1420</v>
      </c>
      <c r="AI13">
        <f t="shared" si="1"/>
        <v>1883</v>
      </c>
      <c r="AJ13">
        <f t="shared" si="2"/>
        <v>2278</v>
      </c>
      <c r="AK13">
        <f t="shared" si="3"/>
        <v>1356</v>
      </c>
      <c r="AL13">
        <f t="shared" si="4"/>
        <v>1833</v>
      </c>
      <c r="AM13">
        <f t="shared" si="5"/>
        <v>2113</v>
      </c>
      <c r="AN13">
        <f t="shared" si="6"/>
        <v>10883</v>
      </c>
      <c r="AO13" s="67">
        <f t="shared" si="7"/>
        <v>7</v>
      </c>
      <c r="AP13" s="68">
        <f t="shared" si="8"/>
        <v>6899</v>
      </c>
      <c r="AQ13" s="68">
        <f t="shared" si="9"/>
        <v>0</v>
      </c>
      <c r="AR13" s="69">
        <f t="shared" si="10"/>
        <v>31</v>
      </c>
      <c r="AS13" s="77">
        <f t="shared" si="11"/>
        <v>0</v>
      </c>
      <c r="AT13" s="73">
        <f t="shared" si="12"/>
        <v>5123</v>
      </c>
      <c r="AU13" s="73">
        <f t="shared" si="13"/>
        <v>0</v>
      </c>
      <c r="AV13" s="78">
        <f t="shared" si="14"/>
        <v>179</v>
      </c>
      <c r="AW13" s="84">
        <f t="shared" si="15"/>
        <v>7</v>
      </c>
      <c r="AX13" s="79">
        <f t="shared" si="16"/>
        <v>10692</v>
      </c>
      <c r="AY13" s="79">
        <f t="shared" si="17"/>
        <v>0</v>
      </c>
      <c r="AZ13" s="85">
        <f t="shared" si="18"/>
        <v>184</v>
      </c>
    </row>
    <row r="14" spans="1:59">
      <c r="A14" s="1">
        <v>1</v>
      </c>
      <c r="B14" s="20" t="s">
        <v>127</v>
      </c>
      <c r="C14" t="s">
        <v>128</v>
      </c>
      <c r="D14" t="s">
        <v>16</v>
      </c>
      <c r="E14" t="s">
        <v>31</v>
      </c>
      <c r="F14" s="20" t="s">
        <v>81</v>
      </c>
      <c r="G14" t="s">
        <v>19</v>
      </c>
      <c r="H14" t="s">
        <v>20</v>
      </c>
      <c r="I14" t="s">
        <v>28</v>
      </c>
      <c r="J14" s="21">
        <v>48</v>
      </c>
      <c r="K14" s="21">
        <v>8920</v>
      </c>
      <c r="L14" s="21">
        <v>211</v>
      </c>
      <c r="M14" s="21">
        <v>7</v>
      </c>
      <c r="N14" s="22">
        <v>0</v>
      </c>
      <c r="O14" s="22">
        <v>9758</v>
      </c>
      <c r="P14" s="22">
        <v>168</v>
      </c>
      <c r="Q14" s="22">
        <v>3</v>
      </c>
      <c r="R14" s="23">
        <v>0</v>
      </c>
      <c r="S14" s="23">
        <v>7372</v>
      </c>
      <c r="T14" s="23">
        <v>128</v>
      </c>
      <c r="U14" s="23">
        <v>8</v>
      </c>
      <c r="V14" s="24">
        <v>0</v>
      </c>
      <c r="W14" s="24">
        <v>4248</v>
      </c>
      <c r="X14" s="24">
        <v>118</v>
      </c>
      <c r="Y14" s="24">
        <v>104</v>
      </c>
      <c r="Z14" s="25">
        <v>0</v>
      </c>
      <c r="AA14" s="25">
        <v>5738</v>
      </c>
      <c r="AB14" s="25">
        <v>290</v>
      </c>
      <c r="AC14" s="25">
        <v>162</v>
      </c>
      <c r="AD14" s="26">
        <v>0</v>
      </c>
      <c r="AE14" s="26">
        <v>7516</v>
      </c>
      <c r="AF14" s="26">
        <v>381</v>
      </c>
      <c r="AG14" s="26">
        <v>192</v>
      </c>
      <c r="AH14">
        <f t="shared" si="0"/>
        <v>9186</v>
      </c>
      <c r="AI14">
        <f t="shared" si="1"/>
        <v>9929</v>
      </c>
      <c r="AJ14">
        <f t="shared" si="2"/>
        <v>7508</v>
      </c>
      <c r="AK14">
        <f t="shared" si="3"/>
        <v>4470</v>
      </c>
      <c r="AL14">
        <f t="shared" si="4"/>
        <v>6190</v>
      </c>
      <c r="AM14">
        <f t="shared" si="5"/>
        <v>8089</v>
      </c>
      <c r="AN14">
        <f t="shared" si="6"/>
        <v>45372</v>
      </c>
      <c r="AO14" s="67">
        <f t="shared" si="7"/>
        <v>48</v>
      </c>
      <c r="AP14" s="68">
        <f t="shared" si="8"/>
        <v>30298</v>
      </c>
      <c r="AQ14" s="68">
        <f t="shared" si="9"/>
        <v>625</v>
      </c>
      <c r="AR14" s="69">
        <f t="shared" si="10"/>
        <v>122</v>
      </c>
      <c r="AS14" s="77">
        <f t="shared" si="11"/>
        <v>0</v>
      </c>
      <c r="AT14" s="73">
        <f t="shared" si="12"/>
        <v>17502</v>
      </c>
      <c r="AU14" s="73">
        <f t="shared" si="13"/>
        <v>789</v>
      </c>
      <c r="AV14" s="78">
        <f t="shared" si="14"/>
        <v>458</v>
      </c>
      <c r="AW14" s="84">
        <f t="shared" si="15"/>
        <v>48</v>
      </c>
      <c r="AX14" s="79">
        <f t="shared" si="16"/>
        <v>43552</v>
      </c>
      <c r="AY14" s="79">
        <f t="shared" si="17"/>
        <v>1296</v>
      </c>
      <c r="AZ14" s="85">
        <f t="shared" si="18"/>
        <v>476</v>
      </c>
    </row>
    <row r="15" spans="1:59">
      <c r="A15" s="1">
        <v>1</v>
      </c>
      <c r="B15" s="20" t="s">
        <v>129</v>
      </c>
      <c r="C15" t="s">
        <v>130</v>
      </c>
      <c r="D15" t="s">
        <v>16</v>
      </c>
      <c r="E15" t="s">
        <v>31</v>
      </c>
      <c r="F15" s="20" t="s">
        <v>81</v>
      </c>
      <c r="G15" t="s">
        <v>19</v>
      </c>
      <c r="H15" t="s">
        <v>20</v>
      </c>
      <c r="I15" t="s">
        <v>21</v>
      </c>
      <c r="J15" s="21">
        <v>7655</v>
      </c>
      <c r="K15" s="21">
        <v>2949</v>
      </c>
      <c r="L15" s="21">
        <v>363</v>
      </c>
      <c r="M15" s="21">
        <v>4</v>
      </c>
      <c r="N15" s="22">
        <v>3050</v>
      </c>
      <c r="O15" s="22">
        <v>1730</v>
      </c>
      <c r="P15" s="22">
        <v>243</v>
      </c>
      <c r="Q15" s="22">
        <v>0</v>
      </c>
      <c r="R15" s="23">
        <v>1850</v>
      </c>
      <c r="S15" s="23">
        <v>5988</v>
      </c>
      <c r="T15" s="23">
        <v>177</v>
      </c>
      <c r="U15" s="23">
        <v>5</v>
      </c>
      <c r="V15" s="24">
        <v>5049</v>
      </c>
      <c r="W15" s="24">
        <v>4709</v>
      </c>
      <c r="X15" s="24">
        <v>223</v>
      </c>
      <c r="Y15" s="24">
        <v>25</v>
      </c>
      <c r="Z15" s="25">
        <v>9328</v>
      </c>
      <c r="AA15" s="25">
        <v>6909</v>
      </c>
      <c r="AB15" s="25">
        <v>378</v>
      </c>
      <c r="AC15" s="25">
        <v>23</v>
      </c>
      <c r="AD15" s="26">
        <v>7151</v>
      </c>
      <c r="AE15" s="26">
        <v>3886</v>
      </c>
      <c r="AF15" s="26">
        <v>387</v>
      </c>
      <c r="AG15" s="26">
        <v>45</v>
      </c>
      <c r="AH15">
        <f t="shared" si="0"/>
        <v>10971</v>
      </c>
      <c r="AI15">
        <f t="shared" si="1"/>
        <v>5023</v>
      </c>
      <c r="AJ15">
        <f t="shared" si="2"/>
        <v>8020</v>
      </c>
      <c r="AK15">
        <f t="shared" si="3"/>
        <v>10006</v>
      </c>
      <c r="AL15">
        <f t="shared" si="4"/>
        <v>16638</v>
      </c>
      <c r="AM15">
        <f t="shared" si="5"/>
        <v>11469</v>
      </c>
      <c r="AN15">
        <f t="shared" si="6"/>
        <v>62127</v>
      </c>
      <c r="AO15" s="67">
        <f t="shared" si="7"/>
        <v>17604</v>
      </c>
      <c r="AP15" s="68">
        <f t="shared" si="8"/>
        <v>15376</v>
      </c>
      <c r="AQ15" s="68">
        <f t="shared" si="9"/>
        <v>1006</v>
      </c>
      <c r="AR15" s="69">
        <f t="shared" si="10"/>
        <v>34</v>
      </c>
      <c r="AS15" s="77">
        <f t="shared" si="11"/>
        <v>21528</v>
      </c>
      <c r="AT15" s="73">
        <f t="shared" si="12"/>
        <v>15504</v>
      </c>
      <c r="AU15" s="73">
        <f t="shared" si="13"/>
        <v>988</v>
      </c>
      <c r="AV15" s="78">
        <f t="shared" si="14"/>
        <v>93</v>
      </c>
      <c r="AW15" s="84">
        <f t="shared" si="15"/>
        <v>34083</v>
      </c>
      <c r="AX15" s="79">
        <f t="shared" si="16"/>
        <v>26171</v>
      </c>
      <c r="AY15" s="79">
        <f t="shared" si="17"/>
        <v>1771</v>
      </c>
      <c r="AZ15" s="85">
        <f t="shared" si="18"/>
        <v>102</v>
      </c>
    </row>
    <row r="16" spans="1:59">
      <c r="A16" s="1">
        <v>1</v>
      </c>
      <c r="B16" t="s">
        <v>133</v>
      </c>
      <c r="C16" t="s">
        <v>134</v>
      </c>
      <c r="D16" t="s">
        <v>16</v>
      </c>
      <c r="E16" t="s">
        <v>31</v>
      </c>
      <c r="F16" s="20" t="s">
        <v>81</v>
      </c>
      <c r="G16" t="s">
        <v>19</v>
      </c>
      <c r="H16" t="s">
        <v>36</v>
      </c>
      <c r="I16" t="s">
        <v>28</v>
      </c>
      <c r="J16" s="21">
        <v>7</v>
      </c>
      <c r="K16" s="21">
        <v>18858</v>
      </c>
      <c r="L16" s="21">
        <v>930</v>
      </c>
      <c r="M16" s="21">
        <v>444</v>
      </c>
      <c r="N16" s="22">
        <v>0</v>
      </c>
      <c r="O16" s="22">
        <v>32834</v>
      </c>
      <c r="P16" s="22">
        <v>1080</v>
      </c>
      <c r="Q16" s="22">
        <v>649</v>
      </c>
      <c r="R16" s="23">
        <v>0</v>
      </c>
      <c r="S16" s="23">
        <v>34390</v>
      </c>
      <c r="T16" s="23">
        <v>943</v>
      </c>
      <c r="U16" s="23">
        <v>778</v>
      </c>
      <c r="V16" s="24">
        <v>0</v>
      </c>
      <c r="W16" s="24">
        <v>18652</v>
      </c>
      <c r="X16" s="24">
        <v>764</v>
      </c>
      <c r="Y16" s="24">
        <v>431</v>
      </c>
      <c r="Z16" s="25">
        <v>0</v>
      </c>
      <c r="AA16" s="25">
        <v>688</v>
      </c>
      <c r="AB16" s="25">
        <v>461</v>
      </c>
      <c r="AC16" s="25">
        <v>172</v>
      </c>
      <c r="AD16" s="26">
        <v>0</v>
      </c>
      <c r="AE16" s="26">
        <v>815</v>
      </c>
      <c r="AF16" s="26">
        <v>871</v>
      </c>
      <c r="AG16" s="26">
        <v>349</v>
      </c>
      <c r="AH16">
        <f t="shared" si="0"/>
        <v>20239</v>
      </c>
      <c r="AI16">
        <f t="shared" si="1"/>
        <v>34563</v>
      </c>
      <c r="AJ16">
        <f t="shared" si="2"/>
        <v>36111</v>
      </c>
      <c r="AK16">
        <f t="shared" si="3"/>
        <v>19847</v>
      </c>
      <c r="AL16">
        <f t="shared" si="4"/>
        <v>1321</v>
      </c>
      <c r="AM16">
        <f t="shared" si="5"/>
        <v>2035</v>
      </c>
      <c r="AN16">
        <f t="shared" si="6"/>
        <v>114116</v>
      </c>
      <c r="AO16" s="67">
        <f t="shared" si="7"/>
        <v>7</v>
      </c>
      <c r="AP16" s="68">
        <f t="shared" si="8"/>
        <v>104734</v>
      </c>
      <c r="AQ16" s="68">
        <f t="shared" si="9"/>
        <v>3717</v>
      </c>
      <c r="AR16" s="69">
        <f t="shared" si="10"/>
        <v>2302</v>
      </c>
      <c r="AS16" s="77">
        <f t="shared" si="11"/>
        <v>0</v>
      </c>
      <c r="AT16" s="73">
        <f t="shared" si="12"/>
        <v>20155</v>
      </c>
      <c r="AU16" s="73">
        <f t="shared" si="13"/>
        <v>2096</v>
      </c>
      <c r="AV16" s="78">
        <f t="shared" si="14"/>
        <v>952</v>
      </c>
      <c r="AW16" s="84">
        <f t="shared" si="15"/>
        <v>7</v>
      </c>
      <c r="AX16" s="79">
        <f t="shared" si="16"/>
        <v>106237</v>
      </c>
      <c r="AY16" s="79">
        <f t="shared" si="17"/>
        <v>5049</v>
      </c>
      <c r="AZ16" s="85">
        <f t="shared" si="18"/>
        <v>2823</v>
      </c>
    </row>
    <row r="17" spans="1:52">
      <c r="A17" s="1">
        <v>1</v>
      </c>
      <c r="B17" t="s">
        <v>145</v>
      </c>
      <c r="C17" t="s">
        <v>146</v>
      </c>
      <c r="D17" t="s">
        <v>16</v>
      </c>
      <c r="E17" t="s">
        <v>31</v>
      </c>
      <c r="F17" t="s">
        <v>103</v>
      </c>
      <c r="G17" t="s">
        <v>19</v>
      </c>
      <c r="H17" t="s">
        <v>36</v>
      </c>
      <c r="I17" t="s">
        <v>21</v>
      </c>
      <c r="J17" s="21">
        <v>3</v>
      </c>
      <c r="K17" s="21">
        <v>793</v>
      </c>
      <c r="L17" s="21">
        <v>86</v>
      </c>
      <c r="M17" s="21">
        <v>244</v>
      </c>
      <c r="N17" s="22">
        <v>0</v>
      </c>
      <c r="O17" s="22">
        <v>607</v>
      </c>
      <c r="P17" s="22">
        <v>82</v>
      </c>
      <c r="Q17" s="22">
        <v>547</v>
      </c>
      <c r="R17" s="23">
        <v>0</v>
      </c>
      <c r="S17" s="23">
        <v>1074</v>
      </c>
      <c r="T17" s="23">
        <v>85</v>
      </c>
      <c r="U17" s="23">
        <v>904</v>
      </c>
      <c r="V17" s="24">
        <v>0</v>
      </c>
      <c r="W17" s="24">
        <v>1174</v>
      </c>
      <c r="X17" s="24">
        <v>47</v>
      </c>
      <c r="Y17" s="24">
        <v>857</v>
      </c>
      <c r="Z17" s="25">
        <v>0</v>
      </c>
      <c r="AA17" s="25">
        <v>1599</v>
      </c>
      <c r="AB17" s="25">
        <v>37</v>
      </c>
      <c r="AC17" s="25">
        <v>469</v>
      </c>
      <c r="AD17" s="26">
        <v>0</v>
      </c>
      <c r="AE17" s="26">
        <v>366</v>
      </c>
      <c r="AF17" s="26">
        <v>79</v>
      </c>
      <c r="AG17" s="26">
        <v>649</v>
      </c>
      <c r="AH17">
        <f t="shared" si="0"/>
        <v>1126</v>
      </c>
      <c r="AI17">
        <f t="shared" si="1"/>
        <v>1236</v>
      </c>
      <c r="AJ17">
        <f t="shared" si="2"/>
        <v>2063</v>
      </c>
      <c r="AK17">
        <f t="shared" si="3"/>
        <v>2078</v>
      </c>
      <c r="AL17">
        <f t="shared" si="4"/>
        <v>2105</v>
      </c>
      <c r="AM17">
        <f t="shared" si="5"/>
        <v>1094</v>
      </c>
      <c r="AN17">
        <f t="shared" si="6"/>
        <v>9702</v>
      </c>
      <c r="AO17" s="67">
        <f t="shared" si="7"/>
        <v>3</v>
      </c>
      <c r="AP17" s="68">
        <f t="shared" si="8"/>
        <v>3648</v>
      </c>
      <c r="AQ17" s="68">
        <f t="shared" si="9"/>
        <v>300</v>
      </c>
      <c r="AR17" s="69">
        <f t="shared" si="10"/>
        <v>2552</v>
      </c>
      <c r="AS17" s="77">
        <f t="shared" si="11"/>
        <v>0</v>
      </c>
      <c r="AT17" s="73">
        <f t="shared" si="12"/>
        <v>3139</v>
      </c>
      <c r="AU17" s="73">
        <f t="shared" si="13"/>
        <v>163</v>
      </c>
      <c r="AV17" s="78">
        <f t="shared" si="14"/>
        <v>1975</v>
      </c>
      <c r="AW17" s="84">
        <f t="shared" si="15"/>
        <v>3</v>
      </c>
      <c r="AX17" s="79">
        <f t="shared" si="16"/>
        <v>5613</v>
      </c>
      <c r="AY17" s="79">
        <f t="shared" si="17"/>
        <v>416</v>
      </c>
      <c r="AZ17" s="85">
        <f t="shared" si="18"/>
        <v>3670</v>
      </c>
    </row>
    <row r="18" spans="1:52">
      <c r="A18" s="1">
        <v>1</v>
      </c>
      <c r="B18" s="20" t="s">
        <v>153</v>
      </c>
      <c r="C18" t="s">
        <v>154</v>
      </c>
      <c r="D18" t="s">
        <v>16</v>
      </c>
      <c r="E18" t="s">
        <v>31</v>
      </c>
      <c r="F18" s="20" t="s">
        <v>32</v>
      </c>
      <c r="G18" t="s">
        <v>19</v>
      </c>
      <c r="H18" t="s">
        <v>36</v>
      </c>
      <c r="I18" t="s">
        <v>28</v>
      </c>
      <c r="J18" s="21">
        <v>77</v>
      </c>
      <c r="K18" s="21">
        <v>4206</v>
      </c>
      <c r="L18" s="21">
        <v>212</v>
      </c>
      <c r="M18" s="21">
        <v>11126</v>
      </c>
      <c r="N18" s="22">
        <v>69</v>
      </c>
      <c r="O18" s="22">
        <v>2042</v>
      </c>
      <c r="P18" s="22">
        <v>102</v>
      </c>
      <c r="Q18" s="22">
        <v>11064</v>
      </c>
      <c r="R18" s="23">
        <v>90</v>
      </c>
      <c r="S18" s="23">
        <v>2921</v>
      </c>
      <c r="T18" s="23">
        <v>26</v>
      </c>
      <c r="U18" s="23">
        <v>12156</v>
      </c>
      <c r="V18" s="24">
        <v>80</v>
      </c>
      <c r="W18" s="24">
        <v>3183</v>
      </c>
      <c r="X18" s="24">
        <v>194</v>
      </c>
      <c r="Y18" s="24">
        <v>15474</v>
      </c>
      <c r="Z18" s="25">
        <v>45</v>
      </c>
      <c r="AA18" s="25">
        <v>3923</v>
      </c>
      <c r="AB18" s="25">
        <v>164</v>
      </c>
      <c r="AC18" s="25">
        <v>11119</v>
      </c>
      <c r="AD18" s="26">
        <v>33</v>
      </c>
      <c r="AE18" s="26">
        <v>3300</v>
      </c>
      <c r="AF18" s="26">
        <v>213</v>
      </c>
      <c r="AG18" s="26">
        <v>14932</v>
      </c>
      <c r="AH18">
        <f t="shared" si="0"/>
        <v>15621</v>
      </c>
      <c r="AI18">
        <f t="shared" si="1"/>
        <v>13277</v>
      </c>
      <c r="AJ18">
        <f t="shared" si="2"/>
        <v>15193</v>
      </c>
      <c r="AK18">
        <f t="shared" si="3"/>
        <v>18931</v>
      </c>
      <c r="AL18">
        <f t="shared" si="4"/>
        <v>15251</v>
      </c>
      <c r="AM18">
        <f t="shared" si="5"/>
        <v>18478</v>
      </c>
      <c r="AN18">
        <f t="shared" si="6"/>
        <v>96751</v>
      </c>
      <c r="AO18" s="67">
        <f t="shared" si="7"/>
        <v>316</v>
      </c>
      <c r="AP18" s="68">
        <f t="shared" si="8"/>
        <v>12352</v>
      </c>
      <c r="AQ18" s="68">
        <f t="shared" si="9"/>
        <v>534</v>
      </c>
      <c r="AR18" s="69">
        <f t="shared" si="10"/>
        <v>49820</v>
      </c>
      <c r="AS18" s="77">
        <f t="shared" si="11"/>
        <v>158</v>
      </c>
      <c r="AT18" s="73">
        <f t="shared" si="12"/>
        <v>10406</v>
      </c>
      <c r="AU18" s="73">
        <f t="shared" si="13"/>
        <v>571</v>
      </c>
      <c r="AV18" s="78">
        <f t="shared" si="14"/>
        <v>41525</v>
      </c>
      <c r="AW18" s="84">
        <f t="shared" si="15"/>
        <v>394</v>
      </c>
      <c r="AX18" s="79">
        <f t="shared" si="16"/>
        <v>19575</v>
      </c>
      <c r="AY18" s="79">
        <f t="shared" si="17"/>
        <v>911</v>
      </c>
      <c r="AZ18" s="85">
        <f t="shared" si="18"/>
        <v>75871</v>
      </c>
    </row>
    <row r="19" spans="1:52">
      <c r="A19" s="1">
        <v>1</v>
      </c>
      <c r="B19" s="20" t="s">
        <v>157</v>
      </c>
      <c r="C19" t="s">
        <v>158</v>
      </c>
      <c r="D19" t="s">
        <v>16</v>
      </c>
      <c r="E19" t="s">
        <v>31</v>
      </c>
      <c r="F19" t="s">
        <v>81</v>
      </c>
      <c r="G19" t="s">
        <v>19</v>
      </c>
      <c r="H19" t="s">
        <v>27</v>
      </c>
      <c r="I19" t="s">
        <v>28</v>
      </c>
      <c r="J19" s="21">
        <v>5</v>
      </c>
      <c r="K19" s="21">
        <v>2521</v>
      </c>
      <c r="L19" s="21">
        <v>101</v>
      </c>
      <c r="M19" s="21">
        <v>0</v>
      </c>
      <c r="N19" s="22">
        <v>0</v>
      </c>
      <c r="O19" s="22">
        <v>3179</v>
      </c>
      <c r="P19" s="22">
        <v>233</v>
      </c>
      <c r="Q19" s="22">
        <v>0</v>
      </c>
      <c r="R19" s="23">
        <v>0</v>
      </c>
      <c r="S19" s="23">
        <v>3277</v>
      </c>
      <c r="T19" s="23">
        <v>138</v>
      </c>
      <c r="U19" s="23">
        <v>0</v>
      </c>
      <c r="V19" s="24">
        <v>0</v>
      </c>
      <c r="W19" s="24">
        <v>3828</v>
      </c>
      <c r="X19" s="24">
        <v>157</v>
      </c>
      <c r="Y19" s="24">
        <v>3</v>
      </c>
      <c r="Z19" s="25">
        <v>0</v>
      </c>
      <c r="AA19" s="25">
        <v>4547</v>
      </c>
      <c r="AB19" s="25">
        <v>102</v>
      </c>
      <c r="AC19" s="25">
        <v>0</v>
      </c>
      <c r="AD19" s="26">
        <v>0</v>
      </c>
      <c r="AE19" s="26">
        <v>3958</v>
      </c>
      <c r="AF19" s="26">
        <v>79</v>
      </c>
      <c r="AG19" s="26">
        <v>1</v>
      </c>
      <c r="AH19">
        <f t="shared" si="0"/>
        <v>2627</v>
      </c>
      <c r="AI19">
        <f t="shared" si="1"/>
        <v>3412</v>
      </c>
      <c r="AJ19">
        <f t="shared" si="2"/>
        <v>3415</v>
      </c>
      <c r="AK19">
        <f t="shared" si="3"/>
        <v>3988</v>
      </c>
      <c r="AL19">
        <f t="shared" si="4"/>
        <v>4649</v>
      </c>
      <c r="AM19">
        <f t="shared" si="5"/>
        <v>4038</v>
      </c>
      <c r="AN19">
        <f t="shared" si="6"/>
        <v>22129</v>
      </c>
      <c r="AO19" s="67">
        <f t="shared" si="7"/>
        <v>5</v>
      </c>
      <c r="AP19" s="68">
        <f t="shared" si="8"/>
        <v>12805</v>
      </c>
      <c r="AQ19" s="68">
        <f t="shared" si="9"/>
        <v>629</v>
      </c>
      <c r="AR19" s="69">
        <f t="shared" si="10"/>
        <v>3</v>
      </c>
      <c r="AS19" s="77">
        <f t="shared" si="11"/>
        <v>0</v>
      </c>
      <c r="AT19" s="73">
        <f t="shared" si="12"/>
        <v>12333</v>
      </c>
      <c r="AU19" s="73">
        <f t="shared" si="13"/>
        <v>338</v>
      </c>
      <c r="AV19" s="78">
        <f t="shared" si="14"/>
        <v>4</v>
      </c>
      <c r="AW19" s="84">
        <f t="shared" si="15"/>
        <v>5</v>
      </c>
      <c r="AX19" s="79">
        <f t="shared" si="16"/>
        <v>21310</v>
      </c>
      <c r="AY19" s="79">
        <f t="shared" si="17"/>
        <v>810</v>
      </c>
      <c r="AZ19" s="85">
        <f t="shared" si="18"/>
        <v>4</v>
      </c>
    </row>
    <row r="20" spans="1:52">
      <c r="A20" s="1">
        <v>1</v>
      </c>
      <c r="B20" s="20" t="s">
        <v>159</v>
      </c>
      <c r="C20" t="s">
        <v>160</v>
      </c>
      <c r="D20" t="s">
        <v>16</v>
      </c>
      <c r="E20" t="s">
        <v>31</v>
      </c>
      <c r="F20" t="s">
        <v>103</v>
      </c>
      <c r="G20" t="s">
        <v>19</v>
      </c>
      <c r="H20" t="s">
        <v>20</v>
      </c>
      <c r="I20" t="s">
        <v>21</v>
      </c>
      <c r="J20" s="21">
        <v>0</v>
      </c>
      <c r="K20" s="21">
        <v>25</v>
      </c>
      <c r="L20" s="21">
        <v>0</v>
      </c>
      <c r="M20" s="21">
        <v>0</v>
      </c>
      <c r="N20" s="22">
        <v>0</v>
      </c>
      <c r="O20" s="22">
        <v>6</v>
      </c>
      <c r="P20" s="22">
        <v>0</v>
      </c>
      <c r="Q20" s="22">
        <v>2</v>
      </c>
      <c r="R20" s="23">
        <v>0</v>
      </c>
      <c r="S20" s="23">
        <v>4</v>
      </c>
      <c r="T20" s="23">
        <v>0</v>
      </c>
      <c r="U20" s="23">
        <v>0</v>
      </c>
      <c r="V20" s="24">
        <v>0</v>
      </c>
      <c r="W20" s="24">
        <v>5</v>
      </c>
      <c r="X20" s="24">
        <v>1</v>
      </c>
      <c r="Y20" s="24">
        <v>0</v>
      </c>
      <c r="Z20" s="25">
        <v>0</v>
      </c>
      <c r="AA20" s="25">
        <v>9</v>
      </c>
      <c r="AB20" s="25">
        <v>0</v>
      </c>
      <c r="AC20" s="25">
        <v>0</v>
      </c>
      <c r="AD20" s="26">
        <v>0</v>
      </c>
      <c r="AE20" s="26">
        <v>2</v>
      </c>
      <c r="AF20" s="26">
        <v>0</v>
      </c>
      <c r="AG20" s="26">
        <v>0</v>
      </c>
      <c r="AH20">
        <f t="shared" si="0"/>
        <v>25</v>
      </c>
      <c r="AI20">
        <f t="shared" si="1"/>
        <v>8</v>
      </c>
      <c r="AJ20">
        <f t="shared" si="2"/>
        <v>4</v>
      </c>
      <c r="AK20">
        <f t="shared" si="3"/>
        <v>6</v>
      </c>
      <c r="AL20">
        <f t="shared" si="4"/>
        <v>9</v>
      </c>
      <c r="AM20">
        <f t="shared" si="5"/>
        <v>2</v>
      </c>
      <c r="AN20">
        <f t="shared" si="6"/>
        <v>54</v>
      </c>
      <c r="AO20" s="67">
        <f t="shared" si="7"/>
        <v>0</v>
      </c>
      <c r="AP20" s="68">
        <f t="shared" si="8"/>
        <v>40</v>
      </c>
      <c r="AQ20" s="68">
        <f t="shared" si="9"/>
        <v>1</v>
      </c>
      <c r="AR20" s="69">
        <f t="shared" si="10"/>
        <v>2</v>
      </c>
      <c r="AS20" s="77">
        <f t="shared" si="11"/>
        <v>0</v>
      </c>
      <c r="AT20" s="73">
        <f t="shared" si="12"/>
        <v>16</v>
      </c>
      <c r="AU20" s="73">
        <f t="shared" si="13"/>
        <v>1</v>
      </c>
      <c r="AV20" s="78">
        <f t="shared" si="14"/>
        <v>0</v>
      </c>
      <c r="AW20" s="84">
        <f t="shared" si="15"/>
        <v>0</v>
      </c>
      <c r="AX20" s="79">
        <f t="shared" si="16"/>
        <v>51</v>
      </c>
      <c r="AY20" s="79">
        <f t="shared" si="17"/>
        <v>1</v>
      </c>
      <c r="AZ20" s="85">
        <f t="shared" si="18"/>
        <v>2</v>
      </c>
    </row>
    <row r="21" spans="1:52">
      <c r="A21" s="1">
        <v>1</v>
      </c>
      <c r="B21" s="20" t="s">
        <v>163</v>
      </c>
      <c r="C21" t="s">
        <v>164</v>
      </c>
      <c r="D21" t="s">
        <v>16</v>
      </c>
      <c r="E21" t="s">
        <v>31</v>
      </c>
      <c r="F21" t="s">
        <v>35</v>
      </c>
      <c r="G21" t="s">
        <v>19</v>
      </c>
      <c r="H21" t="s">
        <v>36</v>
      </c>
      <c r="I21" t="s">
        <v>28</v>
      </c>
      <c r="J21" s="21">
        <v>3628</v>
      </c>
      <c r="K21" s="21">
        <v>16</v>
      </c>
      <c r="L21" s="21">
        <v>4</v>
      </c>
      <c r="M21" s="21">
        <v>0</v>
      </c>
      <c r="N21" s="22">
        <v>0</v>
      </c>
      <c r="O21" s="22">
        <v>8</v>
      </c>
      <c r="P21" s="22">
        <v>0</v>
      </c>
      <c r="Q21" s="22">
        <v>0</v>
      </c>
      <c r="R21" s="23">
        <v>0</v>
      </c>
      <c r="S21" s="23">
        <v>15</v>
      </c>
      <c r="T21" s="23">
        <v>3</v>
      </c>
      <c r="U21" s="23">
        <v>0</v>
      </c>
      <c r="V21" s="24">
        <v>0</v>
      </c>
      <c r="W21" s="24">
        <v>11</v>
      </c>
      <c r="X21" s="24">
        <v>0</v>
      </c>
      <c r="Y21" s="24">
        <v>0</v>
      </c>
      <c r="Z21" s="25">
        <v>0</v>
      </c>
      <c r="AA21" s="25">
        <v>27</v>
      </c>
      <c r="AB21" s="25">
        <v>0</v>
      </c>
      <c r="AC21" s="25">
        <v>1</v>
      </c>
      <c r="AD21" s="26">
        <v>0</v>
      </c>
      <c r="AE21" s="26">
        <v>0</v>
      </c>
      <c r="AF21" s="26">
        <v>3</v>
      </c>
      <c r="AG21" s="26">
        <v>0</v>
      </c>
      <c r="AH21">
        <f t="shared" si="0"/>
        <v>3648</v>
      </c>
      <c r="AI21">
        <f t="shared" si="1"/>
        <v>8</v>
      </c>
      <c r="AJ21">
        <f t="shared" si="2"/>
        <v>18</v>
      </c>
      <c r="AK21">
        <f t="shared" si="3"/>
        <v>11</v>
      </c>
      <c r="AL21">
        <f t="shared" si="4"/>
        <v>28</v>
      </c>
      <c r="AM21">
        <f t="shared" si="5"/>
        <v>3</v>
      </c>
      <c r="AN21">
        <f t="shared" si="6"/>
        <v>3716</v>
      </c>
      <c r="AO21" s="67">
        <f t="shared" si="7"/>
        <v>3628</v>
      </c>
      <c r="AP21" s="68">
        <f t="shared" si="8"/>
        <v>50</v>
      </c>
      <c r="AQ21" s="68">
        <f t="shared" si="9"/>
        <v>7</v>
      </c>
      <c r="AR21" s="69">
        <f t="shared" si="10"/>
        <v>0</v>
      </c>
      <c r="AS21" s="77">
        <f t="shared" si="11"/>
        <v>0</v>
      </c>
      <c r="AT21" s="73">
        <f t="shared" si="12"/>
        <v>38</v>
      </c>
      <c r="AU21" s="73">
        <f t="shared" si="13"/>
        <v>3</v>
      </c>
      <c r="AV21" s="78">
        <f t="shared" si="14"/>
        <v>1</v>
      </c>
      <c r="AW21" s="84">
        <f t="shared" si="15"/>
        <v>3628</v>
      </c>
      <c r="AX21" s="79">
        <f t="shared" si="16"/>
        <v>77</v>
      </c>
      <c r="AY21" s="79">
        <f t="shared" si="17"/>
        <v>10</v>
      </c>
      <c r="AZ21" s="85">
        <f t="shared" si="18"/>
        <v>1</v>
      </c>
    </row>
    <row r="22" spans="1:52">
      <c r="A22" s="1">
        <v>1</v>
      </c>
      <c r="B22" s="20" t="s">
        <v>165</v>
      </c>
      <c r="C22" t="s">
        <v>166</v>
      </c>
      <c r="D22" t="s">
        <v>16</v>
      </c>
      <c r="E22" t="s">
        <v>31</v>
      </c>
      <c r="F22" t="s">
        <v>103</v>
      </c>
      <c r="G22" t="s">
        <v>19</v>
      </c>
      <c r="H22" t="s">
        <v>20</v>
      </c>
      <c r="I22" t="s">
        <v>21</v>
      </c>
      <c r="J22" s="21">
        <v>7</v>
      </c>
      <c r="K22" s="21">
        <v>7024</v>
      </c>
      <c r="L22" s="21">
        <v>36</v>
      </c>
      <c r="M22" s="21">
        <v>399</v>
      </c>
      <c r="N22" s="22">
        <v>0</v>
      </c>
      <c r="O22" s="22">
        <v>4473</v>
      </c>
      <c r="P22" s="22">
        <v>10</v>
      </c>
      <c r="Q22" s="22">
        <v>288</v>
      </c>
      <c r="R22" s="23">
        <v>0</v>
      </c>
      <c r="S22" s="23">
        <v>5234</v>
      </c>
      <c r="T22" s="23">
        <v>29</v>
      </c>
      <c r="U22" s="23">
        <v>214</v>
      </c>
      <c r="V22" s="24">
        <v>0</v>
      </c>
      <c r="W22" s="24">
        <v>1743</v>
      </c>
      <c r="X22" s="24">
        <v>31</v>
      </c>
      <c r="Y22" s="24">
        <v>204</v>
      </c>
      <c r="Z22" s="25">
        <v>0</v>
      </c>
      <c r="AA22" s="25">
        <v>1856</v>
      </c>
      <c r="AB22" s="25">
        <v>11</v>
      </c>
      <c r="AC22" s="25">
        <v>475</v>
      </c>
      <c r="AD22" s="26">
        <v>0</v>
      </c>
      <c r="AE22" s="26">
        <v>1729</v>
      </c>
      <c r="AF22" s="26">
        <v>10</v>
      </c>
      <c r="AG22" s="26">
        <v>164</v>
      </c>
      <c r="AH22">
        <f t="shared" si="0"/>
        <v>7466</v>
      </c>
      <c r="AI22">
        <f t="shared" si="1"/>
        <v>4771</v>
      </c>
      <c r="AJ22">
        <f t="shared" si="2"/>
        <v>5477</v>
      </c>
      <c r="AK22">
        <f t="shared" si="3"/>
        <v>1978</v>
      </c>
      <c r="AL22">
        <f t="shared" si="4"/>
        <v>2342</v>
      </c>
      <c r="AM22">
        <f t="shared" si="5"/>
        <v>1903</v>
      </c>
      <c r="AN22">
        <f t="shared" si="6"/>
        <v>23937</v>
      </c>
      <c r="AO22" s="67">
        <f t="shared" si="7"/>
        <v>7</v>
      </c>
      <c r="AP22" s="68">
        <f t="shared" si="8"/>
        <v>18474</v>
      </c>
      <c r="AQ22" s="68">
        <f t="shared" si="9"/>
        <v>106</v>
      </c>
      <c r="AR22" s="69">
        <f t="shared" si="10"/>
        <v>1105</v>
      </c>
      <c r="AS22" s="77">
        <f t="shared" si="11"/>
        <v>0</v>
      </c>
      <c r="AT22" s="73">
        <f t="shared" si="12"/>
        <v>5328</v>
      </c>
      <c r="AU22" s="73">
        <f t="shared" si="13"/>
        <v>52</v>
      </c>
      <c r="AV22" s="78">
        <f t="shared" si="14"/>
        <v>843</v>
      </c>
      <c r="AW22" s="84">
        <f t="shared" si="15"/>
        <v>7</v>
      </c>
      <c r="AX22" s="79">
        <f t="shared" si="16"/>
        <v>22059</v>
      </c>
      <c r="AY22" s="79">
        <f t="shared" si="17"/>
        <v>127</v>
      </c>
      <c r="AZ22" s="85">
        <f t="shared" si="18"/>
        <v>1744</v>
      </c>
    </row>
    <row r="23" spans="1:52">
      <c r="A23" s="1">
        <v>1</v>
      </c>
      <c r="B23" t="s">
        <v>178</v>
      </c>
      <c r="C23" t="s">
        <v>179</v>
      </c>
      <c r="D23" t="s">
        <v>16</v>
      </c>
      <c r="E23" t="s">
        <v>31</v>
      </c>
      <c r="F23" t="s">
        <v>81</v>
      </c>
      <c r="G23" t="s">
        <v>19</v>
      </c>
      <c r="H23" t="s">
        <v>27</v>
      </c>
      <c r="I23" t="s">
        <v>28</v>
      </c>
      <c r="J23" s="21">
        <v>3</v>
      </c>
      <c r="K23" s="21">
        <v>201</v>
      </c>
      <c r="L23" s="21">
        <v>98</v>
      </c>
      <c r="M23" s="21">
        <v>121</v>
      </c>
      <c r="N23" s="22">
        <v>0</v>
      </c>
      <c r="O23" s="22">
        <v>491</v>
      </c>
      <c r="P23" s="22">
        <v>58</v>
      </c>
      <c r="Q23" s="22">
        <v>173</v>
      </c>
      <c r="R23" s="23">
        <v>0</v>
      </c>
      <c r="S23" s="23">
        <v>444</v>
      </c>
      <c r="T23" s="23">
        <v>82</v>
      </c>
      <c r="U23" s="23">
        <v>158</v>
      </c>
      <c r="V23" s="24">
        <v>0</v>
      </c>
      <c r="W23" s="24">
        <v>207</v>
      </c>
      <c r="X23" s="24">
        <v>130</v>
      </c>
      <c r="Y23" s="24">
        <v>506</v>
      </c>
      <c r="Z23" s="25">
        <v>0</v>
      </c>
      <c r="AA23" s="25">
        <v>329</v>
      </c>
      <c r="AB23" s="25">
        <v>119</v>
      </c>
      <c r="AC23" s="25">
        <v>721</v>
      </c>
      <c r="AD23" s="26">
        <v>0</v>
      </c>
      <c r="AE23" s="26">
        <v>121</v>
      </c>
      <c r="AF23" s="26">
        <v>61</v>
      </c>
      <c r="AG23" s="26">
        <v>542</v>
      </c>
      <c r="AH23">
        <f t="shared" si="0"/>
        <v>423</v>
      </c>
      <c r="AI23">
        <f t="shared" si="1"/>
        <v>722</v>
      </c>
      <c r="AJ23">
        <f t="shared" si="2"/>
        <v>684</v>
      </c>
      <c r="AK23">
        <f t="shared" si="3"/>
        <v>843</v>
      </c>
      <c r="AL23">
        <f t="shared" si="4"/>
        <v>1169</v>
      </c>
      <c r="AM23">
        <f t="shared" si="5"/>
        <v>724</v>
      </c>
      <c r="AN23">
        <f t="shared" si="6"/>
        <v>4565</v>
      </c>
      <c r="AO23" s="67">
        <f t="shared" si="7"/>
        <v>3</v>
      </c>
      <c r="AP23" s="68">
        <f t="shared" si="8"/>
        <v>1343</v>
      </c>
      <c r="AQ23" s="68">
        <f t="shared" si="9"/>
        <v>368</v>
      </c>
      <c r="AR23" s="69">
        <f t="shared" si="10"/>
        <v>958</v>
      </c>
      <c r="AS23" s="77">
        <f t="shared" si="11"/>
        <v>0</v>
      </c>
      <c r="AT23" s="73">
        <f t="shared" si="12"/>
        <v>657</v>
      </c>
      <c r="AU23" s="73">
        <f t="shared" si="13"/>
        <v>310</v>
      </c>
      <c r="AV23" s="78">
        <f t="shared" si="14"/>
        <v>1769</v>
      </c>
      <c r="AW23" s="84">
        <f t="shared" si="15"/>
        <v>3</v>
      </c>
      <c r="AX23" s="79">
        <f t="shared" si="16"/>
        <v>1793</v>
      </c>
      <c r="AY23" s="79">
        <f t="shared" si="17"/>
        <v>548</v>
      </c>
      <c r="AZ23" s="85">
        <f t="shared" si="18"/>
        <v>2221</v>
      </c>
    </row>
    <row r="24" spans="1:52">
      <c r="A24" s="1">
        <v>1</v>
      </c>
      <c r="B24" s="32" t="s">
        <v>180</v>
      </c>
      <c r="C24" t="s">
        <v>181</v>
      </c>
      <c r="D24" t="s">
        <v>16</v>
      </c>
      <c r="E24" t="s">
        <v>31</v>
      </c>
      <c r="F24" t="s">
        <v>81</v>
      </c>
      <c r="G24" t="s">
        <v>19</v>
      </c>
      <c r="H24" t="s">
        <v>20</v>
      </c>
      <c r="I24" t="s">
        <v>21</v>
      </c>
      <c r="J24" s="21">
        <v>0</v>
      </c>
      <c r="K24" s="21">
        <v>5637</v>
      </c>
      <c r="L24" s="21">
        <v>472</v>
      </c>
      <c r="M24" s="21">
        <v>11</v>
      </c>
      <c r="N24" s="22">
        <v>0</v>
      </c>
      <c r="O24" s="22">
        <v>6384</v>
      </c>
      <c r="P24" s="22">
        <v>800</v>
      </c>
      <c r="Q24" s="22">
        <v>26</v>
      </c>
      <c r="R24" s="23">
        <v>0</v>
      </c>
      <c r="S24" s="23">
        <v>9080</v>
      </c>
      <c r="T24" s="23">
        <v>682</v>
      </c>
      <c r="U24" s="23">
        <v>61</v>
      </c>
      <c r="V24" s="24">
        <v>0</v>
      </c>
      <c r="W24" s="24">
        <v>10851</v>
      </c>
      <c r="X24" s="24">
        <v>1014</v>
      </c>
      <c r="Y24" s="24">
        <v>187</v>
      </c>
      <c r="Z24" s="25">
        <v>0</v>
      </c>
      <c r="AA24" s="25">
        <v>9106</v>
      </c>
      <c r="AB24" s="25">
        <v>925</v>
      </c>
      <c r="AC24" s="25">
        <v>409</v>
      </c>
      <c r="AD24" s="26">
        <v>0</v>
      </c>
      <c r="AE24" s="26">
        <v>8289</v>
      </c>
      <c r="AF24" s="26">
        <v>998</v>
      </c>
      <c r="AG24" s="26">
        <v>426</v>
      </c>
      <c r="AH24">
        <f t="shared" si="0"/>
        <v>6120</v>
      </c>
      <c r="AI24">
        <f t="shared" si="1"/>
        <v>7210</v>
      </c>
      <c r="AJ24">
        <f t="shared" si="2"/>
        <v>9823</v>
      </c>
      <c r="AK24">
        <f t="shared" si="3"/>
        <v>12052</v>
      </c>
      <c r="AL24">
        <f t="shared" si="4"/>
        <v>10440</v>
      </c>
      <c r="AM24">
        <f t="shared" si="5"/>
        <v>9713</v>
      </c>
      <c r="AN24">
        <f t="shared" si="6"/>
        <v>55358</v>
      </c>
      <c r="AO24" s="67">
        <f t="shared" si="7"/>
        <v>0</v>
      </c>
      <c r="AP24" s="68">
        <f t="shared" si="8"/>
        <v>31952</v>
      </c>
      <c r="AQ24" s="68">
        <f t="shared" si="9"/>
        <v>2968</v>
      </c>
      <c r="AR24" s="69">
        <f t="shared" si="10"/>
        <v>285</v>
      </c>
      <c r="AS24" s="77">
        <f t="shared" si="11"/>
        <v>0</v>
      </c>
      <c r="AT24" s="73">
        <f t="shared" si="12"/>
        <v>28246</v>
      </c>
      <c r="AU24" s="73">
        <f t="shared" si="13"/>
        <v>2937</v>
      </c>
      <c r="AV24" s="78">
        <f t="shared" si="14"/>
        <v>1022</v>
      </c>
      <c r="AW24" s="84">
        <f t="shared" si="15"/>
        <v>0</v>
      </c>
      <c r="AX24" s="79">
        <f t="shared" si="16"/>
        <v>49347</v>
      </c>
      <c r="AY24" s="79">
        <f t="shared" si="17"/>
        <v>4891</v>
      </c>
      <c r="AZ24" s="85">
        <f t="shared" si="18"/>
        <v>1120</v>
      </c>
    </row>
    <row r="25" spans="1:52">
      <c r="A25" s="1">
        <v>1</v>
      </c>
      <c r="B25" t="s">
        <v>186</v>
      </c>
      <c r="C25" t="s">
        <v>187</v>
      </c>
      <c r="D25" t="s">
        <v>16</v>
      </c>
      <c r="E25" t="s">
        <v>31</v>
      </c>
      <c r="F25" t="s">
        <v>81</v>
      </c>
      <c r="G25" t="s">
        <v>19</v>
      </c>
      <c r="H25" t="s">
        <v>36</v>
      </c>
      <c r="I25" t="s">
        <v>28</v>
      </c>
      <c r="J25" s="21">
        <v>656</v>
      </c>
      <c r="K25" s="21">
        <v>10897</v>
      </c>
      <c r="L25" s="21">
        <v>15025</v>
      </c>
      <c r="M25" s="21">
        <v>5843</v>
      </c>
      <c r="N25" s="22">
        <v>805</v>
      </c>
      <c r="O25" s="22">
        <v>18901</v>
      </c>
      <c r="P25" s="22">
        <v>18680</v>
      </c>
      <c r="Q25" s="22">
        <v>9354</v>
      </c>
      <c r="R25" s="23">
        <v>685</v>
      </c>
      <c r="S25" s="23">
        <v>15945</v>
      </c>
      <c r="T25" s="23">
        <v>12432</v>
      </c>
      <c r="U25" s="23">
        <v>14070</v>
      </c>
      <c r="V25" s="24">
        <v>1217</v>
      </c>
      <c r="W25" s="24">
        <v>16460</v>
      </c>
      <c r="X25" s="24">
        <v>13280</v>
      </c>
      <c r="Y25" s="24">
        <v>20097</v>
      </c>
      <c r="Z25" s="25">
        <v>4304</v>
      </c>
      <c r="AA25" s="25">
        <v>13855</v>
      </c>
      <c r="AB25" s="25">
        <v>13155</v>
      </c>
      <c r="AC25" s="25">
        <v>21876</v>
      </c>
      <c r="AD25" s="26">
        <v>11726</v>
      </c>
      <c r="AE25" s="26">
        <v>13736</v>
      </c>
      <c r="AF25" s="26">
        <v>18765</v>
      </c>
      <c r="AG25" s="26">
        <v>18369</v>
      </c>
      <c r="AH25">
        <f t="shared" si="0"/>
        <v>32421</v>
      </c>
      <c r="AI25">
        <f t="shared" si="1"/>
        <v>47740</v>
      </c>
      <c r="AJ25">
        <f t="shared" si="2"/>
        <v>43132</v>
      </c>
      <c r="AK25">
        <f t="shared" si="3"/>
        <v>51054</v>
      </c>
      <c r="AL25">
        <f t="shared" si="4"/>
        <v>53190</v>
      </c>
      <c r="AM25">
        <f t="shared" si="5"/>
        <v>62596</v>
      </c>
      <c r="AN25">
        <f t="shared" si="6"/>
        <v>290133</v>
      </c>
      <c r="AO25" s="67">
        <f t="shared" si="7"/>
        <v>3363</v>
      </c>
      <c r="AP25" s="68">
        <f t="shared" si="8"/>
        <v>62203</v>
      </c>
      <c r="AQ25" s="68">
        <f t="shared" si="9"/>
        <v>59417</v>
      </c>
      <c r="AR25" s="69">
        <f t="shared" si="10"/>
        <v>49364</v>
      </c>
      <c r="AS25" s="77">
        <f t="shared" si="11"/>
        <v>17247</v>
      </c>
      <c r="AT25" s="73">
        <f t="shared" si="12"/>
        <v>44051</v>
      </c>
      <c r="AU25" s="73">
        <f t="shared" si="13"/>
        <v>45200</v>
      </c>
      <c r="AV25" s="78">
        <f t="shared" si="14"/>
        <v>60342</v>
      </c>
      <c r="AW25" s="84">
        <f t="shared" si="15"/>
        <v>19393</v>
      </c>
      <c r="AX25" s="79">
        <f t="shared" si="16"/>
        <v>89794</v>
      </c>
      <c r="AY25" s="79">
        <f t="shared" si="17"/>
        <v>91337</v>
      </c>
      <c r="AZ25" s="85">
        <f t="shared" si="18"/>
        <v>89609</v>
      </c>
    </row>
    <row r="26" spans="1:52">
      <c r="A26" s="1">
        <v>1</v>
      </c>
      <c r="B26" s="20" t="s">
        <v>196</v>
      </c>
      <c r="C26" t="s">
        <v>197</v>
      </c>
      <c r="D26" t="s">
        <v>16</v>
      </c>
      <c r="E26" t="s">
        <v>31</v>
      </c>
      <c r="F26" t="s">
        <v>81</v>
      </c>
      <c r="G26" t="s">
        <v>19</v>
      </c>
      <c r="H26" t="s">
        <v>20</v>
      </c>
      <c r="I26" t="s">
        <v>21</v>
      </c>
      <c r="J26" s="21">
        <v>59</v>
      </c>
      <c r="K26" s="21">
        <v>24542</v>
      </c>
      <c r="L26" s="21">
        <v>1174</v>
      </c>
      <c r="M26" s="21">
        <v>76</v>
      </c>
      <c r="N26" s="22">
        <v>22</v>
      </c>
      <c r="O26" s="22">
        <v>32128</v>
      </c>
      <c r="P26" s="22">
        <v>1457</v>
      </c>
      <c r="Q26" s="22">
        <v>139</v>
      </c>
      <c r="R26" s="23">
        <v>62</v>
      </c>
      <c r="S26" s="23">
        <v>30844</v>
      </c>
      <c r="T26" s="23">
        <v>1299</v>
      </c>
      <c r="U26" s="23">
        <v>341</v>
      </c>
      <c r="V26" s="24">
        <v>50</v>
      </c>
      <c r="W26" s="24">
        <v>32134</v>
      </c>
      <c r="X26" s="24">
        <v>1601</v>
      </c>
      <c r="Y26" s="24">
        <v>705</v>
      </c>
      <c r="Z26" s="25">
        <v>85</v>
      </c>
      <c r="AA26" s="25">
        <v>41324</v>
      </c>
      <c r="AB26" s="25">
        <v>1946</v>
      </c>
      <c r="AC26" s="25">
        <v>1074</v>
      </c>
      <c r="AD26" s="26">
        <v>159</v>
      </c>
      <c r="AE26" s="26">
        <v>40213</v>
      </c>
      <c r="AF26" s="26">
        <v>2408</v>
      </c>
      <c r="AG26" s="26">
        <v>2044</v>
      </c>
      <c r="AH26">
        <f t="shared" si="0"/>
        <v>25851</v>
      </c>
      <c r="AI26">
        <f t="shared" si="1"/>
        <v>33746</v>
      </c>
      <c r="AJ26">
        <f t="shared" si="2"/>
        <v>32546</v>
      </c>
      <c r="AK26">
        <f t="shared" si="3"/>
        <v>34490</v>
      </c>
      <c r="AL26">
        <f t="shared" si="4"/>
        <v>44429</v>
      </c>
      <c r="AM26">
        <f t="shared" si="5"/>
        <v>44824</v>
      </c>
      <c r="AN26">
        <f t="shared" si="6"/>
        <v>215886</v>
      </c>
      <c r="AO26" s="67">
        <f t="shared" si="7"/>
        <v>193</v>
      </c>
      <c r="AP26" s="68">
        <f t="shared" si="8"/>
        <v>119648</v>
      </c>
      <c r="AQ26" s="68">
        <f t="shared" si="9"/>
        <v>5531</v>
      </c>
      <c r="AR26" s="69">
        <f t="shared" si="10"/>
        <v>1261</v>
      </c>
      <c r="AS26" s="77">
        <f t="shared" si="11"/>
        <v>294</v>
      </c>
      <c r="AT26" s="73">
        <f t="shared" si="12"/>
        <v>113671</v>
      </c>
      <c r="AU26" s="73">
        <f t="shared" si="13"/>
        <v>5955</v>
      </c>
      <c r="AV26" s="78">
        <f t="shared" si="14"/>
        <v>3823</v>
      </c>
      <c r="AW26" s="84">
        <f t="shared" si="15"/>
        <v>437</v>
      </c>
      <c r="AX26" s="79">
        <f t="shared" si="16"/>
        <v>201185</v>
      </c>
      <c r="AY26" s="79">
        <f t="shared" si="17"/>
        <v>9885</v>
      </c>
      <c r="AZ26" s="85">
        <f t="shared" si="18"/>
        <v>4379</v>
      </c>
    </row>
    <row r="27" spans="1:52">
      <c r="A27" s="1">
        <v>1</v>
      </c>
      <c r="B27" s="20" t="s">
        <v>198</v>
      </c>
      <c r="C27" t="s">
        <v>199</v>
      </c>
      <c r="D27" t="s">
        <v>16</v>
      </c>
      <c r="E27" t="s">
        <v>31</v>
      </c>
      <c r="F27" t="s">
        <v>81</v>
      </c>
      <c r="G27" t="s">
        <v>19</v>
      </c>
      <c r="H27" t="s">
        <v>20</v>
      </c>
      <c r="I27" t="s">
        <v>21</v>
      </c>
      <c r="J27" s="21">
        <v>0</v>
      </c>
      <c r="K27" s="21">
        <v>1129</v>
      </c>
      <c r="L27" s="21">
        <v>5</v>
      </c>
      <c r="M27" s="21">
        <v>0</v>
      </c>
      <c r="N27" s="22">
        <v>0</v>
      </c>
      <c r="O27" s="22">
        <v>1487</v>
      </c>
      <c r="P27" s="22">
        <v>11</v>
      </c>
      <c r="Q27" s="22">
        <v>0</v>
      </c>
      <c r="R27" s="23">
        <v>0</v>
      </c>
      <c r="S27" s="23">
        <v>1684</v>
      </c>
      <c r="T27" s="23">
        <v>3</v>
      </c>
      <c r="U27" s="23">
        <v>0</v>
      </c>
      <c r="V27" s="24">
        <v>0</v>
      </c>
      <c r="W27" s="24">
        <v>1255</v>
      </c>
      <c r="X27" s="24">
        <v>24</v>
      </c>
      <c r="Y27" s="24">
        <v>0</v>
      </c>
      <c r="Z27" s="25">
        <v>0</v>
      </c>
      <c r="AA27" s="25">
        <v>1199</v>
      </c>
      <c r="AB27" s="25">
        <v>6</v>
      </c>
      <c r="AC27" s="25">
        <v>0</v>
      </c>
      <c r="AD27" s="26">
        <v>0</v>
      </c>
      <c r="AE27" s="26">
        <v>1527</v>
      </c>
      <c r="AF27" s="26">
        <v>17</v>
      </c>
      <c r="AG27" s="26">
        <v>1</v>
      </c>
      <c r="AH27">
        <f t="shared" si="0"/>
        <v>1134</v>
      </c>
      <c r="AI27">
        <f t="shared" si="1"/>
        <v>1498</v>
      </c>
      <c r="AJ27">
        <f t="shared" si="2"/>
        <v>1687</v>
      </c>
      <c r="AK27">
        <f t="shared" si="3"/>
        <v>1279</v>
      </c>
      <c r="AL27">
        <f t="shared" si="4"/>
        <v>1205</v>
      </c>
      <c r="AM27">
        <f t="shared" si="5"/>
        <v>1545</v>
      </c>
      <c r="AN27">
        <f t="shared" si="6"/>
        <v>8348</v>
      </c>
      <c r="AO27" s="67">
        <f t="shared" si="7"/>
        <v>0</v>
      </c>
      <c r="AP27" s="68">
        <f t="shared" si="8"/>
        <v>5555</v>
      </c>
      <c r="AQ27" s="68">
        <f t="shared" si="9"/>
        <v>43</v>
      </c>
      <c r="AR27" s="69">
        <f t="shared" si="10"/>
        <v>0</v>
      </c>
      <c r="AS27" s="77">
        <f t="shared" si="11"/>
        <v>0</v>
      </c>
      <c r="AT27" s="73">
        <f t="shared" si="12"/>
        <v>3981</v>
      </c>
      <c r="AU27" s="73">
        <f t="shared" si="13"/>
        <v>47</v>
      </c>
      <c r="AV27" s="78">
        <f t="shared" si="14"/>
        <v>1</v>
      </c>
      <c r="AW27" s="84">
        <f t="shared" si="15"/>
        <v>0</v>
      </c>
      <c r="AX27" s="79">
        <f t="shared" si="16"/>
        <v>8281</v>
      </c>
      <c r="AY27" s="79">
        <f t="shared" si="17"/>
        <v>66</v>
      </c>
      <c r="AZ27" s="85">
        <f t="shared" si="18"/>
        <v>1</v>
      </c>
    </row>
    <row r="28" spans="1:52">
      <c r="A28" s="1">
        <v>1</v>
      </c>
      <c r="B28" s="20" t="s">
        <v>233</v>
      </c>
      <c r="C28" t="s">
        <v>234</v>
      </c>
      <c r="D28" t="s">
        <v>16</v>
      </c>
      <c r="E28" t="s">
        <v>31</v>
      </c>
      <c r="F28" t="s">
        <v>103</v>
      </c>
      <c r="G28" t="s">
        <v>19</v>
      </c>
      <c r="H28" t="s">
        <v>36</v>
      </c>
      <c r="I28" t="s">
        <v>28</v>
      </c>
      <c r="J28" s="21">
        <v>65225</v>
      </c>
      <c r="K28" s="21">
        <v>2770</v>
      </c>
      <c r="L28" s="21">
        <v>58</v>
      </c>
      <c r="M28" s="21">
        <v>4</v>
      </c>
      <c r="N28" s="22">
        <v>48671</v>
      </c>
      <c r="O28" s="22">
        <v>2328</v>
      </c>
      <c r="P28" s="22">
        <v>42</v>
      </c>
      <c r="Q28" s="22">
        <v>13</v>
      </c>
      <c r="R28" s="23">
        <v>65870</v>
      </c>
      <c r="S28" s="23">
        <v>5997</v>
      </c>
      <c r="T28" s="23">
        <v>42</v>
      </c>
      <c r="U28" s="23">
        <v>53</v>
      </c>
      <c r="V28" s="24">
        <v>67693</v>
      </c>
      <c r="W28" s="24">
        <v>5238</v>
      </c>
      <c r="X28" s="24">
        <v>18</v>
      </c>
      <c r="Y28" s="24">
        <v>77</v>
      </c>
      <c r="Z28" s="25">
        <v>68640</v>
      </c>
      <c r="AA28" s="25">
        <v>2909</v>
      </c>
      <c r="AB28" s="25">
        <v>20</v>
      </c>
      <c r="AC28" s="25">
        <v>125</v>
      </c>
      <c r="AD28" s="26">
        <v>54292</v>
      </c>
      <c r="AE28" s="26">
        <v>36</v>
      </c>
      <c r="AF28" s="26">
        <v>20</v>
      </c>
      <c r="AG28" s="26">
        <v>180</v>
      </c>
      <c r="AH28">
        <f t="shared" si="0"/>
        <v>68057</v>
      </c>
      <c r="AI28">
        <f t="shared" si="1"/>
        <v>51054</v>
      </c>
      <c r="AJ28">
        <f t="shared" si="2"/>
        <v>71962</v>
      </c>
      <c r="AK28">
        <f t="shared" si="3"/>
        <v>73026</v>
      </c>
      <c r="AL28">
        <f t="shared" si="4"/>
        <v>71694</v>
      </c>
      <c r="AM28">
        <f t="shared" si="5"/>
        <v>54528</v>
      </c>
      <c r="AN28">
        <f t="shared" si="6"/>
        <v>390321</v>
      </c>
      <c r="AO28" s="67">
        <f t="shared" si="7"/>
        <v>247459</v>
      </c>
      <c r="AP28" s="68">
        <f t="shared" si="8"/>
        <v>16333</v>
      </c>
      <c r="AQ28" s="68">
        <f t="shared" si="9"/>
        <v>160</v>
      </c>
      <c r="AR28" s="69">
        <f t="shared" si="10"/>
        <v>147</v>
      </c>
      <c r="AS28" s="77">
        <f t="shared" si="11"/>
        <v>190625</v>
      </c>
      <c r="AT28" s="73">
        <f t="shared" si="12"/>
        <v>8183</v>
      </c>
      <c r="AU28" s="73">
        <f t="shared" si="13"/>
        <v>58</v>
      </c>
      <c r="AV28" s="78">
        <f t="shared" si="14"/>
        <v>382</v>
      </c>
      <c r="AW28" s="84">
        <f t="shared" si="15"/>
        <v>370391</v>
      </c>
      <c r="AX28" s="79">
        <f t="shared" si="16"/>
        <v>19278</v>
      </c>
      <c r="AY28" s="79">
        <f t="shared" si="17"/>
        <v>200</v>
      </c>
      <c r="AZ28" s="85">
        <f t="shared" si="18"/>
        <v>452</v>
      </c>
    </row>
    <row r="29" spans="1:52">
      <c r="A29" s="1">
        <v>1</v>
      </c>
      <c r="B29" s="20" t="s">
        <v>250</v>
      </c>
      <c r="C29" t="s">
        <v>251</v>
      </c>
      <c r="D29" t="s">
        <v>16</v>
      </c>
      <c r="E29" t="s">
        <v>31</v>
      </c>
      <c r="F29" t="s">
        <v>35</v>
      </c>
      <c r="G29" t="s">
        <v>19</v>
      </c>
      <c r="H29" t="s">
        <v>36</v>
      </c>
      <c r="I29" t="s">
        <v>28</v>
      </c>
      <c r="J29" s="21">
        <v>1713</v>
      </c>
      <c r="K29" s="21">
        <v>12</v>
      </c>
      <c r="L29" s="21">
        <v>0</v>
      </c>
      <c r="M29" s="21">
        <v>0</v>
      </c>
      <c r="N29" s="22">
        <v>0</v>
      </c>
      <c r="O29" s="22">
        <v>9</v>
      </c>
      <c r="P29" s="22">
        <v>2</v>
      </c>
      <c r="Q29" s="22">
        <v>0</v>
      </c>
      <c r="R29" s="23">
        <v>0</v>
      </c>
      <c r="S29" s="23">
        <v>10</v>
      </c>
      <c r="T29" s="23">
        <v>0</v>
      </c>
      <c r="U29" s="23">
        <v>0</v>
      </c>
      <c r="V29" s="24">
        <v>0</v>
      </c>
      <c r="W29" s="24">
        <v>7</v>
      </c>
      <c r="X29" s="24">
        <v>0</v>
      </c>
      <c r="Y29" s="24">
        <v>0</v>
      </c>
      <c r="Z29" s="25">
        <v>0</v>
      </c>
      <c r="AA29" s="25">
        <v>7</v>
      </c>
      <c r="AB29" s="25">
        <v>0</v>
      </c>
      <c r="AC29" s="25">
        <v>0</v>
      </c>
      <c r="AD29" s="26">
        <v>0</v>
      </c>
      <c r="AE29" s="26">
        <v>2</v>
      </c>
      <c r="AF29" s="26">
        <v>0</v>
      </c>
      <c r="AG29" s="26">
        <v>0</v>
      </c>
      <c r="AH29">
        <f t="shared" si="0"/>
        <v>1725</v>
      </c>
      <c r="AI29">
        <f t="shared" si="1"/>
        <v>11</v>
      </c>
      <c r="AJ29">
        <f t="shared" si="2"/>
        <v>10</v>
      </c>
      <c r="AK29">
        <f t="shared" si="3"/>
        <v>7</v>
      </c>
      <c r="AL29">
        <f t="shared" si="4"/>
        <v>7</v>
      </c>
      <c r="AM29">
        <f t="shared" si="5"/>
        <v>2</v>
      </c>
      <c r="AN29">
        <f t="shared" si="6"/>
        <v>1762</v>
      </c>
      <c r="AO29" s="67">
        <f t="shared" si="7"/>
        <v>1713</v>
      </c>
      <c r="AP29" s="68">
        <f t="shared" si="8"/>
        <v>38</v>
      </c>
      <c r="AQ29" s="68">
        <f t="shared" si="9"/>
        <v>2</v>
      </c>
      <c r="AR29" s="69">
        <f t="shared" si="10"/>
        <v>0</v>
      </c>
      <c r="AS29" s="77">
        <f t="shared" si="11"/>
        <v>0</v>
      </c>
      <c r="AT29" s="73">
        <f t="shared" si="12"/>
        <v>16</v>
      </c>
      <c r="AU29" s="73">
        <f t="shared" si="13"/>
        <v>0</v>
      </c>
      <c r="AV29" s="78">
        <f t="shared" si="14"/>
        <v>0</v>
      </c>
      <c r="AW29" s="84">
        <f t="shared" si="15"/>
        <v>1713</v>
      </c>
      <c r="AX29" s="79">
        <f t="shared" si="16"/>
        <v>47</v>
      </c>
      <c r="AY29" s="79">
        <f t="shared" si="17"/>
        <v>2</v>
      </c>
      <c r="AZ29" s="85">
        <f t="shared" si="18"/>
        <v>0</v>
      </c>
    </row>
    <row r="30" spans="1:52">
      <c r="A30" s="1">
        <v>1</v>
      </c>
      <c r="B30" s="20" t="s">
        <v>252</v>
      </c>
      <c r="C30" t="s">
        <v>253</v>
      </c>
      <c r="D30" t="s">
        <v>16</v>
      </c>
      <c r="E30" t="s">
        <v>31</v>
      </c>
      <c r="F30" t="s">
        <v>81</v>
      </c>
      <c r="G30" t="s">
        <v>19</v>
      </c>
      <c r="H30" t="s">
        <v>20</v>
      </c>
      <c r="I30" t="s">
        <v>21</v>
      </c>
      <c r="J30" s="21">
        <v>3</v>
      </c>
      <c r="K30" s="21">
        <v>1158</v>
      </c>
      <c r="L30" s="21">
        <v>1664</v>
      </c>
      <c r="M30" s="21">
        <v>51</v>
      </c>
      <c r="N30" s="22">
        <v>1645</v>
      </c>
      <c r="O30" s="22">
        <v>1176</v>
      </c>
      <c r="P30" s="22">
        <v>2086</v>
      </c>
      <c r="Q30" s="22">
        <v>136</v>
      </c>
      <c r="R30" s="23">
        <v>1041</v>
      </c>
      <c r="S30" s="23">
        <v>741</v>
      </c>
      <c r="T30" s="23">
        <v>1341</v>
      </c>
      <c r="U30" s="23">
        <v>176</v>
      </c>
      <c r="V30" s="24">
        <v>1537</v>
      </c>
      <c r="W30" s="24">
        <v>799</v>
      </c>
      <c r="X30" s="24">
        <v>1710</v>
      </c>
      <c r="Y30" s="24">
        <v>491</v>
      </c>
      <c r="Z30" s="25">
        <v>2164</v>
      </c>
      <c r="AA30" s="25">
        <v>570</v>
      </c>
      <c r="AB30" s="25">
        <v>1283</v>
      </c>
      <c r="AC30" s="25">
        <v>661</v>
      </c>
      <c r="AD30" s="26">
        <v>1984</v>
      </c>
      <c r="AE30" s="26">
        <v>729</v>
      </c>
      <c r="AF30" s="26">
        <v>2458</v>
      </c>
      <c r="AG30" s="26">
        <v>1189</v>
      </c>
      <c r="AH30">
        <f t="shared" si="0"/>
        <v>2876</v>
      </c>
      <c r="AI30">
        <f t="shared" si="1"/>
        <v>5043</v>
      </c>
      <c r="AJ30">
        <f t="shared" si="2"/>
        <v>3299</v>
      </c>
      <c r="AK30">
        <f t="shared" si="3"/>
        <v>4537</v>
      </c>
      <c r="AL30">
        <f t="shared" si="4"/>
        <v>4678</v>
      </c>
      <c r="AM30">
        <f t="shared" si="5"/>
        <v>6360</v>
      </c>
      <c r="AN30">
        <f t="shared" si="6"/>
        <v>26793</v>
      </c>
      <c r="AO30" s="67">
        <f t="shared" si="7"/>
        <v>4226</v>
      </c>
      <c r="AP30" s="68">
        <f t="shared" si="8"/>
        <v>3874</v>
      </c>
      <c r="AQ30" s="68">
        <f t="shared" si="9"/>
        <v>6801</v>
      </c>
      <c r="AR30" s="69">
        <f t="shared" si="10"/>
        <v>854</v>
      </c>
      <c r="AS30" s="77">
        <f t="shared" si="11"/>
        <v>5685</v>
      </c>
      <c r="AT30" s="73">
        <f t="shared" si="12"/>
        <v>2098</v>
      </c>
      <c r="AU30" s="73">
        <f t="shared" si="13"/>
        <v>5451</v>
      </c>
      <c r="AV30" s="78">
        <f t="shared" si="14"/>
        <v>2341</v>
      </c>
      <c r="AW30" s="84">
        <f t="shared" si="15"/>
        <v>8374</v>
      </c>
      <c r="AX30" s="79">
        <f t="shared" si="16"/>
        <v>5173</v>
      </c>
      <c r="AY30" s="79">
        <f t="shared" si="17"/>
        <v>10542</v>
      </c>
      <c r="AZ30" s="85">
        <f t="shared" si="18"/>
        <v>2704</v>
      </c>
    </row>
    <row r="31" spans="1:52">
      <c r="A31" s="1">
        <v>1</v>
      </c>
      <c r="B31" s="20" t="s">
        <v>254</v>
      </c>
      <c r="C31" t="s">
        <v>255</v>
      </c>
      <c r="D31" t="s">
        <v>16</v>
      </c>
      <c r="E31" t="s">
        <v>31</v>
      </c>
      <c r="F31" t="s">
        <v>32</v>
      </c>
      <c r="G31" t="s">
        <v>19</v>
      </c>
      <c r="H31" t="s">
        <v>27</v>
      </c>
      <c r="I31" t="s">
        <v>28</v>
      </c>
      <c r="J31" s="21">
        <v>0</v>
      </c>
      <c r="K31" s="21">
        <v>20876</v>
      </c>
      <c r="L31" s="21">
        <v>2895</v>
      </c>
      <c r="M31" s="21">
        <v>52426</v>
      </c>
      <c r="N31" s="22">
        <v>0</v>
      </c>
      <c r="O31" s="22">
        <v>9053</v>
      </c>
      <c r="P31" s="22">
        <v>1290</v>
      </c>
      <c r="Q31" s="22">
        <v>50110</v>
      </c>
      <c r="R31" s="23">
        <v>0</v>
      </c>
      <c r="S31" s="23">
        <v>26111</v>
      </c>
      <c r="T31" s="23">
        <v>3901</v>
      </c>
      <c r="U31" s="23">
        <v>87947</v>
      </c>
      <c r="V31" s="24">
        <v>0</v>
      </c>
      <c r="W31" s="24">
        <v>66349</v>
      </c>
      <c r="X31" s="24">
        <v>21004</v>
      </c>
      <c r="Y31" s="24">
        <v>143184</v>
      </c>
      <c r="Z31" s="25">
        <v>0</v>
      </c>
      <c r="AA31" s="25">
        <v>115709</v>
      </c>
      <c r="AB31" s="25">
        <v>63013</v>
      </c>
      <c r="AC31" s="25">
        <v>209382</v>
      </c>
      <c r="AD31" s="26">
        <v>0</v>
      </c>
      <c r="AE31" s="26">
        <v>51159</v>
      </c>
      <c r="AF31" s="26">
        <v>21554</v>
      </c>
      <c r="AG31" s="26">
        <v>100564</v>
      </c>
      <c r="AH31">
        <f t="shared" si="0"/>
        <v>76197</v>
      </c>
      <c r="AI31">
        <f t="shared" si="1"/>
        <v>60453</v>
      </c>
      <c r="AJ31">
        <f t="shared" si="2"/>
        <v>117959</v>
      </c>
      <c r="AK31">
        <f t="shared" si="3"/>
        <v>230537</v>
      </c>
      <c r="AL31">
        <f t="shared" si="4"/>
        <v>388104</v>
      </c>
      <c r="AM31">
        <f t="shared" si="5"/>
        <v>173277</v>
      </c>
      <c r="AN31">
        <f t="shared" si="6"/>
        <v>1046527</v>
      </c>
      <c r="AO31" s="67">
        <f t="shared" si="7"/>
        <v>0</v>
      </c>
      <c r="AP31" s="68">
        <f t="shared" si="8"/>
        <v>122389</v>
      </c>
      <c r="AQ31" s="68">
        <f t="shared" si="9"/>
        <v>29090</v>
      </c>
      <c r="AR31" s="69">
        <f t="shared" si="10"/>
        <v>333667</v>
      </c>
      <c r="AS31" s="77">
        <f t="shared" si="11"/>
        <v>0</v>
      </c>
      <c r="AT31" s="73">
        <f t="shared" si="12"/>
        <v>233217</v>
      </c>
      <c r="AU31" s="73">
        <f t="shared" si="13"/>
        <v>105571</v>
      </c>
      <c r="AV31" s="78">
        <f t="shared" si="14"/>
        <v>453130</v>
      </c>
      <c r="AW31" s="84">
        <f t="shared" si="15"/>
        <v>0</v>
      </c>
      <c r="AX31" s="79">
        <f t="shared" si="16"/>
        <v>289257</v>
      </c>
      <c r="AY31" s="79">
        <f t="shared" si="17"/>
        <v>113657</v>
      </c>
      <c r="AZ31" s="85">
        <f t="shared" si="18"/>
        <v>643613</v>
      </c>
    </row>
    <row r="32" spans="1:52">
      <c r="A32" s="1">
        <v>1</v>
      </c>
      <c r="B32" t="s">
        <v>262</v>
      </c>
      <c r="C32" t="s">
        <v>263</v>
      </c>
      <c r="D32" t="s">
        <v>16</v>
      </c>
      <c r="E32" t="s">
        <v>31</v>
      </c>
      <c r="F32" t="s">
        <v>35</v>
      </c>
      <c r="G32" t="s">
        <v>19</v>
      </c>
      <c r="H32" t="s">
        <v>20</v>
      </c>
      <c r="I32" t="s">
        <v>21</v>
      </c>
      <c r="J32" s="21">
        <v>1</v>
      </c>
      <c r="K32" s="21">
        <v>2026</v>
      </c>
      <c r="L32" s="21">
        <v>14</v>
      </c>
      <c r="M32" s="21">
        <v>895</v>
      </c>
      <c r="N32" s="22">
        <v>6631</v>
      </c>
      <c r="O32" s="22">
        <v>2167</v>
      </c>
      <c r="P32" s="22">
        <v>33</v>
      </c>
      <c r="Q32" s="22">
        <v>4405</v>
      </c>
      <c r="R32" s="23">
        <v>7577</v>
      </c>
      <c r="S32" s="23">
        <v>3245</v>
      </c>
      <c r="T32" s="23">
        <v>9</v>
      </c>
      <c r="U32" s="23">
        <v>3875</v>
      </c>
      <c r="V32" s="24">
        <v>6553</v>
      </c>
      <c r="W32" s="24">
        <v>2042</v>
      </c>
      <c r="X32" s="24">
        <v>14</v>
      </c>
      <c r="Y32" s="24">
        <v>2974</v>
      </c>
      <c r="Z32" s="25">
        <v>6677</v>
      </c>
      <c r="AA32" s="25">
        <v>2708</v>
      </c>
      <c r="AB32" s="25">
        <v>6</v>
      </c>
      <c r="AC32" s="25">
        <v>3268</v>
      </c>
      <c r="AD32" s="26">
        <v>5280</v>
      </c>
      <c r="AE32" s="26">
        <v>1587</v>
      </c>
      <c r="AF32" s="26">
        <v>6</v>
      </c>
      <c r="AG32" s="26">
        <v>2279</v>
      </c>
      <c r="AH32">
        <f t="shared" si="0"/>
        <v>2936</v>
      </c>
      <c r="AI32">
        <f t="shared" si="1"/>
        <v>13236</v>
      </c>
      <c r="AJ32">
        <f t="shared" si="2"/>
        <v>14706</v>
      </c>
      <c r="AK32">
        <f t="shared" si="3"/>
        <v>11583</v>
      </c>
      <c r="AL32">
        <f t="shared" si="4"/>
        <v>12659</v>
      </c>
      <c r="AM32">
        <f t="shared" si="5"/>
        <v>9152</v>
      </c>
      <c r="AN32">
        <f t="shared" si="6"/>
        <v>64272</v>
      </c>
      <c r="AO32" s="67">
        <f t="shared" si="7"/>
        <v>20762</v>
      </c>
      <c r="AP32" s="68">
        <f t="shared" si="8"/>
        <v>9480</v>
      </c>
      <c r="AQ32" s="68">
        <f t="shared" si="9"/>
        <v>70</v>
      </c>
      <c r="AR32" s="69">
        <f t="shared" si="10"/>
        <v>12149</v>
      </c>
      <c r="AS32" s="77">
        <f t="shared" si="11"/>
        <v>18510</v>
      </c>
      <c r="AT32" s="73">
        <f t="shared" si="12"/>
        <v>6337</v>
      </c>
      <c r="AU32" s="73">
        <f t="shared" si="13"/>
        <v>26</v>
      </c>
      <c r="AV32" s="78">
        <f t="shared" si="14"/>
        <v>8521</v>
      </c>
      <c r="AW32" s="84">
        <f t="shared" si="15"/>
        <v>32719</v>
      </c>
      <c r="AX32" s="79">
        <f t="shared" si="16"/>
        <v>13775</v>
      </c>
      <c r="AY32" s="79">
        <f t="shared" si="17"/>
        <v>82</v>
      </c>
      <c r="AZ32" s="85">
        <f t="shared" si="18"/>
        <v>17696</v>
      </c>
    </row>
    <row r="33" spans="1:52">
      <c r="A33" s="1">
        <v>1</v>
      </c>
      <c r="B33" s="20" t="s">
        <v>264</v>
      </c>
      <c r="C33" t="s">
        <v>265</v>
      </c>
      <c r="D33" t="s">
        <v>16</v>
      </c>
      <c r="E33" t="s">
        <v>31</v>
      </c>
      <c r="F33" s="20" t="s">
        <v>103</v>
      </c>
      <c r="G33" t="s">
        <v>19</v>
      </c>
      <c r="H33" t="s">
        <v>20</v>
      </c>
      <c r="I33" t="s">
        <v>21</v>
      </c>
      <c r="J33" s="21">
        <v>4281</v>
      </c>
      <c r="K33" s="21">
        <v>106</v>
      </c>
      <c r="L33" s="21">
        <v>6</v>
      </c>
      <c r="M33" s="21">
        <v>1</v>
      </c>
      <c r="N33" s="22">
        <v>2117</v>
      </c>
      <c r="O33" s="22">
        <v>12183</v>
      </c>
      <c r="P33" s="22">
        <v>2</v>
      </c>
      <c r="Q33" s="22">
        <v>1</v>
      </c>
      <c r="R33" s="23">
        <v>3143</v>
      </c>
      <c r="S33" s="23">
        <v>107</v>
      </c>
      <c r="T33" s="23">
        <v>9</v>
      </c>
      <c r="U33" s="23">
        <v>0</v>
      </c>
      <c r="V33" s="24">
        <v>4351</v>
      </c>
      <c r="W33" s="24">
        <v>207</v>
      </c>
      <c r="X33" s="24">
        <v>1</v>
      </c>
      <c r="Y33" s="24">
        <v>0</v>
      </c>
      <c r="Z33" s="25">
        <v>5174</v>
      </c>
      <c r="AA33" s="25">
        <v>289</v>
      </c>
      <c r="AB33" s="25">
        <v>2</v>
      </c>
      <c r="AC33" s="25">
        <v>0</v>
      </c>
      <c r="AD33" s="26">
        <v>3746</v>
      </c>
      <c r="AE33" s="26">
        <v>2</v>
      </c>
      <c r="AF33" s="26">
        <v>2</v>
      </c>
      <c r="AG33" s="26">
        <v>0</v>
      </c>
      <c r="AH33">
        <f t="shared" si="0"/>
        <v>4394</v>
      </c>
      <c r="AI33">
        <f t="shared" si="1"/>
        <v>14303</v>
      </c>
      <c r="AJ33">
        <f t="shared" si="2"/>
        <v>3259</v>
      </c>
      <c r="AK33">
        <f t="shared" si="3"/>
        <v>4559</v>
      </c>
      <c r="AL33">
        <f t="shared" si="4"/>
        <v>5465</v>
      </c>
      <c r="AM33">
        <f t="shared" si="5"/>
        <v>3750</v>
      </c>
      <c r="AN33">
        <f t="shared" si="6"/>
        <v>35730</v>
      </c>
      <c r="AO33" s="67">
        <f t="shared" si="7"/>
        <v>13892</v>
      </c>
      <c r="AP33" s="68">
        <f t="shared" si="8"/>
        <v>12603</v>
      </c>
      <c r="AQ33" s="68">
        <f t="shared" si="9"/>
        <v>18</v>
      </c>
      <c r="AR33" s="69">
        <f t="shared" si="10"/>
        <v>2</v>
      </c>
      <c r="AS33" s="77">
        <f t="shared" si="11"/>
        <v>13271</v>
      </c>
      <c r="AT33" s="73">
        <f t="shared" si="12"/>
        <v>498</v>
      </c>
      <c r="AU33" s="73">
        <f t="shared" si="13"/>
        <v>5</v>
      </c>
      <c r="AV33" s="78">
        <f t="shared" si="14"/>
        <v>0</v>
      </c>
      <c r="AW33" s="84">
        <f t="shared" si="15"/>
        <v>22812</v>
      </c>
      <c r="AX33" s="79">
        <f t="shared" si="16"/>
        <v>12894</v>
      </c>
      <c r="AY33" s="79">
        <f t="shared" si="17"/>
        <v>22</v>
      </c>
      <c r="AZ33" s="85">
        <f t="shared" si="18"/>
        <v>2</v>
      </c>
    </row>
    <row r="34" spans="1:52">
      <c r="A34" s="1">
        <v>1</v>
      </c>
      <c r="B34" s="20" t="s">
        <v>270</v>
      </c>
      <c r="C34" t="s">
        <v>271</v>
      </c>
      <c r="D34" t="s">
        <v>16</v>
      </c>
      <c r="E34" t="s">
        <v>31</v>
      </c>
      <c r="F34" s="20" t="s">
        <v>81</v>
      </c>
      <c r="G34" t="s">
        <v>19</v>
      </c>
      <c r="H34" t="s">
        <v>20</v>
      </c>
      <c r="I34" t="s">
        <v>21</v>
      </c>
      <c r="J34" s="21">
        <v>17</v>
      </c>
      <c r="K34" s="21">
        <v>5840</v>
      </c>
      <c r="L34" s="21">
        <v>168</v>
      </c>
      <c r="M34" s="21">
        <v>33</v>
      </c>
      <c r="N34" s="22">
        <v>0</v>
      </c>
      <c r="O34" s="22">
        <v>6839</v>
      </c>
      <c r="P34" s="22">
        <v>192</v>
      </c>
      <c r="Q34" s="22">
        <v>116</v>
      </c>
      <c r="R34" s="23">
        <v>0</v>
      </c>
      <c r="S34" s="23">
        <v>5516</v>
      </c>
      <c r="T34" s="23">
        <v>339</v>
      </c>
      <c r="U34" s="23">
        <v>118</v>
      </c>
      <c r="V34" s="24">
        <v>0</v>
      </c>
      <c r="W34" s="24">
        <v>4313</v>
      </c>
      <c r="X34" s="24">
        <v>423</v>
      </c>
      <c r="Y34" s="24">
        <v>81</v>
      </c>
      <c r="Z34" s="25">
        <v>0</v>
      </c>
      <c r="AA34" s="25">
        <v>3601</v>
      </c>
      <c r="AB34" s="25">
        <v>464</v>
      </c>
      <c r="AC34" s="25">
        <v>78</v>
      </c>
      <c r="AD34" s="26">
        <v>0</v>
      </c>
      <c r="AE34" s="26">
        <v>4437</v>
      </c>
      <c r="AF34" s="26">
        <v>656</v>
      </c>
      <c r="AG34" s="26">
        <v>68</v>
      </c>
      <c r="AH34">
        <f t="shared" si="0"/>
        <v>6058</v>
      </c>
      <c r="AI34">
        <f t="shared" si="1"/>
        <v>7147</v>
      </c>
      <c r="AJ34">
        <f t="shared" si="2"/>
        <v>5973</v>
      </c>
      <c r="AK34">
        <f t="shared" si="3"/>
        <v>4817</v>
      </c>
      <c r="AL34">
        <f t="shared" si="4"/>
        <v>4143</v>
      </c>
      <c r="AM34">
        <f t="shared" si="5"/>
        <v>5161</v>
      </c>
      <c r="AN34">
        <f t="shared" si="6"/>
        <v>33299</v>
      </c>
      <c r="AO34" s="67">
        <f t="shared" si="7"/>
        <v>17</v>
      </c>
      <c r="AP34" s="68">
        <f t="shared" si="8"/>
        <v>22508</v>
      </c>
      <c r="AQ34" s="68">
        <f t="shared" si="9"/>
        <v>1122</v>
      </c>
      <c r="AR34" s="69">
        <f t="shared" si="10"/>
        <v>348</v>
      </c>
      <c r="AS34" s="77">
        <f t="shared" si="11"/>
        <v>0</v>
      </c>
      <c r="AT34" s="73">
        <f t="shared" si="12"/>
        <v>12351</v>
      </c>
      <c r="AU34" s="73">
        <f t="shared" si="13"/>
        <v>1543</v>
      </c>
      <c r="AV34" s="78">
        <f t="shared" si="14"/>
        <v>227</v>
      </c>
      <c r="AW34" s="84">
        <f t="shared" si="15"/>
        <v>17</v>
      </c>
      <c r="AX34" s="79">
        <f t="shared" si="16"/>
        <v>30546</v>
      </c>
      <c r="AY34" s="79">
        <f t="shared" si="17"/>
        <v>2242</v>
      </c>
      <c r="AZ34" s="85">
        <f t="shared" si="18"/>
        <v>494</v>
      </c>
    </row>
    <row r="35" spans="1:52">
      <c r="A35" s="1">
        <v>1</v>
      </c>
      <c r="B35" s="20" t="s">
        <v>275</v>
      </c>
      <c r="C35" t="s">
        <v>276</v>
      </c>
      <c r="D35" t="s">
        <v>16</v>
      </c>
      <c r="E35" t="s">
        <v>31</v>
      </c>
      <c r="F35" t="s">
        <v>32</v>
      </c>
      <c r="G35" t="s">
        <v>19</v>
      </c>
      <c r="H35" t="s">
        <v>36</v>
      </c>
      <c r="I35" t="s">
        <v>21</v>
      </c>
      <c r="J35" s="21">
        <v>2</v>
      </c>
      <c r="K35" s="21">
        <v>893</v>
      </c>
      <c r="L35" s="21">
        <v>38</v>
      </c>
      <c r="M35" s="21">
        <v>1</v>
      </c>
      <c r="N35" s="22">
        <v>0</v>
      </c>
      <c r="O35" s="22">
        <v>2273</v>
      </c>
      <c r="P35" s="22">
        <v>69</v>
      </c>
      <c r="Q35" s="22">
        <v>15</v>
      </c>
      <c r="R35" s="23">
        <v>0</v>
      </c>
      <c r="S35" s="23">
        <v>1620</v>
      </c>
      <c r="T35" s="23">
        <v>168</v>
      </c>
      <c r="U35" s="23">
        <v>48</v>
      </c>
      <c r="V35" s="24">
        <v>0</v>
      </c>
      <c r="W35" s="24">
        <v>1511</v>
      </c>
      <c r="X35" s="24">
        <v>387</v>
      </c>
      <c r="Y35" s="24">
        <v>143</v>
      </c>
      <c r="Z35" s="25">
        <v>0</v>
      </c>
      <c r="AA35" s="25">
        <v>1762</v>
      </c>
      <c r="AB35" s="25">
        <v>860</v>
      </c>
      <c r="AC35" s="25">
        <v>111</v>
      </c>
      <c r="AD35" s="26">
        <v>0</v>
      </c>
      <c r="AE35" s="26">
        <v>1530</v>
      </c>
      <c r="AF35" s="26">
        <v>1870</v>
      </c>
      <c r="AG35" s="26">
        <v>78</v>
      </c>
      <c r="AH35">
        <f t="shared" si="0"/>
        <v>934</v>
      </c>
      <c r="AI35">
        <f t="shared" si="1"/>
        <v>2357</v>
      </c>
      <c r="AJ35">
        <f t="shared" si="2"/>
        <v>1836</v>
      </c>
      <c r="AK35">
        <f t="shared" si="3"/>
        <v>2041</v>
      </c>
      <c r="AL35">
        <f t="shared" si="4"/>
        <v>2733</v>
      </c>
      <c r="AM35">
        <f t="shared" si="5"/>
        <v>3478</v>
      </c>
      <c r="AN35">
        <f t="shared" si="6"/>
        <v>13379</v>
      </c>
      <c r="AO35" s="67">
        <f t="shared" si="7"/>
        <v>2</v>
      </c>
      <c r="AP35" s="68">
        <f t="shared" si="8"/>
        <v>6297</v>
      </c>
      <c r="AQ35" s="68">
        <f t="shared" si="9"/>
        <v>662</v>
      </c>
      <c r="AR35" s="69">
        <f t="shared" si="10"/>
        <v>207</v>
      </c>
      <c r="AS35" s="77">
        <f t="shared" si="11"/>
        <v>0</v>
      </c>
      <c r="AT35" s="73">
        <f t="shared" si="12"/>
        <v>4803</v>
      </c>
      <c r="AU35" s="73">
        <f t="shared" si="13"/>
        <v>3117</v>
      </c>
      <c r="AV35" s="78">
        <f t="shared" si="14"/>
        <v>332</v>
      </c>
      <c r="AW35" s="84">
        <f t="shared" si="15"/>
        <v>2</v>
      </c>
      <c r="AX35" s="79">
        <f t="shared" si="16"/>
        <v>9589</v>
      </c>
      <c r="AY35" s="79">
        <f t="shared" si="17"/>
        <v>3392</v>
      </c>
      <c r="AZ35" s="85">
        <f t="shared" si="18"/>
        <v>396</v>
      </c>
    </row>
    <row r="36" spans="1:52">
      <c r="A36" s="1">
        <v>1</v>
      </c>
      <c r="B36" s="20" t="s">
        <v>277</v>
      </c>
      <c r="C36" t="s">
        <v>278</v>
      </c>
      <c r="D36" t="s">
        <v>16</v>
      </c>
      <c r="E36" t="s">
        <v>31</v>
      </c>
      <c r="F36" s="20" t="s">
        <v>103</v>
      </c>
      <c r="G36" t="s">
        <v>19</v>
      </c>
      <c r="H36" t="s">
        <v>27</v>
      </c>
      <c r="I36" t="s">
        <v>28</v>
      </c>
      <c r="J36" s="21">
        <v>6544</v>
      </c>
      <c r="K36" s="21">
        <v>62</v>
      </c>
      <c r="L36" s="21">
        <v>0</v>
      </c>
      <c r="M36" s="21">
        <v>1</v>
      </c>
      <c r="N36" s="22">
        <v>0</v>
      </c>
      <c r="O36" s="22">
        <v>494</v>
      </c>
      <c r="P36" s="22">
        <v>0</v>
      </c>
      <c r="Q36" s="22">
        <v>5</v>
      </c>
      <c r="R36" s="23">
        <v>0</v>
      </c>
      <c r="S36" s="23">
        <v>6997</v>
      </c>
      <c r="T36" s="23">
        <v>1</v>
      </c>
      <c r="U36" s="23">
        <v>1</v>
      </c>
      <c r="V36" s="24">
        <v>0</v>
      </c>
      <c r="W36" s="24">
        <v>43</v>
      </c>
      <c r="X36" s="24">
        <v>0</v>
      </c>
      <c r="Y36" s="24">
        <v>0</v>
      </c>
      <c r="Z36" s="25">
        <v>0</v>
      </c>
      <c r="AA36" s="25">
        <v>50</v>
      </c>
      <c r="AB36" s="25">
        <v>0</v>
      </c>
      <c r="AC36" s="25">
        <v>4</v>
      </c>
      <c r="AD36" s="26">
        <v>0</v>
      </c>
      <c r="AE36" s="26">
        <v>6</v>
      </c>
      <c r="AF36" s="26">
        <v>0</v>
      </c>
      <c r="AG36" s="26">
        <v>0</v>
      </c>
      <c r="AH36">
        <f t="shared" si="0"/>
        <v>6607</v>
      </c>
      <c r="AI36">
        <f t="shared" si="1"/>
        <v>499</v>
      </c>
      <c r="AJ36">
        <f t="shared" si="2"/>
        <v>6999</v>
      </c>
      <c r="AK36">
        <f t="shared" si="3"/>
        <v>43</v>
      </c>
      <c r="AL36">
        <f t="shared" si="4"/>
        <v>54</v>
      </c>
      <c r="AM36">
        <f t="shared" si="5"/>
        <v>6</v>
      </c>
      <c r="AN36">
        <f t="shared" si="6"/>
        <v>14208</v>
      </c>
      <c r="AO36" s="67">
        <f t="shared" si="7"/>
        <v>6544</v>
      </c>
      <c r="AP36" s="68">
        <f t="shared" si="8"/>
        <v>7596</v>
      </c>
      <c r="AQ36" s="68">
        <f t="shared" si="9"/>
        <v>1</v>
      </c>
      <c r="AR36" s="69">
        <f t="shared" si="10"/>
        <v>7</v>
      </c>
      <c r="AS36" s="77">
        <f t="shared" si="11"/>
        <v>0</v>
      </c>
      <c r="AT36" s="73">
        <f t="shared" si="12"/>
        <v>99</v>
      </c>
      <c r="AU36" s="73">
        <f t="shared" si="13"/>
        <v>0</v>
      </c>
      <c r="AV36" s="78">
        <f t="shared" si="14"/>
        <v>4</v>
      </c>
      <c r="AW36" s="84">
        <f t="shared" si="15"/>
        <v>6544</v>
      </c>
      <c r="AX36" s="79">
        <f t="shared" si="16"/>
        <v>7652</v>
      </c>
      <c r="AY36" s="79">
        <f t="shared" si="17"/>
        <v>1</v>
      </c>
      <c r="AZ36" s="85">
        <f t="shared" si="18"/>
        <v>11</v>
      </c>
    </row>
    <row r="37" spans="1:52">
      <c r="A37" s="1">
        <v>1</v>
      </c>
      <c r="B37" s="20" t="s">
        <v>289</v>
      </c>
      <c r="C37" t="s">
        <v>290</v>
      </c>
      <c r="D37" t="s">
        <v>16</v>
      </c>
      <c r="E37" t="s">
        <v>31</v>
      </c>
      <c r="F37" t="s">
        <v>32</v>
      </c>
      <c r="G37" t="s">
        <v>19</v>
      </c>
      <c r="H37" t="s">
        <v>36</v>
      </c>
      <c r="I37" t="s">
        <v>28</v>
      </c>
      <c r="J37" s="21">
        <v>0</v>
      </c>
      <c r="K37" s="21">
        <v>6022</v>
      </c>
      <c r="L37" s="21">
        <v>81</v>
      </c>
      <c r="M37" s="21">
        <v>6</v>
      </c>
      <c r="N37" s="22">
        <v>0</v>
      </c>
      <c r="O37" s="22">
        <v>5585</v>
      </c>
      <c r="P37" s="22">
        <v>95</v>
      </c>
      <c r="Q37" s="22">
        <v>11</v>
      </c>
      <c r="R37" s="23">
        <v>0</v>
      </c>
      <c r="S37" s="23">
        <v>5570</v>
      </c>
      <c r="T37" s="23">
        <v>62</v>
      </c>
      <c r="U37" s="23">
        <v>11</v>
      </c>
      <c r="V37" s="24">
        <v>0</v>
      </c>
      <c r="W37" s="24">
        <v>4898</v>
      </c>
      <c r="X37" s="24">
        <v>75</v>
      </c>
      <c r="Y37" s="24">
        <v>14</v>
      </c>
      <c r="Z37" s="25">
        <v>0</v>
      </c>
      <c r="AA37" s="25">
        <v>5915</v>
      </c>
      <c r="AB37" s="25">
        <v>111</v>
      </c>
      <c r="AC37" s="25">
        <v>6</v>
      </c>
      <c r="AD37" s="26">
        <v>0</v>
      </c>
      <c r="AE37" s="26">
        <v>2775</v>
      </c>
      <c r="AF37" s="26">
        <v>47</v>
      </c>
      <c r="AG37" s="26">
        <v>0</v>
      </c>
      <c r="AH37">
        <f t="shared" si="0"/>
        <v>6109</v>
      </c>
      <c r="AI37">
        <f t="shared" si="1"/>
        <v>5691</v>
      </c>
      <c r="AJ37">
        <f t="shared" si="2"/>
        <v>5643</v>
      </c>
      <c r="AK37">
        <f t="shared" si="3"/>
        <v>4987</v>
      </c>
      <c r="AL37">
        <f t="shared" si="4"/>
        <v>6032</v>
      </c>
      <c r="AM37">
        <f t="shared" si="5"/>
        <v>2822</v>
      </c>
      <c r="AN37">
        <f t="shared" si="6"/>
        <v>31284</v>
      </c>
      <c r="AO37" s="67">
        <f t="shared" si="7"/>
        <v>0</v>
      </c>
      <c r="AP37" s="68">
        <f t="shared" si="8"/>
        <v>22075</v>
      </c>
      <c r="AQ37" s="68">
        <f t="shared" si="9"/>
        <v>313</v>
      </c>
      <c r="AR37" s="69">
        <f t="shared" si="10"/>
        <v>42</v>
      </c>
      <c r="AS37" s="77">
        <f t="shared" si="11"/>
        <v>0</v>
      </c>
      <c r="AT37" s="73">
        <f t="shared" si="12"/>
        <v>13588</v>
      </c>
      <c r="AU37" s="73">
        <f t="shared" si="13"/>
        <v>233</v>
      </c>
      <c r="AV37" s="78">
        <f t="shared" si="14"/>
        <v>20</v>
      </c>
      <c r="AW37" s="84">
        <f t="shared" si="15"/>
        <v>0</v>
      </c>
      <c r="AX37" s="79">
        <f t="shared" si="16"/>
        <v>30765</v>
      </c>
      <c r="AY37" s="79">
        <f t="shared" si="17"/>
        <v>471</v>
      </c>
      <c r="AZ37" s="85">
        <f t="shared" si="18"/>
        <v>48</v>
      </c>
    </row>
    <row r="38" spans="1:52">
      <c r="A38" s="1">
        <v>1</v>
      </c>
      <c r="B38" s="20" t="s">
        <v>291</v>
      </c>
      <c r="C38" t="s">
        <v>292</v>
      </c>
      <c r="D38" t="s">
        <v>16</v>
      </c>
      <c r="E38" t="s">
        <v>31</v>
      </c>
      <c r="F38" s="20" t="s">
        <v>103</v>
      </c>
      <c r="G38" t="s">
        <v>19</v>
      </c>
      <c r="H38" t="s">
        <v>20</v>
      </c>
      <c r="I38" t="s">
        <v>21</v>
      </c>
      <c r="J38" s="21">
        <v>15311</v>
      </c>
      <c r="K38" s="21">
        <v>298</v>
      </c>
      <c r="L38" s="21">
        <v>5</v>
      </c>
      <c r="M38" s="21">
        <v>0</v>
      </c>
      <c r="N38" s="22">
        <v>6488</v>
      </c>
      <c r="O38" s="22">
        <v>88</v>
      </c>
      <c r="P38" s="22">
        <v>4</v>
      </c>
      <c r="Q38" s="22">
        <v>6</v>
      </c>
      <c r="R38" s="23">
        <v>8037</v>
      </c>
      <c r="S38" s="23">
        <v>81</v>
      </c>
      <c r="T38" s="23">
        <v>1</v>
      </c>
      <c r="U38" s="23">
        <v>5</v>
      </c>
      <c r="V38" s="24">
        <v>10248</v>
      </c>
      <c r="W38" s="24">
        <v>101</v>
      </c>
      <c r="X38" s="24">
        <v>3</v>
      </c>
      <c r="Y38" s="24">
        <v>4</v>
      </c>
      <c r="Z38" s="25">
        <v>13199</v>
      </c>
      <c r="AA38" s="25">
        <v>80</v>
      </c>
      <c r="AB38" s="25">
        <v>0</v>
      </c>
      <c r="AC38" s="25">
        <v>0</v>
      </c>
      <c r="AD38" s="26">
        <v>12496</v>
      </c>
      <c r="AE38" s="26">
        <v>14</v>
      </c>
      <c r="AF38" s="26">
        <v>1</v>
      </c>
      <c r="AG38" s="26">
        <v>0</v>
      </c>
      <c r="AH38">
        <f t="shared" si="0"/>
        <v>15614</v>
      </c>
      <c r="AI38">
        <f t="shared" si="1"/>
        <v>6586</v>
      </c>
      <c r="AJ38">
        <f t="shared" si="2"/>
        <v>8124</v>
      </c>
      <c r="AK38">
        <f t="shared" si="3"/>
        <v>10356</v>
      </c>
      <c r="AL38">
        <f t="shared" si="4"/>
        <v>13279</v>
      </c>
      <c r="AM38">
        <f t="shared" si="5"/>
        <v>12511</v>
      </c>
      <c r="AN38">
        <f t="shared" si="6"/>
        <v>66470</v>
      </c>
      <c r="AO38" s="67">
        <f t="shared" si="7"/>
        <v>40084</v>
      </c>
      <c r="AP38" s="68">
        <f t="shared" si="8"/>
        <v>568</v>
      </c>
      <c r="AQ38" s="68">
        <f t="shared" si="9"/>
        <v>13</v>
      </c>
      <c r="AR38" s="69">
        <f t="shared" si="10"/>
        <v>15</v>
      </c>
      <c r="AS38" s="77">
        <f t="shared" si="11"/>
        <v>35943</v>
      </c>
      <c r="AT38" s="73">
        <f t="shared" si="12"/>
        <v>195</v>
      </c>
      <c r="AU38" s="73">
        <f t="shared" si="13"/>
        <v>4</v>
      </c>
      <c r="AV38" s="78">
        <f t="shared" si="14"/>
        <v>4</v>
      </c>
      <c r="AW38" s="84">
        <f t="shared" si="15"/>
        <v>65779</v>
      </c>
      <c r="AX38" s="79">
        <f t="shared" si="16"/>
        <v>662</v>
      </c>
      <c r="AY38" s="79">
        <f t="shared" si="17"/>
        <v>14</v>
      </c>
      <c r="AZ38" s="85">
        <f t="shared" si="18"/>
        <v>15</v>
      </c>
    </row>
    <row r="39" spans="1:52">
      <c r="A39" s="1">
        <v>1</v>
      </c>
      <c r="B39" s="20" t="s">
        <v>295</v>
      </c>
      <c r="C39" t="s">
        <v>296</v>
      </c>
      <c r="D39" t="s">
        <v>16</v>
      </c>
      <c r="E39" t="s">
        <v>31</v>
      </c>
      <c r="F39" s="20" t="s">
        <v>35</v>
      </c>
      <c r="G39" t="s">
        <v>19</v>
      </c>
      <c r="H39" t="s">
        <v>27</v>
      </c>
      <c r="I39" t="s">
        <v>28</v>
      </c>
      <c r="J39" s="21">
        <v>4816</v>
      </c>
      <c r="K39" s="21">
        <v>1504</v>
      </c>
      <c r="L39" s="21">
        <v>79</v>
      </c>
      <c r="M39" s="21">
        <v>0</v>
      </c>
      <c r="N39" s="22">
        <v>5365</v>
      </c>
      <c r="O39" s="22">
        <v>2563</v>
      </c>
      <c r="P39" s="22">
        <v>42</v>
      </c>
      <c r="Q39" s="22">
        <v>3</v>
      </c>
      <c r="R39" s="23">
        <v>3748</v>
      </c>
      <c r="S39" s="23">
        <v>7246</v>
      </c>
      <c r="T39" s="23">
        <v>26</v>
      </c>
      <c r="U39" s="23">
        <v>0</v>
      </c>
      <c r="V39" s="24">
        <v>3485</v>
      </c>
      <c r="W39" s="24">
        <v>2247</v>
      </c>
      <c r="X39" s="24">
        <v>14</v>
      </c>
      <c r="Y39" s="24">
        <v>0</v>
      </c>
      <c r="Z39" s="25">
        <v>3204</v>
      </c>
      <c r="AA39" s="25">
        <v>1176</v>
      </c>
      <c r="AB39" s="25">
        <v>28</v>
      </c>
      <c r="AC39" s="25">
        <v>0</v>
      </c>
      <c r="AD39" s="26">
        <v>3057</v>
      </c>
      <c r="AE39" s="26">
        <v>18</v>
      </c>
      <c r="AF39" s="26">
        <v>25</v>
      </c>
      <c r="AG39" s="26">
        <v>0</v>
      </c>
      <c r="AH39">
        <f t="shared" si="0"/>
        <v>6399</v>
      </c>
      <c r="AI39">
        <f t="shared" si="1"/>
        <v>7973</v>
      </c>
      <c r="AJ39">
        <f t="shared" si="2"/>
        <v>11020</v>
      </c>
      <c r="AK39">
        <f t="shared" si="3"/>
        <v>5746</v>
      </c>
      <c r="AL39">
        <f t="shared" si="4"/>
        <v>4408</v>
      </c>
      <c r="AM39">
        <f t="shared" si="5"/>
        <v>3100</v>
      </c>
      <c r="AN39">
        <f t="shared" si="6"/>
        <v>38646</v>
      </c>
      <c r="AO39" s="67">
        <f t="shared" si="7"/>
        <v>17414</v>
      </c>
      <c r="AP39" s="68">
        <f t="shared" si="8"/>
        <v>13560</v>
      </c>
      <c r="AQ39" s="68">
        <f t="shared" si="9"/>
        <v>161</v>
      </c>
      <c r="AR39" s="69">
        <f t="shared" si="10"/>
        <v>3</v>
      </c>
      <c r="AS39" s="77">
        <f t="shared" si="11"/>
        <v>9746</v>
      </c>
      <c r="AT39" s="73">
        <f t="shared" si="12"/>
        <v>3441</v>
      </c>
      <c r="AU39" s="73">
        <f t="shared" si="13"/>
        <v>67</v>
      </c>
      <c r="AV39" s="78">
        <f t="shared" si="14"/>
        <v>0</v>
      </c>
      <c r="AW39" s="84">
        <f t="shared" si="15"/>
        <v>23675</v>
      </c>
      <c r="AX39" s="79">
        <f t="shared" si="16"/>
        <v>14754</v>
      </c>
      <c r="AY39" s="79">
        <f t="shared" si="17"/>
        <v>214</v>
      </c>
      <c r="AZ39" s="85">
        <f t="shared" si="18"/>
        <v>3</v>
      </c>
    </row>
    <row r="40" spans="1:52">
      <c r="A40" s="1">
        <v>1</v>
      </c>
      <c r="B40" s="20" t="s">
        <v>307</v>
      </c>
      <c r="C40" t="s">
        <v>308</v>
      </c>
      <c r="D40" t="s">
        <v>16</v>
      </c>
      <c r="E40" t="s">
        <v>31</v>
      </c>
      <c r="F40" t="s">
        <v>81</v>
      </c>
      <c r="G40" t="s">
        <v>19</v>
      </c>
      <c r="H40" t="s">
        <v>20</v>
      </c>
      <c r="I40" t="s">
        <v>21</v>
      </c>
      <c r="J40" s="21">
        <v>3</v>
      </c>
      <c r="K40" s="21">
        <v>11913</v>
      </c>
      <c r="L40" s="21">
        <v>405</v>
      </c>
      <c r="M40" s="21">
        <v>0</v>
      </c>
      <c r="N40" s="22">
        <v>0</v>
      </c>
      <c r="O40" s="22">
        <v>2480</v>
      </c>
      <c r="P40" s="22">
        <v>46</v>
      </c>
      <c r="Q40" s="22">
        <v>0</v>
      </c>
      <c r="R40" s="23">
        <v>0</v>
      </c>
      <c r="S40" s="23">
        <v>3264</v>
      </c>
      <c r="T40" s="23">
        <v>23</v>
      </c>
      <c r="U40" s="23">
        <v>0</v>
      </c>
      <c r="V40" s="24">
        <v>0</v>
      </c>
      <c r="W40" s="24">
        <v>4716</v>
      </c>
      <c r="X40" s="24">
        <v>38</v>
      </c>
      <c r="Y40" s="24">
        <v>1</v>
      </c>
      <c r="Z40" s="25">
        <v>0</v>
      </c>
      <c r="AA40" s="25">
        <v>6040</v>
      </c>
      <c r="AB40" s="25">
        <v>33</v>
      </c>
      <c r="AC40" s="25">
        <v>0</v>
      </c>
      <c r="AD40" s="26">
        <v>0</v>
      </c>
      <c r="AE40" s="26">
        <v>6848</v>
      </c>
      <c r="AF40" s="26">
        <v>53</v>
      </c>
      <c r="AG40" s="26">
        <v>3</v>
      </c>
      <c r="AH40">
        <f t="shared" si="0"/>
        <v>12321</v>
      </c>
      <c r="AI40">
        <f t="shared" si="1"/>
        <v>2526</v>
      </c>
      <c r="AJ40">
        <f t="shared" si="2"/>
        <v>3287</v>
      </c>
      <c r="AK40">
        <f t="shared" si="3"/>
        <v>4755</v>
      </c>
      <c r="AL40">
        <f t="shared" si="4"/>
        <v>6073</v>
      </c>
      <c r="AM40">
        <f t="shared" si="5"/>
        <v>6904</v>
      </c>
      <c r="AN40">
        <f t="shared" si="6"/>
        <v>35866</v>
      </c>
      <c r="AO40" s="67">
        <f t="shared" si="7"/>
        <v>3</v>
      </c>
      <c r="AP40" s="68">
        <f t="shared" si="8"/>
        <v>22373</v>
      </c>
      <c r="AQ40" s="68">
        <f t="shared" si="9"/>
        <v>512</v>
      </c>
      <c r="AR40" s="69">
        <f t="shared" si="10"/>
        <v>1</v>
      </c>
      <c r="AS40" s="77">
        <f t="shared" si="11"/>
        <v>0</v>
      </c>
      <c r="AT40" s="73">
        <f t="shared" si="12"/>
        <v>17604</v>
      </c>
      <c r="AU40" s="73">
        <f t="shared" si="13"/>
        <v>124</v>
      </c>
      <c r="AV40" s="78">
        <f t="shared" si="14"/>
        <v>4</v>
      </c>
      <c r="AW40" s="84">
        <f t="shared" si="15"/>
        <v>3</v>
      </c>
      <c r="AX40" s="79">
        <f t="shared" si="16"/>
        <v>35261</v>
      </c>
      <c r="AY40" s="79">
        <f t="shared" si="17"/>
        <v>598</v>
      </c>
      <c r="AZ40" s="85">
        <f t="shared" si="18"/>
        <v>4</v>
      </c>
    </row>
    <row r="41" spans="1:52">
      <c r="A41" s="1">
        <v>1</v>
      </c>
      <c r="B41" s="20" t="s">
        <v>309</v>
      </c>
      <c r="C41" t="s">
        <v>310</v>
      </c>
      <c r="D41" t="s">
        <v>16</v>
      </c>
      <c r="E41" t="s">
        <v>31</v>
      </c>
      <c r="F41" t="s">
        <v>81</v>
      </c>
      <c r="G41" t="s">
        <v>19</v>
      </c>
      <c r="H41" t="s">
        <v>36</v>
      </c>
      <c r="I41" t="s">
        <v>28</v>
      </c>
      <c r="J41" s="21">
        <v>1032</v>
      </c>
      <c r="K41" s="21">
        <v>58399</v>
      </c>
      <c r="L41" s="21">
        <v>40136</v>
      </c>
      <c r="M41" s="21">
        <v>571</v>
      </c>
      <c r="N41" s="22">
        <v>1008</v>
      </c>
      <c r="O41" s="22">
        <v>98791</v>
      </c>
      <c r="P41" s="22">
        <v>31868</v>
      </c>
      <c r="Q41" s="22">
        <v>504</v>
      </c>
      <c r="R41" s="23">
        <v>1332</v>
      </c>
      <c r="S41" s="23">
        <v>46325</v>
      </c>
      <c r="T41" s="23">
        <v>48863</v>
      </c>
      <c r="U41" s="23">
        <v>577</v>
      </c>
      <c r="V41" s="24">
        <v>2987</v>
      </c>
      <c r="W41" s="24">
        <v>69903</v>
      </c>
      <c r="X41" s="24">
        <v>82065</v>
      </c>
      <c r="Y41" s="24">
        <v>1108</v>
      </c>
      <c r="Z41" s="25">
        <v>4487</v>
      </c>
      <c r="AA41" s="25">
        <v>61866</v>
      </c>
      <c r="AB41" s="25">
        <v>91185</v>
      </c>
      <c r="AC41" s="25">
        <v>1669</v>
      </c>
      <c r="AD41" s="26">
        <v>5872</v>
      </c>
      <c r="AE41" s="26">
        <v>48925</v>
      </c>
      <c r="AF41" s="26">
        <v>95497</v>
      </c>
      <c r="AG41" s="26">
        <v>2049</v>
      </c>
      <c r="AH41">
        <f t="shared" si="0"/>
        <v>100138</v>
      </c>
      <c r="AI41">
        <f t="shared" si="1"/>
        <v>132171</v>
      </c>
      <c r="AJ41">
        <f t="shared" si="2"/>
        <v>97097</v>
      </c>
      <c r="AK41">
        <f t="shared" si="3"/>
        <v>156063</v>
      </c>
      <c r="AL41">
        <f t="shared" si="4"/>
        <v>159207</v>
      </c>
      <c r="AM41">
        <f t="shared" si="5"/>
        <v>152343</v>
      </c>
      <c r="AN41">
        <f t="shared" si="6"/>
        <v>797019</v>
      </c>
      <c r="AO41" s="67">
        <f t="shared" si="7"/>
        <v>6359</v>
      </c>
      <c r="AP41" s="68">
        <f t="shared" si="8"/>
        <v>273418</v>
      </c>
      <c r="AQ41" s="68">
        <f t="shared" si="9"/>
        <v>202932</v>
      </c>
      <c r="AR41" s="69">
        <f t="shared" si="10"/>
        <v>2760</v>
      </c>
      <c r="AS41" s="77">
        <f t="shared" si="11"/>
        <v>13346</v>
      </c>
      <c r="AT41" s="73">
        <f t="shared" si="12"/>
        <v>180694</v>
      </c>
      <c r="AU41" s="73">
        <f t="shared" si="13"/>
        <v>268747</v>
      </c>
      <c r="AV41" s="78">
        <f t="shared" si="14"/>
        <v>4826</v>
      </c>
      <c r="AW41" s="84">
        <f t="shared" si="15"/>
        <v>16718</v>
      </c>
      <c r="AX41" s="79">
        <f t="shared" si="16"/>
        <v>384209</v>
      </c>
      <c r="AY41" s="79">
        <f t="shared" si="17"/>
        <v>389614</v>
      </c>
      <c r="AZ41" s="85">
        <f t="shared" si="18"/>
        <v>6478</v>
      </c>
    </row>
    <row r="42" spans="1:52">
      <c r="A42" s="1">
        <v>1</v>
      </c>
      <c r="B42" s="20" t="s">
        <v>336</v>
      </c>
      <c r="C42" t="s">
        <v>337</v>
      </c>
      <c r="D42" t="s">
        <v>52</v>
      </c>
      <c r="E42" t="s">
        <v>31</v>
      </c>
      <c r="F42" s="20" t="s">
        <v>103</v>
      </c>
      <c r="G42" t="s">
        <v>19</v>
      </c>
      <c r="H42" t="s">
        <v>36</v>
      </c>
      <c r="I42" t="s">
        <v>28</v>
      </c>
      <c r="J42" s="21">
        <v>7</v>
      </c>
      <c r="K42" s="21">
        <v>0</v>
      </c>
      <c r="L42" s="21">
        <v>7</v>
      </c>
      <c r="M42" s="21">
        <v>0</v>
      </c>
      <c r="N42" s="22">
        <v>0</v>
      </c>
      <c r="O42" s="22">
        <v>0</v>
      </c>
      <c r="P42" s="22">
        <v>3</v>
      </c>
      <c r="Q42" s="22">
        <v>0</v>
      </c>
      <c r="R42" s="23">
        <v>0</v>
      </c>
      <c r="S42" s="23">
        <v>0</v>
      </c>
      <c r="T42" s="23">
        <v>1</v>
      </c>
      <c r="U42" s="23">
        <v>0</v>
      </c>
      <c r="V42" s="24">
        <v>0</v>
      </c>
      <c r="W42" s="24">
        <v>0</v>
      </c>
      <c r="X42" s="24">
        <v>4</v>
      </c>
      <c r="Y42" s="24">
        <v>0</v>
      </c>
      <c r="Z42" s="25">
        <v>0</v>
      </c>
      <c r="AA42" s="25">
        <v>0</v>
      </c>
      <c r="AB42" s="25">
        <v>3</v>
      </c>
      <c r="AC42" s="25">
        <v>0</v>
      </c>
      <c r="AD42" s="26">
        <v>0</v>
      </c>
      <c r="AE42" s="26">
        <v>0</v>
      </c>
      <c r="AF42" s="26">
        <v>4</v>
      </c>
      <c r="AG42" s="26">
        <v>0</v>
      </c>
      <c r="AH42">
        <f t="shared" si="0"/>
        <v>14</v>
      </c>
      <c r="AI42">
        <f t="shared" si="1"/>
        <v>3</v>
      </c>
      <c r="AJ42">
        <f t="shared" si="2"/>
        <v>1</v>
      </c>
      <c r="AK42">
        <f t="shared" si="3"/>
        <v>4</v>
      </c>
      <c r="AL42">
        <f t="shared" si="4"/>
        <v>3</v>
      </c>
      <c r="AM42">
        <f t="shared" si="5"/>
        <v>4</v>
      </c>
      <c r="AN42">
        <f t="shared" si="6"/>
        <v>29</v>
      </c>
      <c r="AO42" s="67">
        <f t="shared" si="7"/>
        <v>7</v>
      </c>
      <c r="AP42" s="68">
        <f t="shared" si="8"/>
        <v>0</v>
      </c>
      <c r="AQ42" s="68">
        <f t="shared" si="9"/>
        <v>15</v>
      </c>
      <c r="AR42" s="69">
        <f t="shared" si="10"/>
        <v>0</v>
      </c>
      <c r="AS42" s="77">
        <f t="shared" si="11"/>
        <v>0</v>
      </c>
      <c r="AT42" s="73">
        <f t="shared" si="12"/>
        <v>0</v>
      </c>
      <c r="AU42" s="73">
        <f t="shared" si="13"/>
        <v>11</v>
      </c>
      <c r="AV42" s="78">
        <f t="shared" si="14"/>
        <v>0</v>
      </c>
      <c r="AW42" s="84">
        <f t="shared" si="15"/>
        <v>7</v>
      </c>
      <c r="AX42" s="79">
        <f t="shared" si="16"/>
        <v>0</v>
      </c>
      <c r="AY42" s="79">
        <f t="shared" si="17"/>
        <v>22</v>
      </c>
      <c r="AZ42" s="85">
        <f t="shared" si="18"/>
        <v>0</v>
      </c>
    </row>
    <row r="43" spans="1:52">
      <c r="A43" s="1">
        <v>1</v>
      </c>
      <c r="B43" t="s">
        <v>342</v>
      </c>
      <c r="C43" t="s">
        <v>343</v>
      </c>
      <c r="D43" t="s">
        <v>16</v>
      </c>
      <c r="E43" t="s">
        <v>31</v>
      </c>
      <c r="F43" s="20" t="s">
        <v>103</v>
      </c>
      <c r="G43" t="s">
        <v>19</v>
      </c>
      <c r="H43" t="s">
        <v>20</v>
      </c>
      <c r="I43" t="s">
        <v>21</v>
      </c>
      <c r="J43" s="21">
        <v>122</v>
      </c>
      <c r="K43" s="21">
        <v>1422</v>
      </c>
      <c r="L43" s="21">
        <v>16</v>
      </c>
      <c r="M43" s="21">
        <v>44</v>
      </c>
      <c r="N43" s="22">
        <v>0</v>
      </c>
      <c r="O43" s="22">
        <v>1213</v>
      </c>
      <c r="P43" s="22">
        <v>16</v>
      </c>
      <c r="Q43" s="22">
        <v>27</v>
      </c>
      <c r="R43" s="23">
        <v>0</v>
      </c>
      <c r="S43" s="23">
        <v>805</v>
      </c>
      <c r="T43" s="23">
        <v>7</v>
      </c>
      <c r="U43" s="23">
        <v>32</v>
      </c>
      <c r="V43" s="24">
        <v>0</v>
      </c>
      <c r="W43" s="24">
        <v>425</v>
      </c>
      <c r="X43" s="24">
        <v>7</v>
      </c>
      <c r="Y43" s="24">
        <v>97</v>
      </c>
      <c r="Z43" s="25">
        <v>0</v>
      </c>
      <c r="AA43" s="25">
        <v>790</v>
      </c>
      <c r="AB43" s="25">
        <v>10</v>
      </c>
      <c r="AC43" s="25">
        <v>175</v>
      </c>
      <c r="AD43" s="26">
        <v>0</v>
      </c>
      <c r="AE43" s="26">
        <v>500</v>
      </c>
      <c r="AF43" s="26">
        <v>5</v>
      </c>
      <c r="AG43" s="26">
        <v>392</v>
      </c>
      <c r="AH43">
        <f t="shared" si="0"/>
        <v>1604</v>
      </c>
      <c r="AI43">
        <f t="shared" si="1"/>
        <v>1256</v>
      </c>
      <c r="AJ43">
        <f t="shared" si="2"/>
        <v>844</v>
      </c>
      <c r="AK43">
        <f t="shared" si="3"/>
        <v>529</v>
      </c>
      <c r="AL43">
        <f t="shared" si="4"/>
        <v>975</v>
      </c>
      <c r="AM43">
        <f t="shared" si="5"/>
        <v>897</v>
      </c>
      <c r="AN43">
        <f t="shared" si="6"/>
        <v>6105</v>
      </c>
      <c r="AO43" s="67">
        <f t="shared" si="7"/>
        <v>122</v>
      </c>
      <c r="AP43" s="68">
        <f t="shared" si="8"/>
        <v>3865</v>
      </c>
      <c r="AQ43" s="68">
        <f t="shared" si="9"/>
        <v>46</v>
      </c>
      <c r="AR43" s="69">
        <f t="shared" si="10"/>
        <v>200</v>
      </c>
      <c r="AS43" s="77">
        <f t="shared" si="11"/>
        <v>0</v>
      </c>
      <c r="AT43" s="73">
        <f t="shared" si="12"/>
        <v>1715</v>
      </c>
      <c r="AU43" s="73">
        <f t="shared" si="13"/>
        <v>22</v>
      </c>
      <c r="AV43" s="78">
        <f t="shared" si="14"/>
        <v>664</v>
      </c>
      <c r="AW43" s="84">
        <f t="shared" si="15"/>
        <v>122</v>
      </c>
      <c r="AX43" s="79">
        <f t="shared" si="16"/>
        <v>5155</v>
      </c>
      <c r="AY43" s="79">
        <f t="shared" si="17"/>
        <v>61</v>
      </c>
      <c r="AZ43" s="85">
        <f t="shared" si="18"/>
        <v>767</v>
      </c>
    </row>
    <row r="44" spans="1:52">
      <c r="A44" s="1">
        <v>1</v>
      </c>
      <c r="B44" t="s">
        <v>347</v>
      </c>
      <c r="C44" t="s">
        <v>348</v>
      </c>
      <c r="D44" t="s">
        <v>16</v>
      </c>
      <c r="E44" t="s">
        <v>31</v>
      </c>
      <c r="F44" t="s">
        <v>81</v>
      </c>
      <c r="G44" t="s">
        <v>19</v>
      </c>
      <c r="H44" t="s">
        <v>36</v>
      </c>
      <c r="I44" t="s">
        <v>21</v>
      </c>
      <c r="J44" s="21">
        <v>0</v>
      </c>
      <c r="K44" s="21">
        <v>417</v>
      </c>
      <c r="L44" s="21">
        <v>0</v>
      </c>
      <c r="M44" s="21">
        <v>0</v>
      </c>
      <c r="N44" s="22">
        <v>0</v>
      </c>
      <c r="O44" s="22">
        <v>453</v>
      </c>
      <c r="P44" s="22">
        <v>5</v>
      </c>
      <c r="Q44" s="22">
        <v>0</v>
      </c>
      <c r="R44" s="23">
        <v>0</v>
      </c>
      <c r="S44" s="23">
        <v>406</v>
      </c>
      <c r="T44" s="23">
        <v>9</v>
      </c>
      <c r="U44" s="23">
        <v>0</v>
      </c>
      <c r="V44" s="24">
        <v>0</v>
      </c>
      <c r="W44" s="24">
        <v>410</v>
      </c>
      <c r="X44" s="24">
        <v>8</v>
      </c>
      <c r="Y44" s="24">
        <v>9</v>
      </c>
      <c r="Z44" s="25">
        <v>0</v>
      </c>
      <c r="AA44" s="25">
        <v>592</v>
      </c>
      <c r="AB44" s="25">
        <v>4</v>
      </c>
      <c r="AC44" s="25">
        <v>2</v>
      </c>
      <c r="AD44" s="26">
        <v>0</v>
      </c>
      <c r="AE44" s="26">
        <v>303</v>
      </c>
      <c r="AF44" s="26">
        <v>2</v>
      </c>
      <c r="AG44" s="26">
        <v>3</v>
      </c>
      <c r="AH44">
        <f t="shared" si="0"/>
        <v>417</v>
      </c>
      <c r="AI44">
        <f t="shared" si="1"/>
        <v>458</v>
      </c>
      <c r="AJ44">
        <f t="shared" si="2"/>
        <v>415</v>
      </c>
      <c r="AK44">
        <f t="shared" si="3"/>
        <v>427</v>
      </c>
      <c r="AL44">
        <f t="shared" si="4"/>
        <v>598</v>
      </c>
      <c r="AM44">
        <f t="shared" si="5"/>
        <v>308</v>
      </c>
      <c r="AN44">
        <f t="shared" si="6"/>
        <v>2623</v>
      </c>
      <c r="AO44" s="67">
        <f t="shared" si="7"/>
        <v>0</v>
      </c>
      <c r="AP44" s="68">
        <f t="shared" si="8"/>
        <v>1686</v>
      </c>
      <c r="AQ44" s="68">
        <f t="shared" si="9"/>
        <v>22</v>
      </c>
      <c r="AR44" s="69">
        <f t="shared" si="10"/>
        <v>9</v>
      </c>
      <c r="AS44" s="77">
        <f t="shared" si="11"/>
        <v>0</v>
      </c>
      <c r="AT44" s="73">
        <f t="shared" si="12"/>
        <v>1305</v>
      </c>
      <c r="AU44" s="73">
        <f t="shared" si="13"/>
        <v>14</v>
      </c>
      <c r="AV44" s="78">
        <f t="shared" si="14"/>
        <v>14</v>
      </c>
      <c r="AW44" s="84">
        <f t="shared" si="15"/>
        <v>0</v>
      </c>
      <c r="AX44" s="79">
        <f t="shared" si="16"/>
        <v>2581</v>
      </c>
      <c r="AY44" s="79">
        <f t="shared" si="17"/>
        <v>28</v>
      </c>
      <c r="AZ44" s="85">
        <f t="shared" si="18"/>
        <v>14</v>
      </c>
    </row>
    <row r="45" spans="1:52">
      <c r="A45" s="1">
        <v>1</v>
      </c>
      <c r="B45" s="20" t="s">
        <v>351</v>
      </c>
      <c r="C45" t="s">
        <v>352</v>
      </c>
      <c r="D45" t="s">
        <v>16</v>
      </c>
      <c r="E45" t="s">
        <v>31</v>
      </c>
      <c r="F45" t="s">
        <v>81</v>
      </c>
      <c r="G45" t="s">
        <v>19</v>
      </c>
      <c r="H45" t="s">
        <v>20</v>
      </c>
      <c r="I45" t="s">
        <v>21</v>
      </c>
      <c r="J45" s="21">
        <v>24</v>
      </c>
      <c r="K45" s="21">
        <v>15329</v>
      </c>
      <c r="L45" s="21">
        <v>926</v>
      </c>
      <c r="M45" s="21">
        <v>28</v>
      </c>
      <c r="N45" s="22">
        <v>42</v>
      </c>
      <c r="O45" s="22">
        <v>25771</v>
      </c>
      <c r="P45" s="22">
        <v>2176</v>
      </c>
      <c r="Q45" s="22">
        <v>48</v>
      </c>
      <c r="R45" s="23">
        <v>14</v>
      </c>
      <c r="S45" s="23">
        <v>26750</v>
      </c>
      <c r="T45" s="23">
        <v>2207</v>
      </c>
      <c r="U45" s="23">
        <v>116</v>
      </c>
      <c r="V45" s="24">
        <v>25</v>
      </c>
      <c r="W45" s="24">
        <v>24928</v>
      </c>
      <c r="X45" s="24">
        <v>3760</v>
      </c>
      <c r="Y45" s="24">
        <v>220</v>
      </c>
      <c r="Z45" s="25">
        <v>14</v>
      </c>
      <c r="AA45" s="25">
        <v>25300</v>
      </c>
      <c r="AB45" s="25">
        <v>4483</v>
      </c>
      <c r="AC45" s="25">
        <v>517</v>
      </c>
      <c r="AD45" s="26">
        <v>19</v>
      </c>
      <c r="AE45" s="26">
        <v>24335</v>
      </c>
      <c r="AF45" s="26">
        <v>5388</v>
      </c>
      <c r="AG45" s="26">
        <v>960</v>
      </c>
      <c r="AH45">
        <f t="shared" si="0"/>
        <v>16307</v>
      </c>
      <c r="AI45">
        <f t="shared" si="1"/>
        <v>28037</v>
      </c>
      <c r="AJ45">
        <f t="shared" si="2"/>
        <v>29087</v>
      </c>
      <c r="AK45">
        <f t="shared" si="3"/>
        <v>28933</v>
      </c>
      <c r="AL45">
        <f t="shared" si="4"/>
        <v>30314</v>
      </c>
      <c r="AM45">
        <f t="shared" si="5"/>
        <v>30702</v>
      </c>
      <c r="AN45">
        <f t="shared" si="6"/>
        <v>163380</v>
      </c>
      <c r="AO45" s="67">
        <f t="shared" si="7"/>
        <v>105</v>
      </c>
      <c r="AP45" s="68">
        <f t="shared" si="8"/>
        <v>92778</v>
      </c>
      <c r="AQ45" s="68">
        <f t="shared" si="9"/>
        <v>9069</v>
      </c>
      <c r="AR45" s="69">
        <f t="shared" si="10"/>
        <v>412</v>
      </c>
      <c r="AS45" s="77">
        <f t="shared" si="11"/>
        <v>58</v>
      </c>
      <c r="AT45" s="73">
        <f t="shared" si="12"/>
        <v>74563</v>
      </c>
      <c r="AU45" s="73">
        <f t="shared" si="13"/>
        <v>13631</v>
      </c>
      <c r="AV45" s="78">
        <f t="shared" si="14"/>
        <v>1697</v>
      </c>
      <c r="AW45" s="84">
        <f t="shared" si="15"/>
        <v>138</v>
      </c>
      <c r="AX45" s="79">
        <f t="shared" si="16"/>
        <v>142413</v>
      </c>
      <c r="AY45" s="79">
        <f t="shared" si="17"/>
        <v>18940</v>
      </c>
      <c r="AZ45" s="85">
        <f t="shared" si="18"/>
        <v>1889</v>
      </c>
    </row>
    <row r="46" spans="1:52">
      <c r="A46" s="1">
        <v>1</v>
      </c>
      <c r="B46" s="20" t="s">
        <v>354</v>
      </c>
      <c r="C46" t="s">
        <v>355</v>
      </c>
      <c r="D46" t="s">
        <v>16</v>
      </c>
      <c r="E46" t="s">
        <v>31</v>
      </c>
      <c r="F46" s="20" t="s">
        <v>103</v>
      </c>
      <c r="G46" t="s">
        <v>19</v>
      </c>
      <c r="H46" t="s">
        <v>41</v>
      </c>
      <c r="I46" t="s">
        <v>28</v>
      </c>
      <c r="J46" s="21">
        <v>192</v>
      </c>
      <c r="K46" s="21">
        <v>4</v>
      </c>
      <c r="L46" s="21">
        <v>6</v>
      </c>
      <c r="M46" s="21">
        <v>0</v>
      </c>
      <c r="N46" s="22">
        <v>498</v>
      </c>
      <c r="O46" s="22">
        <v>7</v>
      </c>
      <c r="P46" s="22">
        <v>4</v>
      </c>
      <c r="Q46" s="22">
        <v>0</v>
      </c>
      <c r="R46" s="23">
        <v>323</v>
      </c>
      <c r="S46" s="23">
        <v>9</v>
      </c>
      <c r="T46" s="23">
        <v>4</v>
      </c>
      <c r="U46" s="23">
        <v>0</v>
      </c>
      <c r="V46" s="24">
        <v>239</v>
      </c>
      <c r="W46" s="24">
        <v>5</v>
      </c>
      <c r="X46" s="24">
        <v>3</v>
      </c>
      <c r="Y46" s="24">
        <v>0</v>
      </c>
      <c r="Z46" s="25">
        <v>161</v>
      </c>
      <c r="AA46" s="25">
        <v>7</v>
      </c>
      <c r="AB46" s="25">
        <v>6</v>
      </c>
      <c r="AC46" s="25">
        <v>0</v>
      </c>
      <c r="AD46" s="26">
        <v>37</v>
      </c>
      <c r="AE46" s="26">
        <v>1</v>
      </c>
      <c r="AF46" s="26">
        <v>2</v>
      </c>
      <c r="AG46" s="26">
        <v>0</v>
      </c>
      <c r="AH46">
        <f t="shared" si="0"/>
        <v>202</v>
      </c>
      <c r="AI46">
        <f t="shared" si="1"/>
        <v>509</v>
      </c>
      <c r="AJ46">
        <f t="shared" si="2"/>
        <v>336</v>
      </c>
      <c r="AK46">
        <f t="shared" si="3"/>
        <v>247</v>
      </c>
      <c r="AL46">
        <f t="shared" si="4"/>
        <v>174</v>
      </c>
      <c r="AM46">
        <f t="shared" si="5"/>
        <v>40</v>
      </c>
      <c r="AN46">
        <f t="shared" si="6"/>
        <v>1508</v>
      </c>
      <c r="AO46" s="67">
        <f t="shared" si="7"/>
        <v>1252</v>
      </c>
      <c r="AP46" s="68">
        <f t="shared" si="8"/>
        <v>25</v>
      </c>
      <c r="AQ46" s="68">
        <f t="shared" si="9"/>
        <v>17</v>
      </c>
      <c r="AR46" s="69">
        <f t="shared" si="10"/>
        <v>0</v>
      </c>
      <c r="AS46" s="77">
        <f t="shared" si="11"/>
        <v>437</v>
      </c>
      <c r="AT46" s="73">
        <f t="shared" si="12"/>
        <v>13</v>
      </c>
      <c r="AU46" s="73">
        <f t="shared" si="13"/>
        <v>11</v>
      </c>
      <c r="AV46" s="78">
        <f t="shared" si="14"/>
        <v>0</v>
      </c>
      <c r="AW46" s="84">
        <f t="shared" si="15"/>
        <v>1450</v>
      </c>
      <c r="AX46" s="79">
        <f t="shared" si="16"/>
        <v>33</v>
      </c>
      <c r="AY46" s="79">
        <f t="shared" si="17"/>
        <v>25</v>
      </c>
      <c r="AZ46" s="85">
        <f t="shared" si="18"/>
        <v>0</v>
      </c>
    </row>
    <row r="47" spans="1:52">
      <c r="A47" s="1">
        <v>1</v>
      </c>
      <c r="B47" t="s">
        <v>356</v>
      </c>
      <c r="C47" t="s">
        <v>357</v>
      </c>
      <c r="D47" t="s">
        <v>16</v>
      </c>
      <c r="E47" t="s">
        <v>31</v>
      </c>
      <c r="F47" t="s">
        <v>81</v>
      </c>
      <c r="G47" t="s">
        <v>19</v>
      </c>
      <c r="H47" t="s">
        <v>20</v>
      </c>
      <c r="I47" t="s">
        <v>21</v>
      </c>
      <c r="J47" s="21">
        <v>3</v>
      </c>
      <c r="K47" s="21">
        <v>2675</v>
      </c>
      <c r="L47" s="21">
        <v>1706</v>
      </c>
      <c r="M47" s="21">
        <v>8</v>
      </c>
      <c r="N47" s="22">
        <v>30</v>
      </c>
      <c r="O47" s="22">
        <v>4196</v>
      </c>
      <c r="P47" s="22">
        <v>1761</v>
      </c>
      <c r="Q47" s="22">
        <v>14</v>
      </c>
      <c r="R47" s="23">
        <v>6</v>
      </c>
      <c r="S47" s="23">
        <v>4109</v>
      </c>
      <c r="T47" s="23">
        <v>1437</v>
      </c>
      <c r="U47" s="23">
        <v>13</v>
      </c>
      <c r="V47" s="24">
        <v>7</v>
      </c>
      <c r="W47" s="24">
        <v>3700</v>
      </c>
      <c r="X47" s="24">
        <v>1829</v>
      </c>
      <c r="Y47" s="24">
        <v>43</v>
      </c>
      <c r="Z47" s="25">
        <v>1</v>
      </c>
      <c r="AA47" s="25">
        <v>2959</v>
      </c>
      <c r="AB47" s="25">
        <v>1943</v>
      </c>
      <c r="AC47" s="25">
        <v>60</v>
      </c>
      <c r="AD47" s="26">
        <v>4</v>
      </c>
      <c r="AE47" s="26">
        <v>3205</v>
      </c>
      <c r="AF47" s="26">
        <v>3269</v>
      </c>
      <c r="AG47" s="26">
        <v>50</v>
      </c>
      <c r="AH47">
        <f t="shared" si="0"/>
        <v>4392</v>
      </c>
      <c r="AI47">
        <f t="shared" si="1"/>
        <v>6001</v>
      </c>
      <c r="AJ47">
        <f t="shared" si="2"/>
        <v>5565</v>
      </c>
      <c r="AK47">
        <f t="shared" si="3"/>
        <v>5579</v>
      </c>
      <c r="AL47">
        <f t="shared" si="4"/>
        <v>4963</v>
      </c>
      <c r="AM47">
        <f t="shared" si="5"/>
        <v>6528</v>
      </c>
      <c r="AN47">
        <f t="shared" si="6"/>
        <v>33028</v>
      </c>
      <c r="AO47" s="67">
        <f t="shared" si="7"/>
        <v>46</v>
      </c>
      <c r="AP47" s="68">
        <f t="shared" si="8"/>
        <v>14680</v>
      </c>
      <c r="AQ47" s="68">
        <f t="shared" si="9"/>
        <v>6733</v>
      </c>
      <c r="AR47" s="69">
        <f t="shared" si="10"/>
        <v>78</v>
      </c>
      <c r="AS47" s="77">
        <f t="shared" si="11"/>
        <v>12</v>
      </c>
      <c r="AT47" s="73">
        <f t="shared" si="12"/>
        <v>9864</v>
      </c>
      <c r="AU47" s="73">
        <f t="shared" si="13"/>
        <v>7041</v>
      </c>
      <c r="AV47" s="78">
        <f t="shared" si="14"/>
        <v>153</v>
      </c>
      <c r="AW47" s="84">
        <f t="shared" si="15"/>
        <v>51</v>
      </c>
      <c r="AX47" s="79">
        <f t="shared" si="16"/>
        <v>20844</v>
      </c>
      <c r="AY47" s="79">
        <f t="shared" si="17"/>
        <v>11945</v>
      </c>
      <c r="AZ47" s="85">
        <f t="shared" si="18"/>
        <v>188</v>
      </c>
    </row>
    <row r="48" spans="1:52">
      <c r="A48" s="1">
        <v>1</v>
      </c>
      <c r="B48" s="20" t="s">
        <v>366</v>
      </c>
      <c r="C48" t="s">
        <v>367</v>
      </c>
      <c r="D48" t="s">
        <v>16</v>
      </c>
      <c r="E48" t="s">
        <v>31</v>
      </c>
      <c r="F48" t="s">
        <v>103</v>
      </c>
      <c r="G48" t="s">
        <v>19</v>
      </c>
      <c r="H48" t="s">
        <v>20</v>
      </c>
      <c r="I48" t="s">
        <v>21</v>
      </c>
      <c r="J48" s="21">
        <v>539</v>
      </c>
      <c r="K48" s="21">
        <v>248</v>
      </c>
      <c r="L48" s="21">
        <v>4</v>
      </c>
      <c r="M48" s="21">
        <v>1</v>
      </c>
      <c r="N48" s="22">
        <v>815</v>
      </c>
      <c r="O48" s="22">
        <v>265</v>
      </c>
      <c r="P48" s="22">
        <v>1</v>
      </c>
      <c r="Q48" s="22">
        <v>0</v>
      </c>
      <c r="R48" s="23">
        <v>707</v>
      </c>
      <c r="S48" s="23">
        <v>19374</v>
      </c>
      <c r="T48" s="23">
        <v>4</v>
      </c>
      <c r="U48" s="23">
        <v>1</v>
      </c>
      <c r="V48" s="24">
        <v>1196</v>
      </c>
      <c r="W48" s="24">
        <v>159</v>
      </c>
      <c r="X48" s="24">
        <v>16</v>
      </c>
      <c r="Y48" s="24">
        <v>1</v>
      </c>
      <c r="Z48" s="25">
        <v>775</v>
      </c>
      <c r="AA48" s="25">
        <v>194</v>
      </c>
      <c r="AB48" s="25">
        <v>7</v>
      </c>
      <c r="AC48" s="25">
        <v>14</v>
      </c>
      <c r="AD48" s="26">
        <v>994</v>
      </c>
      <c r="AE48" s="26">
        <v>37</v>
      </c>
      <c r="AF48" s="26">
        <v>9</v>
      </c>
      <c r="AG48" s="26">
        <v>10</v>
      </c>
      <c r="AH48">
        <f t="shared" si="0"/>
        <v>792</v>
      </c>
      <c r="AI48">
        <f t="shared" si="1"/>
        <v>1081</v>
      </c>
      <c r="AJ48">
        <f t="shared" si="2"/>
        <v>20086</v>
      </c>
      <c r="AK48">
        <f t="shared" si="3"/>
        <v>1372</v>
      </c>
      <c r="AL48">
        <f t="shared" si="4"/>
        <v>990</v>
      </c>
      <c r="AM48">
        <f t="shared" si="5"/>
        <v>1050</v>
      </c>
      <c r="AN48">
        <f t="shared" si="6"/>
        <v>25371</v>
      </c>
      <c r="AO48" s="67">
        <f t="shared" si="7"/>
        <v>3257</v>
      </c>
      <c r="AP48" s="68">
        <f t="shared" si="8"/>
        <v>20046</v>
      </c>
      <c r="AQ48" s="68">
        <f t="shared" si="9"/>
        <v>25</v>
      </c>
      <c r="AR48" s="69">
        <f t="shared" si="10"/>
        <v>3</v>
      </c>
      <c r="AS48" s="77">
        <f t="shared" si="11"/>
        <v>2965</v>
      </c>
      <c r="AT48" s="73">
        <f t="shared" si="12"/>
        <v>390</v>
      </c>
      <c r="AU48" s="73">
        <f t="shared" si="13"/>
        <v>32</v>
      </c>
      <c r="AV48" s="78">
        <f t="shared" si="14"/>
        <v>25</v>
      </c>
      <c r="AW48" s="84">
        <f t="shared" si="15"/>
        <v>5026</v>
      </c>
      <c r="AX48" s="79">
        <f t="shared" si="16"/>
        <v>20277</v>
      </c>
      <c r="AY48" s="79">
        <f t="shared" si="17"/>
        <v>41</v>
      </c>
      <c r="AZ48" s="85">
        <f t="shared" si="18"/>
        <v>27</v>
      </c>
    </row>
    <row r="49" spans="1:52">
      <c r="A49" s="1">
        <v>1</v>
      </c>
      <c r="B49" t="s">
        <v>368</v>
      </c>
      <c r="C49" t="s">
        <v>369</v>
      </c>
      <c r="D49" t="s">
        <v>16</v>
      </c>
      <c r="E49" t="s">
        <v>31</v>
      </c>
      <c r="F49" t="s">
        <v>35</v>
      </c>
      <c r="G49" t="s">
        <v>19</v>
      </c>
      <c r="H49" t="s">
        <v>27</v>
      </c>
      <c r="I49" t="s">
        <v>28</v>
      </c>
      <c r="J49" s="21">
        <v>38003</v>
      </c>
      <c r="K49" s="21">
        <v>20203</v>
      </c>
      <c r="L49" s="21">
        <v>108</v>
      </c>
      <c r="M49" s="21">
        <v>2</v>
      </c>
      <c r="N49" s="22">
        <v>43496</v>
      </c>
      <c r="O49" s="22">
        <v>332</v>
      </c>
      <c r="P49" s="22">
        <v>51</v>
      </c>
      <c r="Q49" s="22">
        <v>11</v>
      </c>
      <c r="R49" s="23">
        <v>65360</v>
      </c>
      <c r="S49" s="23">
        <v>458</v>
      </c>
      <c r="T49" s="23">
        <v>78</v>
      </c>
      <c r="U49" s="23">
        <v>5</v>
      </c>
      <c r="V49" s="24">
        <v>82034</v>
      </c>
      <c r="W49" s="24">
        <v>1351</v>
      </c>
      <c r="X49" s="24">
        <v>104</v>
      </c>
      <c r="Y49" s="24">
        <v>26</v>
      </c>
      <c r="Z49" s="25">
        <v>47824</v>
      </c>
      <c r="AA49" s="25">
        <v>840</v>
      </c>
      <c r="AB49" s="25">
        <v>52</v>
      </c>
      <c r="AC49" s="25">
        <v>30</v>
      </c>
      <c r="AD49" s="26">
        <v>38969</v>
      </c>
      <c r="AE49" s="26">
        <v>67</v>
      </c>
      <c r="AF49" s="26">
        <v>26</v>
      </c>
      <c r="AG49" s="26">
        <v>8</v>
      </c>
      <c r="AH49">
        <f t="shared" si="0"/>
        <v>58316</v>
      </c>
      <c r="AI49">
        <f t="shared" si="1"/>
        <v>43890</v>
      </c>
      <c r="AJ49">
        <f t="shared" si="2"/>
        <v>65901</v>
      </c>
      <c r="AK49">
        <f t="shared" si="3"/>
        <v>83515</v>
      </c>
      <c r="AL49">
        <f t="shared" si="4"/>
        <v>48746</v>
      </c>
      <c r="AM49">
        <f t="shared" si="5"/>
        <v>39070</v>
      </c>
      <c r="AN49">
        <f t="shared" si="6"/>
        <v>339438</v>
      </c>
      <c r="AO49" s="67">
        <f t="shared" si="7"/>
        <v>228893</v>
      </c>
      <c r="AP49" s="68">
        <f t="shared" si="8"/>
        <v>22344</v>
      </c>
      <c r="AQ49" s="68">
        <f t="shared" si="9"/>
        <v>341</v>
      </c>
      <c r="AR49" s="69">
        <f t="shared" si="10"/>
        <v>44</v>
      </c>
      <c r="AS49" s="77">
        <f t="shared" si="11"/>
        <v>168827</v>
      </c>
      <c r="AT49" s="73">
        <f t="shared" si="12"/>
        <v>2258</v>
      </c>
      <c r="AU49" s="73">
        <f t="shared" si="13"/>
        <v>182</v>
      </c>
      <c r="AV49" s="78">
        <f t="shared" si="14"/>
        <v>64</v>
      </c>
      <c r="AW49" s="84">
        <f t="shared" si="15"/>
        <v>315686</v>
      </c>
      <c r="AX49" s="79">
        <f t="shared" si="16"/>
        <v>23251</v>
      </c>
      <c r="AY49" s="79">
        <f t="shared" si="17"/>
        <v>419</v>
      </c>
      <c r="AZ49" s="85">
        <f t="shared" si="18"/>
        <v>82</v>
      </c>
    </row>
    <row r="50" spans="1:52">
      <c r="A50" s="1">
        <v>1</v>
      </c>
      <c r="B50" t="s">
        <v>370</v>
      </c>
      <c r="C50" t="s">
        <v>371</v>
      </c>
      <c r="D50" t="s">
        <v>16</v>
      </c>
      <c r="E50" t="s">
        <v>31</v>
      </c>
      <c r="F50" t="s">
        <v>103</v>
      </c>
      <c r="G50" t="s">
        <v>19</v>
      </c>
      <c r="H50" t="s">
        <v>20</v>
      </c>
      <c r="I50" t="s">
        <v>21</v>
      </c>
      <c r="J50" s="21">
        <v>626</v>
      </c>
      <c r="K50" s="21">
        <v>20</v>
      </c>
      <c r="L50" s="21">
        <v>3</v>
      </c>
      <c r="M50" s="21">
        <v>0</v>
      </c>
      <c r="N50" s="22">
        <v>394</v>
      </c>
      <c r="O50" s="22">
        <v>5</v>
      </c>
      <c r="P50" s="22">
        <v>0</v>
      </c>
      <c r="Q50" s="22">
        <v>2</v>
      </c>
      <c r="R50" s="23">
        <v>234</v>
      </c>
      <c r="S50" s="23">
        <v>3</v>
      </c>
      <c r="T50" s="23">
        <v>0</v>
      </c>
      <c r="U50" s="23">
        <v>0</v>
      </c>
      <c r="V50" s="24">
        <v>503</v>
      </c>
      <c r="W50" s="24">
        <v>12</v>
      </c>
      <c r="X50" s="24">
        <v>0</v>
      </c>
      <c r="Y50" s="24">
        <v>0</v>
      </c>
      <c r="Z50" s="25">
        <v>741</v>
      </c>
      <c r="AA50" s="25">
        <v>14</v>
      </c>
      <c r="AB50" s="25">
        <v>5</v>
      </c>
      <c r="AC50" s="25">
        <v>2</v>
      </c>
      <c r="AD50" s="26">
        <v>943</v>
      </c>
      <c r="AE50" s="26">
        <v>1</v>
      </c>
      <c r="AF50" s="26">
        <v>10</v>
      </c>
      <c r="AG50" s="26">
        <v>0</v>
      </c>
      <c r="AH50">
        <f t="shared" si="0"/>
        <v>649</v>
      </c>
      <c r="AI50">
        <f t="shared" si="1"/>
        <v>401</v>
      </c>
      <c r="AJ50">
        <f t="shared" si="2"/>
        <v>237</v>
      </c>
      <c r="AK50">
        <f t="shared" si="3"/>
        <v>515</v>
      </c>
      <c r="AL50">
        <f t="shared" si="4"/>
        <v>762</v>
      </c>
      <c r="AM50">
        <f t="shared" si="5"/>
        <v>954</v>
      </c>
      <c r="AN50">
        <f t="shared" si="6"/>
        <v>3518</v>
      </c>
      <c r="AO50" s="67">
        <f t="shared" si="7"/>
        <v>1757</v>
      </c>
      <c r="AP50" s="68">
        <f t="shared" si="8"/>
        <v>40</v>
      </c>
      <c r="AQ50" s="68">
        <f t="shared" si="9"/>
        <v>3</v>
      </c>
      <c r="AR50" s="69">
        <f t="shared" si="10"/>
        <v>2</v>
      </c>
      <c r="AS50" s="77">
        <f t="shared" si="11"/>
        <v>2187</v>
      </c>
      <c r="AT50" s="73">
        <f t="shared" si="12"/>
        <v>27</v>
      </c>
      <c r="AU50" s="73">
        <f t="shared" si="13"/>
        <v>15</v>
      </c>
      <c r="AV50" s="78">
        <f t="shared" si="14"/>
        <v>2</v>
      </c>
      <c r="AW50" s="84">
        <f t="shared" si="15"/>
        <v>3441</v>
      </c>
      <c r="AX50" s="79">
        <f t="shared" si="16"/>
        <v>55</v>
      </c>
      <c r="AY50" s="79">
        <f t="shared" si="17"/>
        <v>18</v>
      </c>
      <c r="AZ50" s="85">
        <f t="shared" si="18"/>
        <v>4</v>
      </c>
    </row>
    <row r="51" spans="1:52">
      <c r="A51" s="1">
        <v>1</v>
      </c>
      <c r="B51" s="20" t="s">
        <v>382</v>
      </c>
      <c r="C51" t="s">
        <v>383</v>
      </c>
      <c r="D51" t="s">
        <v>16</v>
      </c>
      <c r="E51" t="s">
        <v>31</v>
      </c>
      <c r="F51" s="20" t="s">
        <v>103</v>
      </c>
      <c r="G51" t="s">
        <v>19</v>
      </c>
      <c r="H51" t="s">
        <v>36</v>
      </c>
      <c r="I51" t="s">
        <v>21</v>
      </c>
      <c r="J51" s="21">
        <v>21</v>
      </c>
      <c r="K51" s="21">
        <v>48</v>
      </c>
      <c r="L51" s="21">
        <v>0</v>
      </c>
      <c r="M51" s="21">
        <v>1123</v>
      </c>
      <c r="N51" s="22">
        <v>0</v>
      </c>
      <c r="O51" s="22">
        <v>27</v>
      </c>
      <c r="P51" s="22">
        <v>0</v>
      </c>
      <c r="Q51" s="22">
        <v>1866</v>
      </c>
      <c r="R51" s="23">
        <v>0</v>
      </c>
      <c r="S51" s="23">
        <v>36</v>
      </c>
      <c r="T51" s="23">
        <v>1</v>
      </c>
      <c r="U51" s="23">
        <v>4589</v>
      </c>
      <c r="V51" s="24">
        <v>0</v>
      </c>
      <c r="W51" s="24">
        <v>31</v>
      </c>
      <c r="X51" s="24">
        <v>0</v>
      </c>
      <c r="Y51" s="24">
        <v>3345</v>
      </c>
      <c r="Z51" s="25">
        <v>0</v>
      </c>
      <c r="AA51" s="25">
        <v>66</v>
      </c>
      <c r="AB51" s="25">
        <v>18</v>
      </c>
      <c r="AC51" s="25">
        <v>6415</v>
      </c>
      <c r="AD51" s="26">
        <v>0</v>
      </c>
      <c r="AE51" s="26">
        <v>298</v>
      </c>
      <c r="AF51" s="26">
        <v>15</v>
      </c>
      <c r="AG51" s="26">
        <v>4281</v>
      </c>
      <c r="AH51">
        <f t="shared" si="0"/>
        <v>1192</v>
      </c>
      <c r="AI51">
        <f t="shared" si="1"/>
        <v>1893</v>
      </c>
      <c r="AJ51">
        <f t="shared" si="2"/>
        <v>4626</v>
      </c>
      <c r="AK51">
        <f t="shared" si="3"/>
        <v>3376</v>
      </c>
      <c r="AL51">
        <f t="shared" si="4"/>
        <v>6499</v>
      </c>
      <c r="AM51">
        <f t="shared" si="5"/>
        <v>4594</v>
      </c>
      <c r="AN51">
        <f t="shared" si="6"/>
        <v>22180</v>
      </c>
      <c r="AO51" s="67">
        <f t="shared" si="7"/>
        <v>21</v>
      </c>
      <c r="AP51" s="68">
        <f t="shared" si="8"/>
        <v>142</v>
      </c>
      <c r="AQ51" s="68">
        <f t="shared" si="9"/>
        <v>1</v>
      </c>
      <c r="AR51" s="69">
        <f t="shared" si="10"/>
        <v>10923</v>
      </c>
      <c r="AS51" s="77">
        <f t="shared" si="11"/>
        <v>0</v>
      </c>
      <c r="AT51" s="73">
        <f t="shared" si="12"/>
        <v>395</v>
      </c>
      <c r="AU51" s="73">
        <f t="shared" si="13"/>
        <v>33</v>
      </c>
      <c r="AV51" s="78">
        <f t="shared" si="14"/>
        <v>14041</v>
      </c>
      <c r="AW51" s="84">
        <f t="shared" si="15"/>
        <v>21</v>
      </c>
      <c r="AX51" s="79">
        <f t="shared" si="16"/>
        <v>506</v>
      </c>
      <c r="AY51" s="79">
        <f t="shared" si="17"/>
        <v>34</v>
      </c>
      <c r="AZ51" s="85">
        <f t="shared" si="18"/>
        <v>21619</v>
      </c>
    </row>
    <row r="52" spans="1:52">
      <c r="A52" s="1">
        <v>1</v>
      </c>
      <c r="B52" s="20" t="s">
        <v>394</v>
      </c>
      <c r="C52" t="s">
        <v>395</v>
      </c>
      <c r="D52" t="s">
        <v>16</v>
      </c>
      <c r="E52" t="s">
        <v>31</v>
      </c>
      <c r="F52" t="s">
        <v>103</v>
      </c>
      <c r="G52" t="s">
        <v>19</v>
      </c>
      <c r="H52" t="s">
        <v>20</v>
      </c>
      <c r="I52" t="s">
        <v>21</v>
      </c>
      <c r="J52" s="21">
        <v>35183</v>
      </c>
      <c r="K52" s="21">
        <v>2629</v>
      </c>
      <c r="L52" s="21">
        <v>121</v>
      </c>
      <c r="M52" s="21">
        <v>47</v>
      </c>
      <c r="N52" s="22">
        <v>31653</v>
      </c>
      <c r="O52" s="22">
        <v>1115</v>
      </c>
      <c r="P52" s="22">
        <v>56</v>
      </c>
      <c r="Q52" s="22">
        <v>119</v>
      </c>
      <c r="R52" s="23">
        <v>38816</v>
      </c>
      <c r="S52" s="23">
        <v>1742</v>
      </c>
      <c r="T52" s="23">
        <v>49</v>
      </c>
      <c r="U52" s="23">
        <v>305</v>
      </c>
      <c r="V52" s="24">
        <v>48095</v>
      </c>
      <c r="W52" s="24">
        <v>38633</v>
      </c>
      <c r="X52" s="24">
        <v>50</v>
      </c>
      <c r="Y52" s="24">
        <v>688</v>
      </c>
      <c r="Z52" s="25">
        <v>44834</v>
      </c>
      <c r="AA52" s="25">
        <v>5947</v>
      </c>
      <c r="AB52" s="25">
        <v>58</v>
      </c>
      <c r="AC52" s="25">
        <v>1369</v>
      </c>
      <c r="AD52" s="26">
        <v>39185</v>
      </c>
      <c r="AE52" s="26">
        <v>1332</v>
      </c>
      <c r="AF52" s="26">
        <v>66</v>
      </c>
      <c r="AG52" s="26">
        <v>1271</v>
      </c>
      <c r="AH52">
        <f t="shared" si="0"/>
        <v>37980</v>
      </c>
      <c r="AI52">
        <f t="shared" si="1"/>
        <v>32943</v>
      </c>
      <c r="AJ52">
        <f t="shared" si="2"/>
        <v>40912</v>
      </c>
      <c r="AK52">
        <f t="shared" si="3"/>
        <v>87466</v>
      </c>
      <c r="AL52">
        <f t="shared" si="4"/>
        <v>52208</v>
      </c>
      <c r="AM52">
        <f t="shared" si="5"/>
        <v>41854</v>
      </c>
      <c r="AN52">
        <f t="shared" si="6"/>
        <v>293363</v>
      </c>
      <c r="AO52" s="67">
        <f t="shared" si="7"/>
        <v>153747</v>
      </c>
      <c r="AP52" s="68">
        <f t="shared" si="8"/>
        <v>44119</v>
      </c>
      <c r="AQ52" s="68">
        <f t="shared" si="9"/>
        <v>276</v>
      </c>
      <c r="AR52" s="69">
        <f t="shared" si="10"/>
        <v>1159</v>
      </c>
      <c r="AS52" s="77">
        <f t="shared" si="11"/>
        <v>132114</v>
      </c>
      <c r="AT52" s="73">
        <f t="shared" si="12"/>
        <v>45912</v>
      </c>
      <c r="AU52" s="73">
        <f t="shared" si="13"/>
        <v>174</v>
      </c>
      <c r="AV52" s="78">
        <f t="shared" si="14"/>
        <v>3328</v>
      </c>
      <c r="AW52" s="84">
        <f t="shared" si="15"/>
        <v>237766</v>
      </c>
      <c r="AX52" s="79">
        <f t="shared" si="16"/>
        <v>51398</v>
      </c>
      <c r="AY52" s="79">
        <f t="shared" si="17"/>
        <v>400</v>
      </c>
      <c r="AZ52" s="85">
        <f t="shared" si="18"/>
        <v>3799</v>
      </c>
    </row>
    <row r="53" spans="1:52">
      <c r="A53" s="1">
        <v>1</v>
      </c>
      <c r="B53" s="20" t="s">
        <v>400</v>
      </c>
      <c r="C53" t="s">
        <v>401</v>
      </c>
      <c r="D53" t="s">
        <v>16</v>
      </c>
      <c r="E53" t="s">
        <v>31</v>
      </c>
      <c r="F53" t="s">
        <v>81</v>
      </c>
      <c r="G53" t="s">
        <v>19</v>
      </c>
      <c r="H53" t="s">
        <v>20</v>
      </c>
      <c r="I53" t="s">
        <v>21</v>
      </c>
      <c r="J53" s="21">
        <v>6</v>
      </c>
      <c r="K53" s="21">
        <v>16715</v>
      </c>
      <c r="L53" s="21">
        <v>3001</v>
      </c>
      <c r="M53" s="21">
        <v>18</v>
      </c>
      <c r="N53" s="22">
        <v>0</v>
      </c>
      <c r="O53" s="22">
        <v>23331</v>
      </c>
      <c r="P53" s="22">
        <v>1686</v>
      </c>
      <c r="Q53" s="22">
        <v>62</v>
      </c>
      <c r="R53" s="23">
        <v>0</v>
      </c>
      <c r="S53" s="23">
        <v>23240</v>
      </c>
      <c r="T53" s="23">
        <v>2687</v>
      </c>
      <c r="U53" s="23">
        <v>122</v>
      </c>
      <c r="V53" s="24">
        <v>0</v>
      </c>
      <c r="W53" s="24">
        <v>20477</v>
      </c>
      <c r="X53" s="24">
        <v>3820</v>
      </c>
      <c r="Y53" s="24">
        <v>210</v>
      </c>
      <c r="Z53" s="25">
        <v>0</v>
      </c>
      <c r="AA53" s="25">
        <v>22912</v>
      </c>
      <c r="AB53" s="25">
        <v>4802</v>
      </c>
      <c r="AC53" s="25">
        <v>152</v>
      </c>
      <c r="AD53" s="26">
        <v>0</v>
      </c>
      <c r="AE53" s="26">
        <v>23017</v>
      </c>
      <c r="AF53" s="26">
        <v>5872</v>
      </c>
      <c r="AG53" s="26">
        <v>328</v>
      </c>
      <c r="AH53">
        <f t="shared" si="0"/>
        <v>19740</v>
      </c>
      <c r="AI53">
        <f t="shared" si="1"/>
        <v>25079</v>
      </c>
      <c r="AJ53">
        <f t="shared" si="2"/>
        <v>26049</v>
      </c>
      <c r="AK53">
        <f t="shared" si="3"/>
        <v>24507</v>
      </c>
      <c r="AL53">
        <f t="shared" si="4"/>
        <v>27866</v>
      </c>
      <c r="AM53">
        <f t="shared" si="5"/>
        <v>29217</v>
      </c>
      <c r="AN53">
        <f t="shared" si="6"/>
        <v>152458</v>
      </c>
      <c r="AO53" s="67">
        <f t="shared" si="7"/>
        <v>6</v>
      </c>
      <c r="AP53" s="68">
        <f t="shared" si="8"/>
        <v>83763</v>
      </c>
      <c r="AQ53" s="68">
        <f t="shared" si="9"/>
        <v>11194</v>
      </c>
      <c r="AR53" s="69">
        <f t="shared" si="10"/>
        <v>412</v>
      </c>
      <c r="AS53" s="77">
        <f t="shared" si="11"/>
        <v>0</v>
      </c>
      <c r="AT53" s="73">
        <f t="shared" si="12"/>
        <v>66406</v>
      </c>
      <c r="AU53" s="73">
        <f t="shared" si="13"/>
        <v>14494</v>
      </c>
      <c r="AV53" s="78">
        <f t="shared" si="14"/>
        <v>690</v>
      </c>
      <c r="AW53" s="84">
        <f t="shared" si="15"/>
        <v>6</v>
      </c>
      <c r="AX53" s="79">
        <f t="shared" si="16"/>
        <v>129692</v>
      </c>
      <c r="AY53" s="79">
        <f t="shared" si="17"/>
        <v>21868</v>
      </c>
      <c r="AZ53" s="85">
        <f t="shared" si="18"/>
        <v>892</v>
      </c>
    </row>
    <row r="54" spans="1:52">
      <c r="A54" s="1">
        <v>1</v>
      </c>
      <c r="B54" s="32" t="s">
        <v>405</v>
      </c>
      <c r="C54" t="s">
        <v>406</v>
      </c>
      <c r="D54" t="s">
        <v>16</v>
      </c>
      <c r="E54" t="s">
        <v>31</v>
      </c>
      <c r="F54" t="s">
        <v>32</v>
      </c>
      <c r="G54" t="s">
        <v>19</v>
      </c>
      <c r="H54" t="s">
        <v>36</v>
      </c>
      <c r="I54" t="s">
        <v>28</v>
      </c>
      <c r="J54" s="21">
        <v>0</v>
      </c>
      <c r="K54" s="21">
        <v>10708</v>
      </c>
      <c r="L54" s="21">
        <v>47</v>
      </c>
      <c r="M54" s="21">
        <v>1</v>
      </c>
      <c r="N54" s="22">
        <v>0</v>
      </c>
      <c r="O54" s="22">
        <v>8776</v>
      </c>
      <c r="P54" s="22">
        <v>29</v>
      </c>
      <c r="Q54" s="22">
        <v>5</v>
      </c>
      <c r="R54" s="23">
        <v>0</v>
      </c>
      <c r="S54" s="23">
        <v>7465</v>
      </c>
      <c r="T54" s="23">
        <v>22</v>
      </c>
      <c r="U54" s="23">
        <v>5</v>
      </c>
      <c r="V54" s="24">
        <v>0</v>
      </c>
      <c r="W54" s="24">
        <v>4229</v>
      </c>
      <c r="X54" s="24">
        <v>41</v>
      </c>
      <c r="Y54" s="24">
        <v>14</v>
      </c>
      <c r="Z54" s="25">
        <v>0</v>
      </c>
      <c r="AA54" s="25">
        <v>4789</v>
      </c>
      <c r="AB54" s="25">
        <v>28</v>
      </c>
      <c r="AC54" s="25">
        <v>16</v>
      </c>
      <c r="AD54" s="26">
        <v>0</v>
      </c>
      <c r="AE54" s="26">
        <v>13610</v>
      </c>
      <c r="AF54" s="26">
        <v>17</v>
      </c>
      <c r="AG54" s="26">
        <v>9</v>
      </c>
      <c r="AH54">
        <f t="shared" si="0"/>
        <v>10756</v>
      </c>
      <c r="AI54">
        <f t="shared" si="1"/>
        <v>8810</v>
      </c>
      <c r="AJ54">
        <f t="shared" si="2"/>
        <v>7492</v>
      </c>
      <c r="AK54">
        <f t="shared" si="3"/>
        <v>4284</v>
      </c>
      <c r="AL54">
        <f t="shared" si="4"/>
        <v>4833</v>
      </c>
      <c r="AM54">
        <f t="shared" si="5"/>
        <v>13636</v>
      </c>
      <c r="AN54">
        <f t="shared" si="6"/>
        <v>49811</v>
      </c>
      <c r="AO54" s="67">
        <f t="shared" si="7"/>
        <v>0</v>
      </c>
      <c r="AP54" s="68">
        <f t="shared" si="8"/>
        <v>31178</v>
      </c>
      <c r="AQ54" s="68">
        <f t="shared" si="9"/>
        <v>139</v>
      </c>
      <c r="AR54" s="69">
        <f t="shared" si="10"/>
        <v>25</v>
      </c>
      <c r="AS54" s="77">
        <f t="shared" si="11"/>
        <v>0</v>
      </c>
      <c r="AT54" s="73">
        <f t="shared" si="12"/>
        <v>22628</v>
      </c>
      <c r="AU54" s="73">
        <f t="shared" si="13"/>
        <v>86</v>
      </c>
      <c r="AV54" s="78">
        <f t="shared" si="14"/>
        <v>39</v>
      </c>
      <c r="AW54" s="84">
        <f t="shared" si="15"/>
        <v>0</v>
      </c>
      <c r="AX54" s="79">
        <f t="shared" si="16"/>
        <v>49577</v>
      </c>
      <c r="AY54" s="79">
        <f t="shared" si="17"/>
        <v>184</v>
      </c>
      <c r="AZ54" s="85">
        <f t="shared" si="18"/>
        <v>50</v>
      </c>
    </row>
    <row r="55" spans="1:52">
      <c r="A55" s="1">
        <v>1</v>
      </c>
      <c r="B55" s="20" t="s">
        <v>415</v>
      </c>
      <c r="C55" t="s">
        <v>416</v>
      </c>
      <c r="D55" t="s">
        <v>16</v>
      </c>
      <c r="E55" t="s">
        <v>31</v>
      </c>
      <c r="F55" s="20" t="s">
        <v>103</v>
      </c>
      <c r="G55" t="s">
        <v>19</v>
      </c>
      <c r="H55" t="s">
        <v>20</v>
      </c>
      <c r="I55" t="s">
        <v>21</v>
      </c>
      <c r="J55" s="21">
        <v>16120</v>
      </c>
      <c r="K55" s="21">
        <v>1227</v>
      </c>
      <c r="L55" s="21">
        <v>10</v>
      </c>
      <c r="M55" s="21">
        <v>14</v>
      </c>
      <c r="N55" s="22">
        <v>15182</v>
      </c>
      <c r="O55" s="22">
        <v>4340</v>
      </c>
      <c r="P55" s="22">
        <v>11</v>
      </c>
      <c r="Q55" s="22">
        <v>4</v>
      </c>
      <c r="R55" s="23">
        <v>19735</v>
      </c>
      <c r="S55" s="23">
        <v>628</v>
      </c>
      <c r="T55" s="23">
        <v>8</v>
      </c>
      <c r="U55" s="23">
        <v>4</v>
      </c>
      <c r="V55" s="24">
        <v>21747</v>
      </c>
      <c r="W55" s="24">
        <v>345</v>
      </c>
      <c r="X55" s="24">
        <v>4</v>
      </c>
      <c r="Y55" s="24">
        <v>11</v>
      </c>
      <c r="Z55" s="25">
        <v>20346</v>
      </c>
      <c r="AA55" s="25">
        <v>5233</v>
      </c>
      <c r="AB55" s="25">
        <v>3</v>
      </c>
      <c r="AC55" s="25">
        <v>1</v>
      </c>
      <c r="AD55" s="26">
        <v>20741</v>
      </c>
      <c r="AE55" s="26">
        <v>21</v>
      </c>
      <c r="AF55" s="26">
        <v>7</v>
      </c>
      <c r="AG55" s="26">
        <v>6</v>
      </c>
      <c r="AH55">
        <f t="shared" si="0"/>
        <v>17371</v>
      </c>
      <c r="AI55">
        <f t="shared" si="1"/>
        <v>19537</v>
      </c>
      <c r="AJ55">
        <f t="shared" si="2"/>
        <v>20375</v>
      </c>
      <c r="AK55">
        <f t="shared" si="3"/>
        <v>22107</v>
      </c>
      <c r="AL55">
        <f t="shared" si="4"/>
        <v>25583</v>
      </c>
      <c r="AM55">
        <f t="shared" si="5"/>
        <v>20775</v>
      </c>
      <c r="AN55">
        <f t="shared" si="6"/>
        <v>125748</v>
      </c>
      <c r="AO55" s="67">
        <f t="shared" si="7"/>
        <v>72784</v>
      </c>
      <c r="AP55" s="68">
        <f t="shared" si="8"/>
        <v>6540</v>
      </c>
      <c r="AQ55" s="68">
        <f t="shared" si="9"/>
        <v>33</v>
      </c>
      <c r="AR55" s="69">
        <f t="shared" si="10"/>
        <v>33</v>
      </c>
      <c r="AS55" s="77">
        <f t="shared" si="11"/>
        <v>62834</v>
      </c>
      <c r="AT55" s="73">
        <f t="shared" si="12"/>
        <v>5599</v>
      </c>
      <c r="AU55" s="73">
        <f t="shared" si="13"/>
        <v>14</v>
      </c>
      <c r="AV55" s="78">
        <f t="shared" si="14"/>
        <v>18</v>
      </c>
      <c r="AW55" s="84">
        <f t="shared" si="15"/>
        <v>113871</v>
      </c>
      <c r="AX55" s="79">
        <f t="shared" si="16"/>
        <v>11794</v>
      </c>
      <c r="AY55" s="79">
        <f t="shared" si="17"/>
        <v>43</v>
      </c>
      <c r="AZ55" s="85">
        <f t="shared" si="18"/>
        <v>40</v>
      </c>
    </row>
    <row r="56" spans="1:52">
      <c r="A56" s="1">
        <v>1</v>
      </c>
      <c r="B56" t="s">
        <v>437</v>
      </c>
      <c r="C56" t="s">
        <v>438</v>
      </c>
      <c r="D56" t="s">
        <v>16</v>
      </c>
      <c r="E56" t="s">
        <v>31</v>
      </c>
      <c r="F56" t="s">
        <v>35</v>
      </c>
      <c r="G56" t="s">
        <v>19</v>
      </c>
      <c r="H56" t="s">
        <v>36</v>
      </c>
      <c r="I56" t="s">
        <v>21</v>
      </c>
      <c r="J56" s="21">
        <v>10991</v>
      </c>
      <c r="K56" s="21">
        <v>428</v>
      </c>
      <c r="L56" s="21">
        <v>3</v>
      </c>
      <c r="M56" s="21">
        <v>4</v>
      </c>
      <c r="N56" s="22">
        <v>4680</v>
      </c>
      <c r="O56" s="22">
        <v>211</v>
      </c>
      <c r="P56" s="22">
        <v>8</v>
      </c>
      <c r="Q56" s="22">
        <v>14</v>
      </c>
      <c r="R56" s="23">
        <v>5820</v>
      </c>
      <c r="S56" s="23">
        <v>10250</v>
      </c>
      <c r="T56" s="23">
        <v>7</v>
      </c>
      <c r="U56" s="23">
        <v>28</v>
      </c>
      <c r="V56" s="24">
        <v>6135</v>
      </c>
      <c r="W56" s="24">
        <v>7664</v>
      </c>
      <c r="X56" s="24">
        <v>4</v>
      </c>
      <c r="Y56" s="24">
        <v>43</v>
      </c>
      <c r="Z56" s="25">
        <v>5937</v>
      </c>
      <c r="AA56" s="25">
        <v>217</v>
      </c>
      <c r="AB56" s="25">
        <v>5</v>
      </c>
      <c r="AC56" s="25">
        <v>48</v>
      </c>
      <c r="AD56" s="26">
        <v>5409</v>
      </c>
      <c r="AE56" s="26">
        <v>15</v>
      </c>
      <c r="AF56" s="26">
        <v>0</v>
      </c>
      <c r="AG56" s="26">
        <v>39</v>
      </c>
      <c r="AH56">
        <f t="shared" si="0"/>
        <v>11426</v>
      </c>
      <c r="AI56">
        <f t="shared" si="1"/>
        <v>4913</v>
      </c>
      <c r="AJ56">
        <f t="shared" si="2"/>
        <v>16105</v>
      </c>
      <c r="AK56">
        <f t="shared" si="3"/>
        <v>13846</v>
      </c>
      <c r="AL56">
        <f t="shared" si="4"/>
        <v>6207</v>
      </c>
      <c r="AM56">
        <f t="shared" si="5"/>
        <v>5463</v>
      </c>
      <c r="AN56">
        <f t="shared" si="6"/>
        <v>57960</v>
      </c>
      <c r="AO56" s="67">
        <f t="shared" si="7"/>
        <v>27626</v>
      </c>
      <c r="AP56" s="68">
        <f t="shared" si="8"/>
        <v>18553</v>
      </c>
      <c r="AQ56" s="68">
        <f t="shared" si="9"/>
        <v>22</v>
      </c>
      <c r="AR56" s="69">
        <f t="shared" si="10"/>
        <v>89</v>
      </c>
      <c r="AS56" s="77">
        <f t="shared" si="11"/>
        <v>17481</v>
      </c>
      <c r="AT56" s="73">
        <f t="shared" si="12"/>
        <v>7896</v>
      </c>
      <c r="AU56" s="73">
        <f t="shared" si="13"/>
        <v>9</v>
      </c>
      <c r="AV56" s="78">
        <f t="shared" si="14"/>
        <v>130</v>
      </c>
      <c r="AW56" s="84">
        <f t="shared" si="15"/>
        <v>38972</v>
      </c>
      <c r="AX56" s="79">
        <f t="shared" si="16"/>
        <v>18785</v>
      </c>
      <c r="AY56" s="79">
        <f t="shared" si="17"/>
        <v>27</v>
      </c>
      <c r="AZ56" s="85">
        <f t="shared" si="18"/>
        <v>176</v>
      </c>
    </row>
    <row r="57" spans="1:52">
      <c r="A57" s="1">
        <v>1</v>
      </c>
      <c r="B57" t="s">
        <v>439</v>
      </c>
      <c r="C57" t="s">
        <v>440</v>
      </c>
      <c r="D57" t="s">
        <v>16</v>
      </c>
      <c r="E57" t="s">
        <v>31</v>
      </c>
      <c r="F57" t="s">
        <v>35</v>
      </c>
      <c r="G57" t="s">
        <v>19</v>
      </c>
      <c r="H57" t="s">
        <v>36</v>
      </c>
      <c r="I57" t="s">
        <v>28</v>
      </c>
      <c r="J57" s="21">
        <v>5007</v>
      </c>
      <c r="K57" s="21">
        <v>984</v>
      </c>
      <c r="L57" s="21">
        <v>8</v>
      </c>
      <c r="M57" s="21">
        <v>0</v>
      </c>
      <c r="N57" s="22">
        <v>1846</v>
      </c>
      <c r="O57" s="22">
        <v>634</v>
      </c>
      <c r="P57" s="22">
        <v>5</v>
      </c>
      <c r="Q57" s="22">
        <v>0</v>
      </c>
      <c r="R57" s="23">
        <v>2050</v>
      </c>
      <c r="S57" s="23">
        <v>851</v>
      </c>
      <c r="T57" s="23">
        <v>0</v>
      </c>
      <c r="U57" s="23">
        <v>0</v>
      </c>
      <c r="V57" s="24">
        <v>4280</v>
      </c>
      <c r="W57" s="24">
        <v>10576</v>
      </c>
      <c r="X57" s="24">
        <v>5</v>
      </c>
      <c r="Y57" s="24">
        <v>4</v>
      </c>
      <c r="Z57" s="25">
        <v>2275</v>
      </c>
      <c r="AA57" s="25">
        <v>49473</v>
      </c>
      <c r="AB57" s="25">
        <v>4</v>
      </c>
      <c r="AC57" s="25">
        <v>7</v>
      </c>
      <c r="AD57" s="26">
        <v>2234</v>
      </c>
      <c r="AE57" s="26">
        <v>3</v>
      </c>
      <c r="AF57" s="26">
        <v>3</v>
      </c>
      <c r="AG57" s="26">
        <v>1</v>
      </c>
      <c r="AH57">
        <f t="shared" si="0"/>
        <v>5999</v>
      </c>
      <c r="AI57">
        <f t="shared" si="1"/>
        <v>2485</v>
      </c>
      <c r="AJ57">
        <f t="shared" si="2"/>
        <v>2901</v>
      </c>
      <c r="AK57">
        <f t="shared" si="3"/>
        <v>14865</v>
      </c>
      <c r="AL57">
        <f t="shared" si="4"/>
        <v>51759</v>
      </c>
      <c r="AM57">
        <f t="shared" si="5"/>
        <v>2241</v>
      </c>
      <c r="AN57">
        <f t="shared" si="6"/>
        <v>80250</v>
      </c>
      <c r="AO57" s="67">
        <f t="shared" si="7"/>
        <v>13183</v>
      </c>
      <c r="AP57" s="68">
        <f t="shared" si="8"/>
        <v>13045</v>
      </c>
      <c r="AQ57" s="68">
        <f t="shared" si="9"/>
        <v>18</v>
      </c>
      <c r="AR57" s="69">
        <f t="shared" si="10"/>
        <v>4</v>
      </c>
      <c r="AS57" s="77">
        <f t="shared" si="11"/>
        <v>8789</v>
      </c>
      <c r="AT57" s="73">
        <f t="shared" si="12"/>
        <v>60052</v>
      </c>
      <c r="AU57" s="73">
        <f t="shared" si="13"/>
        <v>12</v>
      </c>
      <c r="AV57" s="78">
        <f t="shared" si="14"/>
        <v>12</v>
      </c>
      <c r="AW57" s="84">
        <f t="shared" si="15"/>
        <v>17692</v>
      </c>
      <c r="AX57" s="79">
        <f t="shared" si="16"/>
        <v>62521</v>
      </c>
      <c r="AY57" s="79">
        <f t="shared" si="17"/>
        <v>25</v>
      </c>
      <c r="AZ57" s="85">
        <f t="shared" si="18"/>
        <v>12</v>
      </c>
    </row>
  </sheetData>
  <mergeCells count="4">
    <mergeCell ref="AO1:AR1"/>
    <mergeCell ref="AS1:AV1"/>
    <mergeCell ref="AW1:AZ1"/>
    <mergeCell ref="BD1:BE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682C4-BC95-9640-931D-E2C23ED2ED87}">
  <dimension ref="A1:BF42"/>
  <sheetViews>
    <sheetView topLeftCell="AU1" workbookViewId="0">
      <selection activeCell="BD3" sqref="BD3:BF7"/>
    </sheetView>
  </sheetViews>
  <sheetFormatPr defaultColWidth="11.42578125" defaultRowHeight="15"/>
  <cols>
    <col min="3" max="3" width="47.7109375" bestFit="1" customWidth="1"/>
    <col min="55" max="55" width="4.140625" bestFit="1" customWidth="1"/>
    <col min="56" max="56" width="12" bestFit="1" customWidth="1"/>
    <col min="57" max="58" width="23.85546875" bestFit="1" customWidth="1"/>
  </cols>
  <sheetData>
    <row r="1" spans="1:58" ht="21.75" thickBot="1">
      <c r="A1" s="1"/>
      <c r="J1" s="2">
        <v>2015</v>
      </c>
      <c r="K1" s="2">
        <v>2015</v>
      </c>
      <c r="L1" s="2">
        <v>2015</v>
      </c>
      <c r="M1" s="2">
        <v>2015</v>
      </c>
      <c r="N1" s="3">
        <v>2016</v>
      </c>
      <c r="O1" s="3">
        <v>2016</v>
      </c>
      <c r="P1" s="3">
        <v>2016</v>
      </c>
      <c r="Q1" s="3">
        <v>2016</v>
      </c>
      <c r="R1" s="4">
        <v>2017</v>
      </c>
      <c r="S1" s="4">
        <v>2017</v>
      </c>
      <c r="T1" s="4">
        <v>2017</v>
      </c>
      <c r="U1" s="4">
        <v>2017</v>
      </c>
      <c r="V1" s="5">
        <v>2018</v>
      </c>
      <c r="W1" s="5">
        <v>2018</v>
      </c>
      <c r="X1" s="5">
        <v>2018</v>
      </c>
      <c r="Y1" s="5">
        <v>2018</v>
      </c>
      <c r="Z1" s="6">
        <v>2019</v>
      </c>
      <c r="AA1" s="6">
        <v>2019</v>
      </c>
      <c r="AB1" s="6">
        <v>2019</v>
      </c>
      <c r="AC1" s="6">
        <v>2019</v>
      </c>
      <c r="AD1" s="7">
        <v>2020</v>
      </c>
      <c r="AE1" s="7">
        <v>2020</v>
      </c>
      <c r="AF1" s="7">
        <v>2020</v>
      </c>
      <c r="AG1" s="7">
        <v>2020</v>
      </c>
      <c r="AH1" s="8" t="s">
        <v>0</v>
      </c>
      <c r="AI1" s="8" t="s">
        <v>0</v>
      </c>
      <c r="AJ1" s="8" t="s">
        <v>0</v>
      </c>
      <c r="AK1" s="8" t="s">
        <v>0</v>
      </c>
      <c r="AL1" s="8" t="s">
        <v>0</v>
      </c>
      <c r="AM1" s="8" t="s">
        <v>0</v>
      </c>
      <c r="AN1" s="8" t="s">
        <v>0</v>
      </c>
      <c r="AO1" s="277" t="s">
        <v>447</v>
      </c>
      <c r="AP1" s="278"/>
      <c r="AQ1" s="278"/>
      <c r="AR1" s="279"/>
      <c r="AS1" s="283" t="s">
        <v>449</v>
      </c>
      <c r="AT1" s="284"/>
      <c r="AU1" s="284"/>
      <c r="AV1" s="285"/>
      <c r="AW1" s="280" t="s">
        <v>448</v>
      </c>
      <c r="AX1" s="281"/>
      <c r="AY1" s="281"/>
      <c r="AZ1" s="282"/>
      <c r="BD1" s="289">
        <v>2019</v>
      </c>
      <c r="BE1" s="289"/>
      <c r="BF1" s="145">
        <v>2020</v>
      </c>
    </row>
    <row r="2" spans="1:58" ht="63.75" thickBot="1">
      <c r="A2" s="10"/>
      <c r="B2" s="11" t="s">
        <v>1</v>
      </c>
      <c r="C2" s="12" t="s">
        <v>2</v>
      </c>
      <c r="D2" s="12" t="s">
        <v>3</v>
      </c>
      <c r="E2" s="13" t="s">
        <v>4</v>
      </c>
      <c r="F2" s="12" t="s">
        <v>5</v>
      </c>
      <c r="G2" s="12" t="s">
        <v>6</v>
      </c>
      <c r="H2" s="12" t="s">
        <v>7</v>
      </c>
      <c r="I2" s="12" t="s">
        <v>8</v>
      </c>
      <c r="J2" s="2" t="s">
        <v>9</v>
      </c>
      <c r="K2" s="2" t="s">
        <v>10</v>
      </c>
      <c r="L2" s="2" t="s">
        <v>11</v>
      </c>
      <c r="M2" s="2" t="s">
        <v>441</v>
      </c>
      <c r="N2" s="3" t="s">
        <v>9</v>
      </c>
      <c r="O2" s="3" t="s">
        <v>10</v>
      </c>
      <c r="P2" s="3" t="s">
        <v>11</v>
      </c>
      <c r="Q2" s="3" t="s">
        <v>441</v>
      </c>
      <c r="R2" s="4" t="s">
        <v>9</v>
      </c>
      <c r="S2" s="4" t="s">
        <v>10</v>
      </c>
      <c r="T2" s="4" t="s">
        <v>11</v>
      </c>
      <c r="U2" s="4" t="s">
        <v>441</v>
      </c>
      <c r="V2" s="5" t="s">
        <v>9</v>
      </c>
      <c r="W2" s="5" t="s">
        <v>10</v>
      </c>
      <c r="X2" s="5" t="s">
        <v>11</v>
      </c>
      <c r="Y2" s="5" t="s">
        <v>441</v>
      </c>
      <c r="Z2" s="6" t="s">
        <v>9</v>
      </c>
      <c r="AA2" s="6" t="s">
        <v>10</v>
      </c>
      <c r="AB2" s="6" t="s">
        <v>11</v>
      </c>
      <c r="AC2" s="6" t="s">
        <v>441</v>
      </c>
      <c r="AD2" s="7" t="s">
        <v>9</v>
      </c>
      <c r="AE2" s="7" t="s">
        <v>10</v>
      </c>
      <c r="AF2" s="7" t="s">
        <v>11</v>
      </c>
      <c r="AG2" s="7" t="s">
        <v>441</v>
      </c>
      <c r="AH2" s="8">
        <v>2015</v>
      </c>
      <c r="AI2" s="14">
        <v>2016</v>
      </c>
      <c r="AJ2" s="8">
        <v>2017</v>
      </c>
      <c r="AK2" s="14">
        <v>2018</v>
      </c>
      <c r="AL2" s="14">
        <v>2019</v>
      </c>
      <c r="AM2" s="14">
        <v>2020</v>
      </c>
      <c r="AN2" s="14" t="s">
        <v>12</v>
      </c>
      <c r="AO2" s="58" t="s">
        <v>9</v>
      </c>
      <c r="AP2" s="59" t="s">
        <v>10</v>
      </c>
      <c r="AQ2" s="59" t="s">
        <v>11</v>
      </c>
      <c r="AR2" s="60" t="s">
        <v>441</v>
      </c>
      <c r="AS2" s="64" t="s">
        <v>9</v>
      </c>
      <c r="AT2" s="61" t="s">
        <v>10</v>
      </c>
      <c r="AU2" s="61" t="s">
        <v>11</v>
      </c>
      <c r="AV2" s="65" t="s">
        <v>441</v>
      </c>
      <c r="AW2" s="83" t="s">
        <v>9</v>
      </c>
      <c r="AX2" s="62" t="s">
        <v>10</v>
      </c>
      <c r="AY2" s="62" t="s">
        <v>11</v>
      </c>
      <c r="AZ2" s="63" t="s">
        <v>441</v>
      </c>
      <c r="BC2" s="145" t="s">
        <v>28</v>
      </c>
      <c r="BD2" s="145" t="s">
        <v>3</v>
      </c>
      <c r="BE2" s="145" t="s">
        <v>505</v>
      </c>
      <c r="BF2" s="145" t="s">
        <v>505</v>
      </c>
    </row>
    <row r="3" spans="1:58">
      <c r="A3" s="1">
        <v>1</v>
      </c>
      <c r="B3" t="s">
        <v>50</v>
      </c>
      <c r="C3" t="s">
        <v>51</v>
      </c>
      <c r="D3" t="s">
        <v>52</v>
      </c>
      <c r="E3" t="s">
        <v>17</v>
      </c>
      <c r="F3" t="s">
        <v>490</v>
      </c>
      <c r="G3" t="s">
        <v>53</v>
      </c>
      <c r="H3" t="s">
        <v>41</v>
      </c>
      <c r="I3" t="s">
        <v>28</v>
      </c>
      <c r="J3" s="21">
        <v>6517</v>
      </c>
      <c r="K3" s="21">
        <v>1549</v>
      </c>
      <c r="L3" s="21">
        <v>2409</v>
      </c>
      <c r="M3" s="21">
        <v>0</v>
      </c>
      <c r="N3" s="22">
        <v>5506</v>
      </c>
      <c r="O3" s="22">
        <v>809</v>
      </c>
      <c r="P3" s="22">
        <v>2145</v>
      </c>
      <c r="Q3" s="22">
        <v>2</v>
      </c>
      <c r="R3" s="23">
        <v>5446</v>
      </c>
      <c r="S3" s="23">
        <v>450</v>
      </c>
      <c r="T3" s="23">
        <v>2172</v>
      </c>
      <c r="U3" s="23">
        <v>4</v>
      </c>
      <c r="V3" s="24">
        <v>4527</v>
      </c>
      <c r="W3" s="24">
        <v>2116</v>
      </c>
      <c r="X3" s="24">
        <v>2414</v>
      </c>
      <c r="Y3" s="24">
        <v>0</v>
      </c>
      <c r="Z3" s="25">
        <v>4440</v>
      </c>
      <c r="AA3" s="25">
        <v>925</v>
      </c>
      <c r="AB3" s="25">
        <v>1709</v>
      </c>
      <c r="AC3" s="25">
        <v>1</v>
      </c>
      <c r="AD3" s="26">
        <v>6672</v>
      </c>
      <c r="AE3" s="26">
        <v>109</v>
      </c>
      <c r="AF3" s="26">
        <v>1782</v>
      </c>
      <c r="AG3" s="26">
        <v>1</v>
      </c>
      <c r="AH3">
        <f>SUM(J3:M3)</f>
        <v>10475</v>
      </c>
      <c r="AI3">
        <f>SUM(N3:Q3)</f>
        <v>8462</v>
      </c>
      <c r="AJ3">
        <f>SUM(R3:U3)</f>
        <v>8072</v>
      </c>
      <c r="AK3">
        <f>SUM(V3:Y3)</f>
        <v>9057</v>
      </c>
      <c r="AL3">
        <f>SUM(Z3:AC3)</f>
        <v>7075</v>
      </c>
      <c r="AM3">
        <f>SUM(AD3:AG3)</f>
        <v>8564</v>
      </c>
      <c r="AN3">
        <f>SUM(AH3:AM3)</f>
        <v>51705</v>
      </c>
      <c r="AO3" s="67">
        <f>J3+N3+R3+V3</f>
        <v>21996</v>
      </c>
      <c r="AP3" s="68">
        <f>K3+O3+S3+W3</f>
        <v>4924</v>
      </c>
      <c r="AQ3" s="68">
        <f>L3+P3+T3+X3</f>
        <v>9140</v>
      </c>
      <c r="AR3" s="69">
        <f>M3+Q3+U3+Y3</f>
        <v>6</v>
      </c>
      <c r="AS3" s="77">
        <f>V3+Z3+AD3</f>
        <v>15639</v>
      </c>
      <c r="AT3" s="73">
        <f>W3+AA3+AE3</f>
        <v>3150</v>
      </c>
      <c r="AU3" s="73">
        <f>X3+AB3+AF3</f>
        <v>5905</v>
      </c>
      <c r="AV3" s="78">
        <f>Y3+AC3+AG3</f>
        <v>2</v>
      </c>
      <c r="AW3" s="84">
        <f>J3+N3+R3+V3+Z3+AD3</f>
        <v>33108</v>
      </c>
      <c r="AX3" s="79">
        <f>K3+O3+S3+W3+AA3+AE3</f>
        <v>5958</v>
      </c>
      <c r="AY3" s="79">
        <f>L3+P3+T3+X3+AB3+AF3</f>
        <v>12631</v>
      </c>
      <c r="AZ3" s="85">
        <f>M3+Q3+U3+Y3+AC3+AG3</f>
        <v>8</v>
      </c>
      <c r="BC3" s="146">
        <v>1</v>
      </c>
      <c r="BD3" s="148" t="str" cm="1">
        <f t="array" ref="BD3">INDEX($C$3:$C$42,MATCH(BE3,$AL$3:$AL$42,0),0)</f>
        <v>NEW ZEALAND</v>
      </c>
      <c r="BE3" s="147">
        <f>LARGE($AL$3:$AL$42,BC3)</f>
        <v>106518</v>
      </c>
      <c r="BF3" s="147" cm="1">
        <f t="array" ref="BF3">INDEX($AM$3:$AM$42,MATCH(BD3,$C$3:$C$42,0),0)</f>
        <v>84632</v>
      </c>
    </row>
    <row r="4" spans="1:58">
      <c r="A4" s="1">
        <v>1</v>
      </c>
      <c r="B4" t="s">
        <v>66</v>
      </c>
      <c r="C4" t="s">
        <v>67</v>
      </c>
      <c r="D4" t="s">
        <v>16</v>
      </c>
      <c r="E4" t="s">
        <v>17</v>
      </c>
      <c r="F4" s="20" t="s">
        <v>68</v>
      </c>
      <c r="G4" t="s">
        <v>19</v>
      </c>
      <c r="H4" t="s">
        <v>36</v>
      </c>
      <c r="I4" t="s">
        <v>21</v>
      </c>
      <c r="J4" s="21">
        <v>26660</v>
      </c>
      <c r="K4" s="21">
        <v>22</v>
      </c>
      <c r="L4" s="21">
        <v>0</v>
      </c>
      <c r="M4" s="21">
        <v>0</v>
      </c>
      <c r="N4" s="22">
        <v>27397</v>
      </c>
      <c r="O4" s="22">
        <v>18</v>
      </c>
      <c r="P4" s="22">
        <v>0</v>
      </c>
      <c r="Q4" s="22">
        <v>8</v>
      </c>
      <c r="R4" s="23">
        <v>27037</v>
      </c>
      <c r="S4" s="23">
        <v>29</v>
      </c>
      <c r="T4" s="23">
        <v>1</v>
      </c>
      <c r="U4" s="23">
        <v>1</v>
      </c>
      <c r="V4" s="24">
        <v>21808</v>
      </c>
      <c r="W4" s="24">
        <v>23</v>
      </c>
      <c r="X4" s="24">
        <v>0</v>
      </c>
      <c r="Y4" s="24">
        <v>13</v>
      </c>
      <c r="Z4" s="25">
        <v>19677</v>
      </c>
      <c r="AA4" s="25">
        <v>38</v>
      </c>
      <c r="AB4" s="25">
        <v>5</v>
      </c>
      <c r="AC4" s="25">
        <v>3</v>
      </c>
      <c r="AD4" s="26">
        <v>15444</v>
      </c>
      <c r="AE4" s="26">
        <v>0</v>
      </c>
      <c r="AF4" s="26">
        <v>0</v>
      </c>
      <c r="AG4" s="26">
        <v>0</v>
      </c>
      <c r="AH4">
        <f t="shared" ref="AH4:AH42" si="0">SUM(J4:M4)</f>
        <v>26682</v>
      </c>
      <c r="AI4">
        <f t="shared" ref="AI4:AI42" si="1">SUM(N4:Q4)</f>
        <v>27423</v>
      </c>
      <c r="AJ4">
        <f t="shared" ref="AJ4:AJ42" si="2">SUM(R4:U4)</f>
        <v>27068</v>
      </c>
      <c r="AK4">
        <f t="shared" ref="AK4:AK42" si="3">SUM(V4:Y4)</f>
        <v>21844</v>
      </c>
      <c r="AL4">
        <f t="shared" ref="AL4:AL42" si="4">SUM(Z4:AC4)</f>
        <v>19723</v>
      </c>
      <c r="AM4">
        <f t="shared" ref="AM4:AM42" si="5">SUM(AD4:AG4)</f>
        <v>15444</v>
      </c>
      <c r="AN4">
        <f t="shared" ref="AN4:AN42" si="6">SUM(AH4:AM4)</f>
        <v>138184</v>
      </c>
      <c r="AO4" s="67">
        <f t="shared" ref="AO4:AO42" si="7">J4+N4+R4+V4</f>
        <v>102902</v>
      </c>
      <c r="AP4" s="68">
        <f t="shared" ref="AP4:AP42" si="8">K4+O4+S4+W4</f>
        <v>92</v>
      </c>
      <c r="AQ4" s="68">
        <f t="shared" ref="AQ4:AQ42" si="9">L4+P4+T4+X4</f>
        <v>1</v>
      </c>
      <c r="AR4" s="69">
        <f t="shared" ref="AR4:AR42" si="10">M4+Q4+U4+Y4</f>
        <v>22</v>
      </c>
      <c r="AS4" s="77">
        <f t="shared" ref="AS4:AS42" si="11">V4+Z4+AD4</f>
        <v>56929</v>
      </c>
      <c r="AT4" s="73">
        <f t="shared" ref="AT4:AT42" si="12">W4+AA4+AE4</f>
        <v>61</v>
      </c>
      <c r="AU4" s="73">
        <f t="shared" ref="AU4:AU42" si="13">X4+AB4+AF4</f>
        <v>5</v>
      </c>
      <c r="AV4" s="78">
        <f t="shared" ref="AV4:AV42" si="14">Y4+AC4+AG4</f>
        <v>16</v>
      </c>
      <c r="AW4" s="84">
        <f t="shared" ref="AW4:AW42" si="15">J4+N4+R4+V4+Z4+AD4</f>
        <v>138023</v>
      </c>
      <c r="AX4" s="79">
        <f t="shared" ref="AX4:AX42" si="16">K4+O4+S4+W4+AA4+AE4</f>
        <v>130</v>
      </c>
      <c r="AY4" s="79">
        <f t="shared" ref="AY4:AY42" si="17">L4+P4+T4+X4+AB4+AF4</f>
        <v>6</v>
      </c>
      <c r="AZ4" s="85">
        <f t="shared" ref="AZ4:AZ42" si="18">M4+Q4+U4+Y4+AC4+AG4</f>
        <v>25</v>
      </c>
      <c r="BC4" s="146">
        <v>2</v>
      </c>
      <c r="BD4" s="148" t="str" cm="1">
        <f t="array" ref="BD4">INDEX($C$3:$C$42,MATCH(BE4,$AL$3:$AL$42,0),0)</f>
        <v>MONGOLIA</v>
      </c>
      <c r="BE4" s="147">
        <f t="shared" ref="BE4:BE12" si="19">LARGE($AL$3:$AL$42,BC4)</f>
        <v>69848</v>
      </c>
      <c r="BF4" s="147" cm="1">
        <f t="array" ref="BF4">INDEX($AM$3:$AM$42,MATCH(BD4,$C$3:$C$42,0),0)</f>
        <v>58592</v>
      </c>
    </row>
    <row r="5" spans="1:58">
      <c r="A5" s="1">
        <v>1</v>
      </c>
      <c r="B5" s="20" t="s">
        <v>84</v>
      </c>
      <c r="C5" t="s">
        <v>85</v>
      </c>
      <c r="D5" t="s">
        <v>16</v>
      </c>
      <c r="E5" t="s">
        <v>17</v>
      </c>
      <c r="F5" s="20" t="s">
        <v>68</v>
      </c>
      <c r="G5" t="s">
        <v>19</v>
      </c>
      <c r="H5" t="s">
        <v>36</v>
      </c>
      <c r="I5" t="s">
        <v>21</v>
      </c>
      <c r="J5" s="21">
        <v>3</v>
      </c>
      <c r="K5" s="21">
        <v>0</v>
      </c>
      <c r="L5" s="21">
        <v>0</v>
      </c>
      <c r="M5" s="21">
        <v>0</v>
      </c>
      <c r="N5" s="22">
        <v>0</v>
      </c>
      <c r="O5" s="22">
        <v>1</v>
      </c>
      <c r="P5" s="22">
        <v>0</v>
      </c>
      <c r="Q5" s="22">
        <v>5</v>
      </c>
      <c r="R5" s="23">
        <v>0</v>
      </c>
      <c r="S5" s="23">
        <v>3</v>
      </c>
      <c r="T5" s="23">
        <v>0</v>
      </c>
      <c r="U5" s="23">
        <v>0</v>
      </c>
      <c r="V5" s="24">
        <v>0</v>
      </c>
      <c r="W5" s="24">
        <v>0</v>
      </c>
      <c r="X5" s="24">
        <v>0</v>
      </c>
      <c r="Y5" s="24">
        <v>0</v>
      </c>
      <c r="Z5" s="25">
        <v>0</v>
      </c>
      <c r="AA5" s="25">
        <v>1</v>
      </c>
      <c r="AB5" s="25">
        <v>0</v>
      </c>
      <c r="AC5" s="25">
        <v>0</v>
      </c>
      <c r="AD5" s="26">
        <v>0</v>
      </c>
      <c r="AE5" s="26">
        <v>0</v>
      </c>
      <c r="AF5" s="26">
        <v>0</v>
      </c>
      <c r="AG5" s="26">
        <v>0</v>
      </c>
      <c r="AH5">
        <f t="shared" si="0"/>
        <v>3</v>
      </c>
      <c r="AI5">
        <f t="shared" si="1"/>
        <v>6</v>
      </c>
      <c r="AJ5">
        <f t="shared" si="2"/>
        <v>3</v>
      </c>
      <c r="AK5">
        <f t="shared" si="3"/>
        <v>0</v>
      </c>
      <c r="AL5">
        <f t="shared" si="4"/>
        <v>1</v>
      </c>
      <c r="AM5">
        <f t="shared" si="5"/>
        <v>0</v>
      </c>
      <c r="AN5">
        <f t="shared" si="6"/>
        <v>13</v>
      </c>
      <c r="AO5" s="67">
        <f t="shared" si="7"/>
        <v>3</v>
      </c>
      <c r="AP5" s="68">
        <f t="shared" si="8"/>
        <v>4</v>
      </c>
      <c r="AQ5" s="68">
        <f t="shared" si="9"/>
        <v>0</v>
      </c>
      <c r="AR5" s="69">
        <f t="shared" si="10"/>
        <v>5</v>
      </c>
      <c r="AS5" s="77">
        <f t="shared" si="11"/>
        <v>0</v>
      </c>
      <c r="AT5" s="73">
        <f t="shared" si="12"/>
        <v>1</v>
      </c>
      <c r="AU5" s="73">
        <f t="shared" si="13"/>
        <v>0</v>
      </c>
      <c r="AV5" s="78">
        <f t="shared" si="14"/>
        <v>0</v>
      </c>
      <c r="AW5" s="84">
        <f t="shared" si="15"/>
        <v>3</v>
      </c>
      <c r="AX5" s="79">
        <f t="shared" si="16"/>
        <v>5</v>
      </c>
      <c r="AY5" s="79">
        <f t="shared" si="17"/>
        <v>0</v>
      </c>
      <c r="AZ5" s="85">
        <f t="shared" si="18"/>
        <v>5</v>
      </c>
      <c r="BC5" s="146">
        <v>3</v>
      </c>
      <c r="BD5" s="148" t="str" cm="1">
        <f t="array" ref="BD5">INDEX($C$3:$C$42,MATCH(BE5,$AL$3:$AL$42,0),0)</f>
        <v xml:space="preserve">CAMBODIA </v>
      </c>
      <c r="BE5" s="147">
        <f t="shared" si="19"/>
        <v>57007</v>
      </c>
      <c r="BF5" s="147" cm="1">
        <f t="array" ref="BF5">INDEX($AM$3:$AM$42,MATCH(BD5,$C$3:$C$42,0),0)</f>
        <v>31352</v>
      </c>
    </row>
    <row r="6" spans="1:58">
      <c r="A6" s="1">
        <v>1</v>
      </c>
      <c r="B6" s="20" t="s">
        <v>94</v>
      </c>
      <c r="C6" t="s">
        <v>95</v>
      </c>
      <c r="D6" t="s">
        <v>16</v>
      </c>
      <c r="E6" t="s">
        <v>17</v>
      </c>
      <c r="F6" s="20" t="s">
        <v>96</v>
      </c>
      <c r="G6" t="s">
        <v>19</v>
      </c>
      <c r="H6" t="s">
        <v>41</v>
      </c>
      <c r="I6" t="s">
        <v>28</v>
      </c>
      <c r="J6" s="21">
        <v>382</v>
      </c>
      <c r="K6" s="21">
        <v>906</v>
      </c>
      <c r="L6" s="21">
        <v>3</v>
      </c>
      <c r="M6" s="21">
        <v>0</v>
      </c>
      <c r="N6" s="22">
        <v>204</v>
      </c>
      <c r="O6" s="22">
        <v>290</v>
      </c>
      <c r="P6" s="22">
        <v>0</v>
      </c>
      <c r="Q6" s="22">
        <v>1</v>
      </c>
      <c r="R6" s="23">
        <v>367</v>
      </c>
      <c r="S6" s="23">
        <v>10</v>
      </c>
      <c r="T6" s="23">
        <v>0</v>
      </c>
      <c r="U6" s="23">
        <v>0</v>
      </c>
      <c r="V6" s="24">
        <v>377</v>
      </c>
      <c r="W6" s="24">
        <v>10</v>
      </c>
      <c r="X6" s="24">
        <v>2</v>
      </c>
      <c r="Y6" s="24">
        <v>0</v>
      </c>
      <c r="Z6" s="25">
        <v>259</v>
      </c>
      <c r="AA6" s="25">
        <v>20</v>
      </c>
      <c r="AB6" s="25">
        <v>0</v>
      </c>
      <c r="AC6" s="25">
        <v>0</v>
      </c>
      <c r="AD6" s="26">
        <v>204</v>
      </c>
      <c r="AE6" s="26">
        <v>6</v>
      </c>
      <c r="AF6" s="26">
        <v>3</v>
      </c>
      <c r="AG6" s="26">
        <v>1</v>
      </c>
      <c r="AH6">
        <f t="shared" si="0"/>
        <v>1291</v>
      </c>
      <c r="AI6">
        <f t="shared" si="1"/>
        <v>495</v>
      </c>
      <c r="AJ6">
        <f t="shared" si="2"/>
        <v>377</v>
      </c>
      <c r="AK6">
        <f t="shared" si="3"/>
        <v>389</v>
      </c>
      <c r="AL6">
        <f t="shared" si="4"/>
        <v>279</v>
      </c>
      <c r="AM6">
        <f t="shared" si="5"/>
        <v>214</v>
      </c>
      <c r="AN6">
        <f t="shared" si="6"/>
        <v>3045</v>
      </c>
      <c r="AO6" s="67">
        <f t="shared" si="7"/>
        <v>1330</v>
      </c>
      <c r="AP6" s="68">
        <f t="shared" si="8"/>
        <v>1216</v>
      </c>
      <c r="AQ6" s="68">
        <f t="shared" si="9"/>
        <v>5</v>
      </c>
      <c r="AR6" s="69">
        <f t="shared" si="10"/>
        <v>1</v>
      </c>
      <c r="AS6" s="77">
        <f t="shared" si="11"/>
        <v>840</v>
      </c>
      <c r="AT6" s="73">
        <f t="shared" si="12"/>
        <v>36</v>
      </c>
      <c r="AU6" s="73">
        <f t="shared" si="13"/>
        <v>5</v>
      </c>
      <c r="AV6" s="78">
        <f t="shared" si="14"/>
        <v>1</v>
      </c>
      <c r="AW6" s="84">
        <f t="shared" si="15"/>
        <v>1793</v>
      </c>
      <c r="AX6" s="79">
        <f t="shared" si="16"/>
        <v>1242</v>
      </c>
      <c r="AY6" s="79">
        <f t="shared" si="17"/>
        <v>8</v>
      </c>
      <c r="AZ6" s="85">
        <f t="shared" si="18"/>
        <v>2</v>
      </c>
      <c r="BC6" s="146">
        <v>4</v>
      </c>
      <c r="BD6" s="148" t="str" cm="1">
        <f t="array" ref="BD6">INDEX($C$3:$C$42,MATCH(BE6,$AL$3:$AL$42,0),0)</f>
        <v xml:space="preserve">MYANMAR </v>
      </c>
      <c r="BE6" s="147">
        <f t="shared" si="19"/>
        <v>50051</v>
      </c>
      <c r="BF6" s="147" cm="1">
        <f t="array" ref="BF6">INDEX($AM$3:$AM$42,MATCH(BD6,$C$3:$C$42,0),0)</f>
        <v>23115</v>
      </c>
    </row>
    <row r="7" spans="1:58">
      <c r="A7" s="1">
        <v>1</v>
      </c>
      <c r="B7" s="20" t="s">
        <v>104</v>
      </c>
      <c r="C7" t="s">
        <v>105</v>
      </c>
      <c r="D7" t="s">
        <v>16</v>
      </c>
      <c r="E7" t="s">
        <v>17</v>
      </c>
      <c r="F7" t="s">
        <v>96</v>
      </c>
      <c r="G7" t="s">
        <v>19</v>
      </c>
      <c r="H7" t="s">
        <v>36</v>
      </c>
      <c r="I7" t="s">
        <v>21</v>
      </c>
      <c r="J7" s="21">
        <v>39</v>
      </c>
      <c r="K7" s="21">
        <v>711</v>
      </c>
      <c r="L7" s="21">
        <v>32925</v>
      </c>
      <c r="M7" s="21">
        <v>10483</v>
      </c>
      <c r="N7" s="22">
        <v>0</v>
      </c>
      <c r="O7" s="22">
        <v>719</v>
      </c>
      <c r="P7" s="22">
        <v>31503</v>
      </c>
      <c r="Q7" s="22">
        <v>9323</v>
      </c>
      <c r="R7" s="23">
        <v>0</v>
      </c>
      <c r="S7" s="23">
        <v>564</v>
      </c>
      <c r="T7" s="23">
        <v>33106</v>
      </c>
      <c r="U7" s="23">
        <v>11152</v>
      </c>
      <c r="V7" s="24">
        <v>0</v>
      </c>
      <c r="W7" s="24">
        <v>517</v>
      </c>
      <c r="X7" s="24">
        <v>31167</v>
      </c>
      <c r="Y7" s="24">
        <v>17839</v>
      </c>
      <c r="Z7" s="25">
        <v>0</v>
      </c>
      <c r="AA7" s="25">
        <v>725</v>
      </c>
      <c r="AB7" s="25">
        <v>39728</v>
      </c>
      <c r="AC7" s="25">
        <v>16554</v>
      </c>
      <c r="AD7" s="26">
        <v>0</v>
      </c>
      <c r="AE7" s="26">
        <v>350</v>
      </c>
      <c r="AF7" s="26">
        <v>18938</v>
      </c>
      <c r="AG7" s="26">
        <v>12064</v>
      </c>
      <c r="AH7">
        <f t="shared" si="0"/>
        <v>44158</v>
      </c>
      <c r="AI7">
        <f t="shared" si="1"/>
        <v>41545</v>
      </c>
      <c r="AJ7">
        <f t="shared" si="2"/>
        <v>44822</v>
      </c>
      <c r="AK7">
        <f t="shared" si="3"/>
        <v>49523</v>
      </c>
      <c r="AL7">
        <f t="shared" si="4"/>
        <v>57007</v>
      </c>
      <c r="AM7">
        <f t="shared" si="5"/>
        <v>31352</v>
      </c>
      <c r="AN7">
        <f t="shared" si="6"/>
        <v>268407</v>
      </c>
      <c r="AO7" s="67">
        <f t="shared" si="7"/>
        <v>39</v>
      </c>
      <c r="AP7" s="68">
        <f t="shared" si="8"/>
        <v>2511</v>
      </c>
      <c r="AQ7" s="68">
        <f t="shared" si="9"/>
        <v>128701</v>
      </c>
      <c r="AR7" s="69">
        <f t="shared" si="10"/>
        <v>48797</v>
      </c>
      <c r="AS7" s="77">
        <f t="shared" si="11"/>
        <v>0</v>
      </c>
      <c r="AT7" s="73">
        <f t="shared" si="12"/>
        <v>1592</v>
      </c>
      <c r="AU7" s="73">
        <f t="shared" si="13"/>
        <v>89833</v>
      </c>
      <c r="AV7" s="78">
        <f t="shared" si="14"/>
        <v>46457</v>
      </c>
      <c r="AW7" s="84">
        <f t="shared" si="15"/>
        <v>39</v>
      </c>
      <c r="AX7" s="79">
        <f t="shared" si="16"/>
        <v>3586</v>
      </c>
      <c r="AY7" s="79">
        <f t="shared" si="17"/>
        <v>187367</v>
      </c>
      <c r="AZ7" s="85">
        <f t="shared" si="18"/>
        <v>77415</v>
      </c>
      <c r="BC7" s="146">
        <v>5</v>
      </c>
      <c r="BD7" s="148" t="str" cm="1">
        <f t="array" ref="BD7">INDEX($C$3:$C$42,MATCH(BE7,$AL$3:$AL$42,0),0)</f>
        <v xml:space="preserve">SRI LANKA </v>
      </c>
      <c r="BE7" s="147">
        <f t="shared" si="19"/>
        <v>26194</v>
      </c>
      <c r="BF7" s="147" cm="1">
        <f t="array" ref="BF7">INDEX($AM$3:$AM$42,MATCH(BD7,$C$3:$C$42,0),0)</f>
        <v>9219</v>
      </c>
    </row>
    <row r="8" spans="1:58">
      <c r="A8" s="1">
        <v>1</v>
      </c>
      <c r="B8" s="20" t="s">
        <v>121</v>
      </c>
      <c r="C8" t="s">
        <v>122</v>
      </c>
      <c r="D8" t="s">
        <v>52</v>
      </c>
      <c r="E8" t="s">
        <v>17</v>
      </c>
      <c r="F8" t="s">
        <v>284</v>
      </c>
      <c r="G8" t="s">
        <v>19</v>
      </c>
      <c r="H8" t="s">
        <v>27</v>
      </c>
      <c r="I8" t="s">
        <v>28</v>
      </c>
      <c r="J8" s="21">
        <v>3681</v>
      </c>
      <c r="K8" s="21">
        <v>2155</v>
      </c>
      <c r="L8" s="21">
        <v>12312</v>
      </c>
      <c r="M8" s="21">
        <v>8</v>
      </c>
      <c r="N8" s="22">
        <v>1637</v>
      </c>
      <c r="O8" s="22">
        <v>2177</v>
      </c>
      <c r="P8" s="22">
        <v>9178</v>
      </c>
      <c r="Q8" s="22">
        <v>14</v>
      </c>
      <c r="R8" s="23">
        <v>56</v>
      </c>
      <c r="S8" s="23">
        <v>2356</v>
      </c>
      <c r="T8" s="23">
        <v>9303</v>
      </c>
      <c r="U8" s="23">
        <v>8</v>
      </c>
      <c r="V8" s="24">
        <v>59</v>
      </c>
      <c r="W8" s="24">
        <v>874</v>
      </c>
      <c r="X8" s="24">
        <v>7886</v>
      </c>
      <c r="Y8" s="24">
        <v>17</v>
      </c>
      <c r="Z8" s="25">
        <v>60</v>
      </c>
      <c r="AA8" s="25">
        <v>986</v>
      </c>
      <c r="AB8" s="25">
        <v>5998</v>
      </c>
      <c r="AC8" s="25">
        <v>5</v>
      </c>
      <c r="AD8" s="26">
        <v>106</v>
      </c>
      <c r="AE8" s="26">
        <v>28734</v>
      </c>
      <c r="AF8" s="26">
        <v>2372</v>
      </c>
      <c r="AG8" s="26">
        <v>9</v>
      </c>
      <c r="AH8">
        <f t="shared" si="0"/>
        <v>18156</v>
      </c>
      <c r="AI8">
        <f t="shared" si="1"/>
        <v>13006</v>
      </c>
      <c r="AJ8">
        <f t="shared" si="2"/>
        <v>11723</v>
      </c>
      <c r="AK8">
        <f t="shared" si="3"/>
        <v>8836</v>
      </c>
      <c r="AL8">
        <f t="shared" si="4"/>
        <v>7049</v>
      </c>
      <c r="AM8">
        <f t="shared" si="5"/>
        <v>31221</v>
      </c>
      <c r="AN8">
        <f t="shared" si="6"/>
        <v>89991</v>
      </c>
      <c r="AO8" s="67">
        <f t="shared" si="7"/>
        <v>5433</v>
      </c>
      <c r="AP8" s="68">
        <f t="shared" si="8"/>
        <v>7562</v>
      </c>
      <c r="AQ8" s="68">
        <f t="shared" si="9"/>
        <v>38679</v>
      </c>
      <c r="AR8" s="69">
        <f t="shared" si="10"/>
        <v>47</v>
      </c>
      <c r="AS8" s="77">
        <f t="shared" si="11"/>
        <v>225</v>
      </c>
      <c r="AT8" s="73">
        <f t="shared" si="12"/>
        <v>30594</v>
      </c>
      <c r="AU8" s="73">
        <f t="shared" si="13"/>
        <v>16256</v>
      </c>
      <c r="AV8" s="78">
        <f t="shared" si="14"/>
        <v>31</v>
      </c>
      <c r="AW8" s="84">
        <f t="shared" si="15"/>
        <v>5599</v>
      </c>
      <c r="AX8" s="79">
        <f t="shared" si="16"/>
        <v>37282</v>
      </c>
      <c r="AY8" s="79">
        <f t="shared" si="17"/>
        <v>47049</v>
      </c>
      <c r="AZ8" s="85">
        <f t="shared" si="18"/>
        <v>61</v>
      </c>
      <c r="BC8" s="146">
        <v>6</v>
      </c>
      <c r="BD8" s="148" t="str" cm="1">
        <f t="array" ref="BD8">INDEX($C$3:$C$42,MATCH(BE8,$AL$3:$AL$42,0),0)</f>
        <v>MALAYSIA</v>
      </c>
      <c r="BE8" s="147">
        <f t="shared" si="19"/>
        <v>20983</v>
      </c>
      <c r="BF8" s="147" cm="1">
        <f t="array" ref="BF8">INDEX($AM$3:$AM$42,MATCH(BD8,$C$3:$C$42,0),0)</f>
        <v>18265</v>
      </c>
    </row>
    <row r="9" spans="1:58">
      <c r="A9" s="1">
        <v>1</v>
      </c>
      <c r="B9" t="s">
        <v>168</v>
      </c>
      <c r="C9" t="s">
        <v>169</v>
      </c>
      <c r="D9" t="s">
        <v>16</v>
      </c>
      <c r="E9" t="s">
        <v>17</v>
      </c>
      <c r="F9" t="s">
        <v>490</v>
      </c>
      <c r="G9" t="s">
        <v>19</v>
      </c>
      <c r="H9" t="s">
        <v>27</v>
      </c>
      <c r="I9" t="s">
        <v>28</v>
      </c>
      <c r="J9" s="21">
        <v>8256</v>
      </c>
      <c r="K9" s="21">
        <v>4</v>
      </c>
      <c r="L9" s="21">
        <v>1</v>
      </c>
      <c r="M9" s="21">
        <v>1</v>
      </c>
      <c r="N9" s="22">
        <v>0</v>
      </c>
      <c r="O9" s="22">
        <v>20</v>
      </c>
      <c r="P9" s="22">
        <v>3</v>
      </c>
      <c r="Q9" s="22">
        <v>0</v>
      </c>
      <c r="R9" s="23">
        <v>0</v>
      </c>
      <c r="S9" s="23">
        <v>10</v>
      </c>
      <c r="T9" s="23">
        <v>0</v>
      </c>
      <c r="U9" s="23">
        <v>1</v>
      </c>
      <c r="V9" s="24">
        <v>0</v>
      </c>
      <c r="W9" s="24">
        <v>8</v>
      </c>
      <c r="X9" s="24">
        <v>1</v>
      </c>
      <c r="Y9" s="24">
        <v>0</v>
      </c>
      <c r="Z9" s="25">
        <v>0</v>
      </c>
      <c r="AA9" s="25">
        <v>3</v>
      </c>
      <c r="AB9" s="25">
        <v>0</v>
      </c>
      <c r="AC9" s="25">
        <v>2</v>
      </c>
      <c r="AD9" s="26">
        <v>0</v>
      </c>
      <c r="AE9" s="26">
        <v>2</v>
      </c>
      <c r="AF9" s="26">
        <v>0</v>
      </c>
      <c r="AG9" s="26">
        <v>1</v>
      </c>
      <c r="AH9">
        <f t="shared" si="0"/>
        <v>8262</v>
      </c>
      <c r="AI9">
        <f t="shared" si="1"/>
        <v>23</v>
      </c>
      <c r="AJ9">
        <f t="shared" si="2"/>
        <v>11</v>
      </c>
      <c r="AK9">
        <f t="shared" si="3"/>
        <v>9</v>
      </c>
      <c r="AL9">
        <f t="shared" si="4"/>
        <v>5</v>
      </c>
      <c r="AM9">
        <f t="shared" si="5"/>
        <v>3</v>
      </c>
      <c r="AN9">
        <f t="shared" si="6"/>
        <v>8313</v>
      </c>
      <c r="AO9" s="67">
        <f t="shared" si="7"/>
        <v>8256</v>
      </c>
      <c r="AP9" s="68">
        <f t="shared" si="8"/>
        <v>42</v>
      </c>
      <c r="AQ9" s="68">
        <f t="shared" si="9"/>
        <v>5</v>
      </c>
      <c r="AR9" s="69">
        <f t="shared" si="10"/>
        <v>2</v>
      </c>
      <c r="AS9" s="77">
        <f t="shared" si="11"/>
        <v>0</v>
      </c>
      <c r="AT9" s="73">
        <f t="shared" si="12"/>
        <v>13</v>
      </c>
      <c r="AU9" s="73">
        <f t="shared" si="13"/>
        <v>1</v>
      </c>
      <c r="AV9" s="78">
        <f t="shared" si="14"/>
        <v>3</v>
      </c>
      <c r="AW9" s="84">
        <f t="shared" si="15"/>
        <v>8256</v>
      </c>
      <c r="AX9" s="79">
        <f t="shared" si="16"/>
        <v>47</v>
      </c>
      <c r="AY9" s="79">
        <f t="shared" si="17"/>
        <v>5</v>
      </c>
      <c r="AZ9" s="85">
        <f t="shared" si="18"/>
        <v>5</v>
      </c>
      <c r="BC9" s="146">
        <v>7</v>
      </c>
      <c r="BD9" s="148" t="str" cm="1">
        <f t="array" ref="BD9">INDEX($C$3:$C$42,MATCH(BE9,$AL$3:$AL$42,0),0)</f>
        <v>BANGLADESH</v>
      </c>
      <c r="BE9" s="147">
        <f t="shared" si="19"/>
        <v>19723</v>
      </c>
      <c r="BF9" s="147" cm="1">
        <f t="array" ref="BF9">INDEX($AM$3:$AM$42,MATCH(BD9,$C$3:$C$42,0),0)</f>
        <v>15444</v>
      </c>
    </row>
    <row r="10" spans="1:58">
      <c r="A10" s="1">
        <v>1</v>
      </c>
      <c r="C10" t="s">
        <v>177</v>
      </c>
      <c r="D10" t="s">
        <v>52</v>
      </c>
      <c r="E10" t="s">
        <v>17</v>
      </c>
      <c r="F10" t="s">
        <v>490</v>
      </c>
      <c r="G10" t="s">
        <v>19</v>
      </c>
      <c r="H10" t="s">
        <v>41</v>
      </c>
      <c r="I10" t="s">
        <v>28</v>
      </c>
      <c r="J10" s="21">
        <v>0</v>
      </c>
      <c r="K10" s="21">
        <v>15</v>
      </c>
      <c r="L10" s="21">
        <v>2</v>
      </c>
      <c r="M10" s="21">
        <v>2</v>
      </c>
      <c r="N10" s="22">
        <v>0</v>
      </c>
      <c r="O10" s="22">
        <v>15</v>
      </c>
      <c r="P10" s="22">
        <v>8</v>
      </c>
      <c r="Q10" s="22">
        <v>0</v>
      </c>
      <c r="R10" s="23">
        <v>0</v>
      </c>
      <c r="S10" s="23">
        <v>11</v>
      </c>
      <c r="T10" s="23">
        <v>8</v>
      </c>
      <c r="U10" s="23">
        <v>0</v>
      </c>
      <c r="V10" s="24">
        <v>0</v>
      </c>
      <c r="W10" s="24">
        <v>20</v>
      </c>
      <c r="X10" s="24">
        <v>18</v>
      </c>
      <c r="Y10" s="24">
        <v>0</v>
      </c>
      <c r="Z10" s="25">
        <v>0</v>
      </c>
      <c r="AA10" s="25">
        <v>57</v>
      </c>
      <c r="AB10" s="25">
        <v>18</v>
      </c>
      <c r="AC10" s="25">
        <v>0</v>
      </c>
      <c r="AD10" s="26">
        <v>0</v>
      </c>
      <c r="AE10" s="26">
        <v>24</v>
      </c>
      <c r="AF10" s="26">
        <v>11</v>
      </c>
      <c r="AG10" s="26">
        <v>0</v>
      </c>
      <c r="AH10">
        <f t="shared" si="0"/>
        <v>19</v>
      </c>
      <c r="AI10">
        <f t="shared" si="1"/>
        <v>23</v>
      </c>
      <c r="AJ10">
        <f t="shared" si="2"/>
        <v>19</v>
      </c>
      <c r="AK10">
        <f t="shared" si="3"/>
        <v>38</v>
      </c>
      <c r="AL10">
        <f t="shared" si="4"/>
        <v>75</v>
      </c>
      <c r="AM10">
        <f t="shared" si="5"/>
        <v>35</v>
      </c>
      <c r="AN10">
        <f t="shared" si="6"/>
        <v>209</v>
      </c>
      <c r="AO10" s="67">
        <f t="shared" si="7"/>
        <v>0</v>
      </c>
      <c r="AP10" s="68">
        <f t="shared" si="8"/>
        <v>61</v>
      </c>
      <c r="AQ10" s="68">
        <f t="shared" si="9"/>
        <v>36</v>
      </c>
      <c r="AR10" s="69">
        <f t="shared" si="10"/>
        <v>2</v>
      </c>
      <c r="AS10" s="77">
        <f t="shared" si="11"/>
        <v>0</v>
      </c>
      <c r="AT10" s="73">
        <f t="shared" si="12"/>
        <v>101</v>
      </c>
      <c r="AU10" s="73">
        <f t="shared" si="13"/>
        <v>47</v>
      </c>
      <c r="AV10" s="78">
        <f t="shared" si="14"/>
        <v>0</v>
      </c>
      <c r="AW10" s="84">
        <f t="shared" si="15"/>
        <v>0</v>
      </c>
      <c r="AX10" s="79">
        <f t="shared" si="16"/>
        <v>142</v>
      </c>
      <c r="AY10" s="79">
        <f t="shared" si="17"/>
        <v>65</v>
      </c>
      <c r="AZ10" s="85">
        <f t="shared" si="18"/>
        <v>2</v>
      </c>
      <c r="BC10" s="146">
        <v>8</v>
      </c>
      <c r="BD10" s="148" t="str" cm="1">
        <f t="array" ref="BD10">INDEX($C$3:$C$42,MATCH(BE10,$AL$3:$AL$42,0),0)</f>
        <v>THAILAND</v>
      </c>
      <c r="BE10" s="147">
        <f t="shared" si="19"/>
        <v>19001</v>
      </c>
      <c r="BF10" s="147" cm="1">
        <f t="array" ref="BF10">INDEX($AM$3:$AM$42,MATCH(BD10,$C$3:$C$42,0),0)</f>
        <v>19332</v>
      </c>
    </row>
    <row r="11" spans="1:58">
      <c r="A11" s="1">
        <v>1</v>
      </c>
      <c r="C11" t="s">
        <v>206</v>
      </c>
      <c r="D11" t="s">
        <v>52</v>
      </c>
      <c r="E11" t="s">
        <v>17</v>
      </c>
      <c r="F11" t="s">
        <v>284</v>
      </c>
      <c r="G11" t="s">
        <v>53</v>
      </c>
      <c r="H11" t="s">
        <v>41</v>
      </c>
      <c r="I11" t="s">
        <v>28</v>
      </c>
      <c r="J11" s="21">
        <v>10702</v>
      </c>
      <c r="K11" s="21">
        <v>596</v>
      </c>
      <c r="L11" s="21">
        <v>3304</v>
      </c>
      <c r="M11" s="21">
        <v>32</v>
      </c>
      <c r="N11" s="22">
        <v>8378</v>
      </c>
      <c r="O11" s="22">
        <v>1928</v>
      </c>
      <c r="P11" s="22">
        <v>4267</v>
      </c>
      <c r="Q11" s="22">
        <v>6</v>
      </c>
      <c r="R11" s="23">
        <v>9465</v>
      </c>
      <c r="S11" s="23">
        <v>4160</v>
      </c>
      <c r="T11" s="23">
        <v>2137</v>
      </c>
      <c r="U11" s="23">
        <v>5</v>
      </c>
      <c r="V11" s="24">
        <v>11602</v>
      </c>
      <c r="W11" s="24">
        <v>6142</v>
      </c>
      <c r="X11" s="24">
        <v>1141</v>
      </c>
      <c r="Y11" s="24">
        <v>2</v>
      </c>
      <c r="Z11" s="25">
        <v>9185</v>
      </c>
      <c r="AA11" s="25">
        <v>1329</v>
      </c>
      <c r="AB11" s="25">
        <v>412</v>
      </c>
      <c r="AC11" s="25">
        <v>12</v>
      </c>
      <c r="AD11" s="26">
        <v>11245</v>
      </c>
      <c r="AE11" s="26">
        <v>105</v>
      </c>
      <c r="AF11" s="26">
        <v>59</v>
      </c>
      <c r="AG11" s="26">
        <v>0</v>
      </c>
      <c r="AH11">
        <f t="shared" si="0"/>
        <v>14634</v>
      </c>
      <c r="AI11">
        <f t="shared" si="1"/>
        <v>14579</v>
      </c>
      <c r="AJ11">
        <f t="shared" si="2"/>
        <v>15767</v>
      </c>
      <c r="AK11">
        <f t="shared" si="3"/>
        <v>18887</v>
      </c>
      <c r="AL11">
        <f t="shared" si="4"/>
        <v>10938</v>
      </c>
      <c r="AM11">
        <f t="shared" si="5"/>
        <v>11409</v>
      </c>
      <c r="AN11">
        <f t="shared" si="6"/>
        <v>86214</v>
      </c>
      <c r="AO11" s="67">
        <f t="shared" si="7"/>
        <v>40147</v>
      </c>
      <c r="AP11" s="68">
        <f t="shared" si="8"/>
        <v>12826</v>
      </c>
      <c r="AQ11" s="68">
        <f t="shared" si="9"/>
        <v>10849</v>
      </c>
      <c r="AR11" s="69">
        <f t="shared" si="10"/>
        <v>45</v>
      </c>
      <c r="AS11" s="77">
        <f t="shared" si="11"/>
        <v>32032</v>
      </c>
      <c r="AT11" s="73">
        <f t="shared" si="12"/>
        <v>7576</v>
      </c>
      <c r="AU11" s="73">
        <f t="shared" si="13"/>
        <v>1612</v>
      </c>
      <c r="AV11" s="78">
        <f t="shared" si="14"/>
        <v>14</v>
      </c>
      <c r="AW11" s="84">
        <f t="shared" si="15"/>
        <v>60577</v>
      </c>
      <c r="AX11" s="79">
        <f t="shared" si="16"/>
        <v>14260</v>
      </c>
      <c r="AY11" s="79">
        <f t="shared" si="17"/>
        <v>11320</v>
      </c>
      <c r="AZ11" s="85">
        <f t="shared" si="18"/>
        <v>57</v>
      </c>
      <c r="BC11" s="146">
        <v>9</v>
      </c>
      <c r="BD11" s="148" t="str" cm="1">
        <f t="array" ref="BD11">INDEX($C$3:$C$42,MATCH(BE11,$AL$3:$AL$42,0),0)</f>
        <v>SINGAPORE</v>
      </c>
      <c r="BE11" s="147">
        <f t="shared" si="19"/>
        <v>13555</v>
      </c>
      <c r="BF11" s="147" cm="1">
        <f t="array" ref="BF11">INDEX($AM$3:$AM$42,MATCH(BD11,$C$3:$C$42,0),0)</f>
        <v>2991</v>
      </c>
    </row>
    <row r="12" spans="1:58">
      <c r="A12" s="1">
        <v>1</v>
      </c>
      <c r="B12" s="20" t="s">
        <v>211</v>
      </c>
      <c r="C12" t="s">
        <v>212</v>
      </c>
      <c r="D12" t="s">
        <v>16</v>
      </c>
      <c r="E12" t="s">
        <v>17</v>
      </c>
      <c r="F12" t="s">
        <v>68</v>
      </c>
      <c r="G12" t="s">
        <v>19</v>
      </c>
      <c r="H12" t="s">
        <v>36</v>
      </c>
      <c r="I12" t="s">
        <v>28</v>
      </c>
      <c r="J12" s="21">
        <v>33</v>
      </c>
      <c r="K12" s="21">
        <v>37</v>
      </c>
      <c r="L12" s="21">
        <v>13</v>
      </c>
      <c r="M12" s="21">
        <v>0</v>
      </c>
      <c r="N12" s="22">
        <v>22</v>
      </c>
      <c r="O12" s="22">
        <v>44</v>
      </c>
      <c r="P12" s="22">
        <v>59</v>
      </c>
      <c r="Q12" s="22">
        <v>891</v>
      </c>
      <c r="R12" s="23">
        <v>13</v>
      </c>
      <c r="S12" s="23">
        <v>45</v>
      </c>
      <c r="T12" s="23">
        <v>14</v>
      </c>
      <c r="U12" s="23">
        <v>0</v>
      </c>
      <c r="V12" s="24">
        <v>16</v>
      </c>
      <c r="W12" s="24">
        <v>98</v>
      </c>
      <c r="X12" s="24">
        <v>5</v>
      </c>
      <c r="Y12" s="24">
        <v>0</v>
      </c>
      <c r="Z12" s="25">
        <v>11</v>
      </c>
      <c r="AA12" s="25">
        <v>61</v>
      </c>
      <c r="AB12" s="25">
        <v>57</v>
      </c>
      <c r="AC12" s="25">
        <v>1</v>
      </c>
      <c r="AD12" s="26">
        <v>8</v>
      </c>
      <c r="AE12" s="26">
        <v>9</v>
      </c>
      <c r="AF12" s="26">
        <v>35</v>
      </c>
      <c r="AG12" s="26">
        <v>0</v>
      </c>
      <c r="AH12">
        <f t="shared" si="0"/>
        <v>83</v>
      </c>
      <c r="AI12">
        <f t="shared" si="1"/>
        <v>1016</v>
      </c>
      <c r="AJ12">
        <f t="shared" si="2"/>
        <v>72</v>
      </c>
      <c r="AK12">
        <f t="shared" si="3"/>
        <v>119</v>
      </c>
      <c r="AL12">
        <f t="shared" si="4"/>
        <v>130</v>
      </c>
      <c r="AM12">
        <f t="shared" si="5"/>
        <v>52</v>
      </c>
      <c r="AN12">
        <f t="shared" si="6"/>
        <v>1472</v>
      </c>
      <c r="AO12" s="67">
        <f t="shared" si="7"/>
        <v>84</v>
      </c>
      <c r="AP12" s="68">
        <f t="shared" si="8"/>
        <v>224</v>
      </c>
      <c r="AQ12" s="68">
        <f t="shared" si="9"/>
        <v>91</v>
      </c>
      <c r="AR12" s="69">
        <f t="shared" si="10"/>
        <v>891</v>
      </c>
      <c r="AS12" s="77">
        <f t="shared" si="11"/>
        <v>35</v>
      </c>
      <c r="AT12" s="73">
        <f t="shared" si="12"/>
        <v>168</v>
      </c>
      <c r="AU12" s="73">
        <f t="shared" si="13"/>
        <v>97</v>
      </c>
      <c r="AV12" s="78">
        <f t="shared" si="14"/>
        <v>1</v>
      </c>
      <c r="AW12" s="84">
        <f t="shared" si="15"/>
        <v>103</v>
      </c>
      <c r="AX12" s="79">
        <f t="shared" si="16"/>
        <v>294</v>
      </c>
      <c r="AY12" s="79">
        <f t="shared" si="17"/>
        <v>183</v>
      </c>
      <c r="AZ12" s="85">
        <f t="shared" si="18"/>
        <v>892</v>
      </c>
      <c r="BC12" s="146">
        <v>10</v>
      </c>
      <c r="BD12" s="148" t="str" cm="1">
        <f t="array" ref="BD12">INDEX($C$3:$C$42,MATCH(BE12,$AL$3:$AL$42,0),0)</f>
        <v>HONG KONG</v>
      </c>
      <c r="BE12" s="147">
        <f t="shared" si="19"/>
        <v>10938</v>
      </c>
      <c r="BF12" s="147" cm="1">
        <f t="array" ref="BF12">INDEX($AM$3:$AM$42,MATCH(BD12,$C$3:$C$42,0),0)</f>
        <v>11409</v>
      </c>
    </row>
    <row r="13" spans="1:58">
      <c r="A13" s="1">
        <v>1</v>
      </c>
      <c r="B13" t="s">
        <v>213</v>
      </c>
      <c r="C13" t="s">
        <v>214</v>
      </c>
      <c r="D13" t="s">
        <v>16</v>
      </c>
      <c r="E13" t="s">
        <v>17</v>
      </c>
      <c r="F13" t="s">
        <v>96</v>
      </c>
      <c r="G13" t="s">
        <v>19</v>
      </c>
      <c r="H13" t="s">
        <v>36</v>
      </c>
      <c r="I13" t="s">
        <v>28</v>
      </c>
      <c r="J13" s="21">
        <v>2803</v>
      </c>
      <c r="K13" s="21">
        <v>27</v>
      </c>
      <c r="L13" s="21">
        <v>6</v>
      </c>
      <c r="M13" s="21">
        <v>0</v>
      </c>
      <c r="N13" s="22">
        <v>751</v>
      </c>
      <c r="O13" s="22">
        <v>12</v>
      </c>
      <c r="P13" s="22">
        <v>4</v>
      </c>
      <c r="Q13" s="22">
        <v>0</v>
      </c>
      <c r="R13" s="23">
        <v>634</v>
      </c>
      <c r="S13" s="23">
        <v>18</v>
      </c>
      <c r="T13" s="23">
        <v>17</v>
      </c>
      <c r="U13" s="23">
        <v>0</v>
      </c>
      <c r="V13" s="24">
        <v>660</v>
      </c>
      <c r="W13" s="24">
        <v>10</v>
      </c>
      <c r="X13" s="24">
        <v>30</v>
      </c>
      <c r="Y13" s="24">
        <v>2</v>
      </c>
      <c r="Z13" s="25">
        <v>1273</v>
      </c>
      <c r="AA13" s="25">
        <v>24</v>
      </c>
      <c r="AB13" s="25">
        <v>6</v>
      </c>
      <c r="AC13" s="25">
        <v>4</v>
      </c>
      <c r="AD13" s="26">
        <v>512</v>
      </c>
      <c r="AE13" s="26">
        <v>180</v>
      </c>
      <c r="AF13" s="26">
        <v>7</v>
      </c>
      <c r="AG13" s="26">
        <v>0</v>
      </c>
      <c r="AH13">
        <f t="shared" si="0"/>
        <v>2836</v>
      </c>
      <c r="AI13">
        <f t="shared" si="1"/>
        <v>767</v>
      </c>
      <c r="AJ13">
        <f t="shared" si="2"/>
        <v>669</v>
      </c>
      <c r="AK13">
        <f t="shared" si="3"/>
        <v>702</v>
      </c>
      <c r="AL13">
        <f t="shared" si="4"/>
        <v>1307</v>
      </c>
      <c r="AM13">
        <f t="shared" si="5"/>
        <v>699</v>
      </c>
      <c r="AN13">
        <f t="shared" si="6"/>
        <v>6980</v>
      </c>
      <c r="AO13" s="67">
        <f t="shared" si="7"/>
        <v>4848</v>
      </c>
      <c r="AP13" s="68">
        <f t="shared" si="8"/>
        <v>67</v>
      </c>
      <c r="AQ13" s="68">
        <f t="shared" si="9"/>
        <v>57</v>
      </c>
      <c r="AR13" s="69">
        <f t="shared" si="10"/>
        <v>2</v>
      </c>
      <c r="AS13" s="77">
        <f t="shared" si="11"/>
        <v>2445</v>
      </c>
      <c r="AT13" s="73">
        <f t="shared" si="12"/>
        <v>214</v>
      </c>
      <c r="AU13" s="73">
        <f t="shared" si="13"/>
        <v>43</v>
      </c>
      <c r="AV13" s="78">
        <f t="shared" si="14"/>
        <v>6</v>
      </c>
      <c r="AW13" s="84">
        <f t="shared" si="15"/>
        <v>6633</v>
      </c>
      <c r="AX13" s="79">
        <f t="shared" si="16"/>
        <v>271</v>
      </c>
      <c r="AY13" s="79">
        <f t="shared" si="17"/>
        <v>70</v>
      </c>
      <c r="AZ13" s="85">
        <f t="shared" si="18"/>
        <v>6</v>
      </c>
    </row>
    <row r="14" spans="1:58">
      <c r="A14" s="1">
        <v>1</v>
      </c>
      <c r="B14" s="20" t="s">
        <v>227</v>
      </c>
      <c r="C14" t="s">
        <v>228</v>
      </c>
      <c r="D14" t="s">
        <v>52</v>
      </c>
      <c r="E14" t="s">
        <v>17</v>
      </c>
      <c r="F14" t="s">
        <v>284</v>
      </c>
      <c r="G14" t="s">
        <v>53</v>
      </c>
      <c r="H14" t="s">
        <v>41</v>
      </c>
      <c r="I14" t="s">
        <v>28</v>
      </c>
      <c r="J14" s="21">
        <v>0</v>
      </c>
      <c r="K14" s="21">
        <v>1176</v>
      </c>
      <c r="L14" s="21">
        <v>2051</v>
      </c>
      <c r="M14" s="21">
        <v>34</v>
      </c>
      <c r="N14" s="22">
        <v>0</v>
      </c>
      <c r="O14" s="22">
        <v>2788</v>
      </c>
      <c r="P14" s="22">
        <v>2015</v>
      </c>
      <c r="Q14" s="22">
        <v>36</v>
      </c>
      <c r="R14" s="23">
        <v>0</v>
      </c>
      <c r="S14" s="23">
        <v>7169</v>
      </c>
      <c r="T14" s="23">
        <v>2068</v>
      </c>
      <c r="U14" s="23">
        <v>65</v>
      </c>
      <c r="V14" s="24">
        <v>0</v>
      </c>
      <c r="W14" s="24">
        <v>1019</v>
      </c>
      <c r="X14" s="24">
        <v>2240</v>
      </c>
      <c r="Y14" s="24">
        <v>62</v>
      </c>
      <c r="Z14" s="25">
        <v>0</v>
      </c>
      <c r="AA14" s="25">
        <v>3017</v>
      </c>
      <c r="AB14" s="25">
        <v>1838</v>
      </c>
      <c r="AC14" s="25">
        <v>115</v>
      </c>
      <c r="AD14" s="26">
        <v>0</v>
      </c>
      <c r="AE14" s="26">
        <v>610</v>
      </c>
      <c r="AF14" s="26">
        <v>1881</v>
      </c>
      <c r="AG14" s="26">
        <v>73</v>
      </c>
      <c r="AH14">
        <f t="shared" si="0"/>
        <v>3261</v>
      </c>
      <c r="AI14">
        <f t="shared" si="1"/>
        <v>4839</v>
      </c>
      <c r="AJ14">
        <f t="shared" si="2"/>
        <v>9302</v>
      </c>
      <c r="AK14">
        <f t="shared" si="3"/>
        <v>3321</v>
      </c>
      <c r="AL14">
        <f t="shared" si="4"/>
        <v>4970</v>
      </c>
      <c r="AM14">
        <f t="shared" si="5"/>
        <v>2564</v>
      </c>
      <c r="AN14">
        <f t="shared" si="6"/>
        <v>28257</v>
      </c>
      <c r="AO14" s="67">
        <f t="shared" si="7"/>
        <v>0</v>
      </c>
      <c r="AP14" s="68">
        <f t="shared" si="8"/>
        <v>12152</v>
      </c>
      <c r="AQ14" s="68">
        <f t="shared" si="9"/>
        <v>8374</v>
      </c>
      <c r="AR14" s="69">
        <f t="shared" si="10"/>
        <v>197</v>
      </c>
      <c r="AS14" s="77">
        <f t="shared" si="11"/>
        <v>0</v>
      </c>
      <c r="AT14" s="73">
        <f t="shared" si="12"/>
        <v>4646</v>
      </c>
      <c r="AU14" s="73">
        <f t="shared" si="13"/>
        <v>5959</v>
      </c>
      <c r="AV14" s="78">
        <f t="shared" si="14"/>
        <v>250</v>
      </c>
      <c r="AW14" s="84">
        <f t="shared" si="15"/>
        <v>0</v>
      </c>
      <c r="AX14" s="79">
        <f t="shared" si="16"/>
        <v>15779</v>
      </c>
      <c r="AY14" s="79">
        <f t="shared" si="17"/>
        <v>12093</v>
      </c>
      <c r="AZ14" s="85">
        <f t="shared" si="18"/>
        <v>385</v>
      </c>
    </row>
    <row r="15" spans="1:58">
      <c r="A15" s="1">
        <v>1</v>
      </c>
      <c r="B15" t="s">
        <v>235</v>
      </c>
      <c r="C15" t="s">
        <v>236</v>
      </c>
      <c r="D15" t="s">
        <v>52</v>
      </c>
      <c r="E15" t="s">
        <v>17</v>
      </c>
      <c r="F15" t="s">
        <v>490</v>
      </c>
      <c r="G15" t="s">
        <v>19</v>
      </c>
      <c r="H15" t="s">
        <v>36</v>
      </c>
      <c r="I15" t="s">
        <v>28</v>
      </c>
      <c r="J15" s="21">
        <v>236</v>
      </c>
      <c r="K15" s="21">
        <v>0</v>
      </c>
      <c r="L15" s="21">
        <v>2</v>
      </c>
      <c r="M15" s="21">
        <v>2</v>
      </c>
      <c r="N15" s="22">
        <v>0</v>
      </c>
      <c r="O15" s="22">
        <v>0</v>
      </c>
      <c r="P15" s="22">
        <v>0</v>
      </c>
      <c r="Q15" s="22">
        <v>0</v>
      </c>
      <c r="R15" s="23">
        <v>0</v>
      </c>
      <c r="S15" s="23">
        <v>0</v>
      </c>
      <c r="T15" s="23">
        <v>0</v>
      </c>
      <c r="U15" s="23">
        <v>0</v>
      </c>
      <c r="V15" s="24">
        <v>0</v>
      </c>
      <c r="W15" s="24">
        <v>0</v>
      </c>
      <c r="X15" s="24">
        <v>0</v>
      </c>
      <c r="Y15" s="24">
        <v>0</v>
      </c>
      <c r="Z15" s="25">
        <v>0</v>
      </c>
      <c r="AA15" s="25">
        <v>1</v>
      </c>
      <c r="AB15" s="25">
        <v>0</v>
      </c>
      <c r="AC15" s="25">
        <v>1</v>
      </c>
      <c r="AD15" s="26">
        <v>0</v>
      </c>
      <c r="AE15" s="26">
        <v>0</v>
      </c>
      <c r="AF15" s="26">
        <v>1</v>
      </c>
      <c r="AG15" s="26">
        <v>0</v>
      </c>
      <c r="AH15">
        <f t="shared" si="0"/>
        <v>240</v>
      </c>
      <c r="AI15">
        <f t="shared" si="1"/>
        <v>0</v>
      </c>
      <c r="AJ15">
        <f t="shared" si="2"/>
        <v>0</v>
      </c>
      <c r="AK15">
        <f t="shared" si="3"/>
        <v>0</v>
      </c>
      <c r="AL15">
        <f t="shared" si="4"/>
        <v>2</v>
      </c>
      <c r="AM15">
        <f t="shared" si="5"/>
        <v>1</v>
      </c>
      <c r="AN15">
        <f t="shared" si="6"/>
        <v>243</v>
      </c>
      <c r="AO15" s="67">
        <f t="shared" si="7"/>
        <v>236</v>
      </c>
      <c r="AP15" s="68">
        <f t="shared" si="8"/>
        <v>0</v>
      </c>
      <c r="AQ15" s="68">
        <f t="shared" si="9"/>
        <v>2</v>
      </c>
      <c r="AR15" s="69">
        <f t="shared" si="10"/>
        <v>2</v>
      </c>
      <c r="AS15" s="77">
        <f t="shared" si="11"/>
        <v>0</v>
      </c>
      <c r="AT15" s="73">
        <f t="shared" si="12"/>
        <v>1</v>
      </c>
      <c r="AU15" s="73">
        <f t="shared" si="13"/>
        <v>1</v>
      </c>
      <c r="AV15" s="78">
        <f t="shared" si="14"/>
        <v>1</v>
      </c>
      <c r="AW15" s="84">
        <f t="shared" si="15"/>
        <v>236</v>
      </c>
      <c r="AX15" s="79">
        <f t="shared" si="16"/>
        <v>1</v>
      </c>
      <c r="AY15" s="79">
        <f t="shared" si="17"/>
        <v>3</v>
      </c>
      <c r="AZ15" s="85">
        <f t="shared" si="18"/>
        <v>3</v>
      </c>
    </row>
    <row r="16" spans="1:58">
      <c r="A16" s="1">
        <v>1</v>
      </c>
      <c r="C16" t="s">
        <v>237</v>
      </c>
      <c r="D16" t="s">
        <v>52</v>
      </c>
      <c r="E16" t="s">
        <v>17</v>
      </c>
      <c r="F16" t="s">
        <v>284</v>
      </c>
      <c r="G16" t="s">
        <v>53</v>
      </c>
      <c r="H16" t="s">
        <v>41</v>
      </c>
      <c r="I16" t="s">
        <v>28</v>
      </c>
      <c r="J16" s="21">
        <v>0</v>
      </c>
      <c r="K16" s="21">
        <v>3</v>
      </c>
      <c r="L16" s="21">
        <v>0</v>
      </c>
      <c r="M16" s="21">
        <v>0</v>
      </c>
      <c r="N16" s="22">
        <v>0</v>
      </c>
      <c r="O16" s="22">
        <v>0</v>
      </c>
      <c r="P16" s="22">
        <v>0</v>
      </c>
      <c r="Q16" s="22">
        <v>0</v>
      </c>
      <c r="R16" s="23">
        <v>0</v>
      </c>
      <c r="S16" s="23">
        <v>0</v>
      </c>
      <c r="T16" s="23">
        <v>0</v>
      </c>
      <c r="U16" s="23">
        <v>0</v>
      </c>
      <c r="V16" s="24">
        <v>0</v>
      </c>
      <c r="W16" s="24">
        <v>0</v>
      </c>
      <c r="X16" s="24">
        <v>0</v>
      </c>
      <c r="Y16" s="24">
        <v>0</v>
      </c>
      <c r="Z16" s="25">
        <v>0</v>
      </c>
      <c r="AA16" s="25">
        <v>0</v>
      </c>
      <c r="AB16" s="25">
        <v>0</v>
      </c>
      <c r="AC16" s="25">
        <v>0</v>
      </c>
      <c r="AD16" s="26">
        <v>0</v>
      </c>
      <c r="AE16" s="26">
        <v>0</v>
      </c>
      <c r="AF16" s="26">
        <v>0</v>
      </c>
      <c r="AG16" s="26">
        <v>0</v>
      </c>
      <c r="AH16">
        <f t="shared" si="0"/>
        <v>3</v>
      </c>
      <c r="AI16">
        <f t="shared" si="1"/>
        <v>0</v>
      </c>
      <c r="AJ16">
        <f t="shared" si="2"/>
        <v>0</v>
      </c>
      <c r="AK16">
        <f t="shared" si="3"/>
        <v>0</v>
      </c>
      <c r="AL16">
        <f t="shared" si="4"/>
        <v>0</v>
      </c>
      <c r="AM16">
        <f t="shared" si="5"/>
        <v>0</v>
      </c>
      <c r="AN16">
        <f t="shared" si="6"/>
        <v>3</v>
      </c>
      <c r="AO16" s="67">
        <f t="shared" si="7"/>
        <v>0</v>
      </c>
      <c r="AP16" s="68">
        <f t="shared" si="8"/>
        <v>3</v>
      </c>
      <c r="AQ16" s="68">
        <f t="shared" si="9"/>
        <v>0</v>
      </c>
      <c r="AR16" s="69">
        <f t="shared" si="10"/>
        <v>0</v>
      </c>
      <c r="AS16" s="77">
        <f t="shared" si="11"/>
        <v>0</v>
      </c>
      <c r="AT16" s="73">
        <f t="shared" si="12"/>
        <v>0</v>
      </c>
      <c r="AU16" s="73">
        <f t="shared" si="13"/>
        <v>0</v>
      </c>
      <c r="AV16" s="78">
        <f t="shared" si="14"/>
        <v>0</v>
      </c>
      <c r="AW16" s="84">
        <f t="shared" si="15"/>
        <v>0</v>
      </c>
      <c r="AX16" s="79">
        <f t="shared" si="16"/>
        <v>3</v>
      </c>
      <c r="AY16" s="79">
        <f t="shared" si="17"/>
        <v>0</v>
      </c>
      <c r="AZ16" s="85">
        <f t="shared" si="18"/>
        <v>0</v>
      </c>
    </row>
    <row r="17" spans="1:52">
      <c r="A17" s="1">
        <v>1</v>
      </c>
      <c r="B17" t="s">
        <v>238</v>
      </c>
      <c r="C17" t="s">
        <v>239</v>
      </c>
      <c r="D17" t="s">
        <v>52</v>
      </c>
      <c r="E17" t="s">
        <v>17</v>
      </c>
      <c r="F17" t="s">
        <v>284</v>
      </c>
      <c r="G17" t="s">
        <v>53</v>
      </c>
      <c r="H17" t="s">
        <v>41</v>
      </c>
      <c r="I17" t="s">
        <v>28</v>
      </c>
      <c r="J17" s="21">
        <v>809</v>
      </c>
      <c r="K17" s="21">
        <v>2857</v>
      </c>
      <c r="L17" s="21">
        <v>2023</v>
      </c>
      <c r="M17" s="21">
        <v>0</v>
      </c>
      <c r="N17" s="22">
        <v>525</v>
      </c>
      <c r="O17" s="22">
        <v>445</v>
      </c>
      <c r="P17" s="22">
        <v>1410</v>
      </c>
      <c r="Q17" s="22">
        <v>0</v>
      </c>
      <c r="R17" s="23">
        <v>412</v>
      </c>
      <c r="S17" s="23">
        <v>345</v>
      </c>
      <c r="T17" s="23">
        <v>1306</v>
      </c>
      <c r="U17" s="23">
        <v>0</v>
      </c>
      <c r="V17" s="24">
        <v>77</v>
      </c>
      <c r="W17" s="24">
        <v>361</v>
      </c>
      <c r="X17" s="24">
        <v>2011</v>
      </c>
      <c r="Y17" s="24">
        <v>0</v>
      </c>
      <c r="Z17" s="25">
        <v>90</v>
      </c>
      <c r="AA17" s="25">
        <v>510</v>
      </c>
      <c r="AB17" s="25">
        <v>1815</v>
      </c>
      <c r="AC17" s="25">
        <v>0</v>
      </c>
      <c r="AD17" s="26">
        <v>39</v>
      </c>
      <c r="AE17" s="26">
        <v>334</v>
      </c>
      <c r="AF17" s="26">
        <v>924</v>
      </c>
      <c r="AG17" s="26">
        <v>0</v>
      </c>
      <c r="AH17">
        <f t="shared" si="0"/>
        <v>5689</v>
      </c>
      <c r="AI17">
        <f t="shared" si="1"/>
        <v>2380</v>
      </c>
      <c r="AJ17">
        <f t="shared" si="2"/>
        <v>2063</v>
      </c>
      <c r="AK17">
        <f t="shared" si="3"/>
        <v>2449</v>
      </c>
      <c r="AL17">
        <f t="shared" si="4"/>
        <v>2415</v>
      </c>
      <c r="AM17">
        <f t="shared" si="5"/>
        <v>1297</v>
      </c>
      <c r="AN17">
        <f t="shared" si="6"/>
        <v>16293</v>
      </c>
      <c r="AO17" s="67">
        <f t="shared" si="7"/>
        <v>1823</v>
      </c>
      <c r="AP17" s="68">
        <f t="shared" si="8"/>
        <v>4008</v>
      </c>
      <c r="AQ17" s="68">
        <f t="shared" si="9"/>
        <v>6750</v>
      </c>
      <c r="AR17" s="69">
        <f t="shared" si="10"/>
        <v>0</v>
      </c>
      <c r="AS17" s="77">
        <f t="shared" si="11"/>
        <v>206</v>
      </c>
      <c r="AT17" s="73">
        <f t="shared" si="12"/>
        <v>1205</v>
      </c>
      <c r="AU17" s="73">
        <f t="shared" si="13"/>
        <v>4750</v>
      </c>
      <c r="AV17" s="78">
        <f t="shared" si="14"/>
        <v>0</v>
      </c>
      <c r="AW17" s="84">
        <f t="shared" si="15"/>
        <v>1952</v>
      </c>
      <c r="AX17" s="79">
        <f t="shared" si="16"/>
        <v>4852</v>
      </c>
      <c r="AY17" s="79">
        <f t="shared" si="17"/>
        <v>9489</v>
      </c>
      <c r="AZ17" s="85">
        <f t="shared" si="18"/>
        <v>0</v>
      </c>
    </row>
    <row r="18" spans="1:52">
      <c r="A18" s="1">
        <v>1</v>
      </c>
      <c r="B18" s="20" t="s">
        <v>244</v>
      </c>
      <c r="C18" t="s">
        <v>245</v>
      </c>
      <c r="D18" t="s">
        <v>16</v>
      </c>
      <c r="E18" t="s">
        <v>17</v>
      </c>
      <c r="F18" t="s">
        <v>96</v>
      </c>
      <c r="G18" t="s">
        <v>19</v>
      </c>
      <c r="H18" t="s">
        <v>36</v>
      </c>
      <c r="I18" t="s">
        <v>21</v>
      </c>
      <c r="J18" s="21">
        <v>80</v>
      </c>
      <c r="K18" s="21">
        <v>20</v>
      </c>
      <c r="L18" s="21">
        <v>17</v>
      </c>
      <c r="M18" s="21">
        <v>459</v>
      </c>
      <c r="N18" s="22">
        <v>10</v>
      </c>
      <c r="O18" s="22">
        <v>13</v>
      </c>
      <c r="P18" s="22">
        <v>0</v>
      </c>
      <c r="Q18" s="22">
        <v>256</v>
      </c>
      <c r="R18" s="23">
        <v>8</v>
      </c>
      <c r="S18" s="23">
        <v>19</v>
      </c>
      <c r="T18" s="23">
        <v>1</v>
      </c>
      <c r="U18" s="23">
        <v>176</v>
      </c>
      <c r="V18" s="24">
        <v>5</v>
      </c>
      <c r="W18" s="24">
        <v>12</v>
      </c>
      <c r="X18" s="24">
        <v>1</v>
      </c>
      <c r="Y18" s="24">
        <v>167</v>
      </c>
      <c r="Z18" s="25">
        <v>8</v>
      </c>
      <c r="AA18" s="25">
        <v>6</v>
      </c>
      <c r="AB18" s="25">
        <v>0</v>
      </c>
      <c r="AC18" s="25">
        <v>158</v>
      </c>
      <c r="AD18" s="26">
        <v>192</v>
      </c>
      <c r="AE18" s="26">
        <v>2</v>
      </c>
      <c r="AF18" s="26">
        <v>5</v>
      </c>
      <c r="AG18" s="26">
        <v>54</v>
      </c>
      <c r="AH18">
        <f t="shared" si="0"/>
        <v>576</v>
      </c>
      <c r="AI18">
        <f t="shared" si="1"/>
        <v>279</v>
      </c>
      <c r="AJ18">
        <f t="shared" si="2"/>
        <v>204</v>
      </c>
      <c r="AK18">
        <f t="shared" si="3"/>
        <v>185</v>
      </c>
      <c r="AL18">
        <f t="shared" si="4"/>
        <v>172</v>
      </c>
      <c r="AM18">
        <f t="shared" si="5"/>
        <v>253</v>
      </c>
      <c r="AN18">
        <f t="shared" si="6"/>
        <v>1669</v>
      </c>
      <c r="AO18" s="67">
        <f t="shared" si="7"/>
        <v>103</v>
      </c>
      <c r="AP18" s="68">
        <f t="shared" si="8"/>
        <v>64</v>
      </c>
      <c r="AQ18" s="68">
        <f t="shared" si="9"/>
        <v>19</v>
      </c>
      <c r="AR18" s="69">
        <f t="shared" si="10"/>
        <v>1058</v>
      </c>
      <c r="AS18" s="77">
        <f t="shared" si="11"/>
        <v>205</v>
      </c>
      <c r="AT18" s="73">
        <f t="shared" si="12"/>
        <v>20</v>
      </c>
      <c r="AU18" s="73">
        <f t="shared" si="13"/>
        <v>6</v>
      </c>
      <c r="AV18" s="78">
        <f t="shared" si="14"/>
        <v>379</v>
      </c>
      <c r="AW18" s="84">
        <f t="shared" si="15"/>
        <v>303</v>
      </c>
      <c r="AX18" s="79">
        <f t="shared" si="16"/>
        <v>72</v>
      </c>
      <c r="AY18" s="79">
        <f t="shared" si="17"/>
        <v>24</v>
      </c>
      <c r="AZ18" s="85">
        <f t="shared" si="18"/>
        <v>1270</v>
      </c>
    </row>
    <row r="19" spans="1:52">
      <c r="A19" s="1">
        <v>1</v>
      </c>
      <c r="B19" s="20" t="s">
        <v>266</v>
      </c>
      <c r="C19" t="s">
        <v>267</v>
      </c>
      <c r="D19" t="s">
        <v>16</v>
      </c>
      <c r="E19" t="s">
        <v>17</v>
      </c>
      <c r="F19" s="20" t="s">
        <v>96</v>
      </c>
      <c r="G19" t="s">
        <v>19</v>
      </c>
      <c r="H19" t="s">
        <v>27</v>
      </c>
      <c r="I19" t="s">
        <v>28</v>
      </c>
      <c r="J19" s="21">
        <v>21205</v>
      </c>
      <c r="K19" s="21">
        <v>1430</v>
      </c>
      <c r="L19" s="21">
        <v>184</v>
      </c>
      <c r="M19" s="21">
        <v>4</v>
      </c>
      <c r="N19" s="22">
        <v>20326</v>
      </c>
      <c r="O19" s="22">
        <v>1638</v>
      </c>
      <c r="P19" s="22">
        <v>88</v>
      </c>
      <c r="Q19" s="22">
        <v>4</v>
      </c>
      <c r="R19" s="23">
        <v>17739</v>
      </c>
      <c r="S19" s="23">
        <v>1716</v>
      </c>
      <c r="T19" s="23">
        <v>79</v>
      </c>
      <c r="U19" s="23">
        <v>6</v>
      </c>
      <c r="V19" s="24">
        <v>20508</v>
      </c>
      <c r="W19" s="24">
        <v>1836</v>
      </c>
      <c r="X19" s="24">
        <v>61</v>
      </c>
      <c r="Y19" s="24">
        <v>3</v>
      </c>
      <c r="Z19" s="25">
        <v>18937</v>
      </c>
      <c r="AA19" s="25">
        <v>2001</v>
      </c>
      <c r="AB19" s="25">
        <v>45</v>
      </c>
      <c r="AC19" s="25">
        <v>0</v>
      </c>
      <c r="AD19" s="26">
        <v>18039</v>
      </c>
      <c r="AE19" s="26">
        <v>183</v>
      </c>
      <c r="AF19" s="26">
        <v>36</v>
      </c>
      <c r="AG19" s="26">
        <v>7</v>
      </c>
      <c r="AH19">
        <f t="shared" si="0"/>
        <v>22823</v>
      </c>
      <c r="AI19">
        <f t="shared" si="1"/>
        <v>22056</v>
      </c>
      <c r="AJ19">
        <f t="shared" si="2"/>
        <v>19540</v>
      </c>
      <c r="AK19">
        <f t="shared" si="3"/>
        <v>22408</v>
      </c>
      <c r="AL19">
        <f t="shared" si="4"/>
        <v>20983</v>
      </c>
      <c r="AM19">
        <f t="shared" si="5"/>
        <v>18265</v>
      </c>
      <c r="AN19">
        <f t="shared" si="6"/>
        <v>126075</v>
      </c>
      <c r="AO19" s="67">
        <f t="shared" si="7"/>
        <v>79778</v>
      </c>
      <c r="AP19" s="68">
        <f t="shared" si="8"/>
        <v>6620</v>
      </c>
      <c r="AQ19" s="68">
        <f t="shared" si="9"/>
        <v>412</v>
      </c>
      <c r="AR19" s="69">
        <f t="shared" si="10"/>
        <v>17</v>
      </c>
      <c r="AS19" s="77">
        <f t="shared" si="11"/>
        <v>57484</v>
      </c>
      <c r="AT19" s="73">
        <f t="shared" si="12"/>
        <v>4020</v>
      </c>
      <c r="AU19" s="73">
        <f t="shared" si="13"/>
        <v>142</v>
      </c>
      <c r="AV19" s="78">
        <f t="shared" si="14"/>
        <v>10</v>
      </c>
      <c r="AW19" s="84">
        <f t="shared" si="15"/>
        <v>116754</v>
      </c>
      <c r="AX19" s="79">
        <f t="shared" si="16"/>
        <v>8804</v>
      </c>
      <c r="AY19" s="79">
        <f t="shared" si="17"/>
        <v>493</v>
      </c>
      <c r="AZ19" s="85">
        <f t="shared" si="18"/>
        <v>24</v>
      </c>
    </row>
    <row r="20" spans="1:52">
      <c r="A20" s="1">
        <v>1</v>
      </c>
      <c r="B20" s="20" t="s">
        <v>268</v>
      </c>
      <c r="C20" t="s">
        <v>269</v>
      </c>
      <c r="D20" t="s">
        <v>16</v>
      </c>
      <c r="E20" t="s">
        <v>17</v>
      </c>
      <c r="F20" s="20" t="s">
        <v>68</v>
      </c>
      <c r="G20" t="s">
        <v>19</v>
      </c>
      <c r="H20" t="s">
        <v>27</v>
      </c>
      <c r="I20" t="s">
        <v>28</v>
      </c>
      <c r="J20" s="21">
        <v>873</v>
      </c>
      <c r="K20" s="21">
        <v>5</v>
      </c>
      <c r="L20" s="21">
        <v>0</v>
      </c>
      <c r="M20" s="21">
        <v>0</v>
      </c>
      <c r="N20" s="22">
        <v>269</v>
      </c>
      <c r="O20" s="22">
        <v>4</v>
      </c>
      <c r="P20" s="22">
        <v>0</v>
      </c>
      <c r="Q20" s="22">
        <v>0</v>
      </c>
      <c r="R20" s="23">
        <v>322</v>
      </c>
      <c r="S20" s="23">
        <v>0</v>
      </c>
      <c r="T20" s="23">
        <v>0</v>
      </c>
      <c r="U20" s="23">
        <v>0</v>
      </c>
      <c r="V20" s="24">
        <v>519</v>
      </c>
      <c r="W20" s="24">
        <v>0</v>
      </c>
      <c r="X20" s="24">
        <v>1</v>
      </c>
      <c r="Y20" s="24">
        <v>3</v>
      </c>
      <c r="Z20" s="25">
        <v>946</v>
      </c>
      <c r="AA20" s="25">
        <v>1</v>
      </c>
      <c r="AB20" s="25">
        <v>0</v>
      </c>
      <c r="AC20" s="25">
        <v>0</v>
      </c>
      <c r="AD20" s="26">
        <v>543</v>
      </c>
      <c r="AE20" s="26">
        <v>1</v>
      </c>
      <c r="AF20" s="26">
        <v>0</v>
      </c>
      <c r="AG20" s="26">
        <v>6</v>
      </c>
      <c r="AH20">
        <f t="shared" si="0"/>
        <v>878</v>
      </c>
      <c r="AI20">
        <f t="shared" si="1"/>
        <v>273</v>
      </c>
      <c r="AJ20">
        <f t="shared" si="2"/>
        <v>322</v>
      </c>
      <c r="AK20">
        <f t="shared" si="3"/>
        <v>523</v>
      </c>
      <c r="AL20">
        <f t="shared" si="4"/>
        <v>947</v>
      </c>
      <c r="AM20">
        <f t="shared" si="5"/>
        <v>550</v>
      </c>
      <c r="AN20">
        <f t="shared" si="6"/>
        <v>3493</v>
      </c>
      <c r="AO20" s="67">
        <f t="shared" si="7"/>
        <v>1983</v>
      </c>
      <c r="AP20" s="68">
        <f t="shared" si="8"/>
        <v>9</v>
      </c>
      <c r="AQ20" s="68">
        <f t="shared" si="9"/>
        <v>1</v>
      </c>
      <c r="AR20" s="69">
        <f t="shared" si="10"/>
        <v>3</v>
      </c>
      <c r="AS20" s="77">
        <f t="shared" si="11"/>
        <v>2008</v>
      </c>
      <c r="AT20" s="73">
        <f t="shared" si="12"/>
        <v>2</v>
      </c>
      <c r="AU20" s="73">
        <f t="shared" si="13"/>
        <v>1</v>
      </c>
      <c r="AV20" s="78">
        <f t="shared" si="14"/>
        <v>9</v>
      </c>
      <c r="AW20" s="84">
        <f t="shared" si="15"/>
        <v>3472</v>
      </c>
      <c r="AX20" s="79">
        <f t="shared" si="16"/>
        <v>11</v>
      </c>
      <c r="AY20" s="79">
        <f t="shared" si="17"/>
        <v>1</v>
      </c>
      <c r="AZ20" s="85">
        <f t="shared" si="18"/>
        <v>9</v>
      </c>
    </row>
    <row r="21" spans="1:52">
      <c r="A21" s="1">
        <v>1</v>
      </c>
      <c r="C21" t="s">
        <v>273</v>
      </c>
      <c r="D21" t="s">
        <v>52</v>
      </c>
      <c r="E21" t="s">
        <v>17</v>
      </c>
      <c r="F21" t="s">
        <v>490</v>
      </c>
      <c r="G21" t="s">
        <v>19</v>
      </c>
      <c r="H21" t="s">
        <v>27</v>
      </c>
      <c r="I21" t="s">
        <v>28</v>
      </c>
      <c r="J21" s="21">
        <v>1</v>
      </c>
      <c r="K21" s="21">
        <v>0</v>
      </c>
      <c r="L21" s="21">
        <v>8</v>
      </c>
      <c r="M21" s="21">
        <v>228</v>
      </c>
      <c r="N21" s="22">
        <v>0</v>
      </c>
      <c r="O21" s="22">
        <v>0</v>
      </c>
      <c r="P21" s="22">
        <v>21</v>
      </c>
      <c r="Q21" s="22">
        <v>268</v>
      </c>
      <c r="R21" s="23">
        <v>0</v>
      </c>
      <c r="S21" s="23">
        <v>0</v>
      </c>
      <c r="T21" s="23">
        <v>19</v>
      </c>
      <c r="U21" s="23">
        <v>302</v>
      </c>
      <c r="V21" s="24">
        <v>0</v>
      </c>
      <c r="W21" s="24">
        <v>1</v>
      </c>
      <c r="X21" s="24">
        <v>9</v>
      </c>
      <c r="Y21" s="24">
        <v>252</v>
      </c>
      <c r="Z21" s="25">
        <v>0</v>
      </c>
      <c r="AA21" s="25">
        <v>19</v>
      </c>
      <c r="AB21" s="25">
        <v>8</v>
      </c>
      <c r="AC21" s="25">
        <v>261</v>
      </c>
      <c r="AD21" s="26">
        <v>0</v>
      </c>
      <c r="AE21" s="26">
        <v>0</v>
      </c>
      <c r="AF21" s="26">
        <v>4</v>
      </c>
      <c r="AG21" s="26">
        <v>344</v>
      </c>
      <c r="AH21">
        <f t="shared" si="0"/>
        <v>237</v>
      </c>
      <c r="AI21">
        <f t="shared" si="1"/>
        <v>289</v>
      </c>
      <c r="AJ21">
        <f t="shared" si="2"/>
        <v>321</v>
      </c>
      <c r="AK21">
        <f t="shared" si="3"/>
        <v>262</v>
      </c>
      <c r="AL21">
        <f t="shared" si="4"/>
        <v>288</v>
      </c>
      <c r="AM21">
        <f t="shared" si="5"/>
        <v>348</v>
      </c>
      <c r="AN21">
        <f t="shared" si="6"/>
        <v>1745</v>
      </c>
      <c r="AO21" s="67">
        <f t="shared" si="7"/>
        <v>1</v>
      </c>
      <c r="AP21" s="68">
        <f t="shared" si="8"/>
        <v>1</v>
      </c>
      <c r="AQ21" s="68">
        <f t="shared" si="9"/>
        <v>57</v>
      </c>
      <c r="AR21" s="69">
        <f t="shared" si="10"/>
        <v>1050</v>
      </c>
      <c r="AS21" s="77">
        <f t="shared" si="11"/>
        <v>0</v>
      </c>
      <c r="AT21" s="73">
        <f t="shared" si="12"/>
        <v>20</v>
      </c>
      <c r="AU21" s="73">
        <f t="shared" si="13"/>
        <v>21</v>
      </c>
      <c r="AV21" s="78">
        <f t="shared" si="14"/>
        <v>857</v>
      </c>
      <c r="AW21" s="84">
        <f t="shared" si="15"/>
        <v>1</v>
      </c>
      <c r="AX21" s="79">
        <f t="shared" si="16"/>
        <v>20</v>
      </c>
      <c r="AY21" s="79">
        <f t="shared" si="17"/>
        <v>69</v>
      </c>
      <c r="AZ21" s="85">
        <f t="shared" si="18"/>
        <v>1655</v>
      </c>
    </row>
    <row r="22" spans="1:52">
      <c r="A22" s="1">
        <v>1</v>
      </c>
      <c r="B22" s="20" t="s">
        <v>282</v>
      </c>
      <c r="C22" t="s">
        <v>283</v>
      </c>
      <c r="D22" t="s">
        <v>16</v>
      </c>
      <c r="E22" t="s">
        <v>17</v>
      </c>
      <c r="F22" s="20" t="s">
        <v>284</v>
      </c>
      <c r="G22" t="s">
        <v>19</v>
      </c>
      <c r="H22" t="s">
        <v>36</v>
      </c>
      <c r="I22" t="s">
        <v>28</v>
      </c>
      <c r="J22" s="21">
        <v>30610</v>
      </c>
      <c r="K22" s="21">
        <v>95</v>
      </c>
      <c r="L22" s="21">
        <v>100</v>
      </c>
      <c r="M22" s="21">
        <v>7106</v>
      </c>
      <c r="N22" s="22">
        <v>30999</v>
      </c>
      <c r="O22" s="22">
        <v>39</v>
      </c>
      <c r="P22" s="22">
        <v>29</v>
      </c>
      <c r="Q22" s="22">
        <v>7146</v>
      </c>
      <c r="R22" s="23">
        <v>41270</v>
      </c>
      <c r="S22" s="23">
        <v>276</v>
      </c>
      <c r="T22" s="23">
        <v>121</v>
      </c>
      <c r="U22" s="23">
        <v>9347</v>
      </c>
      <c r="V22" s="24">
        <v>55795</v>
      </c>
      <c r="W22" s="24">
        <v>45</v>
      </c>
      <c r="X22" s="24">
        <v>198</v>
      </c>
      <c r="Y22" s="24">
        <v>12969</v>
      </c>
      <c r="Z22" s="25">
        <v>54870</v>
      </c>
      <c r="AA22" s="25">
        <v>90</v>
      </c>
      <c r="AB22" s="25">
        <v>601</v>
      </c>
      <c r="AC22" s="25">
        <v>14287</v>
      </c>
      <c r="AD22" s="26">
        <v>45974</v>
      </c>
      <c r="AE22" s="26">
        <v>52</v>
      </c>
      <c r="AF22" s="26">
        <v>644</v>
      </c>
      <c r="AG22" s="26">
        <v>11922</v>
      </c>
      <c r="AH22">
        <f t="shared" si="0"/>
        <v>37911</v>
      </c>
      <c r="AI22">
        <f t="shared" si="1"/>
        <v>38213</v>
      </c>
      <c r="AJ22">
        <f t="shared" si="2"/>
        <v>51014</v>
      </c>
      <c r="AK22">
        <f t="shared" si="3"/>
        <v>69007</v>
      </c>
      <c r="AL22">
        <f t="shared" si="4"/>
        <v>69848</v>
      </c>
      <c r="AM22">
        <f t="shared" si="5"/>
        <v>58592</v>
      </c>
      <c r="AN22">
        <f t="shared" si="6"/>
        <v>324585</v>
      </c>
      <c r="AO22" s="67">
        <f t="shared" si="7"/>
        <v>158674</v>
      </c>
      <c r="AP22" s="68">
        <f t="shared" si="8"/>
        <v>455</v>
      </c>
      <c r="AQ22" s="68">
        <f t="shared" si="9"/>
        <v>448</v>
      </c>
      <c r="AR22" s="69">
        <f t="shared" si="10"/>
        <v>36568</v>
      </c>
      <c r="AS22" s="77">
        <f t="shared" si="11"/>
        <v>156639</v>
      </c>
      <c r="AT22" s="73">
        <f t="shared" si="12"/>
        <v>187</v>
      </c>
      <c r="AU22" s="73">
        <f t="shared" si="13"/>
        <v>1443</v>
      </c>
      <c r="AV22" s="78">
        <f t="shared" si="14"/>
        <v>39178</v>
      </c>
      <c r="AW22" s="84">
        <f t="shared" si="15"/>
        <v>259518</v>
      </c>
      <c r="AX22" s="79">
        <f t="shared" si="16"/>
        <v>597</v>
      </c>
      <c r="AY22" s="79">
        <f t="shared" si="17"/>
        <v>1693</v>
      </c>
      <c r="AZ22" s="85">
        <f t="shared" si="18"/>
        <v>62777</v>
      </c>
    </row>
    <row r="23" spans="1:52">
      <c r="A23" s="1">
        <v>1</v>
      </c>
      <c r="B23" s="20" t="s">
        <v>293</v>
      </c>
      <c r="C23" t="s">
        <v>294</v>
      </c>
      <c r="D23" t="s">
        <v>16</v>
      </c>
      <c r="E23" t="s">
        <v>17</v>
      </c>
      <c r="F23" s="20" t="s">
        <v>96</v>
      </c>
      <c r="G23" t="s">
        <v>19</v>
      </c>
      <c r="H23" t="s">
        <v>20</v>
      </c>
      <c r="I23" t="s">
        <v>21</v>
      </c>
      <c r="J23" s="21">
        <v>85959</v>
      </c>
      <c r="K23" s="21">
        <v>227</v>
      </c>
      <c r="L23" s="21">
        <v>186</v>
      </c>
      <c r="M23" s="21">
        <v>2535</v>
      </c>
      <c r="N23" s="22">
        <v>70654</v>
      </c>
      <c r="O23" s="22">
        <v>85</v>
      </c>
      <c r="P23" s="22">
        <v>127</v>
      </c>
      <c r="Q23" s="22">
        <v>2973</v>
      </c>
      <c r="R23" s="23">
        <v>50323</v>
      </c>
      <c r="S23" s="23">
        <v>85</v>
      </c>
      <c r="T23" s="23">
        <v>100</v>
      </c>
      <c r="U23" s="23">
        <v>3737</v>
      </c>
      <c r="V23" s="24">
        <v>44641</v>
      </c>
      <c r="W23" s="24">
        <v>303</v>
      </c>
      <c r="X23" s="24">
        <v>144</v>
      </c>
      <c r="Y23" s="24">
        <v>1336</v>
      </c>
      <c r="Z23" s="25">
        <v>48060</v>
      </c>
      <c r="AA23" s="25">
        <v>154</v>
      </c>
      <c r="AB23" s="25">
        <v>549</v>
      </c>
      <c r="AC23" s="25">
        <v>1288</v>
      </c>
      <c r="AD23" s="26">
        <v>17660</v>
      </c>
      <c r="AE23" s="26">
        <v>438</v>
      </c>
      <c r="AF23" s="26">
        <v>949</v>
      </c>
      <c r="AG23" s="26">
        <v>4068</v>
      </c>
      <c r="AH23">
        <f t="shared" si="0"/>
        <v>88907</v>
      </c>
      <c r="AI23">
        <f t="shared" si="1"/>
        <v>73839</v>
      </c>
      <c r="AJ23">
        <f t="shared" si="2"/>
        <v>54245</v>
      </c>
      <c r="AK23">
        <f t="shared" si="3"/>
        <v>46424</v>
      </c>
      <c r="AL23">
        <f t="shared" si="4"/>
        <v>50051</v>
      </c>
      <c r="AM23">
        <f t="shared" si="5"/>
        <v>23115</v>
      </c>
      <c r="AN23">
        <f t="shared" si="6"/>
        <v>336581</v>
      </c>
      <c r="AO23" s="67">
        <f t="shared" si="7"/>
        <v>251577</v>
      </c>
      <c r="AP23" s="68">
        <f t="shared" si="8"/>
        <v>700</v>
      </c>
      <c r="AQ23" s="68">
        <f t="shared" si="9"/>
        <v>557</v>
      </c>
      <c r="AR23" s="69">
        <f t="shared" si="10"/>
        <v>10581</v>
      </c>
      <c r="AS23" s="77">
        <f t="shared" si="11"/>
        <v>110361</v>
      </c>
      <c r="AT23" s="73">
        <f t="shared" si="12"/>
        <v>895</v>
      </c>
      <c r="AU23" s="73">
        <f t="shared" si="13"/>
        <v>1642</v>
      </c>
      <c r="AV23" s="78">
        <f t="shared" si="14"/>
        <v>6692</v>
      </c>
      <c r="AW23" s="84">
        <f t="shared" si="15"/>
        <v>317297</v>
      </c>
      <c r="AX23" s="79">
        <f t="shared" si="16"/>
        <v>1292</v>
      </c>
      <c r="AY23" s="79">
        <f t="shared" si="17"/>
        <v>2055</v>
      </c>
      <c r="AZ23" s="85">
        <f t="shared" si="18"/>
        <v>15937</v>
      </c>
    </row>
    <row r="24" spans="1:52">
      <c r="A24" s="1">
        <v>1</v>
      </c>
      <c r="B24" t="s">
        <v>297</v>
      </c>
      <c r="C24" t="s">
        <v>298</v>
      </c>
      <c r="D24" t="s">
        <v>16</v>
      </c>
      <c r="E24" t="s">
        <v>17</v>
      </c>
      <c r="F24" t="s">
        <v>490</v>
      </c>
      <c r="G24" t="s">
        <v>19</v>
      </c>
      <c r="H24" t="s">
        <v>27</v>
      </c>
      <c r="I24" t="s">
        <v>28</v>
      </c>
      <c r="J24" s="21">
        <v>11</v>
      </c>
      <c r="K24" s="21">
        <v>0</v>
      </c>
      <c r="L24" s="21">
        <v>0</v>
      </c>
      <c r="M24" s="21">
        <v>0</v>
      </c>
      <c r="N24" s="22">
        <v>0</v>
      </c>
      <c r="O24" s="22">
        <v>0</v>
      </c>
      <c r="P24" s="22">
        <v>0</v>
      </c>
      <c r="Q24" s="22">
        <v>1</v>
      </c>
      <c r="R24" s="23">
        <v>0</v>
      </c>
      <c r="S24" s="23">
        <v>0</v>
      </c>
      <c r="T24" s="23">
        <v>0</v>
      </c>
      <c r="U24" s="23">
        <v>0</v>
      </c>
      <c r="V24" s="24">
        <v>0</v>
      </c>
      <c r="W24" s="24">
        <v>0</v>
      </c>
      <c r="X24" s="24">
        <v>0</v>
      </c>
      <c r="Y24" s="24">
        <v>0</v>
      </c>
      <c r="Z24" s="25">
        <v>0</v>
      </c>
      <c r="AA24" s="25">
        <v>1</v>
      </c>
      <c r="AB24" s="25">
        <v>0</v>
      </c>
      <c r="AC24" s="25">
        <v>0</v>
      </c>
      <c r="AD24" s="26">
        <v>0</v>
      </c>
      <c r="AE24" s="26">
        <v>0</v>
      </c>
      <c r="AF24" s="26">
        <v>0</v>
      </c>
      <c r="AG24" s="26">
        <v>0</v>
      </c>
      <c r="AH24">
        <f t="shared" si="0"/>
        <v>11</v>
      </c>
      <c r="AI24">
        <f t="shared" si="1"/>
        <v>1</v>
      </c>
      <c r="AJ24">
        <f t="shared" si="2"/>
        <v>0</v>
      </c>
      <c r="AK24">
        <f t="shared" si="3"/>
        <v>0</v>
      </c>
      <c r="AL24">
        <f t="shared" si="4"/>
        <v>1</v>
      </c>
      <c r="AM24">
        <f t="shared" si="5"/>
        <v>0</v>
      </c>
      <c r="AN24">
        <f t="shared" si="6"/>
        <v>13</v>
      </c>
      <c r="AO24" s="67">
        <f t="shared" si="7"/>
        <v>11</v>
      </c>
      <c r="AP24" s="68">
        <f t="shared" si="8"/>
        <v>0</v>
      </c>
      <c r="AQ24" s="68">
        <f t="shared" si="9"/>
        <v>0</v>
      </c>
      <c r="AR24" s="69">
        <f t="shared" si="10"/>
        <v>1</v>
      </c>
      <c r="AS24" s="77">
        <f t="shared" si="11"/>
        <v>0</v>
      </c>
      <c r="AT24" s="73">
        <f t="shared" si="12"/>
        <v>1</v>
      </c>
      <c r="AU24" s="73">
        <f t="shared" si="13"/>
        <v>0</v>
      </c>
      <c r="AV24" s="78">
        <f t="shared" si="14"/>
        <v>0</v>
      </c>
      <c r="AW24" s="84">
        <f t="shared" si="15"/>
        <v>11</v>
      </c>
      <c r="AX24" s="79">
        <f t="shared" si="16"/>
        <v>1</v>
      </c>
      <c r="AY24" s="79">
        <f t="shared" si="17"/>
        <v>0</v>
      </c>
      <c r="AZ24" s="85">
        <f t="shared" si="18"/>
        <v>1</v>
      </c>
    </row>
    <row r="25" spans="1:52">
      <c r="A25" s="1">
        <v>1</v>
      </c>
      <c r="B25" t="s">
        <v>299</v>
      </c>
      <c r="C25" t="s">
        <v>300</v>
      </c>
      <c r="D25" t="s">
        <v>16</v>
      </c>
      <c r="E25" t="s">
        <v>17</v>
      </c>
      <c r="F25" t="s">
        <v>68</v>
      </c>
      <c r="G25" t="s">
        <v>19</v>
      </c>
      <c r="H25" t="s">
        <v>20</v>
      </c>
      <c r="I25" t="s">
        <v>21</v>
      </c>
      <c r="J25" s="21">
        <v>0</v>
      </c>
      <c r="K25" s="21">
        <v>3</v>
      </c>
      <c r="L25" s="21">
        <v>0</v>
      </c>
      <c r="M25" s="21">
        <v>0</v>
      </c>
      <c r="N25" s="22">
        <v>0</v>
      </c>
      <c r="O25" s="22">
        <v>16</v>
      </c>
      <c r="P25" s="22">
        <v>0</v>
      </c>
      <c r="Q25" s="22">
        <v>0</v>
      </c>
      <c r="R25" s="23">
        <v>0</v>
      </c>
      <c r="S25" s="23">
        <v>8</v>
      </c>
      <c r="T25" s="23">
        <v>0</v>
      </c>
      <c r="U25" s="23">
        <v>0</v>
      </c>
      <c r="V25" s="24">
        <v>0</v>
      </c>
      <c r="W25" s="24">
        <v>1</v>
      </c>
      <c r="X25" s="24">
        <v>0</v>
      </c>
      <c r="Y25" s="24">
        <v>0</v>
      </c>
      <c r="Z25" s="25">
        <v>0</v>
      </c>
      <c r="AA25" s="25">
        <v>2</v>
      </c>
      <c r="AB25" s="25">
        <v>0</v>
      </c>
      <c r="AC25" s="25">
        <v>0</v>
      </c>
      <c r="AD25" s="26">
        <v>0</v>
      </c>
      <c r="AE25" s="26">
        <v>0</v>
      </c>
      <c r="AF25" s="26">
        <v>0</v>
      </c>
      <c r="AG25" s="26">
        <v>0</v>
      </c>
      <c r="AH25">
        <f t="shared" si="0"/>
        <v>3</v>
      </c>
      <c r="AI25">
        <f t="shared" si="1"/>
        <v>16</v>
      </c>
      <c r="AJ25">
        <f t="shared" si="2"/>
        <v>8</v>
      </c>
      <c r="AK25">
        <f t="shared" si="3"/>
        <v>1</v>
      </c>
      <c r="AL25">
        <f t="shared" si="4"/>
        <v>2</v>
      </c>
      <c r="AM25">
        <f t="shared" si="5"/>
        <v>0</v>
      </c>
      <c r="AN25">
        <f t="shared" si="6"/>
        <v>30</v>
      </c>
      <c r="AO25" s="67">
        <f t="shared" si="7"/>
        <v>0</v>
      </c>
      <c r="AP25" s="68">
        <f t="shared" si="8"/>
        <v>28</v>
      </c>
      <c r="AQ25" s="68">
        <f t="shared" si="9"/>
        <v>0</v>
      </c>
      <c r="AR25" s="69">
        <f t="shared" si="10"/>
        <v>0</v>
      </c>
      <c r="AS25" s="77">
        <f t="shared" si="11"/>
        <v>0</v>
      </c>
      <c r="AT25" s="73">
        <f t="shared" si="12"/>
        <v>3</v>
      </c>
      <c r="AU25" s="73">
        <f t="shared" si="13"/>
        <v>0</v>
      </c>
      <c r="AV25" s="78">
        <f t="shared" si="14"/>
        <v>0</v>
      </c>
      <c r="AW25" s="84">
        <f t="shared" si="15"/>
        <v>0</v>
      </c>
      <c r="AX25" s="79">
        <f t="shared" si="16"/>
        <v>30</v>
      </c>
      <c r="AY25" s="79">
        <f t="shared" si="17"/>
        <v>0</v>
      </c>
      <c r="AZ25" s="85">
        <f t="shared" si="18"/>
        <v>0</v>
      </c>
    </row>
    <row r="26" spans="1:52">
      <c r="A26" s="1">
        <v>1</v>
      </c>
      <c r="B26" t="s">
        <v>303</v>
      </c>
      <c r="C26" t="s">
        <v>304</v>
      </c>
      <c r="D26" t="s">
        <v>16</v>
      </c>
      <c r="E26" t="s">
        <v>17</v>
      </c>
      <c r="F26" t="s">
        <v>490</v>
      </c>
      <c r="G26" t="s">
        <v>53</v>
      </c>
      <c r="H26" t="s">
        <v>41</v>
      </c>
      <c r="I26" t="s">
        <v>28</v>
      </c>
      <c r="J26" s="21">
        <v>112644</v>
      </c>
      <c r="K26" s="21">
        <v>727</v>
      </c>
      <c r="L26" s="21">
        <v>1108</v>
      </c>
      <c r="M26" s="21">
        <v>0</v>
      </c>
      <c r="N26" s="22">
        <v>114904</v>
      </c>
      <c r="O26" s="22">
        <v>1563</v>
      </c>
      <c r="P26" s="22">
        <v>1509</v>
      </c>
      <c r="Q26" s="22">
        <v>1</v>
      </c>
      <c r="R26" s="23">
        <v>127797</v>
      </c>
      <c r="S26" s="23">
        <v>1632</v>
      </c>
      <c r="T26" s="23">
        <v>1425</v>
      </c>
      <c r="U26" s="23">
        <v>1</v>
      </c>
      <c r="V26" s="24">
        <v>108228</v>
      </c>
      <c r="W26" s="24">
        <v>3411</v>
      </c>
      <c r="X26" s="24">
        <v>1676</v>
      </c>
      <c r="Y26" s="24">
        <v>1</v>
      </c>
      <c r="Z26" s="25">
        <v>104447</v>
      </c>
      <c r="AA26" s="25">
        <v>896</v>
      </c>
      <c r="AB26" s="25">
        <v>1174</v>
      </c>
      <c r="AC26" s="25">
        <v>1</v>
      </c>
      <c r="AD26" s="26">
        <v>83727</v>
      </c>
      <c r="AE26" s="26">
        <v>28</v>
      </c>
      <c r="AF26" s="26">
        <v>876</v>
      </c>
      <c r="AG26" s="26">
        <v>1</v>
      </c>
      <c r="AH26">
        <f t="shared" si="0"/>
        <v>114479</v>
      </c>
      <c r="AI26">
        <f t="shared" si="1"/>
        <v>117977</v>
      </c>
      <c r="AJ26">
        <f t="shared" si="2"/>
        <v>130855</v>
      </c>
      <c r="AK26">
        <f t="shared" si="3"/>
        <v>113316</v>
      </c>
      <c r="AL26">
        <f t="shared" si="4"/>
        <v>106518</v>
      </c>
      <c r="AM26">
        <f t="shared" si="5"/>
        <v>84632</v>
      </c>
      <c r="AN26">
        <f t="shared" si="6"/>
        <v>667777</v>
      </c>
      <c r="AO26" s="67">
        <f t="shared" si="7"/>
        <v>463573</v>
      </c>
      <c r="AP26" s="68">
        <f t="shared" si="8"/>
        <v>7333</v>
      </c>
      <c r="AQ26" s="68">
        <f t="shared" si="9"/>
        <v>5718</v>
      </c>
      <c r="AR26" s="69">
        <f t="shared" si="10"/>
        <v>3</v>
      </c>
      <c r="AS26" s="77">
        <f t="shared" si="11"/>
        <v>296402</v>
      </c>
      <c r="AT26" s="73">
        <f t="shared" si="12"/>
        <v>4335</v>
      </c>
      <c r="AU26" s="73">
        <f t="shared" si="13"/>
        <v>3726</v>
      </c>
      <c r="AV26" s="78">
        <f t="shared" si="14"/>
        <v>3</v>
      </c>
      <c r="AW26" s="84">
        <f t="shared" si="15"/>
        <v>651747</v>
      </c>
      <c r="AX26" s="79">
        <f t="shared" si="16"/>
        <v>8257</v>
      </c>
      <c r="AY26" s="79">
        <f t="shared" si="17"/>
        <v>7768</v>
      </c>
      <c r="AZ26" s="85">
        <f t="shared" si="18"/>
        <v>5</v>
      </c>
    </row>
    <row r="27" spans="1:52">
      <c r="A27" s="1">
        <v>1</v>
      </c>
      <c r="B27" s="20" t="s">
        <v>315</v>
      </c>
      <c r="C27" t="s">
        <v>316</v>
      </c>
      <c r="D27" t="s">
        <v>16</v>
      </c>
      <c r="E27" t="s">
        <v>17</v>
      </c>
      <c r="F27" s="20" t="s">
        <v>68</v>
      </c>
      <c r="G27" t="s">
        <v>19</v>
      </c>
      <c r="H27" t="s">
        <v>36</v>
      </c>
      <c r="I27" t="s">
        <v>28</v>
      </c>
      <c r="J27" s="21">
        <v>43401</v>
      </c>
      <c r="K27" s="21">
        <v>570</v>
      </c>
      <c r="L27" s="21">
        <v>113</v>
      </c>
      <c r="M27" s="21">
        <v>43</v>
      </c>
      <c r="N27" s="22">
        <v>48334</v>
      </c>
      <c r="O27" s="22">
        <v>9614</v>
      </c>
      <c r="P27" s="22">
        <v>38</v>
      </c>
      <c r="Q27" s="22">
        <v>41</v>
      </c>
      <c r="R27" s="23">
        <v>76838</v>
      </c>
      <c r="S27" s="23">
        <v>966</v>
      </c>
      <c r="T27" s="23">
        <v>81</v>
      </c>
      <c r="U27" s="23">
        <v>60</v>
      </c>
      <c r="V27" s="24">
        <v>46960</v>
      </c>
      <c r="W27" s="24">
        <v>333</v>
      </c>
      <c r="X27" s="24">
        <v>54</v>
      </c>
      <c r="Y27" s="24">
        <v>42</v>
      </c>
      <c r="Z27" s="25">
        <v>9185</v>
      </c>
      <c r="AA27" s="25">
        <v>101</v>
      </c>
      <c r="AB27" s="25">
        <v>32</v>
      </c>
      <c r="AC27" s="25">
        <v>230</v>
      </c>
      <c r="AD27" s="26">
        <v>20974</v>
      </c>
      <c r="AE27" s="26">
        <v>9</v>
      </c>
      <c r="AF27" s="26">
        <v>48</v>
      </c>
      <c r="AG27" s="26">
        <v>582</v>
      </c>
      <c r="AH27">
        <f t="shared" si="0"/>
        <v>44127</v>
      </c>
      <c r="AI27">
        <f t="shared" si="1"/>
        <v>58027</v>
      </c>
      <c r="AJ27">
        <f t="shared" si="2"/>
        <v>77945</v>
      </c>
      <c r="AK27">
        <f t="shared" si="3"/>
        <v>47389</v>
      </c>
      <c r="AL27">
        <f t="shared" si="4"/>
        <v>9548</v>
      </c>
      <c r="AM27">
        <f t="shared" si="5"/>
        <v>21613</v>
      </c>
      <c r="AN27">
        <f t="shared" si="6"/>
        <v>258649</v>
      </c>
      <c r="AO27" s="67">
        <f t="shared" si="7"/>
        <v>215533</v>
      </c>
      <c r="AP27" s="68">
        <f t="shared" si="8"/>
        <v>11483</v>
      </c>
      <c r="AQ27" s="68">
        <f t="shared" si="9"/>
        <v>286</v>
      </c>
      <c r="AR27" s="69">
        <f t="shared" si="10"/>
        <v>186</v>
      </c>
      <c r="AS27" s="77">
        <f t="shared" si="11"/>
        <v>77119</v>
      </c>
      <c r="AT27" s="73">
        <f t="shared" si="12"/>
        <v>443</v>
      </c>
      <c r="AU27" s="73">
        <f t="shared" si="13"/>
        <v>134</v>
      </c>
      <c r="AV27" s="78">
        <f t="shared" si="14"/>
        <v>854</v>
      </c>
      <c r="AW27" s="84">
        <f t="shared" si="15"/>
        <v>245692</v>
      </c>
      <c r="AX27" s="79">
        <f t="shared" si="16"/>
        <v>11593</v>
      </c>
      <c r="AY27" s="79">
        <f t="shared" si="17"/>
        <v>366</v>
      </c>
      <c r="AZ27" s="85">
        <f t="shared" si="18"/>
        <v>998</v>
      </c>
    </row>
    <row r="28" spans="1:52">
      <c r="A28" s="1">
        <v>1</v>
      </c>
      <c r="B28" t="s">
        <v>317</v>
      </c>
      <c r="C28" t="s">
        <v>318</v>
      </c>
      <c r="D28" t="s">
        <v>16</v>
      </c>
      <c r="E28" t="s">
        <v>17</v>
      </c>
      <c r="F28" t="s">
        <v>490</v>
      </c>
      <c r="G28" t="s">
        <v>19</v>
      </c>
      <c r="H28" t="s">
        <v>41</v>
      </c>
      <c r="I28" t="s">
        <v>28</v>
      </c>
      <c r="J28" s="21">
        <v>1015</v>
      </c>
      <c r="K28" s="21">
        <v>0</v>
      </c>
      <c r="L28" s="21">
        <v>7</v>
      </c>
      <c r="M28" s="21">
        <v>0</v>
      </c>
      <c r="N28" s="22">
        <v>0</v>
      </c>
      <c r="O28" s="22">
        <v>0</v>
      </c>
      <c r="P28" s="22">
        <v>6</v>
      </c>
      <c r="Q28" s="22">
        <v>0</v>
      </c>
      <c r="R28" s="23">
        <v>0</v>
      </c>
      <c r="S28" s="23">
        <v>0</v>
      </c>
      <c r="T28" s="23">
        <v>5</v>
      </c>
      <c r="U28" s="23">
        <v>11</v>
      </c>
      <c r="V28" s="24">
        <v>0</v>
      </c>
      <c r="W28" s="24">
        <v>0</v>
      </c>
      <c r="X28" s="24">
        <v>22</v>
      </c>
      <c r="Y28" s="24">
        <v>3</v>
      </c>
      <c r="Z28" s="25">
        <v>0</v>
      </c>
      <c r="AA28" s="25">
        <v>0</v>
      </c>
      <c r="AB28" s="25">
        <v>3</v>
      </c>
      <c r="AC28" s="25">
        <v>5</v>
      </c>
      <c r="AD28" s="26">
        <v>0</v>
      </c>
      <c r="AE28" s="26">
        <v>0</v>
      </c>
      <c r="AF28" s="26">
        <v>2</v>
      </c>
      <c r="AG28" s="26">
        <v>10</v>
      </c>
      <c r="AH28">
        <f t="shared" si="0"/>
        <v>1022</v>
      </c>
      <c r="AI28">
        <f t="shared" si="1"/>
        <v>6</v>
      </c>
      <c r="AJ28">
        <f t="shared" si="2"/>
        <v>16</v>
      </c>
      <c r="AK28">
        <f t="shared" si="3"/>
        <v>25</v>
      </c>
      <c r="AL28">
        <f t="shared" si="4"/>
        <v>8</v>
      </c>
      <c r="AM28">
        <f t="shared" si="5"/>
        <v>12</v>
      </c>
      <c r="AN28">
        <f t="shared" si="6"/>
        <v>1089</v>
      </c>
      <c r="AO28" s="67">
        <f t="shared" si="7"/>
        <v>1015</v>
      </c>
      <c r="AP28" s="68">
        <f t="shared" si="8"/>
        <v>0</v>
      </c>
      <c r="AQ28" s="68">
        <f t="shared" si="9"/>
        <v>40</v>
      </c>
      <c r="AR28" s="69">
        <f t="shared" si="10"/>
        <v>14</v>
      </c>
      <c r="AS28" s="77">
        <f t="shared" si="11"/>
        <v>0</v>
      </c>
      <c r="AT28" s="73">
        <f t="shared" si="12"/>
        <v>0</v>
      </c>
      <c r="AU28" s="73">
        <f t="shared" si="13"/>
        <v>27</v>
      </c>
      <c r="AV28" s="78">
        <f t="shared" si="14"/>
        <v>18</v>
      </c>
      <c r="AW28" s="84">
        <f t="shared" si="15"/>
        <v>1015</v>
      </c>
      <c r="AX28" s="79">
        <f t="shared" si="16"/>
        <v>0</v>
      </c>
      <c r="AY28" s="79">
        <f t="shared" si="17"/>
        <v>45</v>
      </c>
      <c r="AZ28" s="85">
        <f t="shared" si="18"/>
        <v>29</v>
      </c>
    </row>
    <row r="29" spans="1:52">
      <c r="A29" s="1">
        <v>1</v>
      </c>
      <c r="B29" t="s">
        <v>321</v>
      </c>
      <c r="C29" t="s">
        <v>322</v>
      </c>
      <c r="D29" t="s">
        <v>16</v>
      </c>
      <c r="E29" t="s">
        <v>17</v>
      </c>
      <c r="F29" t="s">
        <v>490</v>
      </c>
      <c r="G29" t="s">
        <v>19</v>
      </c>
      <c r="H29" t="s">
        <v>36</v>
      </c>
      <c r="I29" t="s">
        <v>28</v>
      </c>
      <c r="J29" s="21">
        <v>2264</v>
      </c>
      <c r="K29" s="21">
        <v>4</v>
      </c>
      <c r="L29" s="21">
        <v>0</v>
      </c>
      <c r="M29" s="21">
        <v>0</v>
      </c>
      <c r="N29" s="22">
        <v>1703</v>
      </c>
      <c r="O29" s="22">
        <v>0</v>
      </c>
      <c r="P29" s="22">
        <v>3</v>
      </c>
      <c r="Q29" s="22">
        <v>0</v>
      </c>
      <c r="R29" s="23">
        <v>2387</v>
      </c>
      <c r="S29" s="23">
        <v>1</v>
      </c>
      <c r="T29" s="23">
        <v>1</v>
      </c>
      <c r="U29" s="23">
        <v>0</v>
      </c>
      <c r="V29" s="24">
        <v>2002</v>
      </c>
      <c r="W29" s="24">
        <v>1</v>
      </c>
      <c r="X29" s="24">
        <v>1</v>
      </c>
      <c r="Y29" s="24">
        <v>3</v>
      </c>
      <c r="Z29" s="25">
        <v>1489</v>
      </c>
      <c r="AA29" s="25">
        <v>4</v>
      </c>
      <c r="AB29" s="25">
        <v>0</v>
      </c>
      <c r="AC29" s="25">
        <v>0</v>
      </c>
      <c r="AD29" s="26">
        <v>2903</v>
      </c>
      <c r="AE29" s="26">
        <v>1</v>
      </c>
      <c r="AF29" s="26">
        <v>6</v>
      </c>
      <c r="AG29" s="26">
        <v>1</v>
      </c>
      <c r="AH29">
        <f t="shared" si="0"/>
        <v>2268</v>
      </c>
      <c r="AI29">
        <f t="shared" si="1"/>
        <v>1706</v>
      </c>
      <c r="AJ29">
        <f t="shared" si="2"/>
        <v>2389</v>
      </c>
      <c r="AK29">
        <f t="shared" si="3"/>
        <v>2007</v>
      </c>
      <c r="AL29">
        <f t="shared" si="4"/>
        <v>1493</v>
      </c>
      <c r="AM29">
        <f t="shared" si="5"/>
        <v>2911</v>
      </c>
      <c r="AN29">
        <f t="shared" si="6"/>
        <v>12774</v>
      </c>
      <c r="AO29" s="67">
        <f t="shared" si="7"/>
        <v>8356</v>
      </c>
      <c r="AP29" s="68">
        <f t="shared" si="8"/>
        <v>6</v>
      </c>
      <c r="AQ29" s="68">
        <f t="shared" si="9"/>
        <v>5</v>
      </c>
      <c r="AR29" s="69">
        <f t="shared" si="10"/>
        <v>3</v>
      </c>
      <c r="AS29" s="77">
        <f t="shared" si="11"/>
        <v>6394</v>
      </c>
      <c r="AT29" s="73">
        <f t="shared" si="12"/>
        <v>6</v>
      </c>
      <c r="AU29" s="73">
        <f t="shared" si="13"/>
        <v>7</v>
      </c>
      <c r="AV29" s="78">
        <f t="shared" si="14"/>
        <v>4</v>
      </c>
      <c r="AW29" s="84">
        <f t="shared" si="15"/>
        <v>12748</v>
      </c>
      <c r="AX29" s="79">
        <f t="shared" si="16"/>
        <v>11</v>
      </c>
      <c r="AY29" s="79">
        <f t="shared" si="17"/>
        <v>11</v>
      </c>
      <c r="AZ29" s="85">
        <f t="shared" si="18"/>
        <v>4</v>
      </c>
    </row>
    <row r="30" spans="1:52">
      <c r="A30" s="1">
        <v>1</v>
      </c>
      <c r="B30" s="20" t="s">
        <v>327</v>
      </c>
      <c r="C30" t="s">
        <v>328</v>
      </c>
      <c r="D30" t="s">
        <v>16</v>
      </c>
      <c r="E30" t="s">
        <v>17</v>
      </c>
      <c r="F30" s="20" t="s">
        <v>96</v>
      </c>
      <c r="G30" t="s">
        <v>19</v>
      </c>
      <c r="H30" t="s">
        <v>36</v>
      </c>
      <c r="I30" t="s">
        <v>28</v>
      </c>
      <c r="J30" s="21">
        <v>479</v>
      </c>
      <c r="K30" s="21">
        <v>60</v>
      </c>
      <c r="L30" s="21">
        <v>189</v>
      </c>
      <c r="M30" s="21">
        <v>3929</v>
      </c>
      <c r="N30" s="22">
        <v>304</v>
      </c>
      <c r="O30" s="22">
        <v>78</v>
      </c>
      <c r="P30" s="22">
        <v>149</v>
      </c>
      <c r="Q30" s="22">
        <v>5329</v>
      </c>
      <c r="R30" s="23">
        <v>296</v>
      </c>
      <c r="S30" s="23">
        <v>70</v>
      </c>
      <c r="T30" s="23">
        <v>207</v>
      </c>
      <c r="U30" s="23">
        <v>6240</v>
      </c>
      <c r="V30" s="24">
        <v>396</v>
      </c>
      <c r="W30" s="24">
        <v>36</v>
      </c>
      <c r="X30" s="24">
        <v>120</v>
      </c>
      <c r="Y30" s="24">
        <v>5808</v>
      </c>
      <c r="Z30" s="25">
        <v>1140</v>
      </c>
      <c r="AA30" s="25">
        <v>51</v>
      </c>
      <c r="AB30" s="25">
        <v>69</v>
      </c>
      <c r="AC30" s="25">
        <v>4542</v>
      </c>
      <c r="AD30" s="26">
        <v>2405</v>
      </c>
      <c r="AE30" s="26">
        <v>33</v>
      </c>
      <c r="AF30" s="26">
        <v>64</v>
      </c>
      <c r="AG30" s="26">
        <v>3826</v>
      </c>
      <c r="AH30">
        <f t="shared" si="0"/>
        <v>4657</v>
      </c>
      <c r="AI30">
        <f t="shared" si="1"/>
        <v>5860</v>
      </c>
      <c r="AJ30">
        <f t="shared" si="2"/>
        <v>6813</v>
      </c>
      <c r="AK30">
        <f t="shared" si="3"/>
        <v>6360</v>
      </c>
      <c r="AL30">
        <f t="shared" si="4"/>
        <v>5802</v>
      </c>
      <c r="AM30">
        <f t="shared" si="5"/>
        <v>6328</v>
      </c>
      <c r="AN30">
        <f t="shared" si="6"/>
        <v>35820</v>
      </c>
      <c r="AO30" s="67">
        <f t="shared" si="7"/>
        <v>1475</v>
      </c>
      <c r="AP30" s="68">
        <f t="shared" si="8"/>
        <v>244</v>
      </c>
      <c r="AQ30" s="68">
        <f t="shared" si="9"/>
        <v>665</v>
      </c>
      <c r="AR30" s="69">
        <f t="shared" si="10"/>
        <v>21306</v>
      </c>
      <c r="AS30" s="77">
        <f t="shared" si="11"/>
        <v>3941</v>
      </c>
      <c r="AT30" s="73">
        <f t="shared" si="12"/>
        <v>120</v>
      </c>
      <c r="AU30" s="73">
        <f t="shared" si="13"/>
        <v>253</v>
      </c>
      <c r="AV30" s="78">
        <f t="shared" si="14"/>
        <v>14176</v>
      </c>
      <c r="AW30" s="84">
        <f t="shared" si="15"/>
        <v>5020</v>
      </c>
      <c r="AX30" s="79">
        <f t="shared" si="16"/>
        <v>328</v>
      </c>
      <c r="AY30" s="79">
        <f t="shared" si="17"/>
        <v>798</v>
      </c>
      <c r="AZ30" s="85">
        <f t="shared" si="18"/>
        <v>29674</v>
      </c>
    </row>
    <row r="31" spans="1:52">
      <c r="A31" s="1">
        <v>1</v>
      </c>
      <c r="C31" t="s">
        <v>329</v>
      </c>
      <c r="D31" t="s">
        <v>52</v>
      </c>
      <c r="E31" t="s">
        <v>17</v>
      </c>
      <c r="F31" t="s">
        <v>490</v>
      </c>
      <c r="G31" t="s">
        <v>19</v>
      </c>
      <c r="H31" t="s">
        <v>36</v>
      </c>
      <c r="I31" t="s">
        <v>28</v>
      </c>
      <c r="J31" s="21">
        <v>0</v>
      </c>
      <c r="K31" s="21">
        <v>0</v>
      </c>
      <c r="L31" s="21">
        <v>0</v>
      </c>
      <c r="M31" s="21">
        <v>0</v>
      </c>
      <c r="N31" s="22">
        <v>0</v>
      </c>
      <c r="O31" s="22">
        <v>0</v>
      </c>
      <c r="P31" s="22">
        <v>0</v>
      </c>
      <c r="Q31" s="22">
        <v>0</v>
      </c>
      <c r="R31" s="23">
        <v>0</v>
      </c>
      <c r="S31" s="23">
        <v>0</v>
      </c>
      <c r="T31" s="23">
        <v>0</v>
      </c>
      <c r="U31" s="23">
        <v>0</v>
      </c>
      <c r="V31" s="24">
        <v>0</v>
      </c>
      <c r="W31" s="24">
        <v>1</v>
      </c>
      <c r="X31" s="24">
        <v>0</v>
      </c>
      <c r="Y31" s="24">
        <v>0</v>
      </c>
      <c r="Z31" s="25">
        <v>0</v>
      </c>
      <c r="AA31" s="25">
        <v>0</v>
      </c>
      <c r="AB31" s="25">
        <v>0</v>
      </c>
      <c r="AC31" s="25">
        <v>0</v>
      </c>
      <c r="AD31" s="26">
        <v>0</v>
      </c>
      <c r="AE31" s="26">
        <v>0</v>
      </c>
      <c r="AF31" s="26">
        <v>0</v>
      </c>
      <c r="AG31" s="26">
        <v>0</v>
      </c>
      <c r="AH31">
        <f t="shared" si="0"/>
        <v>0</v>
      </c>
      <c r="AI31">
        <f t="shared" si="1"/>
        <v>0</v>
      </c>
      <c r="AJ31">
        <f t="shared" si="2"/>
        <v>0</v>
      </c>
      <c r="AK31">
        <f t="shared" si="3"/>
        <v>1</v>
      </c>
      <c r="AL31">
        <f t="shared" si="4"/>
        <v>0</v>
      </c>
      <c r="AM31">
        <f t="shared" si="5"/>
        <v>0</v>
      </c>
      <c r="AN31">
        <f t="shared" si="6"/>
        <v>1</v>
      </c>
      <c r="AO31" s="67">
        <f t="shared" si="7"/>
        <v>0</v>
      </c>
      <c r="AP31" s="68">
        <f t="shared" si="8"/>
        <v>1</v>
      </c>
      <c r="AQ31" s="68">
        <f t="shared" si="9"/>
        <v>0</v>
      </c>
      <c r="AR31" s="69">
        <f t="shared" si="10"/>
        <v>0</v>
      </c>
      <c r="AS31" s="77">
        <f t="shared" si="11"/>
        <v>0</v>
      </c>
      <c r="AT31" s="73">
        <f t="shared" si="12"/>
        <v>1</v>
      </c>
      <c r="AU31" s="73">
        <f t="shared" si="13"/>
        <v>0</v>
      </c>
      <c r="AV31" s="78">
        <f t="shared" si="14"/>
        <v>0</v>
      </c>
      <c r="AW31" s="84">
        <f t="shared" si="15"/>
        <v>0</v>
      </c>
      <c r="AX31" s="79">
        <f t="shared" si="16"/>
        <v>1</v>
      </c>
      <c r="AY31" s="79">
        <f t="shared" si="17"/>
        <v>0</v>
      </c>
      <c r="AZ31" s="85">
        <f t="shared" si="18"/>
        <v>0</v>
      </c>
    </row>
    <row r="32" spans="1:52">
      <c r="A32" s="1">
        <v>1</v>
      </c>
      <c r="B32" t="s">
        <v>344</v>
      </c>
      <c r="C32" t="s">
        <v>345</v>
      </c>
      <c r="D32" t="s">
        <v>16</v>
      </c>
      <c r="E32" t="s">
        <v>17</v>
      </c>
      <c r="F32" t="s">
        <v>490</v>
      </c>
      <c r="G32" t="s">
        <v>19</v>
      </c>
      <c r="H32" t="s">
        <v>27</v>
      </c>
      <c r="I32" t="s">
        <v>28</v>
      </c>
      <c r="J32" s="21">
        <v>1506</v>
      </c>
      <c r="K32" s="21">
        <v>2</v>
      </c>
      <c r="L32" s="21">
        <v>0</v>
      </c>
      <c r="M32" s="21">
        <v>0</v>
      </c>
      <c r="N32" s="22">
        <v>0</v>
      </c>
      <c r="O32" s="22">
        <v>0</v>
      </c>
      <c r="P32" s="22">
        <v>0</v>
      </c>
      <c r="Q32" s="22">
        <v>0</v>
      </c>
      <c r="R32" s="23">
        <v>0</v>
      </c>
      <c r="S32" s="23">
        <v>0</v>
      </c>
      <c r="T32" s="23">
        <v>0</v>
      </c>
      <c r="U32" s="23">
        <v>0</v>
      </c>
      <c r="V32" s="24">
        <v>0</v>
      </c>
      <c r="W32" s="24">
        <v>0</v>
      </c>
      <c r="X32" s="24">
        <v>2</v>
      </c>
      <c r="Y32" s="24">
        <v>1</v>
      </c>
      <c r="Z32" s="25">
        <v>0</v>
      </c>
      <c r="AA32" s="25">
        <v>1</v>
      </c>
      <c r="AB32" s="25">
        <v>0</v>
      </c>
      <c r="AC32" s="25">
        <v>0</v>
      </c>
      <c r="AD32" s="26">
        <v>0</v>
      </c>
      <c r="AE32" s="26">
        <v>0</v>
      </c>
      <c r="AF32" s="26">
        <v>2</v>
      </c>
      <c r="AG32" s="26">
        <v>0</v>
      </c>
      <c r="AH32">
        <f t="shared" si="0"/>
        <v>1508</v>
      </c>
      <c r="AI32">
        <f t="shared" si="1"/>
        <v>0</v>
      </c>
      <c r="AJ32">
        <f t="shared" si="2"/>
        <v>0</v>
      </c>
      <c r="AK32">
        <f t="shared" si="3"/>
        <v>3</v>
      </c>
      <c r="AL32">
        <f t="shared" si="4"/>
        <v>1</v>
      </c>
      <c r="AM32">
        <f t="shared" si="5"/>
        <v>2</v>
      </c>
      <c r="AN32">
        <f t="shared" si="6"/>
        <v>1514</v>
      </c>
      <c r="AO32" s="67">
        <f t="shared" si="7"/>
        <v>1506</v>
      </c>
      <c r="AP32" s="68">
        <f t="shared" si="8"/>
        <v>2</v>
      </c>
      <c r="AQ32" s="68">
        <f t="shared" si="9"/>
        <v>2</v>
      </c>
      <c r="AR32" s="69">
        <f t="shared" si="10"/>
        <v>1</v>
      </c>
      <c r="AS32" s="77">
        <f t="shared" si="11"/>
        <v>0</v>
      </c>
      <c r="AT32" s="73">
        <f t="shared" si="12"/>
        <v>1</v>
      </c>
      <c r="AU32" s="73">
        <f t="shared" si="13"/>
        <v>4</v>
      </c>
      <c r="AV32" s="78">
        <f t="shared" si="14"/>
        <v>1</v>
      </c>
      <c r="AW32" s="84">
        <f t="shared" si="15"/>
        <v>1506</v>
      </c>
      <c r="AX32" s="79">
        <f t="shared" si="16"/>
        <v>3</v>
      </c>
      <c r="AY32" s="79">
        <f t="shared" si="17"/>
        <v>4</v>
      </c>
      <c r="AZ32" s="85">
        <f t="shared" si="18"/>
        <v>1</v>
      </c>
    </row>
    <row r="33" spans="1:52">
      <c r="A33" s="1">
        <v>1</v>
      </c>
      <c r="B33" t="s">
        <v>358</v>
      </c>
      <c r="C33" t="s">
        <v>359</v>
      </c>
      <c r="D33" t="s">
        <v>16</v>
      </c>
      <c r="E33" t="s">
        <v>17</v>
      </c>
      <c r="F33" t="s">
        <v>96</v>
      </c>
      <c r="G33" t="s">
        <v>19</v>
      </c>
      <c r="H33" t="s">
        <v>41</v>
      </c>
      <c r="I33" t="s">
        <v>28</v>
      </c>
      <c r="J33" s="21">
        <v>14885</v>
      </c>
      <c r="K33" s="21">
        <v>273</v>
      </c>
      <c r="L33" s="21">
        <v>82</v>
      </c>
      <c r="M33" s="21">
        <v>2</v>
      </c>
      <c r="N33" s="22">
        <v>21303</v>
      </c>
      <c r="O33" s="22">
        <v>276</v>
      </c>
      <c r="P33" s="22">
        <v>33</v>
      </c>
      <c r="Q33" s="22">
        <v>1</v>
      </c>
      <c r="R33" s="23">
        <v>10419</v>
      </c>
      <c r="S33" s="23">
        <v>12879</v>
      </c>
      <c r="T33" s="23">
        <v>35</v>
      </c>
      <c r="U33" s="23">
        <v>6</v>
      </c>
      <c r="V33" s="24">
        <v>13459</v>
      </c>
      <c r="W33" s="24">
        <v>422</v>
      </c>
      <c r="X33" s="24">
        <v>21</v>
      </c>
      <c r="Y33" s="24">
        <v>6</v>
      </c>
      <c r="Z33" s="25">
        <v>12836</v>
      </c>
      <c r="AA33" s="25">
        <v>707</v>
      </c>
      <c r="AB33" s="25">
        <v>5</v>
      </c>
      <c r="AC33" s="25">
        <v>7</v>
      </c>
      <c r="AD33" s="26">
        <v>2951</v>
      </c>
      <c r="AE33" s="26">
        <v>30</v>
      </c>
      <c r="AF33" s="26">
        <v>6</v>
      </c>
      <c r="AG33" s="26">
        <v>4</v>
      </c>
      <c r="AH33">
        <f t="shared" si="0"/>
        <v>15242</v>
      </c>
      <c r="AI33">
        <f t="shared" si="1"/>
        <v>21613</v>
      </c>
      <c r="AJ33">
        <f t="shared" si="2"/>
        <v>23339</v>
      </c>
      <c r="AK33">
        <f t="shared" si="3"/>
        <v>13908</v>
      </c>
      <c r="AL33">
        <f t="shared" si="4"/>
        <v>13555</v>
      </c>
      <c r="AM33">
        <f t="shared" si="5"/>
        <v>2991</v>
      </c>
      <c r="AN33">
        <f t="shared" si="6"/>
        <v>90648</v>
      </c>
      <c r="AO33" s="67">
        <f t="shared" si="7"/>
        <v>60066</v>
      </c>
      <c r="AP33" s="68">
        <f t="shared" si="8"/>
        <v>13850</v>
      </c>
      <c r="AQ33" s="68">
        <f t="shared" si="9"/>
        <v>171</v>
      </c>
      <c r="AR33" s="69">
        <f t="shared" si="10"/>
        <v>15</v>
      </c>
      <c r="AS33" s="77">
        <f t="shared" si="11"/>
        <v>29246</v>
      </c>
      <c r="AT33" s="73">
        <f t="shared" si="12"/>
        <v>1159</v>
      </c>
      <c r="AU33" s="73">
        <f t="shared" si="13"/>
        <v>32</v>
      </c>
      <c r="AV33" s="78">
        <f t="shared" si="14"/>
        <v>17</v>
      </c>
      <c r="AW33" s="84">
        <f t="shared" si="15"/>
        <v>75853</v>
      </c>
      <c r="AX33" s="79">
        <f t="shared" si="16"/>
        <v>14587</v>
      </c>
      <c r="AY33" s="79">
        <f t="shared" si="17"/>
        <v>182</v>
      </c>
      <c r="AZ33" s="85">
        <f t="shared" si="18"/>
        <v>26</v>
      </c>
    </row>
    <row r="34" spans="1:52">
      <c r="A34" s="1">
        <v>1</v>
      </c>
      <c r="C34" t="s">
        <v>365</v>
      </c>
      <c r="D34" t="s">
        <v>52</v>
      </c>
      <c r="E34" t="s">
        <v>17</v>
      </c>
      <c r="F34" t="s">
        <v>490</v>
      </c>
      <c r="G34" t="s">
        <v>19</v>
      </c>
      <c r="H34" t="s">
        <v>36</v>
      </c>
      <c r="I34" t="s">
        <v>28</v>
      </c>
      <c r="J34" s="21">
        <v>908</v>
      </c>
      <c r="K34" s="21">
        <v>6</v>
      </c>
      <c r="L34" s="21">
        <v>0</v>
      </c>
      <c r="M34" s="21">
        <v>0</v>
      </c>
      <c r="N34" s="22">
        <v>0</v>
      </c>
      <c r="O34" s="22">
        <v>23</v>
      </c>
      <c r="P34" s="22">
        <v>1</v>
      </c>
      <c r="Q34" s="22">
        <v>2</v>
      </c>
      <c r="R34" s="23">
        <v>0</v>
      </c>
      <c r="S34" s="23">
        <v>2</v>
      </c>
      <c r="T34" s="23">
        <v>1</v>
      </c>
      <c r="U34" s="23">
        <v>0</v>
      </c>
      <c r="V34" s="24">
        <v>0</v>
      </c>
      <c r="W34" s="24">
        <v>2</v>
      </c>
      <c r="X34" s="24">
        <v>0</v>
      </c>
      <c r="Y34" s="24">
        <v>1</v>
      </c>
      <c r="Z34" s="25">
        <v>0</v>
      </c>
      <c r="AA34" s="25">
        <v>4</v>
      </c>
      <c r="AB34" s="25">
        <v>1</v>
      </c>
      <c r="AC34" s="25">
        <v>2</v>
      </c>
      <c r="AD34" s="26">
        <v>0</v>
      </c>
      <c r="AE34" s="26">
        <v>3</v>
      </c>
      <c r="AF34" s="26">
        <v>0</v>
      </c>
      <c r="AG34" s="26">
        <v>1</v>
      </c>
      <c r="AH34">
        <f t="shared" si="0"/>
        <v>914</v>
      </c>
      <c r="AI34">
        <f t="shared" si="1"/>
        <v>26</v>
      </c>
      <c r="AJ34">
        <f t="shared" si="2"/>
        <v>3</v>
      </c>
      <c r="AK34">
        <f t="shared" si="3"/>
        <v>3</v>
      </c>
      <c r="AL34">
        <f t="shared" si="4"/>
        <v>7</v>
      </c>
      <c r="AM34">
        <f t="shared" si="5"/>
        <v>4</v>
      </c>
      <c r="AN34">
        <f t="shared" si="6"/>
        <v>957</v>
      </c>
      <c r="AO34" s="67">
        <f t="shared" si="7"/>
        <v>908</v>
      </c>
      <c r="AP34" s="68">
        <f t="shared" si="8"/>
        <v>33</v>
      </c>
      <c r="AQ34" s="68">
        <f t="shared" si="9"/>
        <v>2</v>
      </c>
      <c r="AR34" s="69">
        <f t="shared" si="10"/>
        <v>3</v>
      </c>
      <c r="AS34" s="77">
        <f t="shared" si="11"/>
        <v>0</v>
      </c>
      <c r="AT34" s="73">
        <f t="shared" si="12"/>
        <v>9</v>
      </c>
      <c r="AU34" s="73">
        <f t="shared" si="13"/>
        <v>1</v>
      </c>
      <c r="AV34" s="78">
        <f t="shared" si="14"/>
        <v>4</v>
      </c>
      <c r="AW34" s="84">
        <f t="shared" si="15"/>
        <v>908</v>
      </c>
      <c r="AX34" s="79">
        <f t="shared" si="16"/>
        <v>40</v>
      </c>
      <c r="AY34" s="79">
        <f t="shared" si="17"/>
        <v>3</v>
      </c>
      <c r="AZ34" s="85">
        <f t="shared" si="18"/>
        <v>6</v>
      </c>
    </row>
    <row r="35" spans="1:52">
      <c r="A35" s="1">
        <v>1</v>
      </c>
      <c r="B35" s="20" t="s">
        <v>374</v>
      </c>
      <c r="C35" t="s">
        <v>375</v>
      </c>
      <c r="D35" t="s">
        <v>16</v>
      </c>
      <c r="E35" t="s">
        <v>17</v>
      </c>
      <c r="F35" t="s">
        <v>68</v>
      </c>
      <c r="G35" t="s">
        <v>19</v>
      </c>
      <c r="H35" t="s">
        <v>36</v>
      </c>
      <c r="I35" t="s">
        <v>28</v>
      </c>
      <c r="J35" s="21">
        <v>51539</v>
      </c>
      <c r="K35" s="21">
        <v>258</v>
      </c>
      <c r="L35" s="21">
        <v>53</v>
      </c>
      <c r="M35" s="21">
        <v>0</v>
      </c>
      <c r="N35" s="22">
        <v>20548</v>
      </c>
      <c r="O35" s="22">
        <v>317</v>
      </c>
      <c r="P35" s="22">
        <v>5</v>
      </c>
      <c r="Q35" s="22">
        <v>1</v>
      </c>
      <c r="R35" s="23">
        <v>31333</v>
      </c>
      <c r="S35" s="23">
        <v>148</v>
      </c>
      <c r="T35" s="23">
        <v>1</v>
      </c>
      <c r="U35" s="23">
        <v>2</v>
      </c>
      <c r="V35" s="24">
        <v>64158</v>
      </c>
      <c r="W35" s="24">
        <v>6596</v>
      </c>
      <c r="X35" s="24">
        <v>2</v>
      </c>
      <c r="Y35" s="24">
        <v>0</v>
      </c>
      <c r="Z35" s="25">
        <v>25861</v>
      </c>
      <c r="AA35" s="25">
        <v>327</v>
      </c>
      <c r="AB35" s="25">
        <v>3</v>
      </c>
      <c r="AC35" s="25">
        <v>3</v>
      </c>
      <c r="AD35" s="26">
        <v>9207</v>
      </c>
      <c r="AE35" s="26">
        <v>3</v>
      </c>
      <c r="AF35" s="26">
        <v>9</v>
      </c>
      <c r="AG35" s="26">
        <v>0</v>
      </c>
      <c r="AH35">
        <f t="shared" si="0"/>
        <v>51850</v>
      </c>
      <c r="AI35">
        <f t="shared" si="1"/>
        <v>20871</v>
      </c>
      <c r="AJ35">
        <f t="shared" si="2"/>
        <v>31484</v>
      </c>
      <c r="AK35">
        <f t="shared" si="3"/>
        <v>70756</v>
      </c>
      <c r="AL35">
        <f t="shared" si="4"/>
        <v>26194</v>
      </c>
      <c r="AM35">
        <f t="shared" si="5"/>
        <v>9219</v>
      </c>
      <c r="AN35">
        <f t="shared" si="6"/>
        <v>210374</v>
      </c>
      <c r="AO35" s="67">
        <f t="shared" si="7"/>
        <v>167578</v>
      </c>
      <c r="AP35" s="68">
        <f t="shared" si="8"/>
        <v>7319</v>
      </c>
      <c r="AQ35" s="68">
        <f t="shared" si="9"/>
        <v>61</v>
      </c>
      <c r="AR35" s="69">
        <f t="shared" si="10"/>
        <v>3</v>
      </c>
      <c r="AS35" s="77">
        <f t="shared" si="11"/>
        <v>99226</v>
      </c>
      <c r="AT35" s="73">
        <f t="shared" si="12"/>
        <v>6926</v>
      </c>
      <c r="AU35" s="73">
        <f t="shared" si="13"/>
        <v>14</v>
      </c>
      <c r="AV35" s="78">
        <f t="shared" si="14"/>
        <v>3</v>
      </c>
      <c r="AW35" s="84">
        <f t="shared" si="15"/>
        <v>202646</v>
      </c>
      <c r="AX35" s="79">
        <f t="shared" si="16"/>
        <v>7649</v>
      </c>
      <c r="AY35" s="79">
        <f t="shared" si="17"/>
        <v>73</v>
      </c>
      <c r="AZ35" s="85">
        <f t="shared" si="18"/>
        <v>6</v>
      </c>
    </row>
    <row r="36" spans="1:52">
      <c r="A36" s="1">
        <v>1</v>
      </c>
      <c r="C36" t="s">
        <v>391</v>
      </c>
      <c r="D36" t="s">
        <v>52</v>
      </c>
      <c r="E36" t="s">
        <v>17</v>
      </c>
      <c r="F36" s="20" t="s">
        <v>96</v>
      </c>
      <c r="G36" t="s">
        <v>19</v>
      </c>
      <c r="H36" t="s">
        <v>41</v>
      </c>
      <c r="I36" t="s">
        <v>28</v>
      </c>
      <c r="J36" s="21">
        <v>61</v>
      </c>
      <c r="K36" s="21">
        <v>1475</v>
      </c>
      <c r="L36" s="21">
        <v>5572</v>
      </c>
      <c r="M36" s="21">
        <v>4</v>
      </c>
      <c r="N36" s="22">
        <v>58</v>
      </c>
      <c r="O36" s="22">
        <v>961</v>
      </c>
      <c r="P36" s="22">
        <v>6058</v>
      </c>
      <c r="Q36" s="22">
        <v>3</v>
      </c>
      <c r="R36" s="23">
        <v>57</v>
      </c>
      <c r="S36" s="23">
        <v>3607</v>
      </c>
      <c r="T36" s="23">
        <v>8435</v>
      </c>
      <c r="U36" s="23">
        <v>1</v>
      </c>
      <c r="V36" s="24">
        <v>53</v>
      </c>
      <c r="W36" s="24">
        <v>1404</v>
      </c>
      <c r="X36" s="24">
        <v>11034</v>
      </c>
      <c r="Y36" s="24">
        <v>1</v>
      </c>
      <c r="Z36" s="25">
        <v>31</v>
      </c>
      <c r="AA36" s="25">
        <v>663</v>
      </c>
      <c r="AB36" s="25">
        <v>9846</v>
      </c>
      <c r="AC36" s="25">
        <v>2</v>
      </c>
      <c r="AD36" s="26">
        <v>16</v>
      </c>
      <c r="AE36" s="26">
        <v>613</v>
      </c>
      <c r="AF36" s="26">
        <v>9039</v>
      </c>
      <c r="AG36" s="26">
        <v>1</v>
      </c>
      <c r="AH36">
        <f t="shared" si="0"/>
        <v>7112</v>
      </c>
      <c r="AI36">
        <f t="shared" si="1"/>
        <v>7080</v>
      </c>
      <c r="AJ36">
        <f t="shared" si="2"/>
        <v>12100</v>
      </c>
      <c r="AK36">
        <f t="shared" si="3"/>
        <v>12492</v>
      </c>
      <c r="AL36">
        <f t="shared" si="4"/>
        <v>10542</v>
      </c>
      <c r="AM36">
        <f t="shared" si="5"/>
        <v>9669</v>
      </c>
      <c r="AN36">
        <f t="shared" si="6"/>
        <v>58995</v>
      </c>
      <c r="AO36" s="67">
        <f t="shared" si="7"/>
        <v>229</v>
      </c>
      <c r="AP36" s="68">
        <f t="shared" si="8"/>
        <v>7447</v>
      </c>
      <c r="AQ36" s="68">
        <f t="shared" si="9"/>
        <v>31099</v>
      </c>
      <c r="AR36" s="69">
        <f t="shared" si="10"/>
        <v>9</v>
      </c>
      <c r="AS36" s="77">
        <f t="shared" si="11"/>
        <v>100</v>
      </c>
      <c r="AT36" s="73">
        <f t="shared" si="12"/>
        <v>2680</v>
      </c>
      <c r="AU36" s="73">
        <f t="shared" si="13"/>
        <v>29919</v>
      </c>
      <c r="AV36" s="78">
        <f t="shared" si="14"/>
        <v>4</v>
      </c>
      <c r="AW36" s="84">
        <f t="shared" si="15"/>
        <v>276</v>
      </c>
      <c r="AX36" s="79">
        <f t="shared" si="16"/>
        <v>8723</v>
      </c>
      <c r="AY36" s="79">
        <f t="shared" si="17"/>
        <v>49984</v>
      </c>
      <c r="AZ36" s="85">
        <f t="shared" si="18"/>
        <v>12</v>
      </c>
    </row>
    <row r="37" spans="1:52">
      <c r="A37" s="1">
        <v>1</v>
      </c>
      <c r="B37" s="20" t="s">
        <v>396</v>
      </c>
      <c r="C37" t="s">
        <v>397</v>
      </c>
      <c r="D37" t="s">
        <v>16</v>
      </c>
      <c r="E37" t="s">
        <v>17</v>
      </c>
      <c r="F37" t="s">
        <v>96</v>
      </c>
      <c r="G37" t="s">
        <v>19</v>
      </c>
      <c r="H37" t="s">
        <v>27</v>
      </c>
      <c r="I37" t="s">
        <v>28</v>
      </c>
      <c r="J37" s="21">
        <v>9506</v>
      </c>
      <c r="K37" s="21">
        <v>307</v>
      </c>
      <c r="L37" s="21">
        <v>198</v>
      </c>
      <c r="M37" s="21">
        <v>151</v>
      </c>
      <c r="N37" s="22">
        <v>4198</v>
      </c>
      <c r="O37" s="22">
        <v>163</v>
      </c>
      <c r="P37" s="22">
        <v>111</v>
      </c>
      <c r="Q37" s="22">
        <v>136</v>
      </c>
      <c r="R37" s="23">
        <v>6339</v>
      </c>
      <c r="S37" s="23">
        <v>231</v>
      </c>
      <c r="T37" s="23">
        <v>78</v>
      </c>
      <c r="U37" s="23">
        <v>87</v>
      </c>
      <c r="V37" s="24">
        <v>7929</v>
      </c>
      <c r="W37" s="24">
        <v>1089</v>
      </c>
      <c r="X37" s="24">
        <v>83</v>
      </c>
      <c r="Y37" s="24">
        <v>46</v>
      </c>
      <c r="Z37" s="25">
        <v>18417</v>
      </c>
      <c r="AA37" s="25">
        <v>390</v>
      </c>
      <c r="AB37" s="25">
        <v>63</v>
      </c>
      <c r="AC37" s="25">
        <v>131</v>
      </c>
      <c r="AD37" s="26">
        <v>19143</v>
      </c>
      <c r="AE37" s="26">
        <v>50</v>
      </c>
      <c r="AF37" s="26">
        <v>96</v>
      </c>
      <c r="AG37" s="26">
        <v>43</v>
      </c>
      <c r="AH37">
        <f t="shared" si="0"/>
        <v>10162</v>
      </c>
      <c r="AI37">
        <f t="shared" si="1"/>
        <v>4608</v>
      </c>
      <c r="AJ37">
        <f t="shared" si="2"/>
        <v>6735</v>
      </c>
      <c r="AK37">
        <f t="shared" si="3"/>
        <v>9147</v>
      </c>
      <c r="AL37">
        <f t="shared" si="4"/>
        <v>19001</v>
      </c>
      <c r="AM37">
        <f t="shared" si="5"/>
        <v>19332</v>
      </c>
      <c r="AN37">
        <f t="shared" si="6"/>
        <v>68985</v>
      </c>
      <c r="AO37" s="67">
        <f t="shared" si="7"/>
        <v>27972</v>
      </c>
      <c r="AP37" s="68">
        <f t="shared" si="8"/>
        <v>1790</v>
      </c>
      <c r="AQ37" s="68">
        <f t="shared" si="9"/>
        <v>470</v>
      </c>
      <c r="AR37" s="69">
        <f t="shared" si="10"/>
        <v>420</v>
      </c>
      <c r="AS37" s="77">
        <f t="shared" si="11"/>
        <v>45489</v>
      </c>
      <c r="AT37" s="73">
        <f t="shared" si="12"/>
        <v>1529</v>
      </c>
      <c r="AU37" s="73">
        <f t="shared" si="13"/>
        <v>242</v>
      </c>
      <c r="AV37" s="78">
        <f t="shared" si="14"/>
        <v>220</v>
      </c>
      <c r="AW37" s="84">
        <f t="shared" si="15"/>
        <v>65532</v>
      </c>
      <c r="AX37" s="79">
        <f t="shared" si="16"/>
        <v>2230</v>
      </c>
      <c r="AY37" s="79">
        <f t="shared" si="17"/>
        <v>629</v>
      </c>
      <c r="AZ37" s="85">
        <f t="shared" si="18"/>
        <v>594</v>
      </c>
    </row>
    <row r="38" spans="1:52">
      <c r="A38" s="1">
        <v>1</v>
      </c>
      <c r="B38" s="20" t="s">
        <v>398</v>
      </c>
      <c r="C38" t="s">
        <v>399</v>
      </c>
      <c r="D38" t="s">
        <v>16</v>
      </c>
      <c r="E38" t="s">
        <v>17</v>
      </c>
      <c r="F38" t="s">
        <v>96</v>
      </c>
      <c r="G38" t="s">
        <v>19</v>
      </c>
      <c r="H38" t="s">
        <v>36</v>
      </c>
      <c r="I38" t="s">
        <v>21</v>
      </c>
      <c r="J38" s="21">
        <v>252</v>
      </c>
      <c r="K38" s="21">
        <v>1</v>
      </c>
      <c r="L38" s="21">
        <v>0</v>
      </c>
      <c r="M38" s="21">
        <v>2</v>
      </c>
      <c r="N38" s="22">
        <v>271</v>
      </c>
      <c r="O38" s="22">
        <v>1</v>
      </c>
      <c r="P38" s="22">
        <v>0</v>
      </c>
      <c r="Q38" s="22">
        <v>1</v>
      </c>
      <c r="R38" s="23">
        <v>483</v>
      </c>
      <c r="S38" s="23">
        <v>2</v>
      </c>
      <c r="T38" s="23">
        <v>0</v>
      </c>
      <c r="U38" s="23">
        <v>1</v>
      </c>
      <c r="V38" s="24">
        <v>413</v>
      </c>
      <c r="W38" s="24">
        <v>7</v>
      </c>
      <c r="X38" s="24">
        <v>0</v>
      </c>
      <c r="Y38" s="24">
        <v>0</v>
      </c>
      <c r="Z38" s="25">
        <v>939</v>
      </c>
      <c r="AA38" s="25">
        <v>2</v>
      </c>
      <c r="AB38" s="25">
        <v>1</v>
      </c>
      <c r="AC38" s="25">
        <v>0</v>
      </c>
      <c r="AD38" s="26">
        <v>1282</v>
      </c>
      <c r="AE38" s="26">
        <v>0</v>
      </c>
      <c r="AF38" s="26">
        <v>0</v>
      </c>
      <c r="AG38" s="26">
        <v>0</v>
      </c>
      <c r="AH38">
        <f t="shared" si="0"/>
        <v>255</v>
      </c>
      <c r="AI38">
        <f t="shared" si="1"/>
        <v>273</v>
      </c>
      <c r="AJ38">
        <f t="shared" si="2"/>
        <v>486</v>
      </c>
      <c r="AK38">
        <f t="shared" si="3"/>
        <v>420</v>
      </c>
      <c r="AL38">
        <f t="shared" si="4"/>
        <v>942</v>
      </c>
      <c r="AM38">
        <f t="shared" si="5"/>
        <v>1282</v>
      </c>
      <c r="AN38">
        <f t="shared" si="6"/>
        <v>3658</v>
      </c>
      <c r="AO38" s="67">
        <f t="shared" si="7"/>
        <v>1419</v>
      </c>
      <c r="AP38" s="68">
        <f t="shared" si="8"/>
        <v>11</v>
      </c>
      <c r="AQ38" s="68">
        <f t="shared" si="9"/>
        <v>0</v>
      </c>
      <c r="AR38" s="69">
        <f t="shared" si="10"/>
        <v>4</v>
      </c>
      <c r="AS38" s="77">
        <f t="shared" si="11"/>
        <v>2634</v>
      </c>
      <c r="AT38" s="73">
        <f t="shared" si="12"/>
        <v>9</v>
      </c>
      <c r="AU38" s="73">
        <f t="shared" si="13"/>
        <v>1</v>
      </c>
      <c r="AV38" s="78">
        <f t="shared" si="14"/>
        <v>0</v>
      </c>
      <c r="AW38" s="84">
        <f t="shared" si="15"/>
        <v>3640</v>
      </c>
      <c r="AX38" s="79">
        <f t="shared" si="16"/>
        <v>13</v>
      </c>
      <c r="AY38" s="79">
        <f t="shared" si="17"/>
        <v>1</v>
      </c>
      <c r="AZ38" s="85">
        <f t="shared" si="18"/>
        <v>4</v>
      </c>
    </row>
    <row r="39" spans="1:52">
      <c r="A39" s="1">
        <v>1</v>
      </c>
      <c r="C39" t="s">
        <v>402</v>
      </c>
      <c r="D39" t="s">
        <v>52</v>
      </c>
      <c r="E39" t="s">
        <v>17</v>
      </c>
      <c r="F39" t="s">
        <v>490</v>
      </c>
      <c r="G39" t="s">
        <v>19</v>
      </c>
      <c r="H39" t="s">
        <v>27</v>
      </c>
      <c r="I39" t="s">
        <v>28</v>
      </c>
      <c r="J39" s="21">
        <v>852</v>
      </c>
      <c r="K39" s="21">
        <v>0</v>
      </c>
      <c r="L39" s="21">
        <v>4</v>
      </c>
      <c r="M39" s="21">
        <v>0</v>
      </c>
      <c r="N39" s="22">
        <v>0</v>
      </c>
      <c r="O39" s="22">
        <v>0</v>
      </c>
      <c r="P39" s="22">
        <v>2</v>
      </c>
      <c r="Q39" s="22">
        <v>2</v>
      </c>
      <c r="R39" s="23">
        <v>0</v>
      </c>
      <c r="S39" s="23">
        <v>1</v>
      </c>
      <c r="T39" s="23">
        <v>0</v>
      </c>
      <c r="U39" s="23">
        <v>0</v>
      </c>
      <c r="V39" s="24">
        <v>0</v>
      </c>
      <c r="W39" s="24">
        <v>0</v>
      </c>
      <c r="X39" s="24">
        <v>3</v>
      </c>
      <c r="Y39" s="24">
        <v>0</v>
      </c>
      <c r="Z39" s="25">
        <v>0</v>
      </c>
      <c r="AA39" s="25">
        <v>2</v>
      </c>
      <c r="AB39" s="25">
        <v>6</v>
      </c>
      <c r="AC39" s="25">
        <v>3</v>
      </c>
      <c r="AD39" s="26">
        <v>0</v>
      </c>
      <c r="AE39" s="26">
        <v>0</v>
      </c>
      <c r="AF39" s="26">
        <v>1</v>
      </c>
      <c r="AG39" s="26">
        <v>2</v>
      </c>
      <c r="AH39">
        <f t="shared" si="0"/>
        <v>856</v>
      </c>
      <c r="AI39">
        <f t="shared" si="1"/>
        <v>4</v>
      </c>
      <c r="AJ39">
        <f t="shared" si="2"/>
        <v>1</v>
      </c>
      <c r="AK39">
        <f t="shared" si="3"/>
        <v>3</v>
      </c>
      <c r="AL39">
        <f t="shared" si="4"/>
        <v>11</v>
      </c>
      <c r="AM39">
        <f t="shared" si="5"/>
        <v>3</v>
      </c>
      <c r="AN39">
        <f t="shared" si="6"/>
        <v>878</v>
      </c>
      <c r="AO39" s="67">
        <f t="shared" si="7"/>
        <v>852</v>
      </c>
      <c r="AP39" s="68">
        <f t="shared" si="8"/>
        <v>1</v>
      </c>
      <c r="AQ39" s="68">
        <f t="shared" si="9"/>
        <v>9</v>
      </c>
      <c r="AR39" s="69">
        <f t="shared" si="10"/>
        <v>2</v>
      </c>
      <c r="AS39" s="77">
        <f t="shared" si="11"/>
        <v>0</v>
      </c>
      <c r="AT39" s="73">
        <f t="shared" si="12"/>
        <v>2</v>
      </c>
      <c r="AU39" s="73">
        <f t="shared" si="13"/>
        <v>10</v>
      </c>
      <c r="AV39" s="78">
        <f t="shared" si="14"/>
        <v>5</v>
      </c>
      <c r="AW39" s="84">
        <f t="shared" si="15"/>
        <v>852</v>
      </c>
      <c r="AX39" s="79">
        <f t="shared" si="16"/>
        <v>3</v>
      </c>
      <c r="AY39" s="79">
        <f t="shared" si="17"/>
        <v>16</v>
      </c>
      <c r="AZ39" s="85">
        <f t="shared" si="18"/>
        <v>7</v>
      </c>
    </row>
    <row r="40" spans="1:52">
      <c r="A40" s="1">
        <v>1</v>
      </c>
      <c r="B40" s="20" t="s">
        <v>413</v>
      </c>
      <c r="C40" t="s">
        <v>414</v>
      </c>
      <c r="D40" t="s">
        <v>52</v>
      </c>
      <c r="E40" t="s">
        <v>17</v>
      </c>
      <c r="F40" t="s">
        <v>490</v>
      </c>
      <c r="G40" t="s">
        <v>19</v>
      </c>
      <c r="H40" t="s">
        <v>27</v>
      </c>
      <c r="I40" t="s">
        <v>28</v>
      </c>
      <c r="J40" s="21">
        <v>2</v>
      </c>
      <c r="K40" s="21">
        <v>2</v>
      </c>
      <c r="L40" s="21">
        <v>0</v>
      </c>
      <c r="M40" s="21">
        <v>0</v>
      </c>
      <c r="N40" s="22">
        <v>0</v>
      </c>
      <c r="O40" s="22">
        <v>0</v>
      </c>
      <c r="P40" s="22">
        <v>0</v>
      </c>
      <c r="Q40" s="22">
        <v>0</v>
      </c>
      <c r="R40" s="23">
        <v>0</v>
      </c>
      <c r="S40" s="23">
        <v>0</v>
      </c>
      <c r="T40" s="23">
        <v>0</v>
      </c>
      <c r="U40" s="23">
        <v>0</v>
      </c>
      <c r="V40" s="24">
        <v>0</v>
      </c>
      <c r="W40" s="24">
        <v>0</v>
      </c>
      <c r="X40" s="24">
        <v>0</v>
      </c>
      <c r="Y40" s="24">
        <v>0</v>
      </c>
      <c r="Z40" s="25">
        <v>0</v>
      </c>
      <c r="AA40" s="25">
        <v>0</v>
      </c>
      <c r="AB40" s="25">
        <v>0</v>
      </c>
      <c r="AC40" s="25">
        <v>0</v>
      </c>
      <c r="AD40" s="26">
        <v>0</v>
      </c>
      <c r="AE40" s="26">
        <v>0</v>
      </c>
      <c r="AF40" s="26">
        <v>0</v>
      </c>
      <c r="AG40" s="26">
        <v>0</v>
      </c>
      <c r="AH40">
        <f t="shared" si="0"/>
        <v>4</v>
      </c>
      <c r="AI40">
        <f t="shared" si="1"/>
        <v>0</v>
      </c>
      <c r="AJ40">
        <f t="shared" si="2"/>
        <v>0</v>
      </c>
      <c r="AK40">
        <f t="shared" si="3"/>
        <v>0</v>
      </c>
      <c r="AL40">
        <f t="shared" si="4"/>
        <v>0</v>
      </c>
      <c r="AM40">
        <f t="shared" si="5"/>
        <v>0</v>
      </c>
      <c r="AN40">
        <f t="shared" si="6"/>
        <v>4</v>
      </c>
      <c r="AO40" s="67">
        <f t="shared" si="7"/>
        <v>2</v>
      </c>
      <c r="AP40" s="68">
        <f t="shared" si="8"/>
        <v>2</v>
      </c>
      <c r="AQ40" s="68">
        <f t="shared" si="9"/>
        <v>0</v>
      </c>
      <c r="AR40" s="69">
        <f t="shared" si="10"/>
        <v>0</v>
      </c>
      <c r="AS40" s="77">
        <f t="shared" si="11"/>
        <v>0</v>
      </c>
      <c r="AT40" s="73">
        <f t="shared" si="12"/>
        <v>0</v>
      </c>
      <c r="AU40" s="73">
        <f t="shared" si="13"/>
        <v>0</v>
      </c>
      <c r="AV40" s="78">
        <f t="shared" si="14"/>
        <v>0</v>
      </c>
      <c r="AW40" s="84">
        <f t="shared" si="15"/>
        <v>2</v>
      </c>
      <c r="AX40" s="79">
        <f t="shared" si="16"/>
        <v>2</v>
      </c>
      <c r="AY40" s="79">
        <f t="shared" si="17"/>
        <v>0</v>
      </c>
      <c r="AZ40" s="85">
        <f t="shared" si="18"/>
        <v>0</v>
      </c>
    </row>
    <row r="41" spans="1:52">
      <c r="A41" s="1">
        <v>1</v>
      </c>
      <c r="B41" t="s">
        <v>428</v>
      </c>
      <c r="C41" t="s">
        <v>429</v>
      </c>
      <c r="D41" t="s">
        <v>52</v>
      </c>
      <c r="E41" t="s">
        <v>17</v>
      </c>
      <c r="F41" t="s">
        <v>490</v>
      </c>
      <c r="G41" t="s">
        <v>19</v>
      </c>
      <c r="H41" t="s">
        <v>36</v>
      </c>
      <c r="I41" t="s">
        <v>28</v>
      </c>
      <c r="J41" s="21">
        <v>1</v>
      </c>
      <c r="K41" s="21">
        <v>3</v>
      </c>
      <c r="L41" s="21">
        <v>5</v>
      </c>
      <c r="M41" s="21">
        <v>160</v>
      </c>
      <c r="N41" s="22">
        <v>1</v>
      </c>
      <c r="O41" s="22">
        <v>4</v>
      </c>
      <c r="P41" s="22">
        <v>5</v>
      </c>
      <c r="Q41" s="22">
        <v>183</v>
      </c>
      <c r="R41" s="23">
        <v>6</v>
      </c>
      <c r="S41" s="23">
        <v>3</v>
      </c>
      <c r="T41" s="23">
        <v>7</v>
      </c>
      <c r="U41" s="23">
        <v>159</v>
      </c>
      <c r="V41" s="24">
        <v>2</v>
      </c>
      <c r="W41" s="24">
        <v>4</v>
      </c>
      <c r="X41" s="24">
        <v>1</v>
      </c>
      <c r="Y41" s="24">
        <v>163</v>
      </c>
      <c r="Z41" s="25">
        <v>0</v>
      </c>
      <c r="AA41" s="25">
        <v>2</v>
      </c>
      <c r="AB41" s="25">
        <v>5</v>
      </c>
      <c r="AC41" s="25">
        <v>212</v>
      </c>
      <c r="AD41" s="26">
        <v>0</v>
      </c>
      <c r="AE41" s="26">
        <v>2</v>
      </c>
      <c r="AF41" s="26">
        <v>4</v>
      </c>
      <c r="AG41" s="26">
        <v>292</v>
      </c>
      <c r="AH41">
        <f t="shared" si="0"/>
        <v>169</v>
      </c>
      <c r="AI41">
        <f t="shared" si="1"/>
        <v>193</v>
      </c>
      <c r="AJ41">
        <f t="shared" si="2"/>
        <v>175</v>
      </c>
      <c r="AK41">
        <f t="shared" si="3"/>
        <v>170</v>
      </c>
      <c r="AL41">
        <f t="shared" si="4"/>
        <v>219</v>
      </c>
      <c r="AM41">
        <f t="shared" si="5"/>
        <v>298</v>
      </c>
      <c r="AN41">
        <f t="shared" si="6"/>
        <v>1224</v>
      </c>
      <c r="AO41" s="67">
        <f t="shared" si="7"/>
        <v>10</v>
      </c>
      <c r="AP41" s="68">
        <f t="shared" si="8"/>
        <v>14</v>
      </c>
      <c r="AQ41" s="68">
        <f t="shared" si="9"/>
        <v>18</v>
      </c>
      <c r="AR41" s="69">
        <f t="shared" si="10"/>
        <v>665</v>
      </c>
      <c r="AS41" s="77">
        <f t="shared" si="11"/>
        <v>2</v>
      </c>
      <c r="AT41" s="73">
        <f t="shared" si="12"/>
        <v>8</v>
      </c>
      <c r="AU41" s="73">
        <f t="shared" si="13"/>
        <v>10</v>
      </c>
      <c r="AV41" s="78">
        <f t="shared" si="14"/>
        <v>667</v>
      </c>
      <c r="AW41" s="84">
        <f t="shared" si="15"/>
        <v>10</v>
      </c>
      <c r="AX41" s="79">
        <f t="shared" si="16"/>
        <v>18</v>
      </c>
      <c r="AY41" s="79">
        <f t="shared" si="17"/>
        <v>27</v>
      </c>
      <c r="AZ41" s="85">
        <f t="shared" si="18"/>
        <v>1169</v>
      </c>
    </row>
    <row r="42" spans="1:52">
      <c r="A42" s="1">
        <v>1</v>
      </c>
      <c r="B42" t="s">
        <v>432</v>
      </c>
      <c r="C42" t="s">
        <v>433</v>
      </c>
      <c r="D42" t="s">
        <v>16</v>
      </c>
      <c r="E42" t="s">
        <v>17</v>
      </c>
      <c r="F42" t="s">
        <v>96</v>
      </c>
      <c r="G42" t="s">
        <v>19</v>
      </c>
      <c r="H42" t="s">
        <v>36</v>
      </c>
      <c r="I42" t="s">
        <v>28</v>
      </c>
      <c r="J42" s="21">
        <v>5</v>
      </c>
      <c r="K42" s="21">
        <v>108</v>
      </c>
      <c r="L42" s="21">
        <v>1091</v>
      </c>
      <c r="M42" s="21">
        <v>5596</v>
      </c>
      <c r="N42" s="22">
        <v>99</v>
      </c>
      <c r="O42" s="22">
        <v>227</v>
      </c>
      <c r="P42" s="22">
        <v>636</v>
      </c>
      <c r="Q42" s="22">
        <v>7032</v>
      </c>
      <c r="R42" s="23">
        <v>2</v>
      </c>
      <c r="S42" s="23">
        <v>56</v>
      </c>
      <c r="T42" s="23">
        <v>118</v>
      </c>
      <c r="U42" s="23">
        <v>2876</v>
      </c>
      <c r="V42" s="24">
        <v>1</v>
      </c>
      <c r="W42" s="24">
        <v>32</v>
      </c>
      <c r="X42" s="24">
        <v>139</v>
      </c>
      <c r="Y42" s="24">
        <v>617</v>
      </c>
      <c r="Z42" s="25">
        <v>0</v>
      </c>
      <c r="AA42" s="25">
        <v>222</v>
      </c>
      <c r="AB42" s="25">
        <v>162</v>
      </c>
      <c r="AC42" s="25">
        <v>1370</v>
      </c>
      <c r="AD42" s="26">
        <v>2</v>
      </c>
      <c r="AE42" s="26">
        <v>17</v>
      </c>
      <c r="AF42" s="26">
        <v>605</v>
      </c>
      <c r="AG42" s="26">
        <v>29</v>
      </c>
      <c r="AH42">
        <f t="shared" si="0"/>
        <v>6800</v>
      </c>
      <c r="AI42">
        <f t="shared" si="1"/>
        <v>7994</v>
      </c>
      <c r="AJ42">
        <f t="shared" si="2"/>
        <v>3052</v>
      </c>
      <c r="AK42">
        <f t="shared" si="3"/>
        <v>789</v>
      </c>
      <c r="AL42">
        <f t="shared" si="4"/>
        <v>1754</v>
      </c>
      <c r="AM42">
        <f t="shared" si="5"/>
        <v>653</v>
      </c>
      <c r="AN42">
        <f t="shared" si="6"/>
        <v>21042</v>
      </c>
      <c r="AO42" s="67">
        <f t="shared" si="7"/>
        <v>107</v>
      </c>
      <c r="AP42" s="68">
        <f t="shared" si="8"/>
        <v>423</v>
      </c>
      <c r="AQ42" s="68">
        <f t="shared" si="9"/>
        <v>1984</v>
      </c>
      <c r="AR42" s="69">
        <f t="shared" si="10"/>
        <v>16121</v>
      </c>
      <c r="AS42" s="77">
        <f t="shared" si="11"/>
        <v>3</v>
      </c>
      <c r="AT42" s="73">
        <f t="shared" si="12"/>
        <v>271</v>
      </c>
      <c r="AU42" s="73">
        <f t="shared" si="13"/>
        <v>906</v>
      </c>
      <c r="AV42" s="78">
        <f t="shared" si="14"/>
        <v>2016</v>
      </c>
      <c r="AW42" s="84">
        <f t="shared" si="15"/>
        <v>109</v>
      </c>
      <c r="AX42" s="79">
        <f t="shared" si="16"/>
        <v>662</v>
      </c>
      <c r="AY42" s="79">
        <f t="shared" si="17"/>
        <v>2751</v>
      </c>
      <c r="AZ42" s="85">
        <f t="shared" si="18"/>
        <v>17520</v>
      </c>
    </row>
  </sheetData>
  <mergeCells count="4">
    <mergeCell ref="AO1:AR1"/>
    <mergeCell ref="AS1:AV1"/>
    <mergeCell ref="AW1:AZ1"/>
    <mergeCell ref="BD1:BE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1CAAF-6869-2446-B013-CA7B1AF71BB8}">
  <dimension ref="A1:BF21"/>
  <sheetViews>
    <sheetView topLeftCell="AT1" workbookViewId="0">
      <selection activeCell="BD3" sqref="BD3:BF7"/>
    </sheetView>
  </sheetViews>
  <sheetFormatPr defaultColWidth="11.42578125" defaultRowHeight="15"/>
  <cols>
    <col min="55" max="55" width="4.140625" bestFit="1" customWidth="1"/>
    <col min="56" max="56" width="36.140625" bestFit="1" customWidth="1"/>
    <col min="57" max="58" width="23.85546875" bestFit="1" customWidth="1"/>
  </cols>
  <sheetData>
    <row r="1" spans="1:58" ht="21.75" thickBot="1">
      <c r="A1" s="1"/>
      <c r="J1" s="2">
        <v>2015</v>
      </c>
      <c r="K1" s="2">
        <v>2015</v>
      </c>
      <c r="L1" s="2">
        <v>2015</v>
      </c>
      <c r="M1" s="2">
        <v>2015</v>
      </c>
      <c r="N1" s="3">
        <v>2016</v>
      </c>
      <c r="O1" s="3">
        <v>2016</v>
      </c>
      <c r="P1" s="3">
        <v>2016</v>
      </c>
      <c r="Q1" s="3">
        <v>2016</v>
      </c>
      <c r="R1" s="4">
        <v>2017</v>
      </c>
      <c r="S1" s="4">
        <v>2017</v>
      </c>
      <c r="T1" s="4">
        <v>2017</v>
      </c>
      <c r="U1" s="4">
        <v>2017</v>
      </c>
      <c r="V1" s="5">
        <v>2018</v>
      </c>
      <c r="W1" s="5">
        <v>2018</v>
      </c>
      <c r="X1" s="5">
        <v>2018</v>
      </c>
      <c r="Y1" s="5">
        <v>2018</v>
      </c>
      <c r="Z1" s="6">
        <v>2019</v>
      </c>
      <c r="AA1" s="6">
        <v>2019</v>
      </c>
      <c r="AB1" s="6">
        <v>2019</v>
      </c>
      <c r="AC1" s="6">
        <v>2019</v>
      </c>
      <c r="AD1" s="7">
        <v>2020</v>
      </c>
      <c r="AE1" s="7">
        <v>2020</v>
      </c>
      <c r="AF1" s="7">
        <v>2020</v>
      </c>
      <c r="AG1" s="7">
        <v>2020</v>
      </c>
      <c r="AH1" s="8" t="s">
        <v>0</v>
      </c>
      <c r="AI1" s="8" t="s">
        <v>0</v>
      </c>
      <c r="AJ1" s="8" t="s">
        <v>0</v>
      </c>
      <c r="AK1" s="8" t="s">
        <v>0</v>
      </c>
      <c r="AL1" s="8" t="s">
        <v>0</v>
      </c>
      <c r="AM1" s="8" t="s">
        <v>0</v>
      </c>
      <c r="AN1" s="8" t="s">
        <v>0</v>
      </c>
      <c r="AO1" s="277" t="s">
        <v>447</v>
      </c>
      <c r="AP1" s="278"/>
      <c r="AQ1" s="278"/>
      <c r="AR1" s="279"/>
      <c r="AS1" s="283" t="s">
        <v>449</v>
      </c>
      <c r="AT1" s="284"/>
      <c r="AU1" s="284"/>
      <c r="AV1" s="285"/>
      <c r="AW1" s="280" t="s">
        <v>448</v>
      </c>
      <c r="AX1" s="281"/>
      <c r="AY1" s="281"/>
      <c r="AZ1" s="282"/>
      <c r="BD1" s="289">
        <v>2019</v>
      </c>
      <c r="BE1" s="289"/>
      <c r="BF1" s="145">
        <v>2020</v>
      </c>
    </row>
    <row r="2" spans="1:58" ht="63.75" thickBot="1">
      <c r="A2" s="10"/>
      <c r="B2" s="11" t="s">
        <v>1</v>
      </c>
      <c r="C2" s="12" t="s">
        <v>2</v>
      </c>
      <c r="D2" s="12" t="s">
        <v>3</v>
      </c>
      <c r="E2" s="13" t="s">
        <v>4</v>
      </c>
      <c r="F2" s="12" t="s">
        <v>5</v>
      </c>
      <c r="G2" s="12" t="s">
        <v>6</v>
      </c>
      <c r="H2" s="12" t="s">
        <v>7</v>
      </c>
      <c r="I2" s="12" t="s">
        <v>8</v>
      </c>
      <c r="J2" s="2" t="s">
        <v>9</v>
      </c>
      <c r="K2" s="2" t="s">
        <v>10</v>
      </c>
      <c r="L2" s="2" t="s">
        <v>11</v>
      </c>
      <c r="M2" s="2" t="s">
        <v>441</v>
      </c>
      <c r="N2" s="3" t="s">
        <v>9</v>
      </c>
      <c r="O2" s="3" t="s">
        <v>10</v>
      </c>
      <c r="P2" s="3" t="s">
        <v>11</v>
      </c>
      <c r="Q2" s="3" t="s">
        <v>441</v>
      </c>
      <c r="R2" s="4" t="s">
        <v>9</v>
      </c>
      <c r="S2" s="4" t="s">
        <v>10</v>
      </c>
      <c r="T2" s="4" t="s">
        <v>11</v>
      </c>
      <c r="U2" s="4" t="s">
        <v>441</v>
      </c>
      <c r="V2" s="5" t="s">
        <v>9</v>
      </c>
      <c r="W2" s="5" t="s">
        <v>10</v>
      </c>
      <c r="X2" s="5" t="s">
        <v>11</v>
      </c>
      <c r="Y2" s="5" t="s">
        <v>441</v>
      </c>
      <c r="Z2" s="6" t="s">
        <v>9</v>
      </c>
      <c r="AA2" s="6" t="s">
        <v>10</v>
      </c>
      <c r="AB2" s="6" t="s">
        <v>11</v>
      </c>
      <c r="AC2" s="6" t="s">
        <v>441</v>
      </c>
      <c r="AD2" s="7" t="s">
        <v>9</v>
      </c>
      <c r="AE2" s="7" t="s">
        <v>10</v>
      </c>
      <c r="AF2" s="7" t="s">
        <v>11</v>
      </c>
      <c r="AG2" s="7" t="s">
        <v>441</v>
      </c>
      <c r="AH2" s="8">
        <v>2015</v>
      </c>
      <c r="AI2" s="14">
        <v>2016</v>
      </c>
      <c r="AJ2" s="8">
        <v>2017</v>
      </c>
      <c r="AK2" s="14">
        <v>2018</v>
      </c>
      <c r="AL2" s="14">
        <v>2019</v>
      </c>
      <c r="AM2" s="14">
        <v>2020</v>
      </c>
      <c r="AN2" s="14" t="s">
        <v>12</v>
      </c>
      <c r="AO2" s="58" t="s">
        <v>9</v>
      </c>
      <c r="AP2" s="59" t="s">
        <v>10</v>
      </c>
      <c r="AQ2" s="59" t="s">
        <v>11</v>
      </c>
      <c r="AR2" s="60" t="s">
        <v>441</v>
      </c>
      <c r="AS2" s="64" t="s">
        <v>9</v>
      </c>
      <c r="AT2" s="61" t="s">
        <v>10</v>
      </c>
      <c r="AU2" s="61" t="s">
        <v>11</v>
      </c>
      <c r="AV2" s="65" t="s">
        <v>441</v>
      </c>
      <c r="AW2" s="83" t="s">
        <v>9</v>
      </c>
      <c r="AX2" s="62" t="s">
        <v>10</v>
      </c>
      <c r="AY2" s="62" t="s">
        <v>11</v>
      </c>
      <c r="AZ2" s="63" t="s">
        <v>441</v>
      </c>
      <c r="BC2" s="145" t="s">
        <v>28</v>
      </c>
      <c r="BD2" s="145" t="s">
        <v>3</v>
      </c>
      <c r="BE2" s="145" t="s">
        <v>505</v>
      </c>
      <c r="BF2" s="145" t="s">
        <v>505</v>
      </c>
    </row>
    <row r="3" spans="1:58">
      <c r="A3" s="1">
        <v>1</v>
      </c>
      <c r="B3" t="s">
        <v>14</v>
      </c>
      <c r="C3" t="s">
        <v>15</v>
      </c>
      <c r="D3" t="s">
        <v>16</v>
      </c>
      <c r="E3" s="20" t="s">
        <v>24</v>
      </c>
      <c r="F3" s="20" t="s">
        <v>18</v>
      </c>
      <c r="G3" t="s">
        <v>19</v>
      </c>
      <c r="H3" t="s">
        <v>20</v>
      </c>
      <c r="I3" t="s">
        <v>21</v>
      </c>
      <c r="J3" s="21">
        <v>1459</v>
      </c>
      <c r="K3" s="21">
        <v>271</v>
      </c>
      <c r="L3" s="21">
        <v>110</v>
      </c>
      <c r="M3" s="21">
        <v>148</v>
      </c>
      <c r="N3" s="22">
        <v>9428</v>
      </c>
      <c r="O3" s="22">
        <v>175</v>
      </c>
      <c r="P3" s="22">
        <v>16</v>
      </c>
      <c r="Q3" s="22">
        <v>283</v>
      </c>
      <c r="R3" s="23">
        <v>9267</v>
      </c>
      <c r="S3" s="23">
        <v>235</v>
      </c>
      <c r="T3" s="23">
        <v>20</v>
      </c>
      <c r="U3" s="23">
        <v>812</v>
      </c>
      <c r="V3" s="24">
        <v>6607</v>
      </c>
      <c r="W3" s="24">
        <v>491</v>
      </c>
      <c r="X3" s="24">
        <v>72</v>
      </c>
      <c r="Y3" s="24">
        <v>811</v>
      </c>
      <c r="Z3" s="25">
        <v>632</v>
      </c>
      <c r="AA3" s="25">
        <v>208</v>
      </c>
      <c r="AB3" s="25">
        <v>5</v>
      </c>
      <c r="AC3" s="25">
        <v>372</v>
      </c>
      <c r="AD3" s="26">
        <v>130</v>
      </c>
      <c r="AE3" s="26">
        <v>1413</v>
      </c>
      <c r="AF3" s="26">
        <v>13</v>
      </c>
      <c r="AG3" s="26">
        <v>192</v>
      </c>
      <c r="AH3">
        <f>SUM(J3:M3)</f>
        <v>1988</v>
      </c>
      <c r="AI3">
        <f>SUM(N3:Q3)</f>
        <v>9902</v>
      </c>
      <c r="AJ3">
        <f>SUM(R3:U3)</f>
        <v>10334</v>
      </c>
      <c r="AK3">
        <f>SUM(V3:Y3)</f>
        <v>7981</v>
      </c>
      <c r="AL3">
        <f>SUM(Z3:AC3)</f>
        <v>1217</v>
      </c>
      <c r="AM3">
        <f>SUM(AD3:AG3)</f>
        <v>1748</v>
      </c>
      <c r="AN3">
        <f>SUM(AH3:AM3)</f>
        <v>33170</v>
      </c>
      <c r="AO3" s="67">
        <f>J3+N3+R3+V3</f>
        <v>26761</v>
      </c>
      <c r="AP3" s="68">
        <f>K3+O3+S3+W3</f>
        <v>1172</v>
      </c>
      <c r="AQ3" s="68">
        <f>L3+P3+T3+X3</f>
        <v>218</v>
      </c>
      <c r="AR3" s="69">
        <f>M3+Q3+U3+Y3</f>
        <v>2054</v>
      </c>
      <c r="AS3" s="77">
        <f>V3+Z3+AD3</f>
        <v>7369</v>
      </c>
      <c r="AT3" s="73">
        <f>W3+AA3+AE3</f>
        <v>2112</v>
      </c>
      <c r="AU3" s="73">
        <f>X3+AB3+AF3</f>
        <v>90</v>
      </c>
      <c r="AV3" s="78">
        <f>Y3+AC3+AG3</f>
        <v>1375</v>
      </c>
      <c r="AW3" s="84">
        <f>J3+N3+R3+V3+Z3+AD3</f>
        <v>27523</v>
      </c>
      <c r="AX3" s="79">
        <f>K3+O3+S3+W3+AA3+AE3</f>
        <v>2793</v>
      </c>
      <c r="AY3" s="79">
        <f>L3+P3+T3+X3+AB3+AF3</f>
        <v>236</v>
      </c>
      <c r="AZ3" s="85">
        <f>M3+Q3+U3+Y3+AC3+AG3</f>
        <v>2618</v>
      </c>
      <c r="BC3" s="146">
        <v>1</v>
      </c>
      <c r="BD3" s="148" t="str" cm="1">
        <f t="array" ref="BD3">INDEX($C$3:$C$21,MATCH(BE3,$AL$3:$AL$21,0),0)</f>
        <v>GEORGIA</v>
      </c>
      <c r="BE3" s="147">
        <f>LARGE($AL$3:$AL$21,BC3)</f>
        <v>183159</v>
      </c>
      <c r="BF3" s="147" cm="1">
        <f t="array" ref="BF3">INDEX($AM$3:$AM$21,MATCH(BD3,$C$3:$C$21,0),0)</f>
        <v>64884</v>
      </c>
    </row>
    <row r="4" spans="1:58">
      <c r="A4" s="1">
        <v>1</v>
      </c>
      <c r="B4" t="s">
        <v>22</v>
      </c>
      <c r="C4" t="s">
        <v>23</v>
      </c>
      <c r="D4" t="s">
        <v>16</v>
      </c>
      <c r="E4" s="20" t="s">
        <v>24</v>
      </c>
      <c r="F4" s="20" t="s">
        <v>25</v>
      </c>
      <c r="G4" t="s">
        <v>26</v>
      </c>
      <c r="H4" t="s">
        <v>27</v>
      </c>
      <c r="I4" t="s">
        <v>28</v>
      </c>
      <c r="J4" s="21">
        <v>2</v>
      </c>
      <c r="K4" s="21">
        <v>7755</v>
      </c>
      <c r="L4" s="21">
        <v>105</v>
      </c>
      <c r="M4" s="21">
        <v>0</v>
      </c>
      <c r="N4" s="22">
        <v>0</v>
      </c>
      <c r="O4" s="22">
        <v>11878</v>
      </c>
      <c r="P4" s="22">
        <v>219</v>
      </c>
      <c r="Q4" s="22">
        <v>0</v>
      </c>
      <c r="R4" s="23">
        <v>0</v>
      </c>
      <c r="S4" s="23">
        <v>13031</v>
      </c>
      <c r="T4" s="23">
        <v>322</v>
      </c>
      <c r="U4" s="23">
        <v>23</v>
      </c>
      <c r="V4" s="24">
        <v>0</v>
      </c>
      <c r="W4" s="24">
        <v>16162</v>
      </c>
      <c r="X4" s="24">
        <v>650</v>
      </c>
      <c r="Y4" s="24">
        <v>164</v>
      </c>
      <c r="Z4" s="25">
        <v>0</v>
      </c>
      <c r="AA4" s="25">
        <v>17948</v>
      </c>
      <c r="AB4" s="25">
        <v>782</v>
      </c>
      <c r="AC4" s="25">
        <v>249</v>
      </c>
      <c r="AD4" s="26">
        <v>0</v>
      </c>
      <c r="AE4" s="26">
        <v>23131</v>
      </c>
      <c r="AF4" s="26">
        <v>911</v>
      </c>
      <c r="AG4" s="26">
        <v>891</v>
      </c>
      <c r="AH4">
        <f t="shared" ref="AH4:AH21" si="0">SUM(J4:M4)</f>
        <v>7862</v>
      </c>
      <c r="AI4">
        <f t="shared" ref="AI4:AI21" si="1">SUM(N4:Q4)</f>
        <v>12097</v>
      </c>
      <c r="AJ4">
        <f t="shared" ref="AJ4:AJ21" si="2">SUM(R4:U4)</f>
        <v>13376</v>
      </c>
      <c r="AK4">
        <f t="shared" ref="AK4:AK21" si="3">SUM(V4:Y4)</f>
        <v>16976</v>
      </c>
      <c r="AL4">
        <f t="shared" ref="AL4:AL21" si="4">SUM(Z4:AC4)</f>
        <v>18979</v>
      </c>
      <c r="AM4">
        <f t="shared" ref="AM4:AM21" si="5">SUM(AD4:AG4)</f>
        <v>24933</v>
      </c>
      <c r="AN4">
        <f t="shared" ref="AN4:AN21" si="6">SUM(AH4:AM4)</f>
        <v>94223</v>
      </c>
      <c r="AO4" s="67">
        <f t="shared" ref="AO4:AO21" si="7">J4+N4+R4+V4</f>
        <v>2</v>
      </c>
      <c r="AP4" s="68">
        <f t="shared" ref="AP4:AP21" si="8">K4+O4+S4+W4</f>
        <v>48826</v>
      </c>
      <c r="AQ4" s="68">
        <f t="shared" ref="AQ4:AQ21" si="9">L4+P4+T4+X4</f>
        <v>1296</v>
      </c>
      <c r="AR4" s="69">
        <f t="shared" ref="AR4:AR21" si="10">M4+Q4+U4+Y4</f>
        <v>187</v>
      </c>
      <c r="AS4" s="77">
        <f t="shared" ref="AS4:AS21" si="11">V4+Z4+AD4</f>
        <v>0</v>
      </c>
      <c r="AT4" s="73">
        <f t="shared" ref="AT4:AT21" si="12">W4+AA4+AE4</f>
        <v>57241</v>
      </c>
      <c r="AU4" s="73">
        <f t="shared" ref="AU4:AU21" si="13">X4+AB4+AF4</f>
        <v>2343</v>
      </c>
      <c r="AV4" s="78">
        <f t="shared" ref="AV4:AV21" si="14">Y4+AC4+AG4</f>
        <v>1304</v>
      </c>
      <c r="AW4" s="84">
        <f t="shared" ref="AW4:AW21" si="15">J4+N4+R4+V4+Z4+AD4</f>
        <v>2</v>
      </c>
      <c r="AX4" s="79">
        <f t="shared" ref="AX4:AX21" si="16">K4+O4+S4+W4+AA4+AE4</f>
        <v>89905</v>
      </c>
      <c r="AY4" s="79">
        <f t="shared" ref="AY4:AY21" si="17">L4+P4+T4+X4+AB4+AF4</f>
        <v>2989</v>
      </c>
      <c r="AZ4" s="85">
        <f t="shared" ref="AZ4:AZ21" si="18">M4+Q4+U4+Y4+AC4+AG4</f>
        <v>1327</v>
      </c>
      <c r="BC4" s="146">
        <v>2</v>
      </c>
      <c r="BD4" s="148" t="str" cm="1">
        <f t="array" ref="BD4">INDEX($C$3:$C$21,MATCH(BE4,$AL$3:$AL$21,0),0)</f>
        <v>UKRAINE</v>
      </c>
      <c r="BE4" s="147">
        <f t="shared" ref="BE4:BE12" si="19">LARGE($AL$3:$AL$21,BC4)</f>
        <v>178173</v>
      </c>
      <c r="BF4" s="147" cm="1">
        <f t="array" ref="BF4">INDEX($AM$3:$AM$21,MATCH(BD4,$C$3:$C$21,0),0)</f>
        <v>260575</v>
      </c>
    </row>
    <row r="5" spans="1:58">
      <c r="A5" s="1">
        <v>1</v>
      </c>
      <c r="B5" t="s">
        <v>45</v>
      </c>
      <c r="C5" t="s">
        <v>46</v>
      </c>
      <c r="D5" t="s">
        <v>16</v>
      </c>
      <c r="E5" s="20" t="s">
        <v>24</v>
      </c>
      <c r="F5" s="20" t="s">
        <v>47</v>
      </c>
      <c r="G5" t="s">
        <v>26</v>
      </c>
      <c r="H5" t="s">
        <v>27</v>
      </c>
      <c r="I5" t="s">
        <v>28</v>
      </c>
      <c r="J5" s="21">
        <v>108</v>
      </c>
      <c r="K5" s="21">
        <v>783</v>
      </c>
      <c r="L5" s="21">
        <v>109</v>
      </c>
      <c r="M5" s="21">
        <v>23</v>
      </c>
      <c r="N5" s="22">
        <v>88</v>
      </c>
      <c r="O5" s="22">
        <v>345</v>
      </c>
      <c r="P5" s="22">
        <v>196</v>
      </c>
      <c r="Q5" s="22">
        <v>4</v>
      </c>
      <c r="R5" s="23">
        <v>129</v>
      </c>
      <c r="S5" s="23">
        <v>521</v>
      </c>
      <c r="T5" s="23">
        <v>504</v>
      </c>
      <c r="U5" s="23">
        <v>22</v>
      </c>
      <c r="V5" s="24">
        <v>11</v>
      </c>
      <c r="W5" s="24">
        <v>1350</v>
      </c>
      <c r="X5" s="24">
        <v>766</v>
      </c>
      <c r="Y5" s="24">
        <v>153</v>
      </c>
      <c r="Z5" s="25">
        <v>34</v>
      </c>
      <c r="AA5" s="25">
        <v>3888</v>
      </c>
      <c r="AB5" s="25">
        <v>1886</v>
      </c>
      <c r="AC5" s="25">
        <v>197</v>
      </c>
      <c r="AD5" s="26">
        <v>0</v>
      </c>
      <c r="AE5" s="26">
        <v>86</v>
      </c>
      <c r="AF5" s="26">
        <v>161</v>
      </c>
      <c r="AG5" s="26">
        <v>13</v>
      </c>
      <c r="AH5">
        <f t="shared" si="0"/>
        <v>1023</v>
      </c>
      <c r="AI5">
        <f t="shared" si="1"/>
        <v>633</v>
      </c>
      <c r="AJ5">
        <f t="shared" si="2"/>
        <v>1176</v>
      </c>
      <c r="AK5">
        <f t="shared" si="3"/>
        <v>2280</v>
      </c>
      <c r="AL5">
        <f t="shared" si="4"/>
        <v>6005</v>
      </c>
      <c r="AM5">
        <f t="shared" si="5"/>
        <v>260</v>
      </c>
      <c r="AN5">
        <f t="shared" si="6"/>
        <v>11377</v>
      </c>
      <c r="AO5" s="67">
        <f t="shared" si="7"/>
        <v>336</v>
      </c>
      <c r="AP5" s="68">
        <f t="shared" si="8"/>
        <v>2999</v>
      </c>
      <c r="AQ5" s="68">
        <f t="shared" si="9"/>
        <v>1575</v>
      </c>
      <c r="AR5" s="69">
        <f t="shared" si="10"/>
        <v>202</v>
      </c>
      <c r="AS5" s="77">
        <f t="shared" si="11"/>
        <v>45</v>
      </c>
      <c r="AT5" s="73">
        <f t="shared" si="12"/>
        <v>5324</v>
      </c>
      <c r="AU5" s="73">
        <f t="shared" si="13"/>
        <v>2813</v>
      </c>
      <c r="AV5" s="78">
        <f t="shared" si="14"/>
        <v>363</v>
      </c>
      <c r="AW5" s="84">
        <f t="shared" si="15"/>
        <v>370</v>
      </c>
      <c r="AX5" s="79">
        <f t="shared" si="16"/>
        <v>6973</v>
      </c>
      <c r="AY5" s="79">
        <f t="shared" si="17"/>
        <v>3622</v>
      </c>
      <c r="AZ5" s="85">
        <f t="shared" si="18"/>
        <v>412</v>
      </c>
      <c r="BC5" s="146">
        <v>3</v>
      </c>
      <c r="BD5" s="148" t="str" cm="1">
        <f t="array" ref="BD5">INDEX($C$3:$C$21,MATCH(BE5,$AL$3:$AL$21,0),0)</f>
        <v xml:space="preserve">RUSSIAN FEDERATION </v>
      </c>
      <c r="BE5" s="147">
        <f t="shared" si="19"/>
        <v>118304</v>
      </c>
      <c r="BF5" s="147" cm="1">
        <f t="array" ref="BF5">INDEX($AM$3:$AM$21,MATCH(BD5,$C$3:$C$21,0),0)</f>
        <v>121762</v>
      </c>
    </row>
    <row r="6" spans="1:58">
      <c r="A6" s="1">
        <v>1</v>
      </c>
      <c r="B6" t="s">
        <v>58</v>
      </c>
      <c r="C6" t="s">
        <v>59</v>
      </c>
      <c r="D6" t="s">
        <v>16</v>
      </c>
      <c r="E6" s="20" t="s">
        <v>24</v>
      </c>
      <c r="F6" s="20" t="s">
        <v>47</v>
      </c>
      <c r="G6" t="s">
        <v>26</v>
      </c>
      <c r="H6" t="s">
        <v>27</v>
      </c>
      <c r="I6" t="s">
        <v>28</v>
      </c>
      <c r="J6" s="21">
        <v>0</v>
      </c>
      <c r="K6" s="21">
        <v>1097</v>
      </c>
      <c r="L6" s="21">
        <v>6</v>
      </c>
      <c r="M6" s="21">
        <v>5</v>
      </c>
      <c r="N6" s="22">
        <v>0</v>
      </c>
      <c r="O6" s="22">
        <v>222</v>
      </c>
      <c r="P6" s="22">
        <v>2</v>
      </c>
      <c r="Q6" s="22">
        <v>0</v>
      </c>
      <c r="R6" s="23">
        <v>0</v>
      </c>
      <c r="S6" s="23">
        <v>805</v>
      </c>
      <c r="T6" s="23">
        <v>1</v>
      </c>
      <c r="U6" s="23">
        <v>48</v>
      </c>
      <c r="V6" s="24">
        <v>0</v>
      </c>
      <c r="W6" s="24">
        <v>5707</v>
      </c>
      <c r="X6" s="24">
        <v>5</v>
      </c>
      <c r="Y6" s="24">
        <v>354</v>
      </c>
      <c r="Z6" s="25">
        <v>0</v>
      </c>
      <c r="AA6" s="25">
        <v>8450</v>
      </c>
      <c r="AB6" s="25">
        <v>0</v>
      </c>
      <c r="AC6" s="25">
        <v>611</v>
      </c>
      <c r="AD6" s="26">
        <v>0</v>
      </c>
      <c r="AE6" s="26">
        <v>3213</v>
      </c>
      <c r="AF6" s="26">
        <v>89</v>
      </c>
      <c r="AG6" s="26">
        <v>1934</v>
      </c>
      <c r="AH6">
        <f t="shared" si="0"/>
        <v>1108</v>
      </c>
      <c r="AI6">
        <f t="shared" si="1"/>
        <v>224</v>
      </c>
      <c r="AJ6">
        <f t="shared" si="2"/>
        <v>854</v>
      </c>
      <c r="AK6">
        <f t="shared" si="3"/>
        <v>6066</v>
      </c>
      <c r="AL6">
        <f t="shared" si="4"/>
        <v>9061</v>
      </c>
      <c r="AM6">
        <f t="shared" si="5"/>
        <v>5236</v>
      </c>
      <c r="AN6">
        <f t="shared" si="6"/>
        <v>22549</v>
      </c>
      <c r="AO6" s="67">
        <f t="shared" si="7"/>
        <v>0</v>
      </c>
      <c r="AP6" s="68">
        <f t="shared" si="8"/>
        <v>7831</v>
      </c>
      <c r="AQ6" s="68">
        <f t="shared" si="9"/>
        <v>14</v>
      </c>
      <c r="AR6" s="69">
        <f t="shared" si="10"/>
        <v>407</v>
      </c>
      <c r="AS6" s="77">
        <f t="shared" si="11"/>
        <v>0</v>
      </c>
      <c r="AT6" s="73">
        <f t="shared" si="12"/>
        <v>17370</v>
      </c>
      <c r="AU6" s="73">
        <f t="shared" si="13"/>
        <v>94</v>
      </c>
      <c r="AV6" s="78">
        <f t="shared" si="14"/>
        <v>2899</v>
      </c>
      <c r="AW6" s="84">
        <f t="shared" si="15"/>
        <v>0</v>
      </c>
      <c r="AX6" s="79">
        <f t="shared" si="16"/>
        <v>19494</v>
      </c>
      <c r="AY6" s="79">
        <f t="shared" si="17"/>
        <v>103</v>
      </c>
      <c r="AZ6" s="85">
        <f t="shared" si="18"/>
        <v>2952</v>
      </c>
      <c r="BC6" s="146">
        <v>4</v>
      </c>
      <c r="BD6" s="148" t="str" cm="1">
        <f t="array" ref="BD6">INDEX($C$3:$C$21,MATCH(BE6,$AL$3:$AL$21,0),0)</f>
        <v xml:space="preserve">SERBIA </v>
      </c>
      <c r="BE6" s="147">
        <f t="shared" si="19"/>
        <v>106961</v>
      </c>
      <c r="BF6" s="147" cm="1">
        <f t="array" ref="BF6">INDEX($AM$3:$AM$21,MATCH(BD6,$C$3:$C$21,0),0)</f>
        <v>129093</v>
      </c>
    </row>
    <row r="7" spans="1:58">
      <c r="A7" s="1">
        <v>1</v>
      </c>
      <c r="B7" t="s">
        <v>71</v>
      </c>
      <c r="C7" t="s">
        <v>72</v>
      </c>
      <c r="D7" t="s">
        <v>16</v>
      </c>
      <c r="E7" s="20" t="s">
        <v>24</v>
      </c>
      <c r="F7" s="20" t="s">
        <v>73</v>
      </c>
      <c r="G7" t="s">
        <v>26</v>
      </c>
      <c r="H7" t="s">
        <v>27</v>
      </c>
      <c r="I7" t="s">
        <v>28</v>
      </c>
      <c r="J7" s="21">
        <v>0</v>
      </c>
      <c r="K7" s="21">
        <v>5777</v>
      </c>
      <c r="L7" s="21">
        <v>32</v>
      </c>
      <c r="M7" s="21">
        <v>0</v>
      </c>
      <c r="N7" s="22">
        <v>0</v>
      </c>
      <c r="O7" s="22">
        <v>1012</v>
      </c>
      <c r="P7" s="22">
        <v>4</v>
      </c>
      <c r="Q7" s="22">
        <v>1</v>
      </c>
      <c r="R7" s="23">
        <v>0</v>
      </c>
      <c r="S7" s="23">
        <v>3307</v>
      </c>
      <c r="T7" s="23">
        <v>16</v>
      </c>
      <c r="U7" s="23">
        <v>0</v>
      </c>
      <c r="V7" s="24">
        <v>0</v>
      </c>
      <c r="W7" s="24">
        <v>3348</v>
      </c>
      <c r="X7" s="24">
        <v>21</v>
      </c>
      <c r="Y7" s="24">
        <v>0</v>
      </c>
      <c r="Z7" s="25">
        <v>0</v>
      </c>
      <c r="AA7" s="25">
        <v>11420</v>
      </c>
      <c r="AB7" s="25">
        <v>57</v>
      </c>
      <c r="AC7" s="25">
        <v>0</v>
      </c>
      <c r="AD7" s="26">
        <v>0</v>
      </c>
      <c r="AE7" s="26">
        <v>13296</v>
      </c>
      <c r="AF7" s="26">
        <v>666</v>
      </c>
      <c r="AG7" s="26">
        <v>0</v>
      </c>
      <c r="AH7">
        <f t="shared" si="0"/>
        <v>5809</v>
      </c>
      <c r="AI7">
        <f t="shared" si="1"/>
        <v>1017</v>
      </c>
      <c r="AJ7">
        <f t="shared" si="2"/>
        <v>3323</v>
      </c>
      <c r="AK7">
        <f t="shared" si="3"/>
        <v>3369</v>
      </c>
      <c r="AL7">
        <f t="shared" si="4"/>
        <v>11477</v>
      </c>
      <c r="AM7">
        <f t="shared" si="5"/>
        <v>13962</v>
      </c>
      <c r="AN7">
        <f t="shared" si="6"/>
        <v>38957</v>
      </c>
      <c r="AO7" s="67">
        <f t="shared" si="7"/>
        <v>0</v>
      </c>
      <c r="AP7" s="68">
        <f t="shared" si="8"/>
        <v>13444</v>
      </c>
      <c r="AQ7" s="68">
        <f t="shared" si="9"/>
        <v>73</v>
      </c>
      <c r="AR7" s="69">
        <f t="shared" si="10"/>
        <v>1</v>
      </c>
      <c r="AS7" s="77">
        <f t="shared" si="11"/>
        <v>0</v>
      </c>
      <c r="AT7" s="73">
        <f t="shared" si="12"/>
        <v>28064</v>
      </c>
      <c r="AU7" s="73">
        <f t="shared" si="13"/>
        <v>744</v>
      </c>
      <c r="AV7" s="78">
        <f t="shared" si="14"/>
        <v>0</v>
      </c>
      <c r="AW7" s="84">
        <f t="shared" si="15"/>
        <v>0</v>
      </c>
      <c r="AX7" s="79">
        <f t="shared" si="16"/>
        <v>38160</v>
      </c>
      <c r="AY7" s="79">
        <f t="shared" si="17"/>
        <v>796</v>
      </c>
      <c r="AZ7" s="85">
        <f t="shared" si="18"/>
        <v>1</v>
      </c>
      <c r="BC7" s="146">
        <v>5</v>
      </c>
      <c r="BD7" s="148" t="str" cm="1">
        <f t="array" ref="BD7">INDEX($C$3:$C$21,MATCH(BE7,$AL$3:$AL$21,0),0)</f>
        <v>BOSNIA AND HERZEGOVINA</v>
      </c>
      <c r="BE7" s="147">
        <f t="shared" si="19"/>
        <v>51660</v>
      </c>
      <c r="BF7" s="147" cm="1">
        <f t="array" ref="BF7">INDEX($AM$3:$AM$21,MATCH(BD7,$C$3:$C$21,0),0)</f>
        <v>46051</v>
      </c>
    </row>
    <row r="8" spans="1:58">
      <c r="A8" s="1">
        <v>1</v>
      </c>
      <c r="B8" t="s">
        <v>88</v>
      </c>
      <c r="C8" t="s">
        <v>89</v>
      </c>
      <c r="D8" t="s">
        <v>16</v>
      </c>
      <c r="E8" s="20" t="s">
        <v>24</v>
      </c>
      <c r="F8" s="20" t="s">
        <v>25</v>
      </c>
      <c r="G8" t="s">
        <v>26</v>
      </c>
      <c r="H8" t="s">
        <v>27</v>
      </c>
      <c r="I8" t="s">
        <v>28</v>
      </c>
      <c r="J8" s="21">
        <v>0</v>
      </c>
      <c r="K8" s="21">
        <v>50818</v>
      </c>
      <c r="L8" s="21">
        <v>12</v>
      </c>
      <c r="M8" s="21">
        <v>0</v>
      </c>
      <c r="N8" s="22">
        <v>0</v>
      </c>
      <c r="O8" s="22">
        <v>53680</v>
      </c>
      <c r="P8" s="22">
        <v>18</v>
      </c>
      <c r="Q8" s="22">
        <v>0</v>
      </c>
      <c r="R8" s="23">
        <v>0</v>
      </c>
      <c r="S8" s="23">
        <v>54409</v>
      </c>
      <c r="T8" s="23">
        <v>33</v>
      </c>
      <c r="U8" s="23">
        <v>0</v>
      </c>
      <c r="V8" s="24">
        <v>0</v>
      </c>
      <c r="W8" s="24">
        <v>60756</v>
      </c>
      <c r="X8" s="24">
        <v>34</v>
      </c>
      <c r="Y8" s="24">
        <v>0</v>
      </c>
      <c r="Z8" s="25">
        <v>0</v>
      </c>
      <c r="AA8" s="25">
        <v>51636</v>
      </c>
      <c r="AB8" s="25">
        <v>24</v>
      </c>
      <c r="AC8" s="25">
        <v>0</v>
      </c>
      <c r="AD8" s="26">
        <v>0</v>
      </c>
      <c r="AE8" s="26">
        <v>46025</v>
      </c>
      <c r="AF8" s="26">
        <v>26</v>
      </c>
      <c r="AG8" s="26">
        <v>0</v>
      </c>
      <c r="AH8">
        <f t="shared" si="0"/>
        <v>50830</v>
      </c>
      <c r="AI8">
        <f t="shared" si="1"/>
        <v>53698</v>
      </c>
      <c r="AJ8">
        <f t="shared" si="2"/>
        <v>54442</v>
      </c>
      <c r="AK8">
        <f t="shared" si="3"/>
        <v>60790</v>
      </c>
      <c r="AL8">
        <f t="shared" si="4"/>
        <v>51660</v>
      </c>
      <c r="AM8">
        <f t="shared" si="5"/>
        <v>46051</v>
      </c>
      <c r="AN8">
        <f t="shared" si="6"/>
        <v>317471</v>
      </c>
      <c r="AO8" s="67">
        <f t="shared" si="7"/>
        <v>0</v>
      </c>
      <c r="AP8" s="68">
        <f t="shared" si="8"/>
        <v>219663</v>
      </c>
      <c r="AQ8" s="68">
        <f t="shared" si="9"/>
        <v>97</v>
      </c>
      <c r="AR8" s="69">
        <f t="shared" si="10"/>
        <v>0</v>
      </c>
      <c r="AS8" s="77">
        <f t="shared" si="11"/>
        <v>0</v>
      </c>
      <c r="AT8" s="73">
        <f t="shared" si="12"/>
        <v>158417</v>
      </c>
      <c r="AU8" s="73">
        <f t="shared" si="13"/>
        <v>84</v>
      </c>
      <c r="AV8" s="78">
        <f t="shared" si="14"/>
        <v>0</v>
      </c>
      <c r="AW8" s="84">
        <f t="shared" si="15"/>
        <v>0</v>
      </c>
      <c r="AX8" s="79">
        <f t="shared" si="16"/>
        <v>317324</v>
      </c>
      <c r="AY8" s="79">
        <f t="shared" si="17"/>
        <v>147</v>
      </c>
      <c r="AZ8" s="85">
        <f t="shared" si="18"/>
        <v>0</v>
      </c>
      <c r="BC8" s="146">
        <v>6</v>
      </c>
      <c r="BD8" s="148" t="str" cm="1">
        <f t="array" ref="BD8">INDEX($C$3:$C$21,MATCH(BE8,$AL$3:$AL$21,0),0)</f>
        <v>TURKEY</v>
      </c>
      <c r="BE8" s="147">
        <f t="shared" si="19"/>
        <v>41614</v>
      </c>
      <c r="BF8" s="147" cm="1">
        <f t="array" ref="BF8">INDEX($AM$3:$AM$21,MATCH(BD8,$C$3:$C$21,0),0)</f>
        <v>8772</v>
      </c>
    </row>
    <row r="9" spans="1:58">
      <c r="A9" s="1">
        <v>1</v>
      </c>
      <c r="B9" t="s">
        <v>172</v>
      </c>
      <c r="C9" t="s">
        <v>173</v>
      </c>
      <c r="D9" t="s">
        <v>16</v>
      </c>
      <c r="E9" s="20" t="s">
        <v>24</v>
      </c>
      <c r="F9" t="s">
        <v>73</v>
      </c>
      <c r="G9" t="s">
        <v>26</v>
      </c>
      <c r="H9" t="s">
        <v>27</v>
      </c>
      <c r="I9" t="s">
        <v>28</v>
      </c>
      <c r="J9" s="21">
        <v>0</v>
      </c>
      <c r="K9" s="21">
        <v>14278</v>
      </c>
      <c r="L9" s="21">
        <v>2</v>
      </c>
      <c r="M9" s="21">
        <v>0</v>
      </c>
      <c r="N9" s="22">
        <v>0</v>
      </c>
      <c r="O9" s="22">
        <v>13554</v>
      </c>
      <c r="P9" s="22">
        <v>11</v>
      </c>
      <c r="Q9" s="22">
        <v>0</v>
      </c>
      <c r="R9" s="23">
        <v>0</v>
      </c>
      <c r="S9" s="23">
        <v>12668</v>
      </c>
      <c r="T9" s="23">
        <v>17</v>
      </c>
      <c r="U9" s="23">
        <v>0</v>
      </c>
      <c r="V9" s="24">
        <v>0</v>
      </c>
      <c r="W9" s="24">
        <v>15984</v>
      </c>
      <c r="X9" s="24">
        <v>4</v>
      </c>
      <c r="Y9" s="24">
        <v>0</v>
      </c>
      <c r="Z9" s="25">
        <v>0</v>
      </c>
      <c r="AA9" s="25">
        <v>20442</v>
      </c>
      <c r="AB9" s="25">
        <v>7</v>
      </c>
      <c r="AC9" s="25">
        <v>0</v>
      </c>
      <c r="AD9" s="26">
        <v>0</v>
      </c>
      <c r="AE9" s="26">
        <v>22215</v>
      </c>
      <c r="AF9" s="26">
        <v>3</v>
      </c>
      <c r="AG9" s="26">
        <v>0</v>
      </c>
      <c r="AH9">
        <f t="shared" si="0"/>
        <v>14280</v>
      </c>
      <c r="AI9">
        <f t="shared" si="1"/>
        <v>13565</v>
      </c>
      <c r="AJ9">
        <f t="shared" si="2"/>
        <v>12685</v>
      </c>
      <c r="AK9">
        <f t="shared" si="3"/>
        <v>15988</v>
      </c>
      <c r="AL9">
        <f t="shared" si="4"/>
        <v>20449</v>
      </c>
      <c r="AM9">
        <f t="shared" si="5"/>
        <v>22218</v>
      </c>
      <c r="AN9">
        <f t="shared" si="6"/>
        <v>99185</v>
      </c>
      <c r="AO9" s="67">
        <f t="shared" si="7"/>
        <v>0</v>
      </c>
      <c r="AP9" s="68">
        <f t="shared" si="8"/>
        <v>56484</v>
      </c>
      <c r="AQ9" s="68">
        <f t="shared" si="9"/>
        <v>34</v>
      </c>
      <c r="AR9" s="69">
        <f t="shared" si="10"/>
        <v>0</v>
      </c>
      <c r="AS9" s="77">
        <f t="shared" si="11"/>
        <v>0</v>
      </c>
      <c r="AT9" s="73">
        <f t="shared" si="12"/>
        <v>58641</v>
      </c>
      <c r="AU9" s="73">
        <f t="shared" si="13"/>
        <v>14</v>
      </c>
      <c r="AV9" s="78">
        <f t="shared" si="14"/>
        <v>0</v>
      </c>
      <c r="AW9" s="84">
        <f t="shared" si="15"/>
        <v>0</v>
      </c>
      <c r="AX9" s="79">
        <f t="shared" si="16"/>
        <v>99141</v>
      </c>
      <c r="AY9" s="79">
        <f t="shared" si="17"/>
        <v>44</v>
      </c>
      <c r="AZ9" s="85">
        <f t="shared" si="18"/>
        <v>0</v>
      </c>
      <c r="BC9" s="146">
        <v>7</v>
      </c>
      <c r="BD9" s="148" t="str" cm="1">
        <f t="array" ref="BD9">INDEX($C$3:$C$21,MATCH(BE9,$AL$3:$AL$21,0),0)</f>
        <v xml:space="preserve">KYRGYZ, REPUBLIC </v>
      </c>
      <c r="BE9" s="147">
        <f t="shared" si="19"/>
        <v>22017</v>
      </c>
      <c r="BF9" s="147" cm="1">
        <f t="array" ref="BF9">INDEX($AM$3:$AM$21,MATCH(BD9,$C$3:$C$21,0),0)</f>
        <v>5154</v>
      </c>
    </row>
    <row r="10" spans="1:58">
      <c r="A10" s="1">
        <v>1</v>
      </c>
      <c r="B10" t="s">
        <v>182</v>
      </c>
      <c r="C10" t="s">
        <v>183</v>
      </c>
      <c r="D10" t="s">
        <v>16</v>
      </c>
      <c r="E10" s="20" t="s">
        <v>24</v>
      </c>
      <c r="F10" s="20" t="s">
        <v>47</v>
      </c>
      <c r="G10" t="s">
        <v>26</v>
      </c>
      <c r="H10" t="s">
        <v>36</v>
      </c>
      <c r="I10" t="s">
        <v>28</v>
      </c>
      <c r="J10" s="21">
        <v>29407</v>
      </c>
      <c r="K10" s="21">
        <v>26332</v>
      </c>
      <c r="L10" s="21">
        <v>13923</v>
      </c>
      <c r="M10" s="21">
        <v>98</v>
      </c>
      <c r="N10" s="22">
        <v>37678</v>
      </c>
      <c r="O10" s="22">
        <v>20242</v>
      </c>
      <c r="P10" s="22">
        <v>22853</v>
      </c>
      <c r="Q10" s="22">
        <v>74</v>
      </c>
      <c r="R10" s="23">
        <v>17856</v>
      </c>
      <c r="S10" s="23">
        <v>12738</v>
      </c>
      <c r="T10" s="23">
        <v>35977</v>
      </c>
      <c r="U10" s="23">
        <v>164</v>
      </c>
      <c r="V10" s="24">
        <v>14993</v>
      </c>
      <c r="W10" s="24">
        <v>21791</v>
      </c>
      <c r="X10" s="24">
        <v>59480</v>
      </c>
      <c r="Y10" s="24">
        <v>753</v>
      </c>
      <c r="Z10" s="25">
        <v>27917</v>
      </c>
      <c r="AA10" s="25">
        <v>35133</v>
      </c>
      <c r="AB10" s="25">
        <v>116664</v>
      </c>
      <c r="AC10" s="25">
        <v>3445</v>
      </c>
      <c r="AD10" s="26">
        <v>4824</v>
      </c>
      <c r="AE10" s="26">
        <v>11542</v>
      </c>
      <c r="AF10" s="26">
        <v>43868</v>
      </c>
      <c r="AG10" s="26">
        <v>4650</v>
      </c>
      <c r="AH10">
        <f t="shared" si="0"/>
        <v>69760</v>
      </c>
      <c r="AI10">
        <f t="shared" si="1"/>
        <v>80847</v>
      </c>
      <c r="AJ10">
        <f t="shared" si="2"/>
        <v>66735</v>
      </c>
      <c r="AK10">
        <f t="shared" si="3"/>
        <v>97017</v>
      </c>
      <c r="AL10">
        <f t="shared" si="4"/>
        <v>183159</v>
      </c>
      <c r="AM10">
        <f t="shared" si="5"/>
        <v>64884</v>
      </c>
      <c r="AN10">
        <f t="shared" si="6"/>
        <v>562402</v>
      </c>
      <c r="AO10" s="67">
        <f t="shared" si="7"/>
        <v>99934</v>
      </c>
      <c r="AP10" s="68">
        <f t="shared" si="8"/>
        <v>81103</v>
      </c>
      <c r="AQ10" s="68">
        <f t="shared" si="9"/>
        <v>132233</v>
      </c>
      <c r="AR10" s="69">
        <f t="shared" si="10"/>
        <v>1089</v>
      </c>
      <c r="AS10" s="77">
        <f t="shared" si="11"/>
        <v>47734</v>
      </c>
      <c r="AT10" s="73">
        <f t="shared" si="12"/>
        <v>68466</v>
      </c>
      <c r="AU10" s="73">
        <f t="shared" si="13"/>
        <v>220012</v>
      </c>
      <c r="AV10" s="78">
        <f t="shared" si="14"/>
        <v>8848</v>
      </c>
      <c r="AW10" s="84">
        <f t="shared" si="15"/>
        <v>132675</v>
      </c>
      <c r="AX10" s="79">
        <f t="shared" si="16"/>
        <v>127778</v>
      </c>
      <c r="AY10" s="79">
        <f t="shared" si="17"/>
        <v>292765</v>
      </c>
      <c r="AZ10" s="85">
        <f t="shared" si="18"/>
        <v>9184</v>
      </c>
      <c r="BC10" s="146">
        <v>8</v>
      </c>
      <c r="BD10" s="148" t="str" cm="1">
        <f t="array" ref="BD10">INDEX($C$3:$C$21,MATCH(BE10,$AL$3:$AL$21,0),0)</f>
        <v>FORMER YUGOSLAV REPUBLIC OF MACEDONIA</v>
      </c>
      <c r="BE10" s="147">
        <f t="shared" si="19"/>
        <v>20449</v>
      </c>
      <c r="BF10" s="147" cm="1">
        <f t="array" ref="BF10">INDEX($AM$3:$AM$21,MATCH(BD10,$C$3:$C$21,0),0)</f>
        <v>22218</v>
      </c>
    </row>
    <row r="11" spans="1:58">
      <c r="A11" s="1">
        <v>1</v>
      </c>
      <c r="B11" s="20" t="s">
        <v>231</v>
      </c>
      <c r="C11" t="s">
        <v>232</v>
      </c>
      <c r="D11" t="s">
        <v>16</v>
      </c>
      <c r="E11" s="20" t="s">
        <v>24</v>
      </c>
      <c r="F11" t="s">
        <v>18</v>
      </c>
      <c r="G11" t="s">
        <v>19</v>
      </c>
      <c r="H11" t="s">
        <v>27</v>
      </c>
      <c r="I11" t="s">
        <v>28</v>
      </c>
      <c r="J11" s="21">
        <v>2</v>
      </c>
      <c r="K11" s="21">
        <v>451</v>
      </c>
      <c r="L11" s="21">
        <v>44</v>
      </c>
      <c r="M11" s="21">
        <v>415</v>
      </c>
      <c r="N11" s="22">
        <v>0</v>
      </c>
      <c r="O11" s="22">
        <v>41</v>
      </c>
      <c r="P11" s="22">
        <v>3</v>
      </c>
      <c r="Q11" s="22">
        <v>64</v>
      </c>
      <c r="R11" s="23">
        <v>0</v>
      </c>
      <c r="S11" s="23">
        <v>91</v>
      </c>
      <c r="T11" s="23">
        <v>5</v>
      </c>
      <c r="U11" s="23">
        <v>293</v>
      </c>
      <c r="V11" s="24">
        <v>7</v>
      </c>
      <c r="W11" s="24">
        <v>57</v>
      </c>
      <c r="X11" s="24">
        <v>14</v>
      </c>
      <c r="Y11" s="24">
        <v>748</v>
      </c>
      <c r="Z11" s="25">
        <v>3</v>
      </c>
      <c r="AA11" s="25">
        <v>114</v>
      </c>
      <c r="AB11" s="25">
        <v>26</v>
      </c>
      <c r="AC11" s="25">
        <v>1314</v>
      </c>
      <c r="AD11" s="26">
        <v>4</v>
      </c>
      <c r="AE11" s="26">
        <v>92</v>
      </c>
      <c r="AF11" s="26">
        <v>84</v>
      </c>
      <c r="AG11" s="26">
        <v>3135</v>
      </c>
      <c r="AH11">
        <f t="shared" si="0"/>
        <v>912</v>
      </c>
      <c r="AI11">
        <f t="shared" si="1"/>
        <v>108</v>
      </c>
      <c r="AJ11">
        <f t="shared" si="2"/>
        <v>389</v>
      </c>
      <c r="AK11">
        <f t="shared" si="3"/>
        <v>826</v>
      </c>
      <c r="AL11">
        <f t="shared" si="4"/>
        <v>1457</v>
      </c>
      <c r="AM11">
        <f t="shared" si="5"/>
        <v>3315</v>
      </c>
      <c r="AN11">
        <f t="shared" si="6"/>
        <v>7007</v>
      </c>
      <c r="AO11" s="67">
        <f t="shared" si="7"/>
        <v>9</v>
      </c>
      <c r="AP11" s="68">
        <f t="shared" si="8"/>
        <v>640</v>
      </c>
      <c r="AQ11" s="68">
        <f t="shared" si="9"/>
        <v>66</v>
      </c>
      <c r="AR11" s="69">
        <f t="shared" si="10"/>
        <v>1520</v>
      </c>
      <c r="AS11" s="77">
        <f t="shared" si="11"/>
        <v>14</v>
      </c>
      <c r="AT11" s="73">
        <f t="shared" si="12"/>
        <v>263</v>
      </c>
      <c r="AU11" s="73">
        <f t="shared" si="13"/>
        <v>124</v>
      </c>
      <c r="AV11" s="78">
        <f t="shared" si="14"/>
        <v>5197</v>
      </c>
      <c r="AW11" s="84">
        <f t="shared" si="15"/>
        <v>16</v>
      </c>
      <c r="AX11" s="79">
        <f t="shared" si="16"/>
        <v>846</v>
      </c>
      <c r="AY11" s="79">
        <f t="shared" si="17"/>
        <v>176</v>
      </c>
      <c r="AZ11" s="85">
        <f t="shared" si="18"/>
        <v>5969</v>
      </c>
      <c r="BC11" s="146">
        <v>9</v>
      </c>
      <c r="BD11" s="148" t="str" cm="1">
        <f t="array" ref="BD11">INDEX($C$3:$C$21,MATCH(BE11,$AL$3:$AL$21,0),0)</f>
        <v>ALBANIA</v>
      </c>
      <c r="BE11" s="147">
        <f t="shared" si="19"/>
        <v>18979</v>
      </c>
      <c r="BF11" s="147" cm="1">
        <f t="array" ref="BF11">INDEX($AM$3:$AM$21,MATCH(BD11,$C$3:$C$21,0),0)</f>
        <v>24933</v>
      </c>
    </row>
    <row r="12" spans="1:58">
      <c r="A12" s="1">
        <v>1</v>
      </c>
      <c r="B12" s="20" t="s">
        <v>242</v>
      </c>
      <c r="C12" t="s">
        <v>243</v>
      </c>
      <c r="D12" t="s">
        <v>16</v>
      </c>
      <c r="E12" s="20" t="s">
        <v>24</v>
      </c>
      <c r="F12" t="s">
        <v>18</v>
      </c>
      <c r="G12" t="s">
        <v>19</v>
      </c>
      <c r="H12" t="s">
        <v>36</v>
      </c>
      <c r="I12" t="s">
        <v>28</v>
      </c>
      <c r="J12" s="21">
        <v>179</v>
      </c>
      <c r="K12" s="21">
        <v>722</v>
      </c>
      <c r="L12" s="21">
        <v>64</v>
      </c>
      <c r="M12" s="21">
        <v>2928</v>
      </c>
      <c r="N12" s="22">
        <v>2</v>
      </c>
      <c r="O12" s="22">
        <v>36</v>
      </c>
      <c r="P12" s="22">
        <v>0</v>
      </c>
      <c r="Q12" s="22">
        <v>3119</v>
      </c>
      <c r="R12" s="23">
        <v>0</v>
      </c>
      <c r="S12" s="23">
        <v>135</v>
      </c>
      <c r="T12" s="23">
        <v>0</v>
      </c>
      <c r="U12" s="23">
        <v>3717</v>
      </c>
      <c r="V12" s="24">
        <v>4</v>
      </c>
      <c r="W12" s="24">
        <v>2451</v>
      </c>
      <c r="X12" s="24">
        <v>39</v>
      </c>
      <c r="Y12" s="24">
        <v>8056</v>
      </c>
      <c r="Z12" s="25">
        <v>13</v>
      </c>
      <c r="AA12" s="25">
        <v>7018</v>
      </c>
      <c r="AB12" s="25">
        <v>86</v>
      </c>
      <c r="AC12" s="25">
        <v>14900</v>
      </c>
      <c r="AD12" s="26">
        <v>11</v>
      </c>
      <c r="AE12" s="26">
        <v>339</v>
      </c>
      <c r="AF12" s="26">
        <v>14</v>
      </c>
      <c r="AG12" s="26">
        <v>4790</v>
      </c>
      <c r="AH12">
        <f t="shared" si="0"/>
        <v>3893</v>
      </c>
      <c r="AI12">
        <f t="shared" si="1"/>
        <v>3157</v>
      </c>
      <c r="AJ12">
        <f t="shared" si="2"/>
        <v>3852</v>
      </c>
      <c r="AK12">
        <f t="shared" si="3"/>
        <v>10550</v>
      </c>
      <c r="AL12">
        <f t="shared" si="4"/>
        <v>22017</v>
      </c>
      <c r="AM12">
        <f t="shared" si="5"/>
        <v>5154</v>
      </c>
      <c r="AN12">
        <f t="shared" si="6"/>
        <v>48623</v>
      </c>
      <c r="AO12" s="67">
        <f t="shared" si="7"/>
        <v>185</v>
      </c>
      <c r="AP12" s="68">
        <f t="shared" si="8"/>
        <v>3344</v>
      </c>
      <c r="AQ12" s="68">
        <f t="shared" si="9"/>
        <v>103</v>
      </c>
      <c r="AR12" s="69">
        <f t="shared" si="10"/>
        <v>17820</v>
      </c>
      <c r="AS12" s="77">
        <f t="shared" si="11"/>
        <v>28</v>
      </c>
      <c r="AT12" s="73">
        <f t="shared" si="12"/>
        <v>9808</v>
      </c>
      <c r="AU12" s="73">
        <f t="shared" si="13"/>
        <v>139</v>
      </c>
      <c r="AV12" s="78">
        <f t="shared" si="14"/>
        <v>27746</v>
      </c>
      <c r="AW12" s="84">
        <f t="shared" si="15"/>
        <v>209</v>
      </c>
      <c r="AX12" s="79">
        <f t="shared" si="16"/>
        <v>10701</v>
      </c>
      <c r="AY12" s="79">
        <f t="shared" si="17"/>
        <v>203</v>
      </c>
      <c r="AZ12" s="85">
        <f t="shared" si="18"/>
        <v>37510</v>
      </c>
      <c r="BC12" s="146">
        <v>10</v>
      </c>
      <c r="BD12" s="148" t="str" cm="1">
        <f t="array" ref="BD12">INDEX($C$3:$C$21,MATCH(BE12,$AL$3:$AL$21,0),0)</f>
        <v>MONTENEGRO</v>
      </c>
      <c r="BE12" s="147">
        <f t="shared" si="19"/>
        <v>13196</v>
      </c>
      <c r="BF12" s="147" cm="1">
        <f t="array" ref="BF12">INDEX($AM$3:$AM$21,MATCH(BD12,$C$3:$C$21,0),0)</f>
        <v>7591</v>
      </c>
    </row>
    <row r="13" spans="1:58">
      <c r="A13" s="1">
        <v>1</v>
      </c>
      <c r="C13" t="s">
        <v>281</v>
      </c>
      <c r="D13" t="s">
        <v>16</v>
      </c>
      <c r="E13" s="20" t="s">
        <v>24</v>
      </c>
      <c r="F13" s="20" t="s">
        <v>73</v>
      </c>
      <c r="G13" t="s">
        <v>26</v>
      </c>
      <c r="H13" t="s">
        <v>36</v>
      </c>
      <c r="I13" t="s">
        <v>28</v>
      </c>
      <c r="J13" s="21">
        <v>11</v>
      </c>
      <c r="K13" s="21">
        <v>4982</v>
      </c>
      <c r="L13" s="21">
        <v>13</v>
      </c>
      <c r="M13" s="21">
        <v>0</v>
      </c>
      <c r="N13" s="22">
        <v>0</v>
      </c>
      <c r="O13" s="22">
        <v>3808</v>
      </c>
      <c r="P13" s="22">
        <v>24</v>
      </c>
      <c r="Q13" s="22">
        <v>0</v>
      </c>
      <c r="R13" s="23">
        <v>0</v>
      </c>
      <c r="S13" s="23">
        <v>4760</v>
      </c>
      <c r="T13" s="23">
        <v>41</v>
      </c>
      <c r="U13" s="23">
        <v>8</v>
      </c>
      <c r="V13" s="24">
        <v>0</v>
      </c>
      <c r="W13" s="24">
        <v>5743</v>
      </c>
      <c r="X13" s="24">
        <v>130</v>
      </c>
      <c r="Y13" s="24">
        <v>16</v>
      </c>
      <c r="Z13" s="25">
        <v>0</v>
      </c>
      <c r="AA13" s="25">
        <v>8863</v>
      </c>
      <c r="AB13" s="25">
        <v>235</v>
      </c>
      <c r="AC13" s="25">
        <v>26</v>
      </c>
      <c r="AD13" s="26">
        <v>0</v>
      </c>
      <c r="AE13" s="26">
        <v>8366</v>
      </c>
      <c r="AF13" s="26">
        <v>269</v>
      </c>
      <c r="AG13" s="26">
        <v>96</v>
      </c>
      <c r="AH13">
        <f t="shared" si="0"/>
        <v>5006</v>
      </c>
      <c r="AI13">
        <f t="shared" si="1"/>
        <v>3832</v>
      </c>
      <c r="AJ13">
        <f t="shared" si="2"/>
        <v>4809</v>
      </c>
      <c r="AK13">
        <f t="shared" si="3"/>
        <v>5889</v>
      </c>
      <c r="AL13">
        <f t="shared" si="4"/>
        <v>9124</v>
      </c>
      <c r="AM13">
        <f t="shared" si="5"/>
        <v>8731</v>
      </c>
      <c r="AN13">
        <f t="shared" si="6"/>
        <v>37391</v>
      </c>
      <c r="AO13" s="67">
        <f t="shared" si="7"/>
        <v>11</v>
      </c>
      <c r="AP13" s="68">
        <f t="shared" si="8"/>
        <v>19293</v>
      </c>
      <c r="AQ13" s="68">
        <f t="shared" si="9"/>
        <v>208</v>
      </c>
      <c r="AR13" s="69">
        <f t="shared" si="10"/>
        <v>24</v>
      </c>
      <c r="AS13" s="77">
        <f t="shared" si="11"/>
        <v>0</v>
      </c>
      <c r="AT13" s="73">
        <f t="shared" si="12"/>
        <v>22972</v>
      </c>
      <c r="AU13" s="73">
        <f t="shared" si="13"/>
        <v>634</v>
      </c>
      <c r="AV13" s="78">
        <f t="shared" si="14"/>
        <v>138</v>
      </c>
      <c r="AW13" s="84">
        <f t="shared" si="15"/>
        <v>11</v>
      </c>
      <c r="AX13" s="79">
        <f t="shared" si="16"/>
        <v>36522</v>
      </c>
      <c r="AY13" s="79">
        <f t="shared" si="17"/>
        <v>712</v>
      </c>
      <c r="AZ13" s="85">
        <f t="shared" si="18"/>
        <v>146</v>
      </c>
    </row>
    <row r="14" spans="1:58">
      <c r="A14" s="1">
        <v>1</v>
      </c>
      <c r="B14" t="s">
        <v>285</v>
      </c>
      <c r="C14" t="s">
        <v>286</v>
      </c>
      <c r="D14" t="s">
        <v>16</v>
      </c>
      <c r="E14" s="20" t="s">
        <v>24</v>
      </c>
      <c r="F14" t="s">
        <v>73</v>
      </c>
      <c r="G14" t="s">
        <v>26</v>
      </c>
      <c r="H14" t="s">
        <v>27</v>
      </c>
      <c r="I14" t="s">
        <v>28</v>
      </c>
      <c r="J14" s="21">
        <v>0</v>
      </c>
      <c r="K14" s="21">
        <v>6214</v>
      </c>
      <c r="L14" s="21">
        <v>92</v>
      </c>
      <c r="M14" s="21">
        <v>3</v>
      </c>
      <c r="N14" s="22">
        <v>0</v>
      </c>
      <c r="O14" s="22">
        <v>7558</v>
      </c>
      <c r="P14" s="22">
        <v>79</v>
      </c>
      <c r="Q14" s="22">
        <v>0</v>
      </c>
      <c r="R14" s="23">
        <v>0</v>
      </c>
      <c r="S14" s="23">
        <v>9340</v>
      </c>
      <c r="T14" s="23">
        <v>28</v>
      </c>
      <c r="U14" s="23">
        <v>0</v>
      </c>
      <c r="V14" s="24">
        <v>0</v>
      </c>
      <c r="W14" s="24">
        <v>11167</v>
      </c>
      <c r="X14" s="24">
        <v>63</v>
      </c>
      <c r="Y14" s="24">
        <v>0</v>
      </c>
      <c r="Z14" s="25">
        <v>0</v>
      </c>
      <c r="AA14" s="25">
        <v>13137</v>
      </c>
      <c r="AB14" s="25">
        <v>31</v>
      </c>
      <c r="AC14" s="25">
        <v>28</v>
      </c>
      <c r="AD14" s="26">
        <v>0</v>
      </c>
      <c r="AE14" s="26">
        <v>7536</v>
      </c>
      <c r="AF14" s="26">
        <v>55</v>
      </c>
      <c r="AG14" s="26">
        <v>0</v>
      </c>
      <c r="AH14">
        <f t="shared" si="0"/>
        <v>6309</v>
      </c>
      <c r="AI14">
        <f t="shared" si="1"/>
        <v>7637</v>
      </c>
      <c r="AJ14">
        <f t="shared" si="2"/>
        <v>9368</v>
      </c>
      <c r="AK14">
        <f t="shared" si="3"/>
        <v>11230</v>
      </c>
      <c r="AL14">
        <f t="shared" si="4"/>
        <v>13196</v>
      </c>
      <c r="AM14">
        <f t="shared" si="5"/>
        <v>7591</v>
      </c>
      <c r="AN14">
        <f t="shared" si="6"/>
        <v>55331</v>
      </c>
      <c r="AO14" s="67">
        <f t="shared" si="7"/>
        <v>0</v>
      </c>
      <c r="AP14" s="68">
        <f t="shared" si="8"/>
        <v>34279</v>
      </c>
      <c r="AQ14" s="68">
        <f t="shared" si="9"/>
        <v>262</v>
      </c>
      <c r="AR14" s="69">
        <f t="shared" si="10"/>
        <v>3</v>
      </c>
      <c r="AS14" s="77">
        <f t="shared" si="11"/>
        <v>0</v>
      </c>
      <c r="AT14" s="73">
        <f t="shared" si="12"/>
        <v>31840</v>
      </c>
      <c r="AU14" s="73">
        <f t="shared" si="13"/>
        <v>149</v>
      </c>
      <c r="AV14" s="78">
        <f t="shared" si="14"/>
        <v>28</v>
      </c>
      <c r="AW14" s="84">
        <f t="shared" si="15"/>
        <v>0</v>
      </c>
      <c r="AX14" s="79">
        <f t="shared" si="16"/>
        <v>54952</v>
      </c>
      <c r="AY14" s="79">
        <f t="shared" si="17"/>
        <v>348</v>
      </c>
      <c r="AZ14" s="85">
        <f t="shared" si="18"/>
        <v>31</v>
      </c>
    </row>
    <row r="15" spans="1:58">
      <c r="A15" s="1">
        <v>1</v>
      </c>
      <c r="B15" s="20" t="s">
        <v>340</v>
      </c>
      <c r="C15" t="s">
        <v>341</v>
      </c>
      <c r="D15" t="s">
        <v>16</v>
      </c>
      <c r="E15" t="s">
        <v>24</v>
      </c>
      <c r="F15" s="20" t="s">
        <v>73</v>
      </c>
      <c r="G15" t="s">
        <v>26</v>
      </c>
      <c r="H15" t="s">
        <v>27</v>
      </c>
      <c r="I15" t="s">
        <v>28</v>
      </c>
      <c r="J15" s="21">
        <v>43978</v>
      </c>
      <c r="K15" s="21">
        <v>2248</v>
      </c>
      <c r="L15" s="21">
        <v>199</v>
      </c>
      <c r="M15" s="21">
        <v>323</v>
      </c>
      <c r="N15" s="22">
        <v>43184</v>
      </c>
      <c r="O15" s="22">
        <v>922</v>
      </c>
      <c r="P15" s="22">
        <v>107</v>
      </c>
      <c r="Q15" s="22">
        <v>348</v>
      </c>
      <c r="R15" s="23">
        <v>62707</v>
      </c>
      <c r="S15" s="23">
        <v>951</v>
      </c>
      <c r="T15" s="23">
        <v>554</v>
      </c>
      <c r="U15" s="23">
        <v>319</v>
      </c>
      <c r="V15" s="24">
        <v>87583</v>
      </c>
      <c r="W15" s="24">
        <v>3544</v>
      </c>
      <c r="X15" s="24">
        <v>806</v>
      </c>
      <c r="Y15" s="24">
        <v>385</v>
      </c>
      <c r="Z15" s="25">
        <v>114682</v>
      </c>
      <c r="AA15" s="25">
        <v>1983</v>
      </c>
      <c r="AB15" s="25">
        <v>1141</v>
      </c>
      <c r="AC15" s="25">
        <v>498</v>
      </c>
      <c r="AD15" s="26">
        <v>118417</v>
      </c>
      <c r="AE15" s="26">
        <v>1200</v>
      </c>
      <c r="AF15" s="26">
        <v>1587</v>
      </c>
      <c r="AG15" s="26">
        <v>558</v>
      </c>
      <c r="AH15">
        <f t="shared" si="0"/>
        <v>46748</v>
      </c>
      <c r="AI15">
        <f t="shared" si="1"/>
        <v>44561</v>
      </c>
      <c r="AJ15">
        <f t="shared" si="2"/>
        <v>64531</v>
      </c>
      <c r="AK15">
        <f t="shared" si="3"/>
        <v>92318</v>
      </c>
      <c r="AL15">
        <f t="shared" si="4"/>
        <v>118304</v>
      </c>
      <c r="AM15">
        <f t="shared" si="5"/>
        <v>121762</v>
      </c>
      <c r="AN15">
        <f t="shared" si="6"/>
        <v>488224</v>
      </c>
      <c r="AO15" s="67">
        <f t="shared" si="7"/>
        <v>237452</v>
      </c>
      <c r="AP15" s="68">
        <f t="shared" si="8"/>
        <v>7665</v>
      </c>
      <c r="AQ15" s="68">
        <f t="shared" si="9"/>
        <v>1666</v>
      </c>
      <c r="AR15" s="69">
        <f t="shared" si="10"/>
        <v>1375</v>
      </c>
      <c r="AS15" s="77">
        <f t="shared" si="11"/>
        <v>320682</v>
      </c>
      <c r="AT15" s="73">
        <f t="shared" si="12"/>
        <v>6727</v>
      </c>
      <c r="AU15" s="73">
        <f t="shared" si="13"/>
        <v>3534</v>
      </c>
      <c r="AV15" s="78">
        <f t="shared" si="14"/>
        <v>1441</v>
      </c>
      <c r="AW15" s="84">
        <f t="shared" si="15"/>
        <v>470551</v>
      </c>
      <c r="AX15" s="79">
        <f t="shared" si="16"/>
        <v>10848</v>
      </c>
      <c r="AY15" s="79">
        <f t="shared" si="17"/>
        <v>4394</v>
      </c>
      <c r="AZ15" s="85">
        <f t="shared" si="18"/>
        <v>2431</v>
      </c>
    </row>
    <row r="16" spans="1:58">
      <c r="A16" s="1">
        <v>1</v>
      </c>
      <c r="C16" t="s">
        <v>353</v>
      </c>
      <c r="D16" t="s">
        <v>16</v>
      </c>
      <c r="E16" t="s">
        <v>24</v>
      </c>
      <c r="F16" t="s">
        <v>73</v>
      </c>
      <c r="G16" t="s">
        <v>26</v>
      </c>
      <c r="H16" t="s">
        <v>27</v>
      </c>
      <c r="I16" t="s">
        <v>28</v>
      </c>
      <c r="J16" s="21">
        <v>0</v>
      </c>
      <c r="K16" s="21">
        <v>70625</v>
      </c>
      <c r="L16" s="21">
        <v>29</v>
      </c>
      <c r="M16" s="21">
        <v>1</v>
      </c>
      <c r="N16" s="22">
        <v>0</v>
      </c>
      <c r="O16" s="22">
        <v>94295</v>
      </c>
      <c r="P16" s="22">
        <v>29</v>
      </c>
      <c r="Q16" s="22">
        <v>1</v>
      </c>
      <c r="R16" s="23">
        <v>0</v>
      </c>
      <c r="S16" s="23">
        <v>96107</v>
      </c>
      <c r="T16" s="23">
        <v>34</v>
      </c>
      <c r="U16" s="23">
        <v>0</v>
      </c>
      <c r="V16" s="24">
        <v>0</v>
      </c>
      <c r="W16" s="24">
        <v>115654</v>
      </c>
      <c r="X16" s="24">
        <v>58</v>
      </c>
      <c r="Y16" s="24">
        <v>1</v>
      </c>
      <c r="Z16" s="25">
        <v>0</v>
      </c>
      <c r="AA16" s="25">
        <v>106927</v>
      </c>
      <c r="AB16" s="25">
        <v>33</v>
      </c>
      <c r="AC16" s="25">
        <v>1</v>
      </c>
      <c r="AD16" s="26">
        <v>0</v>
      </c>
      <c r="AE16" s="26">
        <v>129028</v>
      </c>
      <c r="AF16" s="26">
        <v>65</v>
      </c>
      <c r="AG16" s="26">
        <v>0</v>
      </c>
      <c r="AH16">
        <f t="shared" si="0"/>
        <v>70655</v>
      </c>
      <c r="AI16">
        <f t="shared" si="1"/>
        <v>94325</v>
      </c>
      <c r="AJ16">
        <f t="shared" si="2"/>
        <v>96141</v>
      </c>
      <c r="AK16">
        <f t="shared" si="3"/>
        <v>115713</v>
      </c>
      <c r="AL16">
        <f t="shared" si="4"/>
        <v>106961</v>
      </c>
      <c r="AM16">
        <f t="shared" si="5"/>
        <v>129093</v>
      </c>
      <c r="AN16">
        <f t="shared" si="6"/>
        <v>612888</v>
      </c>
      <c r="AO16" s="67">
        <f t="shared" si="7"/>
        <v>0</v>
      </c>
      <c r="AP16" s="68">
        <f t="shared" si="8"/>
        <v>376681</v>
      </c>
      <c r="AQ16" s="68">
        <f t="shared" si="9"/>
        <v>150</v>
      </c>
      <c r="AR16" s="69">
        <f t="shared" si="10"/>
        <v>3</v>
      </c>
      <c r="AS16" s="77">
        <f t="shared" si="11"/>
        <v>0</v>
      </c>
      <c r="AT16" s="73">
        <f t="shared" si="12"/>
        <v>351609</v>
      </c>
      <c r="AU16" s="73">
        <f t="shared" si="13"/>
        <v>156</v>
      </c>
      <c r="AV16" s="78">
        <f t="shared" si="14"/>
        <v>2</v>
      </c>
      <c r="AW16" s="84">
        <f t="shared" si="15"/>
        <v>0</v>
      </c>
      <c r="AX16" s="79">
        <f t="shared" si="16"/>
        <v>612636</v>
      </c>
      <c r="AY16" s="79">
        <f t="shared" si="17"/>
        <v>248</v>
      </c>
      <c r="AZ16" s="85">
        <f t="shared" si="18"/>
        <v>4</v>
      </c>
    </row>
    <row r="17" spans="1:52">
      <c r="A17" s="1">
        <v>1</v>
      </c>
      <c r="B17" s="20" t="s">
        <v>392</v>
      </c>
      <c r="C17" t="s">
        <v>393</v>
      </c>
      <c r="D17" t="s">
        <v>16</v>
      </c>
      <c r="E17" t="s">
        <v>24</v>
      </c>
      <c r="F17" t="s">
        <v>18</v>
      </c>
      <c r="G17" t="s">
        <v>26</v>
      </c>
      <c r="H17" t="s">
        <v>20</v>
      </c>
      <c r="I17" t="s">
        <v>28</v>
      </c>
      <c r="J17" s="21">
        <v>0</v>
      </c>
      <c r="K17" s="21">
        <v>7868</v>
      </c>
      <c r="L17" s="21">
        <v>0</v>
      </c>
      <c r="M17" s="21">
        <v>1657</v>
      </c>
      <c r="N17" s="22">
        <v>0</v>
      </c>
      <c r="O17" s="22">
        <v>2797</v>
      </c>
      <c r="P17" s="22">
        <v>0</v>
      </c>
      <c r="Q17" s="22">
        <v>1428</v>
      </c>
      <c r="R17" s="23">
        <v>0</v>
      </c>
      <c r="S17" s="23">
        <v>9987</v>
      </c>
      <c r="T17" s="23">
        <v>0</v>
      </c>
      <c r="U17" s="23">
        <v>1512</v>
      </c>
      <c r="V17" s="24">
        <v>0</v>
      </c>
      <c r="W17" s="24">
        <v>4538</v>
      </c>
      <c r="X17" s="24">
        <v>0</v>
      </c>
      <c r="Y17" s="24">
        <v>3111</v>
      </c>
      <c r="Z17" s="25">
        <v>0</v>
      </c>
      <c r="AA17" s="25">
        <v>7807</v>
      </c>
      <c r="AB17" s="25">
        <v>28</v>
      </c>
      <c r="AC17" s="25">
        <v>4798</v>
      </c>
      <c r="AD17" s="26">
        <v>0</v>
      </c>
      <c r="AE17" s="26">
        <v>9469</v>
      </c>
      <c r="AF17" s="26">
        <v>32</v>
      </c>
      <c r="AG17" s="26">
        <v>9404</v>
      </c>
      <c r="AH17">
        <f t="shared" si="0"/>
        <v>9525</v>
      </c>
      <c r="AI17">
        <f t="shared" si="1"/>
        <v>4225</v>
      </c>
      <c r="AJ17">
        <f t="shared" si="2"/>
        <v>11499</v>
      </c>
      <c r="AK17">
        <f t="shared" si="3"/>
        <v>7649</v>
      </c>
      <c r="AL17">
        <f t="shared" si="4"/>
        <v>12633</v>
      </c>
      <c r="AM17">
        <f t="shared" si="5"/>
        <v>18905</v>
      </c>
      <c r="AN17">
        <f t="shared" si="6"/>
        <v>64436</v>
      </c>
      <c r="AO17" s="67">
        <f t="shared" si="7"/>
        <v>0</v>
      </c>
      <c r="AP17" s="68">
        <f t="shared" si="8"/>
        <v>25190</v>
      </c>
      <c r="AQ17" s="68">
        <f t="shared" si="9"/>
        <v>0</v>
      </c>
      <c r="AR17" s="69">
        <f t="shared" si="10"/>
        <v>7708</v>
      </c>
      <c r="AS17" s="77">
        <f t="shared" si="11"/>
        <v>0</v>
      </c>
      <c r="AT17" s="73">
        <f t="shared" si="12"/>
        <v>21814</v>
      </c>
      <c r="AU17" s="73">
        <f t="shared" si="13"/>
        <v>60</v>
      </c>
      <c r="AV17" s="78">
        <f t="shared" si="14"/>
        <v>17313</v>
      </c>
      <c r="AW17" s="84">
        <f t="shared" si="15"/>
        <v>0</v>
      </c>
      <c r="AX17" s="79">
        <f t="shared" si="16"/>
        <v>42466</v>
      </c>
      <c r="AY17" s="79">
        <f t="shared" si="17"/>
        <v>60</v>
      </c>
      <c r="AZ17" s="85">
        <f t="shared" si="18"/>
        <v>21910</v>
      </c>
    </row>
    <row r="18" spans="1:52">
      <c r="A18" s="1">
        <v>1</v>
      </c>
      <c r="B18" t="s">
        <v>407</v>
      </c>
      <c r="C18" t="s">
        <v>408</v>
      </c>
      <c r="D18" t="s">
        <v>16</v>
      </c>
      <c r="E18" t="s">
        <v>24</v>
      </c>
      <c r="F18" t="s">
        <v>25</v>
      </c>
      <c r="G18" t="s">
        <v>19</v>
      </c>
      <c r="H18" t="s">
        <v>27</v>
      </c>
      <c r="I18" t="s">
        <v>28</v>
      </c>
      <c r="J18" s="21">
        <v>2861</v>
      </c>
      <c r="K18" s="21">
        <v>15079</v>
      </c>
      <c r="L18" s="21">
        <v>1585</v>
      </c>
      <c r="M18" s="21">
        <v>170</v>
      </c>
      <c r="N18" s="22">
        <v>2827</v>
      </c>
      <c r="O18" s="22">
        <v>2586</v>
      </c>
      <c r="P18" s="22">
        <v>1021</v>
      </c>
      <c r="Q18" s="22">
        <v>56</v>
      </c>
      <c r="R18" s="23">
        <v>2913</v>
      </c>
      <c r="S18" s="23">
        <v>2577</v>
      </c>
      <c r="T18" s="23">
        <v>2779</v>
      </c>
      <c r="U18" s="23">
        <v>582</v>
      </c>
      <c r="V18" s="24">
        <v>1928</v>
      </c>
      <c r="W18" s="24">
        <v>4048</v>
      </c>
      <c r="X18" s="24">
        <v>2784</v>
      </c>
      <c r="Y18" s="24">
        <v>199</v>
      </c>
      <c r="Z18" s="25">
        <v>2793</v>
      </c>
      <c r="AA18" s="25">
        <v>33851</v>
      </c>
      <c r="AB18" s="25">
        <v>4137</v>
      </c>
      <c r="AC18" s="25">
        <v>833</v>
      </c>
      <c r="AD18" s="26">
        <v>2563</v>
      </c>
      <c r="AE18" s="26">
        <v>393</v>
      </c>
      <c r="AF18" s="26">
        <v>2375</v>
      </c>
      <c r="AG18" s="26">
        <v>3441</v>
      </c>
      <c r="AH18">
        <f t="shared" si="0"/>
        <v>19695</v>
      </c>
      <c r="AI18">
        <f t="shared" si="1"/>
        <v>6490</v>
      </c>
      <c r="AJ18">
        <f t="shared" si="2"/>
        <v>8851</v>
      </c>
      <c r="AK18">
        <f t="shared" si="3"/>
        <v>8959</v>
      </c>
      <c r="AL18">
        <f t="shared" si="4"/>
        <v>41614</v>
      </c>
      <c r="AM18">
        <f t="shared" si="5"/>
        <v>8772</v>
      </c>
      <c r="AN18">
        <f t="shared" si="6"/>
        <v>94381</v>
      </c>
      <c r="AO18" s="67">
        <f t="shared" si="7"/>
        <v>10529</v>
      </c>
      <c r="AP18" s="68">
        <f t="shared" si="8"/>
        <v>24290</v>
      </c>
      <c r="AQ18" s="68">
        <f t="shared" si="9"/>
        <v>8169</v>
      </c>
      <c r="AR18" s="69">
        <f t="shared" si="10"/>
        <v>1007</v>
      </c>
      <c r="AS18" s="77">
        <f t="shared" si="11"/>
        <v>7284</v>
      </c>
      <c r="AT18" s="73">
        <f t="shared" si="12"/>
        <v>38292</v>
      </c>
      <c r="AU18" s="73">
        <f t="shared" si="13"/>
        <v>9296</v>
      </c>
      <c r="AV18" s="78">
        <f t="shared" si="14"/>
        <v>4473</v>
      </c>
      <c r="AW18" s="84">
        <f t="shared" si="15"/>
        <v>15885</v>
      </c>
      <c r="AX18" s="79">
        <f t="shared" si="16"/>
        <v>58534</v>
      </c>
      <c r="AY18" s="79">
        <f t="shared" si="17"/>
        <v>14681</v>
      </c>
      <c r="AZ18" s="85">
        <f t="shared" si="18"/>
        <v>5281</v>
      </c>
    </row>
    <row r="19" spans="1:52">
      <c r="A19" s="1">
        <v>1</v>
      </c>
      <c r="B19" s="20" t="s">
        <v>409</v>
      </c>
      <c r="C19" t="s">
        <v>410</v>
      </c>
      <c r="D19" t="s">
        <v>16</v>
      </c>
      <c r="E19" t="s">
        <v>24</v>
      </c>
      <c r="F19" t="s">
        <v>18</v>
      </c>
      <c r="G19" t="s">
        <v>26</v>
      </c>
      <c r="H19" t="s">
        <v>27</v>
      </c>
      <c r="I19" t="s">
        <v>28</v>
      </c>
      <c r="J19" s="21">
        <v>0</v>
      </c>
      <c r="K19" s="21">
        <v>175</v>
      </c>
      <c r="L19" s="21">
        <v>72</v>
      </c>
      <c r="M19" s="21">
        <v>45</v>
      </c>
      <c r="N19" s="22">
        <v>0</v>
      </c>
      <c r="O19" s="22">
        <v>45</v>
      </c>
      <c r="P19" s="22">
        <v>0</v>
      </c>
      <c r="Q19" s="22">
        <v>25</v>
      </c>
      <c r="R19" s="23">
        <v>0</v>
      </c>
      <c r="S19" s="23">
        <v>6</v>
      </c>
      <c r="T19" s="23">
        <v>1</v>
      </c>
      <c r="U19" s="23">
        <v>32</v>
      </c>
      <c r="V19" s="24">
        <v>0</v>
      </c>
      <c r="W19" s="24">
        <v>23</v>
      </c>
      <c r="X19" s="24">
        <v>0</v>
      </c>
      <c r="Y19" s="24">
        <v>0</v>
      </c>
      <c r="Z19" s="25">
        <v>0</v>
      </c>
      <c r="AA19" s="25">
        <v>33</v>
      </c>
      <c r="AB19" s="25">
        <v>1</v>
      </c>
      <c r="AC19" s="25">
        <v>8</v>
      </c>
      <c r="AD19" s="26">
        <v>0</v>
      </c>
      <c r="AE19" s="26">
        <v>3</v>
      </c>
      <c r="AF19" s="26">
        <v>0</v>
      </c>
      <c r="AG19" s="26">
        <v>0</v>
      </c>
      <c r="AH19">
        <f t="shared" si="0"/>
        <v>292</v>
      </c>
      <c r="AI19">
        <f t="shared" si="1"/>
        <v>70</v>
      </c>
      <c r="AJ19">
        <f t="shared" si="2"/>
        <v>39</v>
      </c>
      <c r="AK19">
        <f t="shared" si="3"/>
        <v>23</v>
      </c>
      <c r="AL19">
        <f t="shared" si="4"/>
        <v>42</v>
      </c>
      <c r="AM19">
        <f t="shared" si="5"/>
        <v>3</v>
      </c>
      <c r="AN19">
        <f t="shared" si="6"/>
        <v>469</v>
      </c>
      <c r="AO19" s="67">
        <f t="shared" si="7"/>
        <v>0</v>
      </c>
      <c r="AP19" s="68">
        <f t="shared" si="8"/>
        <v>249</v>
      </c>
      <c r="AQ19" s="68">
        <f t="shared" si="9"/>
        <v>73</v>
      </c>
      <c r="AR19" s="69">
        <f t="shared" si="10"/>
        <v>102</v>
      </c>
      <c r="AS19" s="77">
        <f t="shared" si="11"/>
        <v>0</v>
      </c>
      <c r="AT19" s="73">
        <f t="shared" si="12"/>
        <v>59</v>
      </c>
      <c r="AU19" s="73">
        <f t="shared" si="13"/>
        <v>1</v>
      </c>
      <c r="AV19" s="78">
        <f t="shared" si="14"/>
        <v>8</v>
      </c>
      <c r="AW19" s="84">
        <f t="shared" si="15"/>
        <v>0</v>
      </c>
      <c r="AX19" s="79">
        <f t="shared" si="16"/>
        <v>285</v>
      </c>
      <c r="AY19" s="79">
        <f t="shared" si="17"/>
        <v>74</v>
      </c>
      <c r="AZ19" s="85">
        <f t="shared" si="18"/>
        <v>110</v>
      </c>
    </row>
    <row r="20" spans="1:52">
      <c r="A20" s="1">
        <v>1</v>
      </c>
      <c r="B20" s="20" t="s">
        <v>417</v>
      </c>
      <c r="C20" t="s">
        <v>418</v>
      </c>
      <c r="D20" t="s">
        <v>16</v>
      </c>
      <c r="E20" t="s">
        <v>24</v>
      </c>
      <c r="F20" s="20" t="s">
        <v>73</v>
      </c>
      <c r="G20" t="s">
        <v>26</v>
      </c>
      <c r="H20" t="s">
        <v>36</v>
      </c>
      <c r="I20" t="s">
        <v>28</v>
      </c>
      <c r="J20" s="21">
        <v>0</v>
      </c>
      <c r="K20" s="21">
        <v>11848</v>
      </c>
      <c r="L20" s="21">
        <v>850</v>
      </c>
      <c r="M20" s="21">
        <v>6</v>
      </c>
      <c r="N20" s="22">
        <v>0</v>
      </c>
      <c r="O20" s="22">
        <v>19936</v>
      </c>
      <c r="P20" s="22">
        <v>2493</v>
      </c>
      <c r="Q20" s="22">
        <v>23</v>
      </c>
      <c r="R20" s="23">
        <v>0</v>
      </c>
      <c r="S20" s="23">
        <v>49189</v>
      </c>
      <c r="T20" s="23">
        <v>14762</v>
      </c>
      <c r="U20" s="23">
        <v>81</v>
      </c>
      <c r="V20" s="24">
        <v>0</v>
      </c>
      <c r="W20" s="24">
        <v>54563</v>
      </c>
      <c r="X20" s="24">
        <v>34824</v>
      </c>
      <c r="Y20" s="24">
        <v>631</v>
      </c>
      <c r="Z20" s="25">
        <v>0</v>
      </c>
      <c r="AA20" s="25">
        <v>102117</v>
      </c>
      <c r="AB20" s="25">
        <v>73735</v>
      </c>
      <c r="AC20" s="25">
        <v>2321</v>
      </c>
      <c r="AD20" s="26">
        <v>0</v>
      </c>
      <c r="AE20" s="26">
        <v>152031</v>
      </c>
      <c r="AF20" s="26">
        <v>99126</v>
      </c>
      <c r="AG20" s="26">
        <v>9418</v>
      </c>
      <c r="AH20">
        <f t="shared" si="0"/>
        <v>12704</v>
      </c>
      <c r="AI20">
        <f t="shared" si="1"/>
        <v>22452</v>
      </c>
      <c r="AJ20">
        <f t="shared" si="2"/>
        <v>64032</v>
      </c>
      <c r="AK20">
        <f t="shared" si="3"/>
        <v>90018</v>
      </c>
      <c r="AL20">
        <f t="shared" si="4"/>
        <v>178173</v>
      </c>
      <c r="AM20">
        <f t="shared" si="5"/>
        <v>260575</v>
      </c>
      <c r="AN20">
        <f t="shared" si="6"/>
        <v>627954</v>
      </c>
      <c r="AO20" s="67">
        <f t="shared" si="7"/>
        <v>0</v>
      </c>
      <c r="AP20" s="68">
        <f t="shared" si="8"/>
        <v>135536</v>
      </c>
      <c r="AQ20" s="68">
        <f t="shared" si="9"/>
        <v>52929</v>
      </c>
      <c r="AR20" s="69">
        <f t="shared" si="10"/>
        <v>741</v>
      </c>
      <c r="AS20" s="77">
        <f t="shared" si="11"/>
        <v>0</v>
      </c>
      <c r="AT20" s="73">
        <f t="shared" si="12"/>
        <v>308711</v>
      </c>
      <c r="AU20" s="73">
        <f t="shared" si="13"/>
        <v>207685</v>
      </c>
      <c r="AV20" s="78">
        <f t="shared" si="14"/>
        <v>12370</v>
      </c>
      <c r="AW20" s="84">
        <f t="shared" si="15"/>
        <v>0</v>
      </c>
      <c r="AX20" s="79">
        <f t="shared" si="16"/>
        <v>389684</v>
      </c>
      <c r="AY20" s="79">
        <f t="shared" si="17"/>
        <v>225790</v>
      </c>
      <c r="AZ20" s="85">
        <f t="shared" si="18"/>
        <v>12480</v>
      </c>
    </row>
    <row r="21" spans="1:52">
      <c r="A21" s="1">
        <v>1</v>
      </c>
      <c r="B21" t="s">
        <v>423</v>
      </c>
      <c r="C21" t="s">
        <v>427</v>
      </c>
      <c r="D21" t="s">
        <v>16</v>
      </c>
      <c r="E21" t="s">
        <v>24</v>
      </c>
      <c r="F21" s="20" t="s">
        <v>18</v>
      </c>
      <c r="G21" t="s">
        <v>26</v>
      </c>
      <c r="H21" t="s">
        <v>36</v>
      </c>
      <c r="I21" t="s">
        <v>28</v>
      </c>
      <c r="J21" s="21">
        <v>1</v>
      </c>
      <c r="K21" s="21">
        <v>50</v>
      </c>
      <c r="L21" s="21">
        <v>0</v>
      </c>
      <c r="M21" s="21">
        <v>480</v>
      </c>
      <c r="N21" s="22">
        <v>0</v>
      </c>
      <c r="O21" s="22">
        <v>21</v>
      </c>
      <c r="P21" s="22">
        <v>1</v>
      </c>
      <c r="Q21" s="22">
        <v>483</v>
      </c>
      <c r="R21" s="23">
        <v>0</v>
      </c>
      <c r="S21" s="23">
        <v>37</v>
      </c>
      <c r="T21" s="23">
        <v>0</v>
      </c>
      <c r="U21" s="23">
        <v>303</v>
      </c>
      <c r="V21" s="24">
        <v>0</v>
      </c>
      <c r="W21" s="24">
        <v>55</v>
      </c>
      <c r="X21" s="24">
        <v>0</v>
      </c>
      <c r="Y21" s="24">
        <v>1972</v>
      </c>
      <c r="Z21" s="25">
        <v>0</v>
      </c>
      <c r="AA21" s="25">
        <v>391</v>
      </c>
      <c r="AB21" s="25">
        <v>11</v>
      </c>
      <c r="AC21" s="25">
        <v>9432</v>
      </c>
      <c r="AD21" s="26">
        <v>0</v>
      </c>
      <c r="AE21" s="26">
        <v>341</v>
      </c>
      <c r="AF21" s="26">
        <v>15</v>
      </c>
      <c r="AG21" s="26">
        <v>2423</v>
      </c>
      <c r="AH21">
        <f t="shared" si="0"/>
        <v>531</v>
      </c>
      <c r="AI21">
        <f t="shared" si="1"/>
        <v>505</v>
      </c>
      <c r="AJ21">
        <f t="shared" si="2"/>
        <v>340</v>
      </c>
      <c r="AK21">
        <f t="shared" si="3"/>
        <v>2027</v>
      </c>
      <c r="AL21">
        <f t="shared" si="4"/>
        <v>9834</v>
      </c>
      <c r="AM21">
        <f t="shared" si="5"/>
        <v>2779</v>
      </c>
      <c r="AN21">
        <f t="shared" si="6"/>
        <v>16016</v>
      </c>
      <c r="AO21" s="67">
        <f t="shared" si="7"/>
        <v>1</v>
      </c>
      <c r="AP21" s="68">
        <f t="shared" si="8"/>
        <v>163</v>
      </c>
      <c r="AQ21" s="68">
        <f t="shared" si="9"/>
        <v>1</v>
      </c>
      <c r="AR21" s="69">
        <f t="shared" si="10"/>
        <v>3238</v>
      </c>
      <c r="AS21" s="77">
        <f t="shared" si="11"/>
        <v>0</v>
      </c>
      <c r="AT21" s="73">
        <f t="shared" si="12"/>
        <v>787</v>
      </c>
      <c r="AU21" s="73">
        <f t="shared" si="13"/>
        <v>26</v>
      </c>
      <c r="AV21" s="78">
        <f t="shared" si="14"/>
        <v>13827</v>
      </c>
      <c r="AW21" s="84">
        <f t="shared" si="15"/>
        <v>1</v>
      </c>
      <c r="AX21" s="79">
        <f t="shared" si="16"/>
        <v>895</v>
      </c>
      <c r="AY21" s="79">
        <f t="shared" si="17"/>
        <v>27</v>
      </c>
      <c r="AZ21" s="85">
        <f t="shared" si="18"/>
        <v>15093</v>
      </c>
    </row>
  </sheetData>
  <mergeCells count="4">
    <mergeCell ref="AO1:AR1"/>
    <mergeCell ref="AS1:AV1"/>
    <mergeCell ref="AW1:AZ1"/>
    <mergeCell ref="BD1:BE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EB5D9-A75E-DB48-B24D-5CD7AA459D66}">
  <dimension ref="A1:BF46"/>
  <sheetViews>
    <sheetView topLeftCell="AP1" zoomScale="150" zoomScaleNormal="150" workbookViewId="0">
      <selection activeCell="AZ10" sqref="AZ10"/>
    </sheetView>
  </sheetViews>
  <sheetFormatPr defaultColWidth="11.42578125" defaultRowHeight="15"/>
  <cols>
    <col min="6" max="6" width="13.140625" bestFit="1" customWidth="1"/>
    <col min="55" max="55" width="4.140625" bestFit="1" customWidth="1"/>
    <col min="56" max="56" width="19" bestFit="1" customWidth="1"/>
    <col min="57" max="58" width="23.85546875" bestFit="1" customWidth="1"/>
  </cols>
  <sheetData>
    <row r="1" spans="1:58" ht="21.75" thickBot="1">
      <c r="A1" s="1"/>
      <c r="J1" s="2">
        <v>2015</v>
      </c>
      <c r="K1" s="2">
        <v>2015</v>
      </c>
      <c r="L1" s="2">
        <v>2015</v>
      </c>
      <c r="M1" s="2">
        <v>2015</v>
      </c>
      <c r="N1" s="3">
        <v>2016</v>
      </c>
      <c r="O1" s="3">
        <v>2016</v>
      </c>
      <c r="P1" s="3">
        <v>2016</v>
      </c>
      <c r="Q1" s="3">
        <v>2016</v>
      </c>
      <c r="R1" s="4">
        <v>2017</v>
      </c>
      <c r="S1" s="4">
        <v>2017</v>
      </c>
      <c r="T1" s="4">
        <v>2017</v>
      </c>
      <c r="U1" s="4">
        <v>2017</v>
      </c>
      <c r="V1" s="5">
        <v>2018</v>
      </c>
      <c r="W1" s="5">
        <v>2018</v>
      </c>
      <c r="X1" s="5">
        <v>2018</v>
      </c>
      <c r="Y1" s="5">
        <v>2018</v>
      </c>
      <c r="Z1" s="6">
        <v>2019</v>
      </c>
      <c r="AA1" s="6">
        <v>2019</v>
      </c>
      <c r="AB1" s="6">
        <v>2019</v>
      </c>
      <c r="AC1" s="6">
        <v>2019</v>
      </c>
      <c r="AD1" s="7">
        <v>2020</v>
      </c>
      <c r="AE1" s="7">
        <v>2020</v>
      </c>
      <c r="AF1" s="7">
        <v>2020</v>
      </c>
      <c r="AG1" s="7">
        <v>2020</v>
      </c>
      <c r="AH1" s="8" t="s">
        <v>0</v>
      </c>
      <c r="AI1" s="8" t="s">
        <v>0</v>
      </c>
      <c r="AJ1" s="8" t="s">
        <v>0</v>
      </c>
      <c r="AK1" s="8" t="s">
        <v>0</v>
      </c>
      <c r="AL1" s="8" t="s">
        <v>0</v>
      </c>
      <c r="AM1" s="8" t="s">
        <v>0</v>
      </c>
      <c r="AN1" s="8" t="s">
        <v>0</v>
      </c>
      <c r="AO1" s="277" t="s">
        <v>447</v>
      </c>
      <c r="AP1" s="278"/>
      <c r="AQ1" s="278"/>
      <c r="AR1" s="279"/>
      <c r="AS1" s="283" t="s">
        <v>449</v>
      </c>
      <c r="AT1" s="284"/>
      <c r="AU1" s="284"/>
      <c r="AV1" s="285"/>
      <c r="AW1" s="280" t="s">
        <v>448</v>
      </c>
      <c r="AX1" s="281"/>
      <c r="AY1" s="281"/>
      <c r="AZ1" s="282"/>
      <c r="BD1" s="289">
        <v>2019</v>
      </c>
      <c r="BE1" s="289"/>
      <c r="BF1" s="145">
        <v>2020</v>
      </c>
    </row>
    <row r="2" spans="1:58" ht="63.75" thickBot="1">
      <c r="A2" s="10"/>
      <c r="B2" s="11" t="s">
        <v>1</v>
      </c>
      <c r="C2" s="12" t="s">
        <v>2</v>
      </c>
      <c r="D2" s="12" t="s">
        <v>3</v>
      </c>
      <c r="E2" s="13" t="s">
        <v>4</v>
      </c>
      <c r="F2" s="12" t="s">
        <v>5</v>
      </c>
      <c r="G2" s="12" t="s">
        <v>6</v>
      </c>
      <c r="H2" s="12" t="s">
        <v>7</v>
      </c>
      <c r="I2" s="12" t="s">
        <v>8</v>
      </c>
      <c r="J2" s="2" t="s">
        <v>9</v>
      </c>
      <c r="K2" s="2" t="s">
        <v>10</v>
      </c>
      <c r="L2" s="2" t="s">
        <v>11</v>
      </c>
      <c r="M2" s="2" t="s">
        <v>441</v>
      </c>
      <c r="N2" s="3" t="s">
        <v>9</v>
      </c>
      <c r="O2" s="3" t="s">
        <v>10</v>
      </c>
      <c r="P2" s="3" t="s">
        <v>11</v>
      </c>
      <c r="Q2" s="3" t="s">
        <v>441</v>
      </c>
      <c r="R2" s="4" t="s">
        <v>9</v>
      </c>
      <c r="S2" s="4" t="s">
        <v>10</v>
      </c>
      <c r="T2" s="4" t="s">
        <v>11</v>
      </c>
      <c r="U2" s="4" t="s">
        <v>441</v>
      </c>
      <c r="V2" s="5" t="s">
        <v>9</v>
      </c>
      <c r="W2" s="5" t="s">
        <v>10</v>
      </c>
      <c r="X2" s="5" t="s">
        <v>11</v>
      </c>
      <c r="Y2" s="5" t="s">
        <v>441</v>
      </c>
      <c r="Z2" s="6" t="s">
        <v>9</v>
      </c>
      <c r="AA2" s="6" t="s">
        <v>10</v>
      </c>
      <c r="AB2" s="6" t="s">
        <v>11</v>
      </c>
      <c r="AC2" s="6" t="s">
        <v>441</v>
      </c>
      <c r="AD2" s="7" t="s">
        <v>9</v>
      </c>
      <c r="AE2" s="7" t="s">
        <v>10</v>
      </c>
      <c r="AF2" s="7" t="s">
        <v>11</v>
      </c>
      <c r="AG2" s="7" t="s">
        <v>441</v>
      </c>
      <c r="AH2" s="8">
        <v>2015</v>
      </c>
      <c r="AI2" s="14">
        <v>2016</v>
      </c>
      <c r="AJ2" s="8">
        <v>2017</v>
      </c>
      <c r="AK2" s="14">
        <v>2018</v>
      </c>
      <c r="AL2" s="14">
        <v>2019</v>
      </c>
      <c r="AM2" s="14">
        <v>2020</v>
      </c>
      <c r="AN2" s="14" t="s">
        <v>12</v>
      </c>
      <c r="AO2" s="58" t="s">
        <v>9</v>
      </c>
      <c r="AP2" s="59" t="s">
        <v>10</v>
      </c>
      <c r="AQ2" s="59" t="s">
        <v>11</v>
      </c>
      <c r="AR2" s="60" t="s">
        <v>441</v>
      </c>
      <c r="AS2" s="64" t="s">
        <v>9</v>
      </c>
      <c r="AT2" s="61" t="s">
        <v>10</v>
      </c>
      <c r="AU2" s="61" t="s">
        <v>11</v>
      </c>
      <c r="AV2" s="65" t="s">
        <v>441</v>
      </c>
      <c r="AW2" s="83" t="s">
        <v>9</v>
      </c>
      <c r="AX2" s="62" t="s">
        <v>10</v>
      </c>
      <c r="AY2" s="62" t="s">
        <v>11</v>
      </c>
      <c r="AZ2" s="63" t="s">
        <v>441</v>
      </c>
      <c r="BC2" s="145" t="s">
        <v>28</v>
      </c>
      <c r="BD2" s="145" t="s">
        <v>3</v>
      </c>
      <c r="BE2" s="145" t="s">
        <v>505</v>
      </c>
      <c r="BF2" s="145" t="s">
        <v>505</v>
      </c>
    </row>
    <row r="3" spans="1:58">
      <c r="A3" s="1">
        <v>1</v>
      </c>
      <c r="B3" t="s">
        <v>37</v>
      </c>
      <c r="C3" t="s">
        <v>38</v>
      </c>
      <c r="D3" t="s">
        <v>16</v>
      </c>
      <c r="E3" s="20" t="s">
        <v>39</v>
      </c>
      <c r="F3" s="20" t="s">
        <v>40</v>
      </c>
      <c r="G3" t="s">
        <v>19</v>
      </c>
      <c r="H3" t="s">
        <v>41</v>
      </c>
      <c r="I3" t="s">
        <v>28</v>
      </c>
      <c r="J3" s="21">
        <v>1698</v>
      </c>
      <c r="K3" s="21">
        <v>6</v>
      </c>
      <c r="L3" s="21">
        <v>20</v>
      </c>
      <c r="M3" s="21">
        <v>0</v>
      </c>
      <c r="N3" s="22">
        <v>2637</v>
      </c>
      <c r="O3" s="22">
        <v>16</v>
      </c>
      <c r="P3" s="22">
        <v>40</v>
      </c>
      <c r="Q3" s="22">
        <v>1</v>
      </c>
      <c r="R3" s="23">
        <v>2712</v>
      </c>
      <c r="S3" s="23">
        <v>36</v>
      </c>
      <c r="T3" s="23">
        <v>58</v>
      </c>
      <c r="U3" s="23">
        <v>2</v>
      </c>
      <c r="V3" s="24">
        <v>3896</v>
      </c>
      <c r="W3" s="24">
        <v>32</v>
      </c>
      <c r="X3" s="24">
        <v>70</v>
      </c>
      <c r="Y3" s="24">
        <v>8</v>
      </c>
      <c r="Z3" s="25">
        <v>3289</v>
      </c>
      <c r="AA3" s="25">
        <v>20</v>
      </c>
      <c r="AB3" s="25">
        <v>62</v>
      </c>
      <c r="AC3" s="25">
        <v>10</v>
      </c>
      <c r="AD3" s="26">
        <v>1316</v>
      </c>
      <c r="AE3" s="26">
        <v>2</v>
      </c>
      <c r="AF3" s="26">
        <v>26</v>
      </c>
      <c r="AG3" s="26">
        <v>6</v>
      </c>
      <c r="AH3">
        <f>SUM(J3:M3)</f>
        <v>1724</v>
      </c>
      <c r="AI3">
        <f>SUM(N3:Q3)</f>
        <v>2694</v>
      </c>
      <c r="AJ3">
        <f>SUM(R3:U3)</f>
        <v>2808</v>
      </c>
      <c r="AK3">
        <f>SUM(V3:Y3)</f>
        <v>4006</v>
      </c>
      <c r="AL3">
        <f>SUM(Z3:AC3)</f>
        <v>3381</v>
      </c>
      <c r="AM3">
        <f>SUM(AD3:AG3)</f>
        <v>1350</v>
      </c>
      <c r="AN3">
        <f>SUM(AH3:AM3)</f>
        <v>15963</v>
      </c>
      <c r="AO3" s="67">
        <f>J3+N3+R3+V3</f>
        <v>10943</v>
      </c>
      <c r="AP3" s="68">
        <f>K3+O3+S3+W3</f>
        <v>90</v>
      </c>
      <c r="AQ3" s="68">
        <f>L3+P3+T3+X3</f>
        <v>188</v>
      </c>
      <c r="AR3" s="69">
        <f>M3+Q3+U3+Y3</f>
        <v>11</v>
      </c>
      <c r="AS3" s="77">
        <f>V3+Z3+AD3</f>
        <v>8501</v>
      </c>
      <c r="AT3" s="73">
        <f>W3+AA3+AE3</f>
        <v>54</v>
      </c>
      <c r="AU3" s="73">
        <f>X3+AB3+AF3</f>
        <v>158</v>
      </c>
      <c r="AV3" s="78">
        <f>Y3+AC3+AG3</f>
        <v>24</v>
      </c>
      <c r="AW3" s="84">
        <f>J3+N3+R3+V3+Z3+AD3</f>
        <v>15548</v>
      </c>
      <c r="AX3" s="79">
        <f>K3+O3+S3+W3+AA3+AE3</f>
        <v>112</v>
      </c>
      <c r="AY3" s="79">
        <f>L3+P3+T3+X3+AB3+AF3</f>
        <v>276</v>
      </c>
      <c r="AZ3" s="85">
        <f>M3+Q3+U3+Y3+AC3+AG3</f>
        <v>27</v>
      </c>
      <c r="BC3" s="146">
        <v>1</v>
      </c>
      <c r="BD3" s="148" t="str" cm="1">
        <f t="array" ref="BD3">INDEX($C$3:$C$45,MATCH(BE3,$AL$3:$AL$45,0),0)</f>
        <v>CHILE</v>
      </c>
      <c r="BE3" s="147">
        <f>LARGE($AL$3:$AL$45,BC3)</f>
        <v>91795</v>
      </c>
      <c r="BF3" s="147" cm="1">
        <f t="array" ref="BF3">INDEX($AM$3:$AM$45,MATCH(BD3,$C$3:$C$45,0),0)</f>
        <v>80498</v>
      </c>
    </row>
    <row r="4" spans="1:58">
      <c r="A4" s="1">
        <v>1</v>
      </c>
      <c r="B4" t="s">
        <v>42</v>
      </c>
      <c r="C4" t="s">
        <v>43</v>
      </c>
      <c r="D4" t="s">
        <v>16</v>
      </c>
      <c r="E4" s="20" t="s">
        <v>39</v>
      </c>
      <c r="F4" s="20" t="s">
        <v>44</v>
      </c>
      <c r="G4" t="s">
        <v>19</v>
      </c>
      <c r="H4" t="s">
        <v>41</v>
      </c>
      <c r="I4" t="s">
        <v>28</v>
      </c>
      <c r="J4" s="21">
        <v>11</v>
      </c>
      <c r="K4" s="21">
        <v>285</v>
      </c>
      <c r="L4" s="21">
        <v>167</v>
      </c>
      <c r="M4" s="21">
        <v>1</v>
      </c>
      <c r="N4" s="22">
        <v>0</v>
      </c>
      <c r="O4" s="22">
        <v>250</v>
      </c>
      <c r="P4" s="22">
        <v>82</v>
      </c>
      <c r="Q4" s="22">
        <v>0</v>
      </c>
      <c r="R4" s="23">
        <v>0</v>
      </c>
      <c r="S4" s="23">
        <v>217</v>
      </c>
      <c r="T4" s="23">
        <v>100</v>
      </c>
      <c r="U4" s="23">
        <v>0</v>
      </c>
      <c r="V4" s="24">
        <v>0</v>
      </c>
      <c r="W4" s="24">
        <v>180</v>
      </c>
      <c r="X4" s="24">
        <v>194</v>
      </c>
      <c r="Y4" s="24">
        <v>1</v>
      </c>
      <c r="Z4" s="25">
        <v>0</v>
      </c>
      <c r="AA4" s="25">
        <v>135</v>
      </c>
      <c r="AB4" s="25">
        <v>247</v>
      </c>
      <c r="AC4" s="25">
        <v>1</v>
      </c>
      <c r="AD4" s="26">
        <v>0</v>
      </c>
      <c r="AE4" s="26">
        <v>48</v>
      </c>
      <c r="AF4" s="26">
        <v>237</v>
      </c>
      <c r="AG4" s="26">
        <v>1</v>
      </c>
      <c r="AH4">
        <f t="shared" ref="AH4:AH45" si="0">SUM(J4:M4)</f>
        <v>464</v>
      </c>
      <c r="AI4">
        <f t="shared" ref="AI4:AI45" si="1">SUM(N4:Q4)</f>
        <v>332</v>
      </c>
      <c r="AJ4">
        <f t="shared" ref="AJ4:AJ45" si="2">SUM(R4:U4)</f>
        <v>317</v>
      </c>
      <c r="AK4">
        <f t="shared" ref="AK4:AK45" si="3">SUM(V4:Y4)</f>
        <v>375</v>
      </c>
      <c r="AL4">
        <f t="shared" ref="AL4:AL45" si="4">SUM(Z4:AC4)</f>
        <v>383</v>
      </c>
      <c r="AM4">
        <f t="shared" ref="AM4:AM45" si="5">SUM(AD4:AG4)</f>
        <v>286</v>
      </c>
      <c r="AN4">
        <f t="shared" ref="AN4:AN45" si="6">SUM(AH4:AM4)</f>
        <v>2157</v>
      </c>
      <c r="AO4" s="67">
        <f t="shared" ref="AO4:AO45" si="7">J4+N4+R4+V4</f>
        <v>11</v>
      </c>
      <c r="AP4" s="68">
        <f t="shared" ref="AP4:AP45" si="8">K4+O4+S4+W4</f>
        <v>932</v>
      </c>
      <c r="AQ4" s="68">
        <f t="shared" ref="AQ4:AQ45" si="9">L4+P4+T4+X4</f>
        <v>543</v>
      </c>
      <c r="AR4" s="69">
        <f t="shared" ref="AR4:AR45" si="10">M4+Q4+U4+Y4</f>
        <v>2</v>
      </c>
      <c r="AS4" s="77">
        <f t="shared" ref="AS4:AS45" si="11">V4+Z4+AD4</f>
        <v>0</v>
      </c>
      <c r="AT4" s="73">
        <f t="shared" ref="AT4:AT45" si="12">W4+AA4+AE4</f>
        <v>363</v>
      </c>
      <c r="AU4" s="73">
        <f t="shared" ref="AU4:AU45" si="13">X4+AB4+AF4</f>
        <v>678</v>
      </c>
      <c r="AV4" s="78">
        <f t="shared" ref="AV4:AV45" si="14">Y4+AC4+AG4</f>
        <v>3</v>
      </c>
      <c r="AW4" s="84">
        <f t="shared" ref="AW4:AW45" si="15">J4+N4+R4+V4+Z4+AD4</f>
        <v>11</v>
      </c>
      <c r="AX4" s="79">
        <f t="shared" ref="AX4:AX45" si="16">K4+O4+S4+W4+AA4+AE4</f>
        <v>1115</v>
      </c>
      <c r="AY4" s="79">
        <f t="shared" ref="AY4:AY45" si="17">L4+P4+T4+X4+AB4+AF4</f>
        <v>1027</v>
      </c>
      <c r="AZ4" s="85">
        <f t="shared" ref="AZ4:AZ45" si="18">M4+Q4+U4+Y4+AC4+AG4</f>
        <v>4</v>
      </c>
      <c r="BC4" s="146">
        <v>2</v>
      </c>
      <c r="BD4" s="148" t="str" cm="1">
        <f t="array" ref="BD4">INDEX($C$3:$C$45,MATCH(BE4,$AL$3:$AL$45,0),0)</f>
        <v>MEXICO</v>
      </c>
      <c r="BE4" s="147">
        <f t="shared" ref="BE4:BE12" si="19">LARGE($AL$3:$AL$45,BC4)</f>
        <v>55410</v>
      </c>
      <c r="BF4" s="147" cm="1">
        <f t="array" ref="BF4">INDEX($AM$3:$AM$45,MATCH(BD4,$C$3:$C$45,0),0)</f>
        <v>42246</v>
      </c>
    </row>
    <row r="5" spans="1:58">
      <c r="A5" s="1">
        <v>1</v>
      </c>
      <c r="B5" t="s">
        <v>48</v>
      </c>
      <c r="C5" t="s">
        <v>49</v>
      </c>
      <c r="D5" t="s">
        <v>16</v>
      </c>
      <c r="E5" t="s">
        <v>39</v>
      </c>
      <c r="F5" s="20" t="s">
        <v>40</v>
      </c>
      <c r="G5" t="s">
        <v>19</v>
      </c>
      <c r="H5" t="s">
        <v>41</v>
      </c>
      <c r="I5" t="s">
        <v>28</v>
      </c>
      <c r="J5" s="21">
        <v>0</v>
      </c>
      <c r="K5" s="21">
        <v>152</v>
      </c>
      <c r="L5" s="21">
        <v>112</v>
      </c>
      <c r="M5" s="21">
        <v>3</v>
      </c>
      <c r="N5" s="22">
        <v>0</v>
      </c>
      <c r="O5" s="22">
        <v>121</v>
      </c>
      <c r="P5" s="22">
        <v>214</v>
      </c>
      <c r="Q5" s="22">
        <v>7</v>
      </c>
      <c r="R5" s="23">
        <v>0</v>
      </c>
      <c r="S5" s="23">
        <v>108</v>
      </c>
      <c r="T5" s="23">
        <v>269</v>
      </c>
      <c r="U5" s="23">
        <v>28</v>
      </c>
      <c r="V5" s="24">
        <v>0</v>
      </c>
      <c r="W5" s="24">
        <v>93</v>
      </c>
      <c r="X5" s="24">
        <v>287</v>
      </c>
      <c r="Y5" s="24">
        <v>48</v>
      </c>
      <c r="Z5" s="25">
        <v>0</v>
      </c>
      <c r="AA5" s="25">
        <v>89</v>
      </c>
      <c r="AB5" s="25">
        <v>330</v>
      </c>
      <c r="AC5" s="25">
        <v>77</v>
      </c>
      <c r="AD5" s="26">
        <v>0</v>
      </c>
      <c r="AE5" s="26">
        <v>75</v>
      </c>
      <c r="AF5" s="26">
        <v>179</v>
      </c>
      <c r="AG5" s="26">
        <v>51</v>
      </c>
      <c r="AH5">
        <f t="shared" si="0"/>
        <v>267</v>
      </c>
      <c r="AI5">
        <f t="shared" si="1"/>
        <v>342</v>
      </c>
      <c r="AJ5">
        <f t="shared" si="2"/>
        <v>405</v>
      </c>
      <c r="AK5">
        <f t="shared" si="3"/>
        <v>428</v>
      </c>
      <c r="AL5">
        <f t="shared" si="4"/>
        <v>496</v>
      </c>
      <c r="AM5">
        <f t="shared" si="5"/>
        <v>305</v>
      </c>
      <c r="AN5">
        <f t="shared" si="6"/>
        <v>2243</v>
      </c>
      <c r="AO5" s="67">
        <f t="shared" si="7"/>
        <v>0</v>
      </c>
      <c r="AP5" s="68">
        <f t="shared" si="8"/>
        <v>474</v>
      </c>
      <c r="AQ5" s="68">
        <f t="shared" si="9"/>
        <v>882</v>
      </c>
      <c r="AR5" s="69">
        <f t="shared" si="10"/>
        <v>86</v>
      </c>
      <c r="AS5" s="77">
        <f t="shared" si="11"/>
        <v>0</v>
      </c>
      <c r="AT5" s="73">
        <f t="shared" si="12"/>
        <v>257</v>
      </c>
      <c r="AU5" s="73">
        <f t="shared" si="13"/>
        <v>796</v>
      </c>
      <c r="AV5" s="78">
        <f t="shared" si="14"/>
        <v>176</v>
      </c>
      <c r="AW5" s="84">
        <f t="shared" si="15"/>
        <v>0</v>
      </c>
      <c r="AX5" s="79">
        <f t="shared" si="16"/>
        <v>638</v>
      </c>
      <c r="AY5" s="79">
        <f t="shared" si="17"/>
        <v>1391</v>
      </c>
      <c r="AZ5" s="85">
        <f t="shared" si="18"/>
        <v>214</v>
      </c>
      <c r="BC5" s="146">
        <v>3</v>
      </c>
      <c r="BD5" s="148" t="str" cm="1">
        <f t="array" ref="BD5">INDEX($C$3:$C$45,MATCH(BE5,$AL$3:$AL$45,0),0)</f>
        <v>DOMINICAN REPUBLIC</v>
      </c>
      <c r="BE5" s="147">
        <f t="shared" si="19"/>
        <v>53244</v>
      </c>
      <c r="BF5" s="147" cm="1">
        <f t="array" ref="BF5">INDEX($AM$3:$AM$45,MATCH(BD5,$C$3:$C$45,0),0)</f>
        <v>43864</v>
      </c>
    </row>
    <row r="6" spans="1:58">
      <c r="A6" s="1">
        <v>1</v>
      </c>
      <c r="B6" s="20" t="s">
        <v>60</v>
      </c>
      <c r="C6" t="s">
        <v>61</v>
      </c>
      <c r="D6" t="s">
        <v>16</v>
      </c>
      <c r="E6" t="s">
        <v>39</v>
      </c>
      <c r="F6" s="20" t="s">
        <v>40</v>
      </c>
      <c r="G6" t="s">
        <v>19</v>
      </c>
      <c r="H6" t="s">
        <v>41</v>
      </c>
      <c r="I6" t="s">
        <v>28</v>
      </c>
      <c r="J6" s="21">
        <v>6423</v>
      </c>
      <c r="K6" s="21">
        <v>12</v>
      </c>
      <c r="L6" s="21">
        <v>2385</v>
      </c>
      <c r="M6" s="21">
        <v>0</v>
      </c>
      <c r="N6" s="22">
        <v>5515</v>
      </c>
      <c r="O6" s="22">
        <v>14</v>
      </c>
      <c r="P6" s="22">
        <v>2412</v>
      </c>
      <c r="Q6" s="22">
        <v>14</v>
      </c>
      <c r="R6" s="23">
        <v>6463</v>
      </c>
      <c r="S6" s="23">
        <v>25</v>
      </c>
      <c r="T6" s="23">
        <v>3557</v>
      </c>
      <c r="U6" s="23">
        <v>43</v>
      </c>
      <c r="V6" s="24">
        <v>6313</v>
      </c>
      <c r="W6" s="24">
        <v>18</v>
      </c>
      <c r="X6" s="24">
        <v>3252</v>
      </c>
      <c r="Y6" s="24">
        <v>99</v>
      </c>
      <c r="Z6" s="25">
        <v>6733</v>
      </c>
      <c r="AA6" s="25">
        <v>31</v>
      </c>
      <c r="AB6" s="25">
        <v>3754</v>
      </c>
      <c r="AC6" s="25">
        <v>145</v>
      </c>
      <c r="AD6" s="26">
        <v>4468</v>
      </c>
      <c r="AE6" s="26">
        <v>5</v>
      </c>
      <c r="AF6" s="26">
        <v>4821</v>
      </c>
      <c r="AG6" s="26">
        <v>148</v>
      </c>
      <c r="AH6">
        <f t="shared" si="0"/>
        <v>8820</v>
      </c>
      <c r="AI6">
        <f t="shared" si="1"/>
        <v>7955</v>
      </c>
      <c r="AJ6">
        <f t="shared" si="2"/>
        <v>10088</v>
      </c>
      <c r="AK6">
        <f t="shared" si="3"/>
        <v>9682</v>
      </c>
      <c r="AL6">
        <f t="shared" si="4"/>
        <v>10663</v>
      </c>
      <c r="AM6">
        <f t="shared" si="5"/>
        <v>9442</v>
      </c>
      <c r="AN6">
        <f t="shared" si="6"/>
        <v>56650</v>
      </c>
      <c r="AO6" s="67">
        <f t="shared" si="7"/>
        <v>24714</v>
      </c>
      <c r="AP6" s="68">
        <f t="shared" si="8"/>
        <v>69</v>
      </c>
      <c r="AQ6" s="68">
        <f t="shared" si="9"/>
        <v>11606</v>
      </c>
      <c r="AR6" s="69">
        <f t="shared" si="10"/>
        <v>156</v>
      </c>
      <c r="AS6" s="77">
        <f t="shared" si="11"/>
        <v>17514</v>
      </c>
      <c r="AT6" s="73">
        <f t="shared" si="12"/>
        <v>54</v>
      </c>
      <c r="AU6" s="73">
        <f t="shared" si="13"/>
        <v>11827</v>
      </c>
      <c r="AV6" s="78">
        <f t="shared" si="14"/>
        <v>392</v>
      </c>
      <c r="AW6" s="84">
        <f t="shared" si="15"/>
        <v>35915</v>
      </c>
      <c r="AX6" s="79">
        <f t="shared" si="16"/>
        <v>105</v>
      </c>
      <c r="AY6" s="79">
        <f t="shared" si="17"/>
        <v>20181</v>
      </c>
      <c r="AZ6" s="85">
        <f t="shared" si="18"/>
        <v>449</v>
      </c>
      <c r="BC6" s="146">
        <v>4</v>
      </c>
      <c r="BD6" s="148" t="str" cm="1">
        <f t="array" ref="BD6">INDEX($C$3:$C$45,MATCH(BE6,$AL$3:$AL$45,0),0)</f>
        <v>JAMAICA</v>
      </c>
      <c r="BE6" s="147">
        <f t="shared" si="19"/>
        <v>29501</v>
      </c>
      <c r="BF6" s="147" cm="1">
        <f t="array" ref="BF6">INDEX($AM$3:$AM$45,MATCH(BD6,$C$3:$C$45,0),0)</f>
        <v>20537</v>
      </c>
    </row>
    <row r="7" spans="1:58">
      <c r="A7" s="1">
        <v>1</v>
      </c>
      <c r="B7" t="s">
        <v>69</v>
      </c>
      <c r="C7" t="s">
        <v>70</v>
      </c>
      <c r="D7" t="s">
        <v>16</v>
      </c>
      <c r="E7" t="s">
        <v>39</v>
      </c>
      <c r="F7" s="20" t="s">
        <v>40</v>
      </c>
      <c r="G7" t="s">
        <v>19</v>
      </c>
      <c r="H7" t="s">
        <v>41</v>
      </c>
      <c r="I7" t="s">
        <v>28</v>
      </c>
      <c r="J7" s="21">
        <v>1698</v>
      </c>
      <c r="K7" s="21">
        <v>33</v>
      </c>
      <c r="L7" s="21">
        <v>21</v>
      </c>
      <c r="M7" s="21">
        <v>0</v>
      </c>
      <c r="N7" s="22">
        <v>0</v>
      </c>
      <c r="O7" s="22">
        <v>119</v>
      </c>
      <c r="P7" s="22">
        <v>13</v>
      </c>
      <c r="Q7" s="22">
        <v>0</v>
      </c>
      <c r="R7" s="23">
        <v>0</v>
      </c>
      <c r="S7" s="23">
        <v>534</v>
      </c>
      <c r="T7" s="23">
        <v>9</v>
      </c>
      <c r="U7" s="23">
        <v>0</v>
      </c>
      <c r="V7" s="24">
        <v>0</v>
      </c>
      <c r="W7" s="24">
        <v>54</v>
      </c>
      <c r="X7" s="24">
        <v>9</v>
      </c>
      <c r="Y7" s="24">
        <v>1</v>
      </c>
      <c r="Z7" s="25">
        <v>0</v>
      </c>
      <c r="AA7" s="25">
        <v>400</v>
      </c>
      <c r="AB7" s="25">
        <v>15</v>
      </c>
      <c r="AC7" s="25">
        <v>0</v>
      </c>
      <c r="AD7" s="26">
        <v>0</v>
      </c>
      <c r="AE7" s="26">
        <v>0</v>
      </c>
      <c r="AF7" s="26">
        <v>5</v>
      </c>
      <c r="AG7" s="26">
        <v>0</v>
      </c>
      <c r="AH7">
        <f t="shared" si="0"/>
        <v>1752</v>
      </c>
      <c r="AI7">
        <f t="shared" si="1"/>
        <v>132</v>
      </c>
      <c r="AJ7">
        <f t="shared" si="2"/>
        <v>543</v>
      </c>
      <c r="AK7">
        <f t="shared" si="3"/>
        <v>64</v>
      </c>
      <c r="AL7">
        <f t="shared" si="4"/>
        <v>415</v>
      </c>
      <c r="AM7">
        <f t="shared" si="5"/>
        <v>5</v>
      </c>
      <c r="AN7">
        <f t="shared" si="6"/>
        <v>2911</v>
      </c>
      <c r="AO7" s="67">
        <f t="shared" si="7"/>
        <v>1698</v>
      </c>
      <c r="AP7" s="68">
        <f t="shared" si="8"/>
        <v>740</v>
      </c>
      <c r="AQ7" s="68">
        <f t="shared" si="9"/>
        <v>52</v>
      </c>
      <c r="AR7" s="69">
        <f t="shared" si="10"/>
        <v>1</v>
      </c>
      <c r="AS7" s="77">
        <f t="shared" si="11"/>
        <v>0</v>
      </c>
      <c r="AT7" s="73">
        <f t="shared" si="12"/>
        <v>454</v>
      </c>
      <c r="AU7" s="73">
        <f t="shared" si="13"/>
        <v>29</v>
      </c>
      <c r="AV7" s="78">
        <f t="shared" si="14"/>
        <v>1</v>
      </c>
      <c r="AW7" s="84">
        <f t="shared" si="15"/>
        <v>1698</v>
      </c>
      <c r="AX7" s="79">
        <f t="shared" si="16"/>
        <v>1140</v>
      </c>
      <c r="AY7" s="79">
        <f t="shared" si="17"/>
        <v>72</v>
      </c>
      <c r="AZ7" s="85">
        <f t="shared" si="18"/>
        <v>1</v>
      </c>
      <c r="BC7" s="146">
        <v>5</v>
      </c>
      <c r="BD7" s="148" t="str" cm="1">
        <f t="array" ref="BD7">INDEX($C$3:$C$45,MATCH(BE7,$AL$3:$AL$45,0),0)</f>
        <v>GUATEMALA</v>
      </c>
      <c r="BE7" s="147">
        <f t="shared" si="19"/>
        <v>27015</v>
      </c>
      <c r="BF7" s="147" cm="1">
        <f t="array" ref="BF7">INDEX($AM$3:$AM$45,MATCH(BD7,$C$3:$C$45,0),0)</f>
        <v>27168</v>
      </c>
    </row>
    <row r="8" spans="1:58">
      <c r="A8" s="1">
        <v>1</v>
      </c>
      <c r="B8" t="s">
        <v>76</v>
      </c>
      <c r="C8" t="s">
        <v>77</v>
      </c>
      <c r="D8" t="s">
        <v>16</v>
      </c>
      <c r="E8" t="s">
        <v>39</v>
      </c>
      <c r="F8" s="20" t="s">
        <v>78</v>
      </c>
      <c r="G8" t="s">
        <v>19</v>
      </c>
      <c r="H8" t="s">
        <v>27</v>
      </c>
      <c r="I8" t="s">
        <v>28</v>
      </c>
      <c r="J8" s="21">
        <v>0</v>
      </c>
      <c r="K8" s="21">
        <v>5</v>
      </c>
      <c r="L8" s="21">
        <v>604</v>
      </c>
      <c r="M8" s="21">
        <v>0</v>
      </c>
      <c r="N8" s="22">
        <v>0</v>
      </c>
      <c r="O8" s="22">
        <v>7</v>
      </c>
      <c r="P8" s="22">
        <v>1066</v>
      </c>
      <c r="Q8" s="22">
        <v>0</v>
      </c>
      <c r="R8" s="23">
        <v>0</v>
      </c>
      <c r="S8" s="23">
        <v>9</v>
      </c>
      <c r="T8" s="23">
        <v>1405</v>
      </c>
      <c r="U8" s="23">
        <v>0</v>
      </c>
      <c r="V8" s="24">
        <v>0</v>
      </c>
      <c r="W8" s="24">
        <v>7</v>
      </c>
      <c r="X8" s="24">
        <v>1463</v>
      </c>
      <c r="Y8" s="24">
        <v>1</v>
      </c>
      <c r="Z8" s="25">
        <v>0</v>
      </c>
      <c r="AA8" s="25">
        <v>23</v>
      </c>
      <c r="AB8" s="25">
        <v>1808</v>
      </c>
      <c r="AC8" s="25">
        <v>1</v>
      </c>
      <c r="AD8" s="26">
        <v>0</v>
      </c>
      <c r="AE8" s="26">
        <v>1</v>
      </c>
      <c r="AF8" s="26">
        <v>903</v>
      </c>
      <c r="AG8" s="26">
        <v>0</v>
      </c>
      <c r="AH8">
        <f t="shared" si="0"/>
        <v>609</v>
      </c>
      <c r="AI8">
        <f t="shared" si="1"/>
        <v>1073</v>
      </c>
      <c r="AJ8">
        <f t="shared" si="2"/>
        <v>1414</v>
      </c>
      <c r="AK8">
        <f t="shared" si="3"/>
        <v>1471</v>
      </c>
      <c r="AL8">
        <f t="shared" si="4"/>
        <v>1832</v>
      </c>
      <c r="AM8">
        <f t="shared" si="5"/>
        <v>904</v>
      </c>
      <c r="AN8">
        <f t="shared" si="6"/>
        <v>7303</v>
      </c>
      <c r="AO8" s="67">
        <f t="shared" si="7"/>
        <v>0</v>
      </c>
      <c r="AP8" s="68">
        <f t="shared" si="8"/>
        <v>28</v>
      </c>
      <c r="AQ8" s="68">
        <f t="shared" si="9"/>
        <v>4538</v>
      </c>
      <c r="AR8" s="69">
        <f t="shared" si="10"/>
        <v>1</v>
      </c>
      <c r="AS8" s="77">
        <f t="shared" si="11"/>
        <v>0</v>
      </c>
      <c r="AT8" s="73">
        <f t="shared" si="12"/>
        <v>31</v>
      </c>
      <c r="AU8" s="73">
        <f t="shared" si="13"/>
        <v>4174</v>
      </c>
      <c r="AV8" s="78">
        <f t="shared" si="14"/>
        <v>2</v>
      </c>
      <c r="AW8" s="84">
        <f t="shared" si="15"/>
        <v>0</v>
      </c>
      <c r="AX8" s="79">
        <f t="shared" si="16"/>
        <v>52</v>
      </c>
      <c r="AY8" s="79">
        <f t="shared" si="17"/>
        <v>7249</v>
      </c>
      <c r="AZ8" s="85">
        <f t="shared" si="18"/>
        <v>2</v>
      </c>
      <c r="BC8" s="146">
        <v>6</v>
      </c>
      <c r="BD8" s="148" t="str" cm="1">
        <f t="array" ref="BD8">INDEX($C$3:$C$45,MATCH(BE8,$AL$3:$AL$45,0),0)</f>
        <v xml:space="preserve">SURINAME </v>
      </c>
      <c r="BE8" s="147">
        <f t="shared" si="19"/>
        <v>11777</v>
      </c>
      <c r="BF8" s="147" cm="1">
        <f t="array" ref="BF8">INDEX($AM$3:$AM$45,MATCH(BD8,$C$3:$C$45,0),0)</f>
        <v>6134</v>
      </c>
    </row>
    <row r="9" spans="1:58">
      <c r="A9" s="1">
        <v>1</v>
      </c>
      <c r="B9" s="20" t="s">
        <v>82</v>
      </c>
      <c r="C9" t="s">
        <v>83</v>
      </c>
      <c r="D9" t="s">
        <v>16</v>
      </c>
      <c r="E9" t="s">
        <v>39</v>
      </c>
      <c r="F9" s="20" t="s">
        <v>40</v>
      </c>
      <c r="G9" t="s">
        <v>19</v>
      </c>
      <c r="H9" t="s">
        <v>41</v>
      </c>
      <c r="I9" t="s">
        <v>28</v>
      </c>
      <c r="J9" s="21">
        <v>90</v>
      </c>
      <c r="K9" s="21">
        <v>13</v>
      </c>
      <c r="L9" s="21">
        <v>2</v>
      </c>
      <c r="M9" s="21">
        <v>0</v>
      </c>
      <c r="N9" s="22">
        <v>103</v>
      </c>
      <c r="O9" s="22">
        <v>1</v>
      </c>
      <c r="P9" s="22">
        <v>2</v>
      </c>
      <c r="Q9" s="22">
        <v>0</v>
      </c>
      <c r="R9" s="23">
        <v>105</v>
      </c>
      <c r="S9" s="23">
        <v>6</v>
      </c>
      <c r="T9" s="23">
        <v>5</v>
      </c>
      <c r="U9" s="23">
        <v>0</v>
      </c>
      <c r="V9" s="24">
        <v>166</v>
      </c>
      <c r="W9" s="24">
        <v>2</v>
      </c>
      <c r="X9" s="24">
        <v>0</v>
      </c>
      <c r="Y9" s="24">
        <v>0</v>
      </c>
      <c r="Z9" s="25">
        <v>175</v>
      </c>
      <c r="AA9" s="25">
        <v>5</v>
      </c>
      <c r="AB9" s="25">
        <v>0</v>
      </c>
      <c r="AC9" s="25">
        <v>0</v>
      </c>
      <c r="AD9" s="26">
        <v>150</v>
      </c>
      <c r="AE9" s="26">
        <v>2</v>
      </c>
      <c r="AF9" s="26">
        <v>3</v>
      </c>
      <c r="AG9" s="26">
        <v>0</v>
      </c>
      <c r="AH9">
        <f t="shared" si="0"/>
        <v>105</v>
      </c>
      <c r="AI9">
        <f t="shared" si="1"/>
        <v>106</v>
      </c>
      <c r="AJ9">
        <f t="shared" si="2"/>
        <v>116</v>
      </c>
      <c r="AK9">
        <f t="shared" si="3"/>
        <v>168</v>
      </c>
      <c r="AL9">
        <f t="shared" si="4"/>
        <v>180</v>
      </c>
      <c r="AM9">
        <f t="shared" si="5"/>
        <v>155</v>
      </c>
      <c r="AN9">
        <f t="shared" si="6"/>
        <v>830</v>
      </c>
      <c r="AO9" s="67">
        <f t="shared" si="7"/>
        <v>464</v>
      </c>
      <c r="AP9" s="68">
        <f t="shared" si="8"/>
        <v>22</v>
      </c>
      <c r="AQ9" s="68">
        <f t="shared" si="9"/>
        <v>9</v>
      </c>
      <c r="AR9" s="69">
        <f t="shared" si="10"/>
        <v>0</v>
      </c>
      <c r="AS9" s="77">
        <f t="shared" si="11"/>
        <v>491</v>
      </c>
      <c r="AT9" s="73">
        <f t="shared" si="12"/>
        <v>9</v>
      </c>
      <c r="AU9" s="73">
        <f t="shared" si="13"/>
        <v>3</v>
      </c>
      <c r="AV9" s="78">
        <f t="shared" si="14"/>
        <v>0</v>
      </c>
      <c r="AW9" s="84">
        <f t="shared" si="15"/>
        <v>789</v>
      </c>
      <c r="AX9" s="79">
        <f t="shared" si="16"/>
        <v>29</v>
      </c>
      <c r="AY9" s="79">
        <f t="shared" si="17"/>
        <v>12</v>
      </c>
      <c r="AZ9" s="85">
        <f t="shared" si="18"/>
        <v>0</v>
      </c>
      <c r="BC9" s="146">
        <v>7</v>
      </c>
      <c r="BD9" s="148" t="str" cm="1">
        <f t="array" ref="BD9">INDEX($C$3:$C$45,MATCH(BE9,$AL$3:$AL$45,0),0)</f>
        <v>BAHAMAS</v>
      </c>
      <c r="BE9" s="147">
        <f t="shared" si="19"/>
        <v>10663</v>
      </c>
      <c r="BF9" s="147" cm="1">
        <f t="array" ref="BF9">INDEX($AM$3:$AM$45,MATCH(BD9,$C$3:$C$45,0),0)</f>
        <v>9442</v>
      </c>
    </row>
    <row r="10" spans="1:58">
      <c r="A10" s="1">
        <v>1</v>
      </c>
      <c r="B10" s="20" t="s">
        <v>86</v>
      </c>
      <c r="C10" t="s">
        <v>87</v>
      </c>
      <c r="D10" t="s">
        <v>16</v>
      </c>
      <c r="E10" t="s">
        <v>39</v>
      </c>
      <c r="F10" s="20" t="s">
        <v>44</v>
      </c>
      <c r="G10" t="s">
        <v>19</v>
      </c>
      <c r="H10" t="s">
        <v>36</v>
      </c>
      <c r="I10" t="s">
        <v>28</v>
      </c>
      <c r="J10" s="21">
        <v>955</v>
      </c>
      <c r="K10" s="21">
        <v>97</v>
      </c>
      <c r="L10" s="21">
        <v>441</v>
      </c>
      <c r="M10" s="21">
        <v>2</v>
      </c>
      <c r="N10" s="22">
        <v>481</v>
      </c>
      <c r="O10" s="22">
        <v>119</v>
      </c>
      <c r="P10" s="22">
        <v>180</v>
      </c>
      <c r="Q10" s="22">
        <v>0</v>
      </c>
      <c r="R10" s="23">
        <v>338</v>
      </c>
      <c r="S10" s="23">
        <v>102</v>
      </c>
      <c r="T10" s="23">
        <v>81</v>
      </c>
      <c r="U10" s="23">
        <v>1</v>
      </c>
      <c r="V10" s="24">
        <v>59</v>
      </c>
      <c r="W10" s="24">
        <v>148</v>
      </c>
      <c r="X10" s="24">
        <v>41</v>
      </c>
      <c r="Y10" s="24">
        <v>0</v>
      </c>
      <c r="Z10" s="25">
        <v>486</v>
      </c>
      <c r="AA10" s="25">
        <v>110</v>
      </c>
      <c r="AB10" s="25">
        <v>17</v>
      </c>
      <c r="AC10" s="25">
        <v>0</v>
      </c>
      <c r="AD10" s="26">
        <v>302</v>
      </c>
      <c r="AE10" s="26">
        <v>62</v>
      </c>
      <c r="AF10" s="26">
        <v>22</v>
      </c>
      <c r="AG10" s="26">
        <v>0</v>
      </c>
      <c r="AH10">
        <f t="shared" si="0"/>
        <v>1495</v>
      </c>
      <c r="AI10">
        <f t="shared" si="1"/>
        <v>780</v>
      </c>
      <c r="AJ10">
        <f t="shared" si="2"/>
        <v>522</v>
      </c>
      <c r="AK10">
        <f t="shared" si="3"/>
        <v>248</v>
      </c>
      <c r="AL10">
        <f t="shared" si="4"/>
        <v>613</v>
      </c>
      <c r="AM10">
        <f t="shared" si="5"/>
        <v>386</v>
      </c>
      <c r="AN10">
        <f t="shared" si="6"/>
        <v>4044</v>
      </c>
      <c r="AO10" s="67">
        <f t="shared" si="7"/>
        <v>1833</v>
      </c>
      <c r="AP10" s="68">
        <f t="shared" si="8"/>
        <v>466</v>
      </c>
      <c r="AQ10" s="68">
        <f t="shared" si="9"/>
        <v>743</v>
      </c>
      <c r="AR10" s="69">
        <f t="shared" si="10"/>
        <v>3</v>
      </c>
      <c r="AS10" s="77">
        <f t="shared" si="11"/>
        <v>847</v>
      </c>
      <c r="AT10" s="73">
        <f t="shared" si="12"/>
        <v>320</v>
      </c>
      <c r="AU10" s="73">
        <f t="shared" si="13"/>
        <v>80</v>
      </c>
      <c r="AV10" s="78">
        <f t="shared" si="14"/>
        <v>0</v>
      </c>
      <c r="AW10" s="84">
        <f t="shared" si="15"/>
        <v>2621</v>
      </c>
      <c r="AX10" s="79">
        <f t="shared" si="16"/>
        <v>638</v>
      </c>
      <c r="AY10" s="79">
        <f t="shared" si="17"/>
        <v>782</v>
      </c>
      <c r="AZ10" s="85">
        <f t="shared" si="18"/>
        <v>3</v>
      </c>
      <c r="BC10" s="146">
        <v>8</v>
      </c>
      <c r="BD10" s="148" t="str" cm="1">
        <f t="array" ref="BD10">INDEX($C$3:$C$45,MATCH(BE10,$AL$3:$AL$45,0),0)</f>
        <v>HONDURAS</v>
      </c>
      <c r="BE10" s="147">
        <f t="shared" si="19"/>
        <v>10015</v>
      </c>
      <c r="BF10" s="147" cm="1">
        <f t="array" ref="BF10">INDEX($AM$3:$AM$45,MATCH(BD10,$C$3:$C$45,0),0)</f>
        <v>10178</v>
      </c>
    </row>
    <row r="11" spans="1:58">
      <c r="A11" s="1">
        <v>1</v>
      </c>
      <c r="B11" s="20" t="s">
        <v>92</v>
      </c>
      <c r="C11" t="s">
        <v>93</v>
      </c>
      <c r="D11" t="s">
        <v>16</v>
      </c>
      <c r="E11" t="s">
        <v>39</v>
      </c>
      <c r="F11" s="20" t="s">
        <v>44</v>
      </c>
      <c r="G11" t="s">
        <v>19</v>
      </c>
      <c r="H11" t="s">
        <v>27</v>
      </c>
      <c r="I11" t="s">
        <v>28</v>
      </c>
      <c r="J11" s="21">
        <v>6</v>
      </c>
      <c r="K11" s="21">
        <v>81</v>
      </c>
      <c r="L11" s="21">
        <v>144</v>
      </c>
      <c r="M11" s="21">
        <v>0</v>
      </c>
      <c r="N11" s="22">
        <v>0</v>
      </c>
      <c r="O11" s="22">
        <v>43</v>
      </c>
      <c r="P11" s="22">
        <v>91</v>
      </c>
      <c r="Q11" s="22">
        <v>5</v>
      </c>
      <c r="R11" s="23">
        <v>0</v>
      </c>
      <c r="S11" s="23">
        <v>64</v>
      </c>
      <c r="T11" s="23">
        <v>119</v>
      </c>
      <c r="U11" s="23">
        <v>0</v>
      </c>
      <c r="V11" s="24">
        <v>0</v>
      </c>
      <c r="W11" s="24">
        <v>40</v>
      </c>
      <c r="X11" s="24">
        <v>135</v>
      </c>
      <c r="Y11" s="24">
        <v>1</v>
      </c>
      <c r="Z11" s="25">
        <v>0</v>
      </c>
      <c r="AA11" s="25">
        <v>44</v>
      </c>
      <c r="AB11" s="25">
        <v>127</v>
      </c>
      <c r="AC11" s="25">
        <v>6</v>
      </c>
      <c r="AD11" s="26">
        <v>0</v>
      </c>
      <c r="AE11" s="26">
        <v>368</v>
      </c>
      <c r="AF11" s="26">
        <v>94</v>
      </c>
      <c r="AG11" s="26">
        <v>0</v>
      </c>
      <c r="AH11">
        <f t="shared" si="0"/>
        <v>231</v>
      </c>
      <c r="AI11">
        <f t="shared" si="1"/>
        <v>139</v>
      </c>
      <c r="AJ11">
        <f t="shared" si="2"/>
        <v>183</v>
      </c>
      <c r="AK11">
        <f t="shared" si="3"/>
        <v>176</v>
      </c>
      <c r="AL11">
        <f t="shared" si="4"/>
        <v>177</v>
      </c>
      <c r="AM11">
        <f t="shared" si="5"/>
        <v>462</v>
      </c>
      <c r="AN11">
        <f t="shared" si="6"/>
        <v>1368</v>
      </c>
      <c r="AO11" s="67">
        <f t="shared" si="7"/>
        <v>6</v>
      </c>
      <c r="AP11" s="68">
        <f t="shared" si="8"/>
        <v>228</v>
      </c>
      <c r="AQ11" s="68">
        <f t="shared" si="9"/>
        <v>489</v>
      </c>
      <c r="AR11" s="69">
        <f t="shared" si="10"/>
        <v>6</v>
      </c>
      <c r="AS11" s="77">
        <f t="shared" si="11"/>
        <v>0</v>
      </c>
      <c r="AT11" s="73">
        <f t="shared" si="12"/>
        <v>452</v>
      </c>
      <c r="AU11" s="73">
        <f t="shared" si="13"/>
        <v>356</v>
      </c>
      <c r="AV11" s="78">
        <f t="shared" si="14"/>
        <v>7</v>
      </c>
      <c r="AW11" s="84">
        <f t="shared" si="15"/>
        <v>6</v>
      </c>
      <c r="AX11" s="79">
        <f t="shared" si="16"/>
        <v>640</v>
      </c>
      <c r="AY11" s="79">
        <f t="shared" si="17"/>
        <v>710</v>
      </c>
      <c r="AZ11" s="85">
        <f t="shared" si="18"/>
        <v>12</v>
      </c>
      <c r="BC11" s="146">
        <v>9</v>
      </c>
      <c r="BD11" s="148" t="str" cm="1">
        <f t="array" ref="BD11">INDEX($C$3:$C$45,MATCH(BE11,$AL$3:$AL$45,0),0)</f>
        <v>TRINIDAD AND TOBAGO</v>
      </c>
      <c r="BE11" s="147">
        <f t="shared" si="19"/>
        <v>8667</v>
      </c>
      <c r="BF11" s="147" cm="1">
        <f t="array" ref="BF11">INDEX($AM$3:$AM$45,MATCH(BD11,$C$3:$C$45,0),0)</f>
        <v>7346</v>
      </c>
    </row>
    <row r="12" spans="1:58">
      <c r="A12" s="1">
        <v>1</v>
      </c>
      <c r="B12" s="20" t="s">
        <v>113</v>
      </c>
      <c r="C12" t="s">
        <v>114</v>
      </c>
      <c r="D12" t="s">
        <v>52</v>
      </c>
      <c r="E12" t="s">
        <v>39</v>
      </c>
      <c r="F12" t="s">
        <v>40</v>
      </c>
      <c r="G12" t="s">
        <v>19</v>
      </c>
      <c r="H12" t="s">
        <v>41</v>
      </c>
      <c r="I12" t="s">
        <v>28</v>
      </c>
      <c r="J12" s="21">
        <v>1134</v>
      </c>
      <c r="K12" s="21">
        <v>45</v>
      </c>
      <c r="L12" s="21">
        <v>100</v>
      </c>
      <c r="M12" s="21">
        <v>2</v>
      </c>
      <c r="N12" s="22">
        <v>1229</v>
      </c>
      <c r="O12" s="22">
        <v>45</v>
      </c>
      <c r="P12" s="22">
        <v>164</v>
      </c>
      <c r="Q12" s="22">
        <v>3</v>
      </c>
      <c r="R12" s="23">
        <v>1026</v>
      </c>
      <c r="S12" s="23">
        <v>71</v>
      </c>
      <c r="T12" s="23">
        <v>204</v>
      </c>
      <c r="U12" s="23">
        <v>6</v>
      </c>
      <c r="V12" s="24">
        <v>1032</v>
      </c>
      <c r="W12" s="24">
        <v>55</v>
      </c>
      <c r="X12" s="24">
        <v>206</v>
      </c>
      <c r="Y12" s="24">
        <v>14</v>
      </c>
      <c r="Z12" s="25">
        <v>1325</v>
      </c>
      <c r="AA12" s="25">
        <v>57</v>
      </c>
      <c r="AB12" s="25">
        <v>116</v>
      </c>
      <c r="AC12" s="25">
        <v>10</v>
      </c>
      <c r="AD12" s="26">
        <v>1305</v>
      </c>
      <c r="AE12" s="26">
        <v>4</v>
      </c>
      <c r="AF12" s="26">
        <v>69</v>
      </c>
      <c r="AG12" s="26">
        <v>17</v>
      </c>
      <c r="AH12">
        <f t="shared" si="0"/>
        <v>1281</v>
      </c>
      <c r="AI12">
        <f t="shared" si="1"/>
        <v>1441</v>
      </c>
      <c r="AJ12">
        <f t="shared" si="2"/>
        <v>1307</v>
      </c>
      <c r="AK12">
        <f t="shared" si="3"/>
        <v>1307</v>
      </c>
      <c r="AL12">
        <f t="shared" si="4"/>
        <v>1508</v>
      </c>
      <c r="AM12">
        <f t="shared" si="5"/>
        <v>1395</v>
      </c>
      <c r="AN12">
        <f t="shared" si="6"/>
        <v>8239</v>
      </c>
      <c r="AO12" s="67">
        <f t="shared" si="7"/>
        <v>4421</v>
      </c>
      <c r="AP12" s="68">
        <f t="shared" si="8"/>
        <v>216</v>
      </c>
      <c r="AQ12" s="68">
        <f t="shared" si="9"/>
        <v>674</v>
      </c>
      <c r="AR12" s="69">
        <f t="shared" si="10"/>
        <v>25</v>
      </c>
      <c r="AS12" s="77">
        <f t="shared" si="11"/>
        <v>3662</v>
      </c>
      <c r="AT12" s="73">
        <f t="shared" si="12"/>
        <v>116</v>
      </c>
      <c r="AU12" s="73">
        <f t="shared" si="13"/>
        <v>391</v>
      </c>
      <c r="AV12" s="78">
        <f t="shared" si="14"/>
        <v>41</v>
      </c>
      <c r="AW12" s="84">
        <f t="shared" si="15"/>
        <v>7051</v>
      </c>
      <c r="AX12" s="79">
        <f t="shared" si="16"/>
        <v>277</v>
      </c>
      <c r="AY12" s="79">
        <f t="shared" si="17"/>
        <v>859</v>
      </c>
      <c r="AZ12" s="85">
        <f t="shared" si="18"/>
        <v>52</v>
      </c>
      <c r="BC12" s="146">
        <v>10</v>
      </c>
      <c r="BD12" s="148" t="str" cm="1">
        <f t="array" ref="BD12">INDEX($C$3:$C$45,MATCH(BE12,$AL$3:$AL$45,0),0)</f>
        <v>EL SALVADOR</v>
      </c>
      <c r="BE12" s="147">
        <f t="shared" si="19"/>
        <v>6253</v>
      </c>
      <c r="BF12" s="147" cm="1">
        <f t="array" ref="BF12">INDEX($AM$3:$AM$45,MATCH(BD12,$C$3:$C$45,0),0)</f>
        <v>9179</v>
      </c>
    </row>
    <row r="13" spans="1:58">
      <c r="A13" s="1">
        <v>1</v>
      </c>
      <c r="B13" s="20" t="s">
        <v>119</v>
      </c>
      <c r="C13" t="s">
        <v>120</v>
      </c>
      <c r="D13" t="s">
        <v>16</v>
      </c>
      <c r="E13" t="s">
        <v>39</v>
      </c>
      <c r="F13" s="20" t="s">
        <v>44</v>
      </c>
      <c r="G13" t="s">
        <v>19</v>
      </c>
      <c r="H13" t="s">
        <v>41</v>
      </c>
      <c r="I13" t="s">
        <v>28</v>
      </c>
      <c r="J13" s="21">
        <v>58421</v>
      </c>
      <c r="K13" s="21">
        <v>387</v>
      </c>
      <c r="L13" s="21">
        <v>4294</v>
      </c>
      <c r="M13" s="21">
        <v>7825</v>
      </c>
      <c r="N13" s="22">
        <v>66912</v>
      </c>
      <c r="O13" s="22">
        <v>905</v>
      </c>
      <c r="P13" s="22">
        <v>4784</v>
      </c>
      <c r="Q13" s="22">
        <v>9913</v>
      </c>
      <c r="R13" s="23">
        <v>84391</v>
      </c>
      <c r="S13" s="23">
        <v>419</v>
      </c>
      <c r="T13" s="23">
        <v>5974</v>
      </c>
      <c r="U13" s="23">
        <v>12543</v>
      </c>
      <c r="V13" s="24">
        <v>84402</v>
      </c>
      <c r="W13" s="24">
        <v>1090</v>
      </c>
      <c r="X13" s="24">
        <v>5278</v>
      </c>
      <c r="Y13" s="24">
        <v>17658</v>
      </c>
      <c r="Z13" s="25">
        <v>73232</v>
      </c>
      <c r="AA13" s="25">
        <v>297</v>
      </c>
      <c r="AB13" s="25">
        <v>3363</v>
      </c>
      <c r="AC13" s="25">
        <v>14903</v>
      </c>
      <c r="AD13" s="26">
        <v>60845</v>
      </c>
      <c r="AE13" s="26">
        <v>166</v>
      </c>
      <c r="AF13" s="26">
        <v>1989</v>
      </c>
      <c r="AG13" s="26">
        <v>17498</v>
      </c>
      <c r="AH13">
        <f t="shared" si="0"/>
        <v>70927</v>
      </c>
      <c r="AI13">
        <f t="shared" si="1"/>
        <v>82514</v>
      </c>
      <c r="AJ13">
        <f t="shared" si="2"/>
        <v>103327</v>
      </c>
      <c r="AK13">
        <f t="shared" si="3"/>
        <v>108428</v>
      </c>
      <c r="AL13">
        <f t="shared" si="4"/>
        <v>91795</v>
      </c>
      <c r="AM13">
        <f t="shared" si="5"/>
        <v>80498</v>
      </c>
      <c r="AN13">
        <f t="shared" si="6"/>
        <v>537489</v>
      </c>
      <c r="AO13" s="67">
        <f t="shared" si="7"/>
        <v>294126</v>
      </c>
      <c r="AP13" s="68">
        <f t="shared" si="8"/>
        <v>2801</v>
      </c>
      <c r="AQ13" s="68">
        <f t="shared" si="9"/>
        <v>20330</v>
      </c>
      <c r="AR13" s="69">
        <f t="shared" si="10"/>
        <v>47939</v>
      </c>
      <c r="AS13" s="77">
        <f t="shared" si="11"/>
        <v>218479</v>
      </c>
      <c r="AT13" s="73">
        <f t="shared" si="12"/>
        <v>1553</v>
      </c>
      <c r="AU13" s="73">
        <f t="shared" si="13"/>
        <v>10630</v>
      </c>
      <c r="AV13" s="78">
        <f t="shared" si="14"/>
        <v>50059</v>
      </c>
      <c r="AW13" s="84">
        <f t="shared" si="15"/>
        <v>428203</v>
      </c>
      <c r="AX13" s="79">
        <f t="shared" si="16"/>
        <v>3264</v>
      </c>
      <c r="AY13" s="79">
        <f t="shared" si="17"/>
        <v>25682</v>
      </c>
      <c r="AZ13" s="85">
        <f t="shared" si="18"/>
        <v>80340</v>
      </c>
    </row>
    <row r="14" spans="1:58">
      <c r="A14" s="1">
        <v>1</v>
      </c>
      <c r="B14" s="20" t="s">
        <v>123</v>
      </c>
      <c r="C14" t="s">
        <v>124</v>
      </c>
      <c r="D14" t="s">
        <v>16</v>
      </c>
      <c r="E14" t="s">
        <v>39</v>
      </c>
      <c r="F14" t="s">
        <v>44</v>
      </c>
      <c r="G14" t="s">
        <v>19</v>
      </c>
      <c r="H14" t="s">
        <v>27</v>
      </c>
      <c r="I14" t="s">
        <v>28</v>
      </c>
      <c r="J14" s="21">
        <v>1</v>
      </c>
      <c r="K14" s="21">
        <v>70</v>
      </c>
      <c r="L14" s="21">
        <v>307</v>
      </c>
      <c r="M14" s="21">
        <v>10</v>
      </c>
      <c r="N14" s="22">
        <v>0</v>
      </c>
      <c r="O14" s="22">
        <v>36</v>
      </c>
      <c r="P14" s="22">
        <v>229</v>
      </c>
      <c r="Q14" s="22">
        <v>4</v>
      </c>
      <c r="R14" s="23">
        <v>0</v>
      </c>
      <c r="S14" s="23">
        <v>35</v>
      </c>
      <c r="T14" s="23">
        <v>212</v>
      </c>
      <c r="U14" s="23">
        <v>9</v>
      </c>
      <c r="V14" s="24">
        <v>0</v>
      </c>
      <c r="W14" s="24">
        <v>49</v>
      </c>
      <c r="X14" s="24">
        <v>629</v>
      </c>
      <c r="Y14" s="24">
        <v>1</v>
      </c>
      <c r="Z14" s="25">
        <v>0</v>
      </c>
      <c r="AA14" s="25">
        <v>63</v>
      </c>
      <c r="AB14" s="25">
        <v>267</v>
      </c>
      <c r="AC14" s="25">
        <v>3</v>
      </c>
      <c r="AD14" s="26">
        <v>0</v>
      </c>
      <c r="AE14" s="26">
        <v>74</v>
      </c>
      <c r="AF14" s="26">
        <v>139</v>
      </c>
      <c r="AG14" s="26">
        <v>0</v>
      </c>
      <c r="AH14">
        <f t="shared" si="0"/>
        <v>388</v>
      </c>
      <c r="AI14">
        <f t="shared" si="1"/>
        <v>269</v>
      </c>
      <c r="AJ14">
        <f t="shared" si="2"/>
        <v>256</v>
      </c>
      <c r="AK14">
        <f t="shared" si="3"/>
        <v>679</v>
      </c>
      <c r="AL14">
        <f t="shared" si="4"/>
        <v>333</v>
      </c>
      <c r="AM14">
        <f t="shared" si="5"/>
        <v>213</v>
      </c>
      <c r="AN14">
        <f t="shared" si="6"/>
        <v>2138</v>
      </c>
      <c r="AO14" s="67">
        <f t="shared" si="7"/>
        <v>1</v>
      </c>
      <c r="AP14" s="68">
        <f t="shared" si="8"/>
        <v>190</v>
      </c>
      <c r="AQ14" s="68">
        <f t="shared" si="9"/>
        <v>1377</v>
      </c>
      <c r="AR14" s="69">
        <f t="shared" si="10"/>
        <v>24</v>
      </c>
      <c r="AS14" s="77">
        <f t="shared" si="11"/>
        <v>0</v>
      </c>
      <c r="AT14" s="73">
        <f t="shared" si="12"/>
        <v>186</v>
      </c>
      <c r="AU14" s="73">
        <f t="shared" si="13"/>
        <v>1035</v>
      </c>
      <c r="AV14" s="78">
        <f t="shared" si="14"/>
        <v>4</v>
      </c>
      <c r="AW14" s="84">
        <f t="shared" si="15"/>
        <v>1</v>
      </c>
      <c r="AX14" s="79">
        <f t="shared" si="16"/>
        <v>327</v>
      </c>
      <c r="AY14" s="79">
        <f t="shared" si="17"/>
        <v>1783</v>
      </c>
      <c r="AZ14" s="85">
        <f t="shared" si="18"/>
        <v>27</v>
      </c>
    </row>
    <row r="15" spans="1:58">
      <c r="A15" s="1">
        <v>1</v>
      </c>
      <c r="B15" s="20" t="s">
        <v>131</v>
      </c>
      <c r="C15" t="s">
        <v>132</v>
      </c>
      <c r="D15" t="s">
        <v>16</v>
      </c>
      <c r="E15" t="s">
        <v>39</v>
      </c>
      <c r="F15" t="s">
        <v>78</v>
      </c>
      <c r="G15" t="s">
        <v>19</v>
      </c>
      <c r="H15" t="s">
        <v>27</v>
      </c>
      <c r="I15" t="s">
        <v>28</v>
      </c>
      <c r="J15" s="21">
        <v>6</v>
      </c>
      <c r="K15" s="21">
        <v>150</v>
      </c>
      <c r="L15" s="21">
        <v>4897</v>
      </c>
      <c r="M15" s="21">
        <v>2506</v>
      </c>
      <c r="N15" s="22">
        <v>0</v>
      </c>
      <c r="O15" s="22">
        <v>130</v>
      </c>
      <c r="P15" s="22">
        <v>4738</v>
      </c>
      <c r="Q15" s="22">
        <v>2124</v>
      </c>
      <c r="R15" s="23">
        <v>0</v>
      </c>
      <c r="S15" s="23">
        <v>76</v>
      </c>
      <c r="T15" s="23">
        <v>4188</v>
      </c>
      <c r="U15" s="23">
        <v>1875</v>
      </c>
      <c r="V15" s="24">
        <v>0</v>
      </c>
      <c r="W15" s="24">
        <v>78</v>
      </c>
      <c r="X15" s="24">
        <v>2620</v>
      </c>
      <c r="Y15" s="24">
        <v>1066</v>
      </c>
      <c r="Z15" s="25">
        <v>0</v>
      </c>
      <c r="AA15" s="25">
        <v>31</v>
      </c>
      <c r="AB15" s="25">
        <v>1840</v>
      </c>
      <c r="AC15" s="25">
        <v>1562</v>
      </c>
      <c r="AD15" s="26">
        <v>0</v>
      </c>
      <c r="AE15" s="26">
        <v>21</v>
      </c>
      <c r="AF15" s="26">
        <v>1585</v>
      </c>
      <c r="AG15" s="26">
        <v>2334</v>
      </c>
      <c r="AH15">
        <f t="shared" si="0"/>
        <v>7559</v>
      </c>
      <c r="AI15">
        <f t="shared" si="1"/>
        <v>6992</v>
      </c>
      <c r="AJ15">
        <f t="shared" si="2"/>
        <v>6139</v>
      </c>
      <c r="AK15">
        <f t="shared" si="3"/>
        <v>3764</v>
      </c>
      <c r="AL15">
        <f t="shared" si="4"/>
        <v>3433</v>
      </c>
      <c r="AM15">
        <f t="shared" si="5"/>
        <v>3940</v>
      </c>
      <c r="AN15">
        <f t="shared" si="6"/>
        <v>31827</v>
      </c>
      <c r="AO15" s="67">
        <f t="shared" si="7"/>
        <v>6</v>
      </c>
      <c r="AP15" s="68">
        <f t="shared" si="8"/>
        <v>434</v>
      </c>
      <c r="AQ15" s="68">
        <f t="shared" si="9"/>
        <v>16443</v>
      </c>
      <c r="AR15" s="69">
        <f t="shared" si="10"/>
        <v>7571</v>
      </c>
      <c r="AS15" s="77">
        <f t="shared" si="11"/>
        <v>0</v>
      </c>
      <c r="AT15" s="73">
        <f t="shared" si="12"/>
        <v>130</v>
      </c>
      <c r="AU15" s="73">
        <f t="shared" si="13"/>
        <v>6045</v>
      </c>
      <c r="AV15" s="78">
        <f t="shared" si="14"/>
        <v>4962</v>
      </c>
      <c r="AW15" s="84">
        <f t="shared" si="15"/>
        <v>6</v>
      </c>
      <c r="AX15" s="79">
        <f t="shared" si="16"/>
        <v>486</v>
      </c>
      <c r="AY15" s="79">
        <f t="shared" si="17"/>
        <v>19868</v>
      </c>
      <c r="AZ15" s="85">
        <f t="shared" si="18"/>
        <v>11467</v>
      </c>
    </row>
    <row r="16" spans="1:58">
      <c r="A16" s="1">
        <v>1</v>
      </c>
      <c r="B16" s="20" t="s">
        <v>137</v>
      </c>
      <c r="C16" t="s">
        <v>138</v>
      </c>
      <c r="D16" t="s">
        <v>16</v>
      </c>
      <c r="E16" t="s">
        <v>39</v>
      </c>
      <c r="F16" t="s">
        <v>40</v>
      </c>
      <c r="G16" t="s">
        <v>19</v>
      </c>
      <c r="H16" t="s">
        <v>27</v>
      </c>
      <c r="I16" t="s">
        <v>28</v>
      </c>
      <c r="J16" s="21">
        <v>0</v>
      </c>
      <c r="K16" s="21">
        <v>130</v>
      </c>
      <c r="L16" s="21">
        <v>0</v>
      </c>
      <c r="M16" s="21">
        <v>0</v>
      </c>
      <c r="N16" s="22">
        <v>0</v>
      </c>
      <c r="O16" s="22">
        <v>101</v>
      </c>
      <c r="P16" s="22">
        <v>0</v>
      </c>
      <c r="Q16" s="22">
        <v>0</v>
      </c>
      <c r="R16" s="23">
        <v>0</v>
      </c>
      <c r="S16" s="23">
        <v>52</v>
      </c>
      <c r="T16" s="23">
        <v>0</v>
      </c>
      <c r="U16" s="23">
        <v>0</v>
      </c>
      <c r="V16" s="24">
        <v>0</v>
      </c>
      <c r="W16" s="24">
        <v>54</v>
      </c>
      <c r="X16" s="24">
        <v>3</v>
      </c>
      <c r="Y16" s="24">
        <v>0</v>
      </c>
      <c r="Z16" s="25">
        <v>0</v>
      </c>
      <c r="AA16" s="25">
        <v>35</v>
      </c>
      <c r="AB16" s="25">
        <v>2</v>
      </c>
      <c r="AC16" s="25">
        <v>0</v>
      </c>
      <c r="AD16" s="26">
        <v>0</v>
      </c>
      <c r="AE16" s="26">
        <v>54</v>
      </c>
      <c r="AF16" s="26">
        <v>3</v>
      </c>
      <c r="AG16" s="26">
        <v>0</v>
      </c>
      <c r="AH16">
        <f t="shared" si="0"/>
        <v>130</v>
      </c>
      <c r="AI16">
        <f t="shared" si="1"/>
        <v>101</v>
      </c>
      <c r="AJ16">
        <f t="shared" si="2"/>
        <v>52</v>
      </c>
      <c r="AK16">
        <f t="shared" si="3"/>
        <v>57</v>
      </c>
      <c r="AL16">
        <f t="shared" si="4"/>
        <v>37</v>
      </c>
      <c r="AM16">
        <f t="shared" si="5"/>
        <v>57</v>
      </c>
      <c r="AN16">
        <f t="shared" si="6"/>
        <v>434</v>
      </c>
      <c r="AO16" s="67">
        <f t="shared" si="7"/>
        <v>0</v>
      </c>
      <c r="AP16" s="68">
        <f t="shared" si="8"/>
        <v>337</v>
      </c>
      <c r="AQ16" s="68">
        <f t="shared" si="9"/>
        <v>3</v>
      </c>
      <c r="AR16" s="69">
        <f t="shared" si="10"/>
        <v>0</v>
      </c>
      <c r="AS16" s="77">
        <f t="shared" si="11"/>
        <v>0</v>
      </c>
      <c r="AT16" s="73">
        <f t="shared" si="12"/>
        <v>143</v>
      </c>
      <c r="AU16" s="73">
        <f t="shared" si="13"/>
        <v>8</v>
      </c>
      <c r="AV16" s="78">
        <f t="shared" si="14"/>
        <v>0</v>
      </c>
      <c r="AW16" s="84">
        <f t="shared" si="15"/>
        <v>0</v>
      </c>
      <c r="AX16" s="79">
        <f t="shared" si="16"/>
        <v>426</v>
      </c>
      <c r="AY16" s="79">
        <f t="shared" si="17"/>
        <v>8</v>
      </c>
      <c r="AZ16" s="85">
        <f t="shared" si="18"/>
        <v>0</v>
      </c>
    </row>
    <row r="17" spans="1:52">
      <c r="A17" s="1">
        <v>1</v>
      </c>
      <c r="C17" t="s">
        <v>139</v>
      </c>
      <c r="D17" t="s">
        <v>52</v>
      </c>
      <c r="E17" t="s">
        <v>39</v>
      </c>
      <c r="F17" t="s">
        <v>40</v>
      </c>
      <c r="G17" t="s">
        <v>19</v>
      </c>
      <c r="H17" t="s">
        <v>41</v>
      </c>
      <c r="I17" t="s">
        <v>28</v>
      </c>
      <c r="J17" s="21">
        <v>0</v>
      </c>
      <c r="K17" s="21">
        <v>391</v>
      </c>
      <c r="L17" s="21">
        <v>677</v>
      </c>
      <c r="M17" s="21">
        <v>0</v>
      </c>
      <c r="N17" s="22">
        <v>0</v>
      </c>
      <c r="O17" s="22">
        <v>374</v>
      </c>
      <c r="P17" s="22">
        <v>1117</v>
      </c>
      <c r="Q17" s="22">
        <v>0</v>
      </c>
      <c r="R17" s="23">
        <v>0</v>
      </c>
      <c r="S17" s="23">
        <v>254</v>
      </c>
      <c r="T17" s="23">
        <v>1494</v>
      </c>
      <c r="U17" s="23">
        <v>2</v>
      </c>
      <c r="V17" s="24">
        <v>0</v>
      </c>
      <c r="W17" s="24">
        <v>234</v>
      </c>
      <c r="X17" s="24">
        <v>1528</v>
      </c>
      <c r="Y17" s="24">
        <v>4</v>
      </c>
      <c r="Z17" s="25">
        <v>0</v>
      </c>
      <c r="AA17" s="25">
        <v>459</v>
      </c>
      <c r="AB17" s="25">
        <v>1407</v>
      </c>
      <c r="AC17" s="25">
        <v>4</v>
      </c>
      <c r="AD17" s="26">
        <v>0</v>
      </c>
      <c r="AE17" s="26">
        <v>266</v>
      </c>
      <c r="AF17" s="26">
        <v>1063</v>
      </c>
      <c r="AG17" s="26">
        <v>5</v>
      </c>
      <c r="AH17">
        <f t="shared" si="0"/>
        <v>1068</v>
      </c>
      <c r="AI17">
        <f t="shared" si="1"/>
        <v>1491</v>
      </c>
      <c r="AJ17">
        <f t="shared" si="2"/>
        <v>1750</v>
      </c>
      <c r="AK17">
        <f t="shared" si="3"/>
        <v>1766</v>
      </c>
      <c r="AL17">
        <f t="shared" si="4"/>
        <v>1870</v>
      </c>
      <c r="AM17">
        <f t="shared" si="5"/>
        <v>1334</v>
      </c>
      <c r="AN17">
        <f t="shared" si="6"/>
        <v>9279</v>
      </c>
      <c r="AO17" s="67">
        <f t="shared" si="7"/>
        <v>0</v>
      </c>
      <c r="AP17" s="68">
        <f t="shared" si="8"/>
        <v>1253</v>
      </c>
      <c r="AQ17" s="68">
        <f t="shared" si="9"/>
        <v>4816</v>
      </c>
      <c r="AR17" s="69">
        <f t="shared" si="10"/>
        <v>6</v>
      </c>
      <c r="AS17" s="77">
        <f t="shared" si="11"/>
        <v>0</v>
      </c>
      <c r="AT17" s="73">
        <f t="shared" si="12"/>
        <v>959</v>
      </c>
      <c r="AU17" s="73">
        <f t="shared" si="13"/>
        <v>3998</v>
      </c>
      <c r="AV17" s="78">
        <f t="shared" si="14"/>
        <v>13</v>
      </c>
      <c r="AW17" s="84">
        <f t="shared" si="15"/>
        <v>0</v>
      </c>
      <c r="AX17" s="79">
        <f t="shared" si="16"/>
        <v>1978</v>
      </c>
      <c r="AY17" s="79">
        <f t="shared" si="17"/>
        <v>7286</v>
      </c>
      <c r="AZ17" s="85">
        <f t="shared" si="18"/>
        <v>15</v>
      </c>
    </row>
    <row r="18" spans="1:52">
      <c r="A18" s="1">
        <v>1</v>
      </c>
      <c r="B18" s="20" t="s">
        <v>147</v>
      </c>
      <c r="C18" t="s">
        <v>148</v>
      </c>
      <c r="D18" t="s">
        <v>16</v>
      </c>
      <c r="E18" t="s">
        <v>39</v>
      </c>
      <c r="F18" t="s">
        <v>40</v>
      </c>
      <c r="G18" t="s">
        <v>19</v>
      </c>
      <c r="H18" t="s">
        <v>27</v>
      </c>
      <c r="I18" t="s">
        <v>28</v>
      </c>
      <c r="J18" s="21">
        <v>557</v>
      </c>
      <c r="K18" s="21">
        <v>14</v>
      </c>
      <c r="L18" s="21">
        <v>86</v>
      </c>
      <c r="M18" s="21">
        <v>252</v>
      </c>
      <c r="N18" s="22">
        <v>0</v>
      </c>
      <c r="O18" s="22">
        <v>8</v>
      </c>
      <c r="P18" s="22">
        <v>33</v>
      </c>
      <c r="Q18" s="22">
        <v>135</v>
      </c>
      <c r="R18" s="23">
        <v>0</v>
      </c>
      <c r="S18" s="23">
        <v>24</v>
      </c>
      <c r="T18" s="23">
        <v>14</v>
      </c>
      <c r="U18" s="23">
        <v>120</v>
      </c>
      <c r="V18" s="24">
        <v>0</v>
      </c>
      <c r="W18" s="24">
        <v>17</v>
      </c>
      <c r="X18" s="24">
        <v>34</v>
      </c>
      <c r="Y18" s="24">
        <v>52</v>
      </c>
      <c r="Z18" s="25">
        <v>0</v>
      </c>
      <c r="AA18" s="25">
        <v>29</v>
      </c>
      <c r="AB18" s="25">
        <v>24</v>
      </c>
      <c r="AC18" s="25">
        <v>112</v>
      </c>
      <c r="AD18" s="26">
        <v>0</v>
      </c>
      <c r="AE18" s="26">
        <v>3</v>
      </c>
      <c r="AF18" s="26">
        <v>28</v>
      </c>
      <c r="AG18" s="26">
        <v>82</v>
      </c>
      <c r="AH18">
        <f t="shared" si="0"/>
        <v>909</v>
      </c>
      <c r="AI18">
        <f t="shared" si="1"/>
        <v>176</v>
      </c>
      <c r="AJ18">
        <f t="shared" si="2"/>
        <v>158</v>
      </c>
      <c r="AK18">
        <f t="shared" si="3"/>
        <v>103</v>
      </c>
      <c r="AL18">
        <f t="shared" si="4"/>
        <v>165</v>
      </c>
      <c r="AM18">
        <f t="shared" si="5"/>
        <v>113</v>
      </c>
      <c r="AN18">
        <f t="shared" si="6"/>
        <v>1624</v>
      </c>
      <c r="AO18" s="67">
        <f t="shared" si="7"/>
        <v>557</v>
      </c>
      <c r="AP18" s="68">
        <f t="shared" si="8"/>
        <v>63</v>
      </c>
      <c r="AQ18" s="68">
        <f t="shared" si="9"/>
        <v>167</v>
      </c>
      <c r="AR18" s="69">
        <f t="shared" si="10"/>
        <v>559</v>
      </c>
      <c r="AS18" s="77">
        <f t="shared" si="11"/>
        <v>0</v>
      </c>
      <c r="AT18" s="73">
        <f t="shared" si="12"/>
        <v>49</v>
      </c>
      <c r="AU18" s="73">
        <f t="shared" si="13"/>
        <v>86</v>
      </c>
      <c r="AV18" s="78">
        <f t="shared" si="14"/>
        <v>246</v>
      </c>
      <c r="AW18" s="84">
        <f t="shared" si="15"/>
        <v>557</v>
      </c>
      <c r="AX18" s="79">
        <f t="shared" si="16"/>
        <v>95</v>
      </c>
      <c r="AY18" s="79">
        <f t="shared" si="17"/>
        <v>219</v>
      </c>
      <c r="AZ18" s="85">
        <f t="shared" si="18"/>
        <v>753</v>
      </c>
    </row>
    <row r="19" spans="1:52">
      <c r="A19" s="1">
        <v>1</v>
      </c>
      <c r="B19" s="20" t="s">
        <v>149</v>
      </c>
      <c r="C19" t="s">
        <v>150</v>
      </c>
      <c r="D19" t="s">
        <v>16</v>
      </c>
      <c r="E19" t="s">
        <v>39</v>
      </c>
      <c r="F19" t="s">
        <v>40</v>
      </c>
      <c r="G19" t="s">
        <v>19</v>
      </c>
      <c r="H19" t="s">
        <v>27</v>
      </c>
      <c r="I19" t="s">
        <v>28</v>
      </c>
      <c r="J19" s="21">
        <v>4102</v>
      </c>
      <c r="K19" s="21">
        <v>77</v>
      </c>
      <c r="L19" s="21">
        <v>27334</v>
      </c>
      <c r="M19" s="21">
        <v>12103</v>
      </c>
      <c r="N19" s="22">
        <v>5269</v>
      </c>
      <c r="O19" s="22">
        <v>58</v>
      </c>
      <c r="P19" s="22">
        <v>32757</v>
      </c>
      <c r="Q19" s="22">
        <v>22462</v>
      </c>
      <c r="R19" s="23">
        <v>4702</v>
      </c>
      <c r="S19" s="23">
        <v>69</v>
      </c>
      <c r="T19" s="23">
        <v>24090</v>
      </c>
      <c r="U19" s="23">
        <v>23406</v>
      </c>
      <c r="V19" s="24">
        <v>4927</v>
      </c>
      <c r="W19" s="24">
        <v>46</v>
      </c>
      <c r="X19" s="24">
        <v>27075</v>
      </c>
      <c r="Y19" s="24">
        <v>18619</v>
      </c>
      <c r="Z19" s="25">
        <v>5883</v>
      </c>
      <c r="AA19" s="25">
        <v>38</v>
      </c>
      <c r="AB19" s="25">
        <v>32328</v>
      </c>
      <c r="AC19" s="25">
        <v>14995</v>
      </c>
      <c r="AD19" s="26">
        <v>4916</v>
      </c>
      <c r="AE19" s="26">
        <v>42</v>
      </c>
      <c r="AF19" s="26">
        <v>27932</v>
      </c>
      <c r="AG19" s="26">
        <v>10974</v>
      </c>
      <c r="AH19">
        <f t="shared" si="0"/>
        <v>43616</v>
      </c>
      <c r="AI19">
        <f t="shared" si="1"/>
        <v>60546</v>
      </c>
      <c r="AJ19">
        <f t="shared" si="2"/>
        <v>52267</v>
      </c>
      <c r="AK19">
        <f t="shared" si="3"/>
        <v>50667</v>
      </c>
      <c r="AL19">
        <f t="shared" si="4"/>
        <v>53244</v>
      </c>
      <c r="AM19">
        <f t="shared" si="5"/>
        <v>43864</v>
      </c>
      <c r="AN19">
        <f t="shared" si="6"/>
        <v>304204</v>
      </c>
      <c r="AO19" s="67">
        <f t="shared" si="7"/>
        <v>19000</v>
      </c>
      <c r="AP19" s="68">
        <f t="shared" si="8"/>
        <v>250</v>
      </c>
      <c r="AQ19" s="68">
        <f t="shared" si="9"/>
        <v>111256</v>
      </c>
      <c r="AR19" s="69">
        <f t="shared" si="10"/>
        <v>76590</v>
      </c>
      <c r="AS19" s="77">
        <f t="shared" si="11"/>
        <v>15726</v>
      </c>
      <c r="AT19" s="73">
        <f t="shared" si="12"/>
        <v>126</v>
      </c>
      <c r="AU19" s="73">
        <f t="shared" si="13"/>
        <v>87335</v>
      </c>
      <c r="AV19" s="78">
        <f t="shared" si="14"/>
        <v>44588</v>
      </c>
      <c r="AW19" s="84">
        <f t="shared" si="15"/>
        <v>29799</v>
      </c>
      <c r="AX19" s="79">
        <f t="shared" si="16"/>
        <v>330</v>
      </c>
      <c r="AY19" s="79">
        <f t="shared" si="17"/>
        <v>171516</v>
      </c>
      <c r="AZ19" s="85">
        <f t="shared" si="18"/>
        <v>102559</v>
      </c>
    </row>
    <row r="20" spans="1:52">
      <c r="A20" s="1">
        <v>1</v>
      </c>
      <c r="B20" s="20" t="s">
        <v>151</v>
      </c>
      <c r="C20" t="s">
        <v>152</v>
      </c>
      <c r="D20" t="s">
        <v>16</v>
      </c>
      <c r="E20" t="s">
        <v>39</v>
      </c>
      <c r="F20" s="20" t="s">
        <v>44</v>
      </c>
      <c r="G20" t="s">
        <v>19</v>
      </c>
      <c r="H20" t="s">
        <v>27</v>
      </c>
      <c r="I20" t="s">
        <v>28</v>
      </c>
      <c r="J20" s="21">
        <v>0</v>
      </c>
      <c r="K20" s="21">
        <v>240</v>
      </c>
      <c r="L20" s="21">
        <v>216</v>
      </c>
      <c r="M20" s="21">
        <v>0</v>
      </c>
      <c r="N20" s="22">
        <v>0</v>
      </c>
      <c r="O20" s="22">
        <v>171</v>
      </c>
      <c r="P20" s="22">
        <v>141</v>
      </c>
      <c r="Q20" s="22">
        <v>0</v>
      </c>
      <c r="R20" s="23">
        <v>0</v>
      </c>
      <c r="S20" s="23">
        <v>133</v>
      </c>
      <c r="T20" s="23">
        <v>116</v>
      </c>
      <c r="U20" s="23">
        <v>0</v>
      </c>
      <c r="V20" s="24">
        <v>0</v>
      </c>
      <c r="W20" s="24">
        <v>101</v>
      </c>
      <c r="X20" s="24">
        <v>143</v>
      </c>
      <c r="Y20" s="24">
        <v>0</v>
      </c>
      <c r="Z20" s="25">
        <v>0</v>
      </c>
      <c r="AA20" s="25">
        <v>94</v>
      </c>
      <c r="AB20" s="25">
        <v>235</v>
      </c>
      <c r="AC20" s="25">
        <v>0</v>
      </c>
      <c r="AD20" s="26">
        <v>0</v>
      </c>
      <c r="AE20" s="26">
        <v>61</v>
      </c>
      <c r="AF20" s="26">
        <v>140</v>
      </c>
      <c r="AG20" s="26">
        <v>0</v>
      </c>
      <c r="AH20">
        <f t="shared" si="0"/>
        <v>456</v>
      </c>
      <c r="AI20">
        <f t="shared" si="1"/>
        <v>312</v>
      </c>
      <c r="AJ20">
        <f t="shared" si="2"/>
        <v>249</v>
      </c>
      <c r="AK20">
        <f t="shared" si="3"/>
        <v>244</v>
      </c>
      <c r="AL20">
        <f t="shared" si="4"/>
        <v>329</v>
      </c>
      <c r="AM20">
        <f t="shared" si="5"/>
        <v>201</v>
      </c>
      <c r="AN20">
        <f t="shared" si="6"/>
        <v>1791</v>
      </c>
      <c r="AO20" s="67">
        <f t="shared" si="7"/>
        <v>0</v>
      </c>
      <c r="AP20" s="68">
        <f t="shared" si="8"/>
        <v>645</v>
      </c>
      <c r="AQ20" s="68">
        <f t="shared" si="9"/>
        <v>616</v>
      </c>
      <c r="AR20" s="69">
        <f t="shared" si="10"/>
        <v>0</v>
      </c>
      <c r="AS20" s="77">
        <f t="shared" si="11"/>
        <v>0</v>
      </c>
      <c r="AT20" s="73">
        <f t="shared" si="12"/>
        <v>256</v>
      </c>
      <c r="AU20" s="73">
        <f t="shared" si="13"/>
        <v>518</v>
      </c>
      <c r="AV20" s="78">
        <f t="shared" si="14"/>
        <v>0</v>
      </c>
      <c r="AW20" s="84">
        <f t="shared" si="15"/>
        <v>0</v>
      </c>
      <c r="AX20" s="79">
        <f t="shared" si="16"/>
        <v>800</v>
      </c>
      <c r="AY20" s="79">
        <f t="shared" si="17"/>
        <v>991</v>
      </c>
      <c r="AZ20" s="85">
        <f t="shared" si="18"/>
        <v>0</v>
      </c>
    </row>
    <row r="21" spans="1:52">
      <c r="A21" s="1">
        <v>1</v>
      </c>
      <c r="B21" t="s">
        <v>155</v>
      </c>
      <c r="C21" t="s">
        <v>156</v>
      </c>
      <c r="D21" t="s">
        <v>16</v>
      </c>
      <c r="E21" t="s">
        <v>39</v>
      </c>
      <c r="F21" t="s">
        <v>78</v>
      </c>
      <c r="G21" t="s">
        <v>19</v>
      </c>
      <c r="H21" t="s">
        <v>36</v>
      </c>
      <c r="I21" t="s">
        <v>28</v>
      </c>
      <c r="J21" s="21">
        <v>0</v>
      </c>
      <c r="K21" s="21">
        <v>3</v>
      </c>
      <c r="L21" s="21">
        <v>5875</v>
      </c>
      <c r="M21" s="21">
        <v>4</v>
      </c>
      <c r="N21" s="22">
        <v>0</v>
      </c>
      <c r="O21" s="22">
        <v>8</v>
      </c>
      <c r="P21" s="22">
        <v>7339</v>
      </c>
      <c r="Q21" s="22">
        <v>6</v>
      </c>
      <c r="R21" s="23">
        <v>0</v>
      </c>
      <c r="S21" s="23">
        <v>5</v>
      </c>
      <c r="T21" s="23">
        <v>7917</v>
      </c>
      <c r="U21" s="23">
        <v>9</v>
      </c>
      <c r="V21" s="24">
        <v>0</v>
      </c>
      <c r="W21" s="24">
        <v>3</v>
      </c>
      <c r="X21" s="24">
        <v>5769</v>
      </c>
      <c r="Y21" s="24">
        <v>13</v>
      </c>
      <c r="Z21" s="25">
        <v>0</v>
      </c>
      <c r="AA21" s="25">
        <v>1</v>
      </c>
      <c r="AB21" s="25">
        <v>6198</v>
      </c>
      <c r="AC21" s="25">
        <v>54</v>
      </c>
      <c r="AD21" s="26">
        <v>0</v>
      </c>
      <c r="AE21" s="26">
        <v>5</v>
      </c>
      <c r="AF21" s="26">
        <v>8212</v>
      </c>
      <c r="AG21" s="26">
        <v>962</v>
      </c>
      <c r="AH21">
        <f t="shared" si="0"/>
        <v>5882</v>
      </c>
      <c r="AI21">
        <f t="shared" si="1"/>
        <v>7353</v>
      </c>
      <c r="AJ21">
        <f t="shared" si="2"/>
        <v>7931</v>
      </c>
      <c r="AK21">
        <f t="shared" si="3"/>
        <v>5785</v>
      </c>
      <c r="AL21">
        <f t="shared" si="4"/>
        <v>6253</v>
      </c>
      <c r="AM21">
        <f t="shared" si="5"/>
        <v>9179</v>
      </c>
      <c r="AN21">
        <f t="shared" si="6"/>
        <v>42383</v>
      </c>
      <c r="AO21" s="67">
        <f t="shared" si="7"/>
        <v>0</v>
      </c>
      <c r="AP21" s="68">
        <f t="shared" si="8"/>
        <v>19</v>
      </c>
      <c r="AQ21" s="68">
        <f t="shared" si="9"/>
        <v>26900</v>
      </c>
      <c r="AR21" s="69">
        <f t="shared" si="10"/>
        <v>32</v>
      </c>
      <c r="AS21" s="77">
        <f t="shared" si="11"/>
        <v>0</v>
      </c>
      <c r="AT21" s="73">
        <f t="shared" si="12"/>
        <v>9</v>
      </c>
      <c r="AU21" s="73">
        <f t="shared" si="13"/>
        <v>20179</v>
      </c>
      <c r="AV21" s="78">
        <f t="shared" si="14"/>
        <v>1029</v>
      </c>
      <c r="AW21" s="84">
        <f t="shared" si="15"/>
        <v>0</v>
      </c>
      <c r="AX21" s="79">
        <f t="shared" si="16"/>
        <v>25</v>
      </c>
      <c r="AY21" s="79">
        <f t="shared" si="17"/>
        <v>41310</v>
      </c>
      <c r="AZ21" s="85">
        <f t="shared" si="18"/>
        <v>1048</v>
      </c>
    </row>
    <row r="22" spans="1:52">
      <c r="A22" s="1">
        <v>1</v>
      </c>
      <c r="C22" t="s">
        <v>176</v>
      </c>
      <c r="D22" t="s">
        <v>16</v>
      </c>
      <c r="E22" t="s">
        <v>39</v>
      </c>
      <c r="F22" t="s">
        <v>44</v>
      </c>
      <c r="G22" t="s">
        <v>19</v>
      </c>
      <c r="H22" t="s">
        <v>36</v>
      </c>
      <c r="I22" t="s">
        <v>28</v>
      </c>
      <c r="J22" s="21">
        <v>0</v>
      </c>
      <c r="K22" s="21">
        <v>0</v>
      </c>
      <c r="L22" s="21">
        <v>3</v>
      </c>
      <c r="M22" s="21">
        <v>0</v>
      </c>
      <c r="N22" s="22">
        <v>0</v>
      </c>
      <c r="O22" s="22">
        <v>0</v>
      </c>
      <c r="P22" s="22">
        <v>1</v>
      </c>
      <c r="Q22" s="22">
        <v>0</v>
      </c>
      <c r="R22" s="23">
        <v>0</v>
      </c>
      <c r="S22" s="23">
        <v>0</v>
      </c>
      <c r="T22" s="23">
        <v>0</v>
      </c>
      <c r="U22" s="23">
        <v>0</v>
      </c>
      <c r="V22" s="24">
        <v>0</v>
      </c>
      <c r="W22" s="24">
        <v>0</v>
      </c>
      <c r="X22" s="24">
        <v>0</v>
      </c>
      <c r="Y22" s="24">
        <v>0</v>
      </c>
      <c r="Z22" s="25">
        <v>0</v>
      </c>
      <c r="AA22" s="25">
        <v>0</v>
      </c>
      <c r="AB22" s="25">
        <v>0</v>
      </c>
      <c r="AC22" s="25">
        <v>0</v>
      </c>
      <c r="AD22" s="26">
        <v>0</v>
      </c>
      <c r="AE22" s="26">
        <v>0</v>
      </c>
      <c r="AF22" s="26">
        <v>0</v>
      </c>
      <c r="AG22" s="26">
        <v>0</v>
      </c>
      <c r="AH22">
        <f t="shared" si="0"/>
        <v>3</v>
      </c>
      <c r="AI22">
        <f t="shared" si="1"/>
        <v>1</v>
      </c>
      <c r="AJ22">
        <f t="shared" si="2"/>
        <v>0</v>
      </c>
      <c r="AK22">
        <f t="shared" si="3"/>
        <v>0</v>
      </c>
      <c r="AL22">
        <f t="shared" si="4"/>
        <v>0</v>
      </c>
      <c r="AM22">
        <f t="shared" si="5"/>
        <v>0</v>
      </c>
      <c r="AN22">
        <f t="shared" si="6"/>
        <v>4</v>
      </c>
      <c r="AO22" s="67">
        <f t="shared" si="7"/>
        <v>0</v>
      </c>
      <c r="AP22" s="68">
        <f t="shared" si="8"/>
        <v>0</v>
      </c>
      <c r="AQ22" s="68">
        <f t="shared" si="9"/>
        <v>4</v>
      </c>
      <c r="AR22" s="69">
        <f t="shared" si="10"/>
        <v>0</v>
      </c>
      <c r="AS22" s="77">
        <f t="shared" si="11"/>
        <v>0</v>
      </c>
      <c r="AT22" s="73">
        <f t="shared" si="12"/>
        <v>0</v>
      </c>
      <c r="AU22" s="73">
        <f t="shared" si="13"/>
        <v>0</v>
      </c>
      <c r="AV22" s="78">
        <f t="shared" si="14"/>
        <v>0</v>
      </c>
      <c r="AW22" s="84">
        <f t="shared" si="15"/>
        <v>0</v>
      </c>
      <c r="AX22" s="79">
        <f t="shared" si="16"/>
        <v>0</v>
      </c>
      <c r="AY22" s="79">
        <f t="shared" si="17"/>
        <v>4</v>
      </c>
      <c r="AZ22" s="85">
        <f t="shared" si="18"/>
        <v>0</v>
      </c>
    </row>
    <row r="23" spans="1:52">
      <c r="A23" s="1">
        <v>1</v>
      </c>
      <c r="B23" t="s">
        <v>192</v>
      </c>
      <c r="C23" t="s">
        <v>193</v>
      </c>
      <c r="D23" t="s">
        <v>16</v>
      </c>
      <c r="E23" t="s">
        <v>39</v>
      </c>
      <c r="F23" t="s">
        <v>40</v>
      </c>
      <c r="G23" t="s">
        <v>19</v>
      </c>
      <c r="H23" t="s">
        <v>27</v>
      </c>
      <c r="I23" t="s">
        <v>28</v>
      </c>
      <c r="J23" s="21">
        <v>462</v>
      </c>
      <c r="K23" s="21">
        <v>40</v>
      </c>
      <c r="L23" s="21">
        <v>34</v>
      </c>
      <c r="M23" s="21">
        <v>0</v>
      </c>
      <c r="N23" s="22">
        <v>623</v>
      </c>
      <c r="O23" s="22">
        <v>148</v>
      </c>
      <c r="P23" s="22">
        <v>78</v>
      </c>
      <c r="Q23" s="22">
        <v>0</v>
      </c>
      <c r="R23" s="23">
        <v>756</v>
      </c>
      <c r="S23" s="23">
        <v>207</v>
      </c>
      <c r="T23" s="23">
        <v>96</v>
      </c>
      <c r="U23" s="23">
        <v>0</v>
      </c>
      <c r="V23" s="24">
        <v>971</v>
      </c>
      <c r="W23" s="24">
        <v>122</v>
      </c>
      <c r="X23" s="24">
        <v>79</v>
      </c>
      <c r="Y23" s="24">
        <v>0</v>
      </c>
      <c r="Z23" s="25">
        <v>914</v>
      </c>
      <c r="AA23" s="25">
        <v>1466</v>
      </c>
      <c r="AB23" s="25">
        <v>51</v>
      </c>
      <c r="AC23" s="25">
        <v>1</v>
      </c>
      <c r="AD23" s="26">
        <v>815</v>
      </c>
      <c r="AE23" s="26">
        <v>1</v>
      </c>
      <c r="AF23" s="26">
        <v>81</v>
      </c>
      <c r="AG23" s="26">
        <v>0</v>
      </c>
      <c r="AH23">
        <f t="shared" si="0"/>
        <v>536</v>
      </c>
      <c r="AI23">
        <f t="shared" si="1"/>
        <v>849</v>
      </c>
      <c r="AJ23">
        <f t="shared" si="2"/>
        <v>1059</v>
      </c>
      <c r="AK23">
        <f t="shared" si="3"/>
        <v>1172</v>
      </c>
      <c r="AL23">
        <f t="shared" si="4"/>
        <v>2432</v>
      </c>
      <c r="AM23">
        <f t="shared" si="5"/>
        <v>897</v>
      </c>
      <c r="AN23">
        <f t="shared" si="6"/>
        <v>6945</v>
      </c>
      <c r="AO23" s="67">
        <f t="shared" si="7"/>
        <v>2812</v>
      </c>
      <c r="AP23" s="68">
        <f t="shared" si="8"/>
        <v>517</v>
      </c>
      <c r="AQ23" s="68">
        <f t="shared" si="9"/>
        <v>287</v>
      </c>
      <c r="AR23" s="69">
        <f t="shared" si="10"/>
        <v>0</v>
      </c>
      <c r="AS23" s="77">
        <f t="shared" si="11"/>
        <v>2700</v>
      </c>
      <c r="AT23" s="73">
        <f t="shared" si="12"/>
        <v>1589</v>
      </c>
      <c r="AU23" s="73">
        <f t="shared" si="13"/>
        <v>211</v>
      </c>
      <c r="AV23" s="78">
        <f t="shared" si="14"/>
        <v>1</v>
      </c>
      <c r="AW23" s="84">
        <f t="shared" si="15"/>
        <v>4541</v>
      </c>
      <c r="AX23" s="79">
        <f t="shared" si="16"/>
        <v>1984</v>
      </c>
      <c r="AY23" s="79">
        <f t="shared" si="17"/>
        <v>419</v>
      </c>
      <c r="AZ23" s="85">
        <f t="shared" si="18"/>
        <v>1</v>
      </c>
    </row>
    <row r="24" spans="1:52">
      <c r="A24" s="1">
        <v>1</v>
      </c>
      <c r="B24" t="s">
        <v>194</v>
      </c>
      <c r="C24" t="s">
        <v>195</v>
      </c>
      <c r="D24" t="s">
        <v>16</v>
      </c>
      <c r="E24" t="s">
        <v>39</v>
      </c>
      <c r="F24" t="s">
        <v>78</v>
      </c>
      <c r="G24" t="s">
        <v>19</v>
      </c>
      <c r="H24" t="s">
        <v>27</v>
      </c>
      <c r="I24" t="s">
        <v>28</v>
      </c>
      <c r="J24" s="21">
        <v>152</v>
      </c>
      <c r="K24" s="21">
        <v>25</v>
      </c>
      <c r="L24" s="21">
        <v>14006</v>
      </c>
      <c r="M24" s="21">
        <v>1017</v>
      </c>
      <c r="N24" s="22">
        <v>233</v>
      </c>
      <c r="O24" s="22">
        <v>15</v>
      </c>
      <c r="P24" s="22">
        <v>19021</v>
      </c>
      <c r="Q24" s="22">
        <v>1220</v>
      </c>
      <c r="R24" s="23">
        <v>176</v>
      </c>
      <c r="S24" s="23">
        <v>9</v>
      </c>
      <c r="T24" s="23">
        <v>22836</v>
      </c>
      <c r="U24" s="23">
        <v>2383</v>
      </c>
      <c r="V24" s="24">
        <v>78</v>
      </c>
      <c r="W24" s="24">
        <v>17</v>
      </c>
      <c r="X24" s="24">
        <v>21997</v>
      </c>
      <c r="Y24" s="24">
        <v>3716</v>
      </c>
      <c r="Z24" s="25">
        <v>62</v>
      </c>
      <c r="AA24" s="25">
        <v>10</v>
      </c>
      <c r="AB24" s="25">
        <v>20476</v>
      </c>
      <c r="AC24" s="25">
        <v>6467</v>
      </c>
      <c r="AD24" s="26">
        <v>58</v>
      </c>
      <c r="AE24" s="26">
        <v>8</v>
      </c>
      <c r="AF24" s="26">
        <v>17049</v>
      </c>
      <c r="AG24" s="26">
        <v>10053</v>
      </c>
      <c r="AH24">
        <f t="shared" si="0"/>
        <v>15200</v>
      </c>
      <c r="AI24">
        <f t="shared" si="1"/>
        <v>20489</v>
      </c>
      <c r="AJ24">
        <f t="shared" si="2"/>
        <v>25404</v>
      </c>
      <c r="AK24">
        <f t="shared" si="3"/>
        <v>25808</v>
      </c>
      <c r="AL24">
        <f t="shared" si="4"/>
        <v>27015</v>
      </c>
      <c r="AM24">
        <f t="shared" si="5"/>
        <v>27168</v>
      </c>
      <c r="AN24">
        <f t="shared" si="6"/>
        <v>141084</v>
      </c>
      <c r="AO24" s="67">
        <f t="shared" si="7"/>
        <v>639</v>
      </c>
      <c r="AP24" s="68">
        <f t="shared" si="8"/>
        <v>66</v>
      </c>
      <c r="AQ24" s="68">
        <f t="shared" si="9"/>
        <v>77860</v>
      </c>
      <c r="AR24" s="69">
        <f t="shared" si="10"/>
        <v>8336</v>
      </c>
      <c r="AS24" s="77">
        <f t="shared" si="11"/>
        <v>198</v>
      </c>
      <c r="AT24" s="73">
        <f t="shared" si="12"/>
        <v>35</v>
      </c>
      <c r="AU24" s="73">
        <f t="shared" si="13"/>
        <v>59522</v>
      </c>
      <c r="AV24" s="78">
        <f t="shared" si="14"/>
        <v>20236</v>
      </c>
      <c r="AW24" s="84">
        <f t="shared" si="15"/>
        <v>759</v>
      </c>
      <c r="AX24" s="79">
        <f t="shared" si="16"/>
        <v>84</v>
      </c>
      <c r="AY24" s="79">
        <f t="shared" si="17"/>
        <v>115385</v>
      </c>
      <c r="AZ24" s="85">
        <f t="shared" si="18"/>
        <v>24856</v>
      </c>
    </row>
    <row r="25" spans="1:52">
      <c r="A25" s="1">
        <v>1</v>
      </c>
      <c r="B25" s="20" t="s">
        <v>200</v>
      </c>
      <c r="C25" t="s">
        <v>201</v>
      </c>
      <c r="D25" t="s">
        <v>16</v>
      </c>
      <c r="E25" t="s">
        <v>39</v>
      </c>
      <c r="F25" t="s">
        <v>44</v>
      </c>
      <c r="G25" t="s">
        <v>19</v>
      </c>
      <c r="H25" t="s">
        <v>27</v>
      </c>
      <c r="I25" t="s">
        <v>28</v>
      </c>
      <c r="J25" s="21">
        <v>5954</v>
      </c>
      <c r="K25" s="21">
        <v>1045</v>
      </c>
      <c r="L25" s="21">
        <v>106</v>
      </c>
      <c r="M25" s="21">
        <v>0</v>
      </c>
      <c r="N25" s="22">
        <v>0</v>
      </c>
      <c r="O25" s="22">
        <v>90</v>
      </c>
      <c r="P25" s="22">
        <v>119</v>
      </c>
      <c r="Q25" s="22">
        <v>0</v>
      </c>
      <c r="R25" s="23">
        <v>0</v>
      </c>
      <c r="S25" s="23">
        <v>71</v>
      </c>
      <c r="T25" s="23">
        <v>65</v>
      </c>
      <c r="U25" s="23">
        <v>1</v>
      </c>
      <c r="V25" s="24">
        <v>0</v>
      </c>
      <c r="W25" s="24">
        <v>54</v>
      </c>
      <c r="X25" s="24">
        <v>118</v>
      </c>
      <c r="Y25" s="24">
        <v>16</v>
      </c>
      <c r="Z25" s="25">
        <v>0</v>
      </c>
      <c r="AA25" s="25">
        <v>52</v>
      </c>
      <c r="AB25" s="25">
        <v>88</v>
      </c>
      <c r="AC25" s="25">
        <v>14</v>
      </c>
      <c r="AD25" s="26">
        <v>0</v>
      </c>
      <c r="AE25" s="26">
        <v>8</v>
      </c>
      <c r="AF25" s="26">
        <v>70</v>
      </c>
      <c r="AG25" s="26">
        <v>11</v>
      </c>
      <c r="AH25">
        <f t="shared" si="0"/>
        <v>7105</v>
      </c>
      <c r="AI25">
        <f t="shared" si="1"/>
        <v>209</v>
      </c>
      <c r="AJ25">
        <f t="shared" si="2"/>
        <v>137</v>
      </c>
      <c r="AK25">
        <f t="shared" si="3"/>
        <v>188</v>
      </c>
      <c r="AL25">
        <f t="shared" si="4"/>
        <v>154</v>
      </c>
      <c r="AM25">
        <f t="shared" si="5"/>
        <v>89</v>
      </c>
      <c r="AN25">
        <f t="shared" si="6"/>
        <v>7882</v>
      </c>
      <c r="AO25" s="67">
        <f t="shared" si="7"/>
        <v>5954</v>
      </c>
      <c r="AP25" s="68">
        <f t="shared" si="8"/>
        <v>1260</v>
      </c>
      <c r="AQ25" s="68">
        <f t="shared" si="9"/>
        <v>408</v>
      </c>
      <c r="AR25" s="69">
        <f t="shared" si="10"/>
        <v>17</v>
      </c>
      <c r="AS25" s="77">
        <f t="shared" si="11"/>
        <v>0</v>
      </c>
      <c r="AT25" s="73">
        <f t="shared" si="12"/>
        <v>114</v>
      </c>
      <c r="AU25" s="73">
        <f t="shared" si="13"/>
        <v>276</v>
      </c>
      <c r="AV25" s="78">
        <f t="shared" si="14"/>
        <v>41</v>
      </c>
      <c r="AW25" s="84">
        <f t="shared" si="15"/>
        <v>5954</v>
      </c>
      <c r="AX25" s="79">
        <f t="shared" si="16"/>
        <v>1320</v>
      </c>
      <c r="AY25" s="79">
        <f t="shared" si="17"/>
        <v>566</v>
      </c>
      <c r="AZ25" s="85">
        <f t="shared" si="18"/>
        <v>42</v>
      </c>
    </row>
    <row r="26" spans="1:52">
      <c r="A26" s="1">
        <v>1</v>
      </c>
      <c r="B26" t="s">
        <v>202</v>
      </c>
      <c r="C26" t="s">
        <v>203</v>
      </c>
      <c r="D26" t="s">
        <v>16</v>
      </c>
      <c r="E26" t="s">
        <v>39</v>
      </c>
      <c r="F26" t="s">
        <v>40</v>
      </c>
      <c r="G26" t="s">
        <v>19</v>
      </c>
      <c r="H26" t="s">
        <v>20</v>
      </c>
      <c r="I26" t="s">
        <v>21</v>
      </c>
      <c r="J26" s="21">
        <v>40</v>
      </c>
      <c r="K26" s="21">
        <v>690</v>
      </c>
      <c r="L26" s="21">
        <v>1104</v>
      </c>
      <c r="M26" s="21">
        <v>9</v>
      </c>
      <c r="N26" s="22">
        <v>28</v>
      </c>
      <c r="O26" s="22">
        <v>530</v>
      </c>
      <c r="P26" s="22">
        <v>1446</v>
      </c>
      <c r="Q26" s="22">
        <v>13</v>
      </c>
      <c r="R26" s="23">
        <v>52</v>
      </c>
      <c r="S26" s="23">
        <v>605</v>
      </c>
      <c r="T26" s="23">
        <v>1133</v>
      </c>
      <c r="U26" s="23">
        <v>22</v>
      </c>
      <c r="V26" s="24">
        <v>95</v>
      </c>
      <c r="W26" s="24">
        <v>699</v>
      </c>
      <c r="X26" s="24">
        <v>2288</v>
      </c>
      <c r="Y26" s="24">
        <v>27</v>
      </c>
      <c r="Z26" s="25">
        <v>90</v>
      </c>
      <c r="AA26" s="25">
        <v>560</v>
      </c>
      <c r="AB26" s="25">
        <v>3935</v>
      </c>
      <c r="AC26" s="25">
        <v>19</v>
      </c>
      <c r="AD26" s="26">
        <v>112</v>
      </c>
      <c r="AE26" s="26">
        <v>796</v>
      </c>
      <c r="AF26" s="26">
        <v>6612</v>
      </c>
      <c r="AG26" s="26">
        <v>15</v>
      </c>
      <c r="AH26">
        <f t="shared" si="0"/>
        <v>1843</v>
      </c>
      <c r="AI26">
        <f t="shared" si="1"/>
        <v>2017</v>
      </c>
      <c r="AJ26">
        <f t="shared" si="2"/>
        <v>1812</v>
      </c>
      <c r="AK26">
        <f t="shared" si="3"/>
        <v>3109</v>
      </c>
      <c r="AL26">
        <f t="shared" si="4"/>
        <v>4604</v>
      </c>
      <c r="AM26">
        <f t="shared" si="5"/>
        <v>7535</v>
      </c>
      <c r="AN26">
        <f t="shared" si="6"/>
        <v>20920</v>
      </c>
      <c r="AO26" s="67">
        <f t="shared" si="7"/>
        <v>215</v>
      </c>
      <c r="AP26" s="68">
        <f t="shared" si="8"/>
        <v>2524</v>
      </c>
      <c r="AQ26" s="68">
        <f t="shared" si="9"/>
        <v>5971</v>
      </c>
      <c r="AR26" s="69">
        <f t="shared" si="10"/>
        <v>71</v>
      </c>
      <c r="AS26" s="77">
        <f t="shared" si="11"/>
        <v>297</v>
      </c>
      <c r="AT26" s="73">
        <f t="shared" si="12"/>
        <v>2055</v>
      </c>
      <c r="AU26" s="73">
        <f t="shared" si="13"/>
        <v>12835</v>
      </c>
      <c r="AV26" s="78">
        <f t="shared" si="14"/>
        <v>61</v>
      </c>
      <c r="AW26" s="84">
        <f t="shared" si="15"/>
        <v>417</v>
      </c>
      <c r="AX26" s="79">
        <f t="shared" si="16"/>
        <v>3880</v>
      </c>
      <c r="AY26" s="79">
        <f t="shared" si="17"/>
        <v>16518</v>
      </c>
      <c r="AZ26" s="85">
        <f t="shared" si="18"/>
        <v>105</v>
      </c>
    </row>
    <row r="27" spans="1:52">
      <c r="A27" s="1">
        <v>1</v>
      </c>
      <c r="B27" t="s">
        <v>204</v>
      </c>
      <c r="C27" t="s">
        <v>205</v>
      </c>
      <c r="D27" t="s">
        <v>16</v>
      </c>
      <c r="E27" t="s">
        <v>39</v>
      </c>
      <c r="F27" t="s">
        <v>78</v>
      </c>
      <c r="G27" t="s">
        <v>19</v>
      </c>
      <c r="H27" t="s">
        <v>36</v>
      </c>
      <c r="I27" t="s">
        <v>28</v>
      </c>
      <c r="J27" s="21">
        <v>0</v>
      </c>
      <c r="K27" s="21">
        <v>13</v>
      </c>
      <c r="L27" s="21">
        <v>4393</v>
      </c>
      <c r="M27" s="21">
        <v>23</v>
      </c>
      <c r="N27" s="22">
        <v>0</v>
      </c>
      <c r="O27" s="22">
        <v>12</v>
      </c>
      <c r="P27" s="22">
        <v>7384</v>
      </c>
      <c r="Q27" s="22">
        <v>34</v>
      </c>
      <c r="R27" s="23">
        <v>0</v>
      </c>
      <c r="S27" s="23">
        <v>8</v>
      </c>
      <c r="T27" s="23">
        <v>10106</v>
      </c>
      <c r="U27" s="23">
        <v>154</v>
      </c>
      <c r="V27" s="24">
        <v>0</v>
      </c>
      <c r="W27" s="24">
        <v>4</v>
      </c>
      <c r="X27" s="24">
        <v>10523</v>
      </c>
      <c r="Y27" s="24">
        <v>594</v>
      </c>
      <c r="Z27" s="25">
        <v>0</v>
      </c>
      <c r="AA27" s="25">
        <v>3</v>
      </c>
      <c r="AB27" s="25">
        <v>9327</v>
      </c>
      <c r="AC27" s="25">
        <v>685</v>
      </c>
      <c r="AD27" s="26">
        <v>0</v>
      </c>
      <c r="AE27" s="26">
        <v>3</v>
      </c>
      <c r="AF27" s="26">
        <v>8618</v>
      </c>
      <c r="AG27" s="26">
        <v>1557</v>
      </c>
      <c r="AH27">
        <f t="shared" si="0"/>
        <v>4429</v>
      </c>
      <c r="AI27">
        <f t="shared" si="1"/>
        <v>7430</v>
      </c>
      <c r="AJ27">
        <f t="shared" si="2"/>
        <v>10268</v>
      </c>
      <c r="AK27">
        <f t="shared" si="3"/>
        <v>11121</v>
      </c>
      <c r="AL27">
        <f t="shared" si="4"/>
        <v>10015</v>
      </c>
      <c r="AM27">
        <f t="shared" si="5"/>
        <v>10178</v>
      </c>
      <c r="AN27">
        <f t="shared" si="6"/>
        <v>53441</v>
      </c>
      <c r="AO27" s="67">
        <f t="shared" si="7"/>
        <v>0</v>
      </c>
      <c r="AP27" s="68">
        <f t="shared" si="8"/>
        <v>37</v>
      </c>
      <c r="AQ27" s="68">
        <f t="shared" si="9"/>
        <v>32406</v>
      </c>
      <c r="AR27" s="69">
        <f t="shared" si="10"/>
        <v>805</v>
      </c>
      <c r="AS27" s="77">
        <f t="shared" si="11"/>
        <v>0</v>
      </c>
      <c r="AT27" s="73">
        <f t="shared" si="12"/>
        <v>10</v>
      </c>
      <c r="AU27" s="73">
        <f t="shared" si="13"/>
        <v>28468</v>
      </c>
      <c r="AV27" s="78">
        <f t="shared" si="14"/>
        <v>2836</v>
      </c>
      <c r="AW27" s="84">
        <f t="shared" si="15"/>
        <v>0</v>
      </c>
      <c r="AX27" s="79">
        <f t="shared" si="16"/>
        <v>43</v>
      </c>
      <c r="AY27" s="79">
        <f t="shared" si="17"/>
        <v>50351</v>
      </c>
      <c r="AZ27" s="85">
        <f t="shared" si="18"/>
        <v>3047</v>
      </c>
    </row>
    <row r="28" spans="1:52">
      <c r="A28" s="1">
        <v>1</v>
      </c>
      <c r="B28" s="20" t="s">
        <v>225</v>
      </c>
      <c r="C28" t="s">
        <v>226</v>
      </c>
      <c r="D28" t="s">
        <v>16</v>
      </c>
      <c r="E28" t="s">
        <v>39</v>
      </c>
      <c r="F28" t="s">
        <v>40</v>
      </c>
      <c r="G28" t="s">
        <v>19</v>
      </c>
      <c r="H28" t="s">
        <v>27</v>
      </c>
      <c r="I28" t="s">
        <v>28</v>
      </c>
      <c r="J28" s="21">
        <v>15113</v>
      </c>
      <c r="K28" s="21">
        <v>80</v>
      </c>
      <c r="L28" s="21">
        <v>349</v>
      </c>
      <c r="M28" s="21">
        <v>1</v>
      </c>
      <c r="N28" s="22">
        <v>20178</v>
      </c>
      <c r="O28" s="22">
        <v>110</v>
      </c>
      <c r="P28" s="22">
        <v>557</v>
      </c>
      <c r="Q28" s="22">
        <v>0</v>
      </c>
      <c r="R28" s="23">
        <v>28505</v>
      </c>
      <c r="S28" s="23">
        <v>139</v>
      </c>
      <c r="T28" s="23">
        <v>1094</v>
      </c>
      <c r="U28" s="23">
        <v>6</v>
      </c>
      <c r="V28" s="24">
        <v>25431</v>
      </c>
      <c r="W28" s="24">
        <v>162</v>
      </c>
      <c r="X28" s="24">
        <v>1121</v>
      </c>
      <c r="Y28" s="24">
        <v>5</v>
      </c>
      <c r="Z28" s="25">
        <v>28068</v>
      </c>
      <c r="AA28" s="25">
        <v>293</v>
      </c>
      <c r="AB28" s="25">
        <v>1134</v>
      </c>
      <c r="AC28" s="25">
        <v>6</v>
      </c>
      <c r="AD28" s="26">
        <v>19630</v>
      </c>
      <c r="AE28" s="26">
        <v>3</v>
      </c>
      <c r="AF28" s="26">
        <v>893</v>
      </c>
      <c r="AG28" s="26">
        <v>11</v>
      </c>
      <c r="AH28">
        <f t="shared" si="0"/>
        <v>15543</v>
      </c>
      <c r="AI28">
        <f t="shared" si="1"/>
        <v>20845</v>
      </c>
      <c r="AJ28">
        <f t="shared" si="2"/>
        <v>29744</v>
      </c>
      <c r="AK28">
        <f t="shared" si="3"/>
        <v>26719</v>
      </c>
      <c r="AL28">
        <f t="shared" si="4"/>
        <v>29501</v>
      </c>
      <c r="AM28">
        <f t="shared" si="5"/>
        <v>20537</v>
      </c>
      <c r="AN28">
        <f t="shared" si="6"/>
        <v>142889</v>
      </c>
      <c r="AO28" s="67">
        <f t="shared" si="7"/>
        <v>89227</v>
      </c>
      <c r="AP28" s="68">
        <f t="shared" si="8"/>
        <v>491</v>
      </c>
      <c r="AQ28" s="68">
        <f t="shared" si="9"/>
        <v>3121</v>
      </c>
      <c r="AR28" s="69">
        <f t="shared" si="10"/>
        <v>12</v>
      </c>
      <c r="AS28" s="77">
        <f t="shared" si="11"/>
        <v>73129</v>
      </c>
      <c r="AT28" s="73">
        <f t="shared" si="12"/>
        <v>458</v>
      </c>
      <c r="AU28" s="73">
        <f t="shared" si="13"/>
        <v>3148</v>
      </c>
      <c r="AV28" s="78">
        <f t="shared" si="14"/>
        <v>22</v>
      </c>
      <c r="AW28" s="84">
        <f t="shared" si="15"/>
        <v>136925</v>
      </c>
      <c r="AX28" s="79">
        <f t="shared" si="16"/>
        <v>787</v>
      </c>
      <c r="AY28" s="79">
        <f t="shared" si="17"/>
        <v>5148</v>
      </c>
      <c r="AZ28" s="85">
        <f t="shared" si="18"/>
        <v>29</v>
      </c>
    </row>
    <row r="29" spans="1:52">
      <c r="A29" s="1">
        <v>1</v>
      </c>
      <c r="C29" t="s">
        <v>274</v>
      </c>
      <c r="D29" t="s">
        <v>52</v>
      </c>
      <c r="E29" t="s">
        <v>39</v>
      </c>
      <c r="F29" t="s">
        <v>40</v>
      </c>
      <c r="G29" t="s">
        <v>19</v>
      </c>
      <c r="H29" t="s">
        <v>36</v>
      </c>
      <c r="I29" t="s">
        <v>28</v>
      </c>
      <c r="J29" s="21">
        <v>0</v>
      </c>
      <c r="K29" s="21">
        <v>0</v>
      </c>
      <c r="L29" s="21">
        <v>2</v>
      </c>
      <c r="M29" s="21">
        <v>0</v>
      </c>
      <c r="N29" s="22">
        <v>0</v>
      </c>
      <c r="O29" s="22">
        <v>0</v>
      </c>
      <c r="P29" s="22">
        <v>5</v>
      </c>
      <c r="Q29" s="22">
        <v>0</v>
      </c>
      <c r="R29" s="23">
        <v>0</v>
      </c>
      <c r="S29" s="23">
        <v>0</v>
      </c>
      <c r="T29" s="23">
        <v>15</v>
      </c>
      <c r="U29" s="23">
        <v>0</v>
      </c>
      <c r="V29" s="24">
        <v>0</v>
      </c>
      <c r="W29" s="24">
        <v>0</v>
      </c>
      <c r="X29" s="24">
        <v>21</v>
      </c>
      <c r="Y29" s="24">
        <v>0</v>
      </c>
      <c r="Z29" s="25">
        <v>0</v>
      </c>
      <c r="AA29" s="25">
        <v>0</v>
      </c>
      <c r="AB29" s="25">
        <v>22</v>
      </c>
      <c r="AC29" s="25">
        <v>0</v>
      </c>
      <c r="AD29" s="26">
        <v>0</v>
      </c>
      <c r="AE29" s="26">
        <v>0</v>
      </c>
      <c r="AF29" s="26">
        <v>16</v>
      </c>
      <c r="AG29" s="26">
        <v>0</v>
      </c>
      <c r="AH29">
        <f t="shared" si="0"/>
        <v>2</v>
      </c>
      <c r="AI29">
        <f t="shared" si="1"/>
        <v>5</v>
      </c>
      <c r="AJ29">
        <f t="shared" si="2"/>
        <v>15</v>
      </c>
      <c r="AK29">
        <f t="shared" si="3"/>
        <v>21</v>
      </c>
      <c r="AL29">
        <f t="shared" si="4"/>
        <v>22</v>
      </c>
      <c r="AM29">
        <f t="shared" si="5"/>
        <v>16</v>
      </c>
      <c r="AN29">
        <f t="shared" si="6"/>
        <v>81</v>
      </c>
      <c r="AO29" s="67">
        <f t="shared" si="7"/>
        <v>0</v>
      </c>
      <c r="AP29" s="68">
        <f t="shared" si="8"/>
        <v>0</v>
      </c>
      <c r="AQ29" s="68">
        <f t="shared" si="9"/>
        <v>43</v>
      </c>
      <c r="AR29" s="69">
        <f t="shared" si="10"/>
        <v>0</v>
      </c>
      <c r="AS29" s="77">
        <f t="shared" si="11"/>
        <v>0</v>
      </c>
      <c r="AT29" s="73">
        <f t="shared" si="12"/>
        <v>0</v>
      </c>
      <c r="AU29" s="73">
        <f t="shared" si="13"/>
        <v>59</v>
      </c>
      <c r="AV29" s="78">
        <f t="shared" si="14"/>
        <v>0</v>
      </c>
      <c r="AW29" s="84">
        <f t="shared" si="15"/>
        <v>0</v>
      </c>
      <c r="AX29" s="79">
        <f t="shared" si="16"/>
        <v>0</v>
      </c>
      <c r="AY29" s="79">
        <f t="shared" si="17"/>
        <v>81</v>
      </c>
      <c r="AZ29" s="85">
        <f t="shared" si="18"/>
        <v>0</v>
      </c>
    </row>
    <row r="30" spans="1:52">
      <c r="A30" s="1">
        <v>1</v>
      </c>
      <c r="B30" s="20" t="s">
        <v>279</v>
      </c>
      <c r="C30" t="s">
        <v>280</v>
      </c>
      <c r="D30" t="s">
        <v>16</v>
      </c>
      <c r="E30" t="s">
        <v>39</v>
      </c>
      <c r="F30" s="20" t="s">
        <v>78</v>
      </c>
      <c r="G30" t="s">
        <v>19</v>
      </c>
      <c r="H30" t="s">
        <v>27</v>
      </c>
      <c r="I30" t="s">
        <v>28</v>
      </c>
      <c r="J30" s="21">
        <v>0</v>
      </c>
      <c r="K30" s="21">
        <v>217</v>
      </c>
      <c r="L30" s="21">
        <v>80224</v>
      </c>
      <c r="M30" s="21">
        <v>0</v>
      </c>
      <c r="N30" s="22">
        <v>0</v>
      </c>
      <c r="O30" s="22">
        <v>158</v>
      </c>
      <c r="P30" s="22">
        <v>86938</v>
      </c>
      <c r="Q30" s="22">
        <v>0</v>
      </c>
      <c r="R30" s="23">
        <v>0</v>
      </c>
      <c r="S30" s="23">
        <v>150</v>
      </c>
      <c r="T30" s="23">
        <v>61858</v>
      </c>
      <c r="U30" s="23">
        <v>0</v>
      </c>
      <c r="V30" s="24">
        <v>0</v>
      </c>
      <c r="W30" s="24">
        <v>135</v>
      </c>
      <c r="X30" s="24">
        <v>52431</v>
      </c>
      <c r="Y30" s="24">
        <v>1</v>
      </c>
      <c r="Z30" s="25">
        <v>0</v>
      </c>
      <c r="AA30" s="25">
        <v>836</v>
      </c>
      <c r="AB30" s="25">
        <v>54574</v>
      </c>
      <c r="AC30" s="25">
        <v>0</v>
      </c>
      <c r="AD30" s="26">
        <v>0</v>
      </c>
      <c r="AE30" s="26">
        <v>123</v>
      </c>
      <c r="AF30" s="26">
        <v>42123</v>
      </c>
      <c r="AG30" s="26">
        <v>0</v>
      </c>
      <c r="AH30">
        <f t="shared" si="0"/>
        <v>80441</v>
      </c>
      <c r="AI30">
        <f t="shared" si="1"/>
        <v>87096</v>
      </c>
      <c r="AJ30">
        <f t="shared" si="2"/>
        <v>62008</v>
      </c>
      <c r="AK30">
        <f t="shared" si="3"/>
        <v>52567</v>
      </c>
      <c r="AL30">
        <f t="shared" si="4"/>
        <v>55410</v>
      </c>
      <c r="AM30">
        <f t="shared" si="5"/>
        <v>42246</v>
      </c>
      <c r="AN30">
        <f t="shared" si="6"/>
        <v>379768</v>
      </c>
      <c r="AO30" s="67">
        <f t="shared" si="7"/>
        <v>0</v>
      </c>
      <c r="AP30" s="68">
        <f t="shared" si="8"/>
        <v>660</v>
      </c>
      <c r="AQ30" s="68">
        <f t="shared" si="9"/>
        <v>281451</v>
      </c>
      <c r="AR30" s="69">
        <f t="shared" si="10"/>
        <v>1</v>
      </c>
      <c r="AS30" s="77">
        <f t="shared" si="11"/>
        <v>0</v>
      </c>
      <c r="AT30" s="73">
        <f t="shared" si="12"/>
        <v>1094</v>
      </c>
      <c r="AU30" s="73">
        <f t="shared" si="13"/>
        <v>149128</v>
      </c>
      <c r="AV30" s="78">
        <f t="shared" si="14"/>
        <v>1</v>
      </c>
      <c r="AW30" s="84">
        <f t="shared" si="15"/>
        <v>0</v>
      </c>
      <c r="AX30" s="79">
        <f t="shared" si="16"/>
        <v>1619</v>
      </c>
      <c r="AY30" s="79">
        <f t="shared" si="17"/>
        <v>378148</v>
      </c>
      <c r="AZ30" s="85">
        <f t="shared" si="18"/>
        <v>1</v>
      </c>
    </row>
    <row r="31" spans="1:52">
      <c r="A31" s="1">
        <v>1</v>
      </c>
      <c r="B31" s="20" t="s">
        <v>287</v>
      </c>
      <c r="C31" t="s">
        <v>288</v>
      </c>
      <c r="D31" t="s">
        <v>52</v>
      </c>
      <c r="E31" t="s">
        <v>39</v>
      </c>
      <c r="F31" t="s">
        <v>40</v>
      </c>
      <c r="G31" t="s">
        <v>19</v>
      </c>
      <c r="H31" t="s">
        <v>41</v>
      </c>
      <c r="I31" t="s">
        <v>28</v>
      </c>
      <c r="J31" s="21">
        <v>94</v>
      </c>
      <c r="K31" s="21">
        <v>3</v>
      </c>
      <c r="L31" s="21">
        <v>13</v>
      </c>
      <c r="M31" s="21">
        <v>0</v>
      </c>
      <c r="N31" s="22">
        <v>0</v>
      </c>
      <c r="O31" s="22">
        <v>26</v>
      </c>
      <c r="P31" s="22">
        <v>14</v>
      </c>
      <c r="Q31" s="22">
        <v>0</v>
      </c>
      <c r="R31" s="23">
        <v>0</v>
      </c>
      <c r="S31" s="23">
        <v>47</v>
      </c>
      <c r="T31" s="23">
        <v>13</v>
      </c>
      <c r="U31" s="23">
        <v>0</v>
      </c>
      <c r="V31" s="24">
        <v>0</v>
      </c>
      <c r="W31" s="24">
        <v>29</v>
      </c>
      <c r="X31" s="24">
        <v>5</v>
      </c>
      <c r="Y31" s="24">
        <v>2</v>
      </c>
      <c r="Z31" s="25">
        <v>0</v>
      </c>
      <c r="AA31" s="25">
        <v>20</v>
      </c>
      <c r="AB31" s="25">
        <v>3</v>
      </c>
      <c r="AC31" s="25">
        <v>0</v>
      </c>
      <c r="AD31" s="26">
        <v>0</v>
      </c>
      <c r="AE31" s="26">
        <v>2</v>
      </c>
      <c r="AF31" s="26">
        <v>7</v>
      </c>
      <c r="AG31" s="26">
        <v>0</v>
      </c>
      <c r="AH31">
        <f t="shared" si="0"/>
        <v>110</v>
      </c>
      <c r="AI31">
        <f t="shared" si="1"/>
        <v>40</v>
      </c>
      <c r="AJ31">
        <f t="shared" si="2"/>
        <v>60</v>
      </c>
      <c r="AK31">
        <f t="shared" si="3"/>
        <v>36</v>
      </c>
      <c r="AL31">
        <f t="shared" si="4"/>
        <v>23</v>
      </c>
      <c r="AM31">
        <f t="shared" si="5"/>
        <v>9</v>
      </c>
      <c r="AN31">
        <f t="shared" si="6"/>
        <v>278</v>
      </c>
      <c r="AO31" s="67">
        <f t="shared" si="7"/>
        <v>94</v>
      </c>
      <c r="AP31" s="68">
        <f t="shared" si="8"/>
        <v>105</v>
      </c>
      <c r="AQ31" s="68">
        <f t="shared" si="9"/>
        <v>45</v>
      </c>
      <c r="AR31" s="69">
        <f t="shared" si="10"/>
        <v>2</v>
      </c>
      <c r="AS31" s="77">
        <f t="shared" si="11"/>
        <v>0</v>
      </c>
      <c r="AT31" s="73">
        <f t="shared" si="12"/>
        <v>51</v>
      </c>
      <c r="AU31" s="73">
        <f t="shared" si="13"/>
        <v>15</v>
      </c>
      <c r="AV31" s="78">
        <f t="shared" si="14"/>
        <v>2</v>
      </c>
      <c r="AW31" s="84">
        <f t="shared" si="15"/>
        <v>94</v>
      </c>
      <c r="AX31" s="79">
        <f t="shared" si="16"/>
        <v>127</v>
      </c>
      <c r="AY31" s="79">
        <f t="shared" si="17"/>
        <v>55</v>
      </c>
      <c r="AZ31" s="85">
        <f t="shared" si="18"/>
        <v>2</v>
      </c>
    </row>
    <row r="32" spans="1:52">
      <c r="A32" s="1">
        <v>1</v>
      </c>
      <c r="B32" s="20" t="s">
        <v>305</v>
      </c>
      <c r="C32" t="s">
        <v>306</v>
      </c>
      <c r="D32" t="s">
        <v>16</v>
      </c>
      <c r="E32" t="s">
        <v>39</v>
      </c>
      <c r="F32" t="s">
        <v>78</v>
      </c>
      <c r="G32" t="s">
        <v>19</v>
      </c>
      <c r="H32" t="s">
        <v>36</v>
      </c>
      <c r="I32" t="s">
        <v>28</v>
      </c>
      <c r="J32" s="21">
        <v>0</v>
      </c>
      <c r="K32" s="21">
        <v>9</v>
      </c>
      <c r="L32" s="21">
        <v>390</v>
      </c>
      <c r="M32" s="21">
        <v>1733</v>
      </c>
      <c r="N32" s="22">
        <v>0</v>
      </c>
      <c r="O32" s="22">
        <v>10</v>
      </c>
      <c r="P32" s="22">
        <v>491</v>
      </c>
      <c r="Q32" s="22">
        <v>2144</v>
      </c>
      <c r="R32" s="23">
        <v>0</v>
      </c>
      <c r="S32" s="23">
        <v>15</v>
      </c>
      <c r="T32" s="23">
        <v>657</v>
      </c>
      <c r="U32" s="23">
        <v>2886</v>
      </c>
      <c r="V32" s="24">
        <v>0</v>
      </c>
      <c r="W32" s="24">
        <v>10</v>
      </c>
      <c r="X32" s="24">
        <v>312</v>
      </c>
      <c r="Y32" s="24">
        <v>1356</v>
      </c>
      <c r="Z32" s="25">
        <v>0</v>
      </c>
      <c r="AA32" s="25">
        <v>3</v>
      </c>
      <c r="AB32" s="25">
        <v>340</v>
      </c>
      <c r="AC32" s="25">
        <v>1067</v>
      </c>
      <c r="AD32" s="26">
        <v>0</v>
      </c>
      <c r="AE32" s="26">
        <v>5</v>
      </c>
      <c r="AF32" s="26">
        <v>230</v>
      </c>
      <c r="AG32" s="26">
        <v>994</v>
      </c>
      <c r="AH32">
        <f t="shared" si="0"/>
        <v>2132</v>
      </c>
      <c r="AI32">
        <f t="shared" si="1"/>
        <v>2645</v>
      </c>
      <c r="AJ32">
        <f t="shared" si="2"/>
        <v>3558</v>
      </c>
      <c r="AK32">
        <f t="shared" si="3"/>
        <v>1678</v>
      </c>
      <c r="AL32">
        <f t="shared" si="4"/>
        <v>1410</v>
      </c>
      <c r="AM32">
        <f t="shared" si="5"/>
        <v>1229</v>
      </c>
      <c r="AN32">
        <f t="shared" si="6"/>
        <v>12652</v>
      </c>
      <c r="AO32" s="67">
        <f t="shared" si="7"/>
        <v>0</v>
      </c>
      <c r="AP32" s="68">
        <f t="shared" si="8"/>
        <v>44</v>
      </c>
      <c r="AQ32" s="68">
        <f t="shared" si="9"/>
        <v>1850</v>
      </c>
      <c r="AR32" s="69">
        <f t="shared" si="10"/>
        <v>8119</v>
      </c>
      <c r="AS32" s="77">
        <f t="shared" si="11"/>
        <v>0</v>
      </c>
      <c r="AT32" s="73">
        <f t="shared" si="12"/>
        <v>18</v>
      </c>
      <c r="AU32" s="73">
        <f t="shared" si="13"/>
        <v>882</v>
      </c>
      <c r="AV32" s="78">
        <f t="shared" si="14"/>
        <v>3417</v>
      </c>
      <c r="AW32" s="84">
        <f t="shared" si="15"/>
        <v>0</v>
      </c>
      <c r="AX32" s="79">
        <f t="shared" si="16"/>
        <v>52</v>
      </c>
      <c r="AY32" s="79">
        <f t="shared" si="17"/>
        <v>2420</v>
      </c>
      <c r="AZ32" s="85">
        <f t="shared" si="18"/>
        <v>10180</v>
      </c>
    </row>
    <row r="33" spans="1:52">
      <c r="A33" s="1">
        <v>1</v>
      </c>
      <c r="B33" s="20" t="s">
        <v>319</v>
      </c>
      <c r="C33" t="s">
        <v>320</v>
      </c>
      <c r="D33" t="s">
        <v>16</v>
      </c>
      <c r="E33" t="s">
        <v>39</v>
      </c>
      <c r="F33" s="20" t="s">
        <v>78</v>
      </c>
      <c r="G33" t="s">
        <v>19</v>
      </c>
      <c r="H33" t="s">
        <v>41</v>
      </c>
      <c r="I33" t="s">
        <v>28</v>
      </c>
      <c r="J33" s="21">
        <v>39</v>
      </c>
      <c r="K33" s="21">
        <v>72</v>
      </c>
      <c r="L33" s="21">
        <v>2676</v>
      </c>
      <c r="M33" s="21">
        <v>6</v>
      </c>
      <c r="N33" s="22">
        <v>0</v>
      </c>
      <c r="O33" s="22">
        <v>21</v>
      </c>
      <c r="P33" s="22">
        <v>2255</v>
      </c>
      <c r="Q33" s="22">
        <v>15</v>
      </c>
      <c r="R33" s="23">
        <v>0</v>
      </c>
      <c r="S33" s="23">
        <v>39</v>
      </c>
      <c r="T33" s="23">
        <v>1327</v>
      </c>
      <c r="U33" s="23">
        <v>10</v>
      </c>
      <c r="V33" s="24">
        <v>0</v>
      </c>
      <c r="W33" s="24">
        <v>29</v>
      </c>
      <c r="X33" s="24">
        <v>1153</v>
      </c>
      <c r="Y33" s="24">
        <v>13</v>
      </c>
      <c r="Z33" s="25">
        <v>0</v>
      </c>
      <c r="AA33" s="25">
        <v>66</v>
      </c>
      <c r="AB33" s="25">
        <v>1079</v>
      </c>
      <c r="AC33" s="25">
        <v>15</v>
      </c>
      <c r="AD33" s="26">
        <v>0</v>
      </c>
      <c r="AE33" s="26">
        <v>19</v>
      </c>
      <c r="AF33" s="26">
        <v>346</v>
      </c>
      <c r="AG33" s="26">
        <v>20</v>
      </c>
      <c r="AH33">
        <f t="shared" si="0"/>
        <v>2793</v>
      </c>
      <c r="AI33">
        <f t="shared" si="1"/>
        <v>2291</v>
      </c>
      <c r="AJ33">
        <f t="shared" si="2"/>
        <v>1376</v>
      </c>
      <c r="AK33">
        <f t="shared" si="3"/>
        <v>1195</v>
      </c>
      <c r="AL33">
        <f t="shared" si="4"/>
        <v>1160</v>
      </c>
      <c r="AM33">
        <f t="shared" si="5"/>
        <v>385</v>
      </c>
      <c r="AN33">
        <f t="shared" si="6"/>
        <v>9200</v>
      </c>
      <c r="AO33" s="67">
        <f t="shared" si="7"/>
        <v>39</v>
      </c>
      <c r="AP33" s="68">
        <f t="shared" si="8"/>
        <v>161</v>
      </c>
      <c r="AQ33" s="68">
        <f t="shared" si="9"/>
        <v>7411</v>
      </c>
      <c r="AR33" s="69">
        <f t="shared" si="10"/>
        <v>44</v>
      </c>
      <c r="AS33" s="77">
        <f t="shared" si="11"/>
        <v>0</v>
      </c>
      <c r="AT33" s="73">
        <f t="shared" si="12"/>
        <v>114</v>
      </c>
      <c r="AU33" s="73">
        <f t="shared" si="13"/>
        <v>2578</v>
      </c>
      <c r="AV33" s="78">
        <f t="shared" si="14"/>
        <v>48</v>
      </c>
      <c r="AW33" s="84">
        <f t="shared" si="15"/>
        <v>39</v>
      </c>
      <c r="AX33" s="79">
        <f t="shared" si="16"/>
        <v>246</v>
      </c>
      <c r="AY33" s="79">
        <f t="shared" si="17"/>
        <v>8836</v>
      </c>
      <c r="AZ33" s="85">
        <f t="shared" si="18"/>
        <v>79</v>
      </c>
    </row>
    <row r="34" spans="1:52">
      <c r="A34" s="1">
        <v>1</v>
      </c>
      <c r="B34" t="s">
        <v>323</v>
      </c>
      <c r="C34" t="s">
        <v>324</v>
      </c>
      <c r="D34" t="s">
        <v>16</v>
      </c>
      <c r="E34" t="s">
        <v>39</v>
      </c>
      <c r="F34" t="s">
        <v>44</v>
      </c>
      <c r="G34" t="s">
        <v>19</v>
      </c>
      <c r="H34" t="s">
        <v>27</v>
      </c>
      <c r="I34" t="s">
        <v>28</v>
      </c>
      <c r="J34" s="21">
        <v>6841</v>
      </c>
      <c r="K34" s="21">
        <v>1589</v>
      </c>
      <c r="L34" s="21">
        <v>602</v>
      </c>
      <c r="M34" s="21">
        <v>108</v>
      </c>
      <c r="N34" s="22">
        <v>7137</v>
      </c>
      <c r="O34" s="22">
        <v>894</v>
      </c>
      <c r="P34" s="22">
        <v>504</v>
      </c>
      <c r="Q34" s="22">
        <v>233</v>
      </c>
      <c r="R34" s="23">
        <v>4067</v>
      </c>
      <c r="S34" s="23">
        <v>820</v>
      </c>
      <c r="T34" s="23">
        <v>540</v>
      </c>
      <c r="U34" s="23">
        <v>428</v>
      </c>
      <c r="V34" s="24">
        <v>4134</v>
      </c>
      <c r="W34" s="24">
        <v>1157</v>
      </c>
      <c r="X34" s="24">
        <v>578</v>
      </c>
      <c r="Y34" s="24">
        <v>681</v>
      </c>
      <c r="Z34" s="25">
        <v>1986</v>
      </c>
      <c r="AA34" s="25">
        <v>697</v>
      </c>
      <c r="AB34" s="25">
        <v>377</v>
      </c>
      <c r="AC34" s="25">
        <v>369</v>
      </c>
      <c r="AD34" s="26">
        <v>757</v>
      </c>
      <c r="AE34" s="26">
        <v>278</v>
      </c>
      <c r="AF34" s="26">
        <v>242</v>
      </c>
      <c r="AG34" s="26">
        <v>256</v>
      </c>
      <c r="AH34">
        <f t="shared" si="0"/>
        <v>9140</v>
      </c>
      <c r="AI34">
        <f t="shared" si="1"/>
        <v>8768</v>
      </c>
      <c r="AJ34">
        <f t="shared" si="2"/>
        <v>5855</v>
      </c>
      <c r="AK34">
        <f t="shared" si="3"/>
        <v>6550</v>
      </c>
      <c r="AL34">
        <f t="shared" si="4"/>
        <v>3429</v>
      </c>
      <c r="AM34">
        <f t="shared" si="5"/>
        <v>1533</v>
      </c>
      <c r="AN34">
        <f t="shared" si="6"/>
        <v>35275</v>
      </c>
      <c r="AO34" s="67">
        <f t="shared" si="7"/>
        <v>22179</v>
      </c>
      <c r="AP34" s="68">
        <f t="shared" si="8"/>
        <v>4460</v>
      </c>
      <c r="AQ34" s="68">
        <f t="shared" si="9"/>
        <v>2224</v>
      </c>
      <c r="AR34" s="69">
        <f t="shared" si="10"/>
        <v>1450</v>
      </c>
      <c r="AS34" s="77">
        <f t="shared" si="11"/>
        <v>6877</v>
      </c>
      <c r="AT34" s="73">
        <f t="shared" si="12"/>
        <v>2132</v>
      </c>
      <c r="AU34" s="73">
        <f t="shared" si="13"/>
        <v>1197</v>
      </c>
      <c r="AV34" s="78">
        <f t="shared" si="14"/>
        <v>1306</v>
      </c>
      <c r="AW34" s="84">
        <f t="shared" si="15"/>
        <v>24922</v>
      </c>
      <c r="AX34" s="79">
        <f t="shared" si="16"/>
        <v>5435</v>
      </c>
      <c r="AY34" s="79">
        <f t="shared" si="17"/>
        <v>2843</v>
      </c>
      <c r="AZ34" s="85">
        <f t="shared" si="18"/>
        <v>2075</v>
      </c>
    </row>
    <row r="35" spans="1:52">
      <c r="A35" s="1">
        <v>1</v>
      </c>
      <c r="B35" s="20" t="s">
        <v>325</v>
      </c>
      <c r="C35" t="s">
        <v>326</v>
      </c>
      <c r="D35" t="s">
        <v>16</v>
      </c>
      <c r="E35" t="s">
        <v>39</v>
      </c>
      <c r="F35" s="20" t="s">
        <v>44</v>
      </c>
      <c r="G35" t="s">
        <v>19</v>
      </c>
      <c r="H35" t="s">
        <v>27</v>
      </c>
      <c r="I35" t="s">
        <v>28</v>
      </c>
      <c r="J35" s="21">
        <v>11</v>
      </c>
      <c r="K35" s="21">
        <v>42</v>
      </c>
      <c r="L35" s="21">
        <v>110</v>
      </c>
      <c r="M35" s="21">
        <v>282</v>
      </c>
      <c r="N35" s="22">
        <v>0</v>
      </c>
      <c r="O35" s="22">
        <v>32</v>
      </c>
      <c r="P35" s="22">
        <v>76</v>
      </c>
      <c r="Q35" s="22">
        <v>527</v>
      </c>
      <c r="R35" s="23">
        <v>0</v>
      </c>
      <c r="S35" s="23">
        <v>31</v>
      </c>
      <c r="T35" s="23">
        <v>112</v>
      </c>
      <c r="U35" s="23">
        <v>742</v>
      </c>
      <c r="V35" s="24">
        <v>0</v>
      </c>
      <c r="W35" s="24">
        <v>34</v>
      </c>
      <c r="X35" s="24">
        <v>110</v>
      </c>
      <c r="Y35" s="24">
        <v>1274</v>
      </c>
      <c r="Z35" s="25">
        <v>0</v>
      </c>
      <c r="AA35" s="25">
        <v>25</v>
      </c>
      <c r="AB35" s="25">
        <v>130</v>
      </c>
      <c r="AC35" s="25">
        <v>848</v>
      </c>
      <c r="AD35" s="26">
        <v>0</v>
      </c>
      <c r="AE35" s="26">
        <v>10</v>
      </c>
      <c r="AF35" s="26">
        <v>34</v>
      </c>
      <c r="AG35" s="26">
        <v>32</v>
      </c>
      <c r="AH35">
        <f t="shared" si="0"/>
        <v>445</v>
      </c>
      <c r="AI35">
        <f t="shared" si="1"/>
        <v>635</v>
      </c>
      <c r="AJ35">
        <f t="shared" si="2"/>
        <v>885</v>
      </c>
      <c r="AK35">
        <f t="shared" si="3"/>
        <v>1418</v>
      </c>
      <c r="AL35">
        <f t="shared" si="4"/>
        <v>1003</v>
      </c>
      <c r="AM35">
        <f t="shared" si="5"/>
        <v>76</v>
      </c>
      <c r="AN35">
        <f t="shared" si="6"/>
        <v>4462</v>
      </c>
      <c r="AO35" s="67">
        <f t="shared" si="7"/>
        <v>11</v>
      </c>
      <c r="AP35" s="68">
        <f t="shared" si="8"/>
        <v>139</v>
      </c>
      <c r="AQ35" s="68">
        <f t="shared" si="9"/>
        <v>408</v>
      </c>
      <c r="AR35" s="69">
        <f t="shared" si="10"/>
        <v>2825</v>
      </c>
      <c r="AS35" s="77">
        <f t="shared" si="11"/>
        <v>0</v>
      </c>
      <c r="AT35" s="73">
        <f t="shared" si="12"/>
        <v>69</v>
      </c>
      <c r="AU35" s="73">
        <f t="shared" si="13"/>
        <v>274</v>
      </c>
      <c r="AV35" s="78">
        <f t="shared" si="14"/>
        <v>2154</v>
      </c>
      <c r="AW35" s="84">
        <f t="shared" si="15"/>
        <v>11</v>
      </c>
      <c r="AX35" s="79">
        <f t="shared" si="16"/>
        <v>174</v>
      </c>
      <c r="AY35" s="79">
        <f t="shared" si="17"/>
        <v>572</v>
      </c>
      <c r="AZ35" s="85">
        <f t="shared" si="18"/>
        <v>3705</v>
      </c>
    </row>
    <row r="36" spans="1:52">
      <c r="A36" s="1">
        <v>1</v>
      </c>
      <c r="C36" t="s">
        <v>360</v>
      </c>
      <c r="D36" t="s">
        <v>52</v>
      </c>
      <c r="E36" t="s">
        <v>39</v>
      </c>
      <c r="F36" t="s">
        <v>40</v>
      </c>
      <c r="G36" t="s">
        <v>19</v>
      </c>
      <c r="H36" t="s">
        <v>41</v>
      </c>
      <c r="I36" t="s">
        <v>28</v>
      </c>
      <c r="J36" s="21">
        <v>0</v>
      </c>
      <c r="K36" s="21">
        <v>64</v>
      </c>
      <c r="L36" s="21">
        <v>206</v>
      </c>
      <c r="M36" s="21">
        <v>0</v>
      </c>
      <c r="N36" s="22">
        <v>0</v>
      </c>
      <c r="O36" s="22">
        <v>47</v>
      </c>
      <c r="P36" s="22">
        <v>330</v>
      </c>
      <c r="Q36" s="22">
        <v>0</v>
      </c>
      <c r="R36" s="23">
        <v>0</v>
      </c>
      <c r="S36" s="23">
        <v>72</v>
      </c>
      <c r="T36" s="23">
        <v>483</v>
      </c>
      <c r="U36" s="23">
        <v>0</v>
      </c>
      <c r="V36" s="24">
        <v>0</v>
      </c>
      <c r="W36" s="24">
        <v>87</v>
      </c>
      <c r="X36" s="24">
        <v>504</v>
      </c>
      <c r="Y36" s="24">
        <v>0</v>
      </c>
      <c r="Z36" s="25">
        <v>0</v>
      </c>
      <c r="AA36" s="25">
        <v>94</v>
      </c>
      <c r="AB36" s="25">
        <v>495</v>
      </c>
      <c r="AC36" s="25">
        <v>0</v>
      </c>
      <c r="AD36" s="26">
        <v>0</v>
      </c>
      <c r="AE36" s="26">
        <v>53</v>
      </c>
      <c r="AF36" s="26">
        <v>283</v>
      </c>
      <c r="AG36" s="26">
        <v>3</v>
      </c>
      <c r="AH36">
        <f t="shared" si="0"/>
        <v>270</v>
      </c>
      <c r="AI36">
        <f t="shared" si="1"/>
        <v>377</v>
      </c>
      <c r="AJ36">
        <f t="shared" si="2"/>
        <v>555</v>
      </c>
      <c r="AK36">
        <f t="shared" si="3"/>
        <v>591</v>
      </c>
      <c r="AL36">
        <f t="shared" si="4"/>
        <v>589</v>
      </c>
      <c r="AM36">
        <f t="shared" si="5"/>
        <v>339</v>
      </c>
      <c r="AN36">
        <f t="shared" si="6"/>
        <v>2721</v>
      </c>
      <c r="AO36" s="67">
        <f t="shared" si="7"/>
        <v>0</v>
      </c>
      <c r="AP36" s="68">
        <f t="shared" si="8"/>
        <v>270</v>
      </c>
      <c r="AQ36" s="68">
        <f t="shared" si="9"/>
        <v>1523</v>
      </c>
      <c r="AR36" s="69">
        <f t="shared" si="10"/>
        <v>0</v>
      </c>
      <c r="AS36" s="77">
        <f t="shared" si="11"/>
        <v>0</v>
      </c>
      <c r="AT36" s="73">
        <f t="shared" si="12"/>
        <v>234</v>
      </c>
      <c r="AU36" s="73">
        <f t="shared" si="13"/>
        <v>1282</v>
      </c>
      <c r="AV36" s="78">
        <f t="shared" si="14"/>
        <v>3</v>
      </c>
      <c r="AW36" s="84">
        <f t="shared" si="15"/>
        <v>0</v>
      </c>
      <c r="AX36" s="79">
        <f t="shared" si="16"/>
        <v>417</v>
      </c>
      <c r="AY36" s="79">
        <f t="shared" si="17"/>
        <v>2301</v>
      </c>
      <c r="AZ36" s="85">
        <f t="shared" si="18"/>
        <v>3</v>
      </c>
    </row>
    <row r="37" spans="1:52">
      <c r="A37" s="1">
        <v>1</v>
      </c>
      <c r="B37" s="20" t="s">
        <v>376</v>
      </c>
      <c r="C37" t="s">
        <v>377</v>
      </c>
      <c r="D37" t="s">
        <v>16</v>
      </c>
      <c r="E37" t="s">
        <v>39</v>
      </c>
      <c r="F37" t="s">
        <v>40</v>
      </c>
      <c r="G37" t="s">
        <v>19</v>
      </c>
      <c r="H37" t="s">
        <v>41</v>
      </c>
      <c r="I37" t="s">
        <v>28</v>
      </c>
      <c r="J37" s="21">
        <v>794</v>
      </c>
      <c r="K37" s="21">
        <v>7</v>
      </c>
      <c r="L37" s="21">
        <v>39</v>
      </c>
      <c r="M37" s="21">
        <v>0</v>
      </c>
      <c r="N37" s="22">
        <v>933</v>
      </c>
      <c r="O37" s="22">
        <v>11</v>
      </c>
      <c r="P37" s="22">
        <v>45</v>
      </c>
      <c r="Q37" s="22">
        <v>0</v>
      </c>
      <c r="R37" s="23">
        <v>736</v>
      </c>
      <c r="S37" s="23">
        <v>7</v>
      </c>
      <c r="T37" s="23">
        <v>84</v>
      </c>
      <c r="U37" s="23">
        <v>7</v>
      </c>
      <c r="V37" s="24">
        <v>618</v>
      </c>
      <c r="W37" s="24">
        <v>4</v>
      </c>
      <c r="X37" s="24">
        <v>88</v>
      </c>
      <c r="Y37" s="24">
        <v>5</v>
      </c>
      <c r="Z37" s="25">
        <v>640</v>
      </c>
      <c r="AA37" s="25">
        <v>5</v>
      </c>
      <c r="AB37" s="25">
        <v>95</v>
      </c>
      <c r="AC37" s="25">
        <v>4</v>
      </c>
      <c r="AD37" s="26">
        <v>581</v>
      </c>
      <c r="AE37" s="26">
        <v>0</v>
      </c>
      <c r="AF37" s="26">
        <v>87</v>
      </c>
      <c r="AG37" s="26">
        <v>7</v>
      </c>
      <c r="AH37">
        <f t="shared" si="0"/>
        <v>840</v>
      </c>
      <c r="AI37">
        <f t="shared" si="1"/>
        <v>989</v>
      </c>
      <c r="AJ37">
        <f t="shared" si="2"/>
        <v>834</v>
      </c>
      <c r="AK37">
        <f t="shared" si="3"/>
        <v>715</v>
      </c>
      <c r="AL37">
        <f t="shared" si="4"/>
        <v>744</v>
      </c>
      <c r="AM37">
        <f t="shared" si="5"/>
        <v>675</v>
      </c>
      <c r="AN37">
        <f t="shared" si="6"/>
        <v>4797</v>
      </c>
      <c r="AO37" s="67">
        <f t="shared" si="7"/>
        <v>3081</v>
      </c>
      <c r="AP37" s="68">
        <f t="shared" si="8"/>
        <v>29</v>
      </c>
      <c r="AQ37" s="68">
        <f t="shared" si="9"/>
        <v>256</v>
      </c>
      <c r="AR37" s="69">
        <f t="shared" si="10"/>
        <v>12</v>
      </c>
      <c r="AS37" s="77">
        <f t="shared" si="11"/>
        <v>1839</v>
      </c>
      <c r="AT37" s="73">
        <f t="shared" si="12"/>
        <v>9</v>
      </c>
      <c r="AU37" s="73">
        <f t="shared" si="13"/>
        <v>270</v>
      </c>
      <c r="AV37" s="78">
        <f t="shared" si="14"/>
        <v>16</v>
      </c>
      <c r="AW37" s="84">
        <f t="shared" si="15"/>
        <v>4302</v>
      </c>
      <c r="AX37" s="79">
        <f t="shared" si="16"/>
        <v>34</v>
      </c>
      <c r="AY37" s="79">
        <f t="shared" si="17"/>
        <v>438</v>
      </c>
      <c r="AZ37" s="85">
        <f t="shared" si="18"/>
        <v>23</v>
      </c>
    </row>
    <row r="38" spans="1:52">
      <c r="A38" s="1">
        <v>1</v>
      </c>
      <c r="B38" s="20" t="s">
        <v>378</v>
      </c>
      <c r="C38" t="s">
        <v>379</v>
      </c>
      <c r="D38" t="s">
        <v>16</v>
      </c>
      <c r="E38" t="s">
        <v>39</v>
      </c>
      <c r="F38" t="s">
        <v>40</v>
      </c>
      <c r="G38" t="s">
        <v>19</v>
      </c>
      <c r="H38" t="s">
        <v>27</v>
      </c>
      <c r="I38" t="s">
        <v>28</v>
      </c>
      <c r="J38" s="21">
        <v>919</v>
      </c>
      <c r="K38" s="21">
        <v>10</v>
      </c>
      <c r="L38" s="21">
        <v>23</v>
      </c>
      <c r="M38" s="21">
        <v>0</v>
      </c>
      <c r="N38" s="22">
        <v>1120</v>
      </c>
      <c r="O38" s="22">
        <v>28</v>
      </c>
      <c r="P38" s="22">
        <v>13</v>
      </c>
      <c r="Q38" s="22">
        <v>0</v>
      </c>
      <c r="R38" s="23">
        <v>1339</v>
      </c>
      <c r="S38" s="23">
        <v>7557</v>
      </c>
      <c r="T38" s="23">
        <v>24</v>
      </c>
      <c r="U38" s="23">
        <v>0</v>
      </c>
      <c r="V38" s="24">
        <v>1335</v>
      </c>
      <c r="W38" s="24">
        <v>60</v>
      </c>
      <c r="X38" s="24">
        <v>27</v>
      </c>
      <c r="Y38" s="24">
        <v>0</v>
      </c>
      <c r="Z38" s="25">
        <v>1476</v>
      </c>
      <c r="AA38" s="25">
        <v>59</v>
      </c>
      <c r="AB38" s="25">
        <v>34</v>
      </c>
      <c r="AC38" s="25">
        <v>3</v>
      </c>
      <c r="AD38" s="26">
        <v>910</v>
      </c>
      <c r="AE38" s="26">
        <v>2</v>
      </c>
      <c r="AF38" s="26">
        <v>21</v>
      </c>
      <c r="AG38" s="26">
        <v>1</v>
      </c>
      <c r="AH38">
        <f t="shared" si="0"/>
        <v>952</v>
      </c>
      <c r="AI38">
        <f t="shared" si="1"/>
        <v>1161</v>
      </c>
      <c r="AJ38">
        <f t="shared" si="2"/>
        <v>8920</v>
      </c>
      <c r="AK38">
        <f t="shared" si="3"/>
        <v>1422</v>
      </c>
      <c r="AL38">
        <f t="shared" si="4"/>
        <v>1572</v>
      </c>
      <c r="AM38">
        <f t="shared" si="5"/>
        <v>934</v>
      </c>
      <c r="AN38">
        <f t="shared" si="6"/>
        <v>14961</v>
      </c>
      <c r="AO38" s="67">
        <f t="shared" si="7"/>
        <v>4713</v>
      </c>
      <c r="AP38" s="68">
        <f t="shared" si="8"/>
        <v>7655</v>
      </c>
      <c r="AQ38" s="68">
        <f t="shared" si="9"/>
        <v>87</v>
      </c>
      <c r="AR38" s="69">
        <f t="shared" si="10"/>
        <v>0</v>
      </c>
      <c r="AS38" s="77">
        <f t="shared" si="11"/>
        <v>3721</v>
      </c>
      <c r="AT38" s="73">
        <f t="shared" si="12"/>
        <v>121</v>
      </c>
      <c r="AU38" s="73">
        <f t="shared" si="13"/>
        <v>82</v>
      </c>
      <c r="AV38" s="78">
        <f t="shared" si="14"/>
        <v>4</v>
      </c>
      <c r="AW38" s="84">
        <f t="shared" si="15"/>
        <v>7099</v>
      </c>
      <c r="AX38" s="79">
        <f t="shared" si="16"/>
        <v>7716</v>
      </c>
      <c r="AY38" s="79">
        <f t="shared" si="17"/>
        <v>142</v>
      </c>
      <c r="AZ38" s="85">
        <f t="shared" si="18"/>
        <v>4</v>
      </c>
    </row>
    <row r="39" spans="1:52">
      <c r="A39" s="1">
        <v>1</v>
      </c>
      <c r="B39" t="s">
        <v>380</v>
      </c>
      <c r="C39" t="s">
        <v>381</v>
      </c>
      <c r="D39" t="s">
        <v>16</v>
      </c>
      <c r="E39" t="s">
        <v>39</v>
      </c>
      <c r="F39" t="s">
        <v>40</v>
      </c>
      <c r="G39" t="s">
        <v>19</v>
      </c>
      <c r="H39" t="s">
        <v>27</v>
      </c>
      <c r="I39" t="s">
        <v>28</v>
      </c>
      <c r="J39" s="21">
        <v>583</v>
      </c>
      <c r="K39" s="21">
        <v>4</v>
      </c>
      <c r="L39" s="21">
        <v>5</v>
      </c>
      <c r="M39" s="21">
        <v>0</v>
      </c>
      <c r="N39" s="22">
        <v>771</v>
      </c>
      <c r="O39" s="22">
        <v>26</v>
      </c>
      <c r="P39" s="22">
        <v>10</v>
      </c>
      <c r="Q39" s="22">
        <v>1</v>
      </c>
      <c r="R39" s="23">
        <v>722</v>
      </c>
      <c r="S39" s="23">
        <v>17</v>
      </c>
      <c r="T39" s="23">
        <v>28</v>
      </c>
      <c r="U39" s="23">
        <v>3</v>
      </c>
      <c r="V39" s="24">
        <v>690</v>
      </c>
      <c r="W39" s="24">
        <v>11</v>
      </c>
      <c r="X39" s="24">
        <v>19</v>
      </c>
      <c r="Y39" s="24">
        <v>0</v>
      </c>
      <c r="Z39" s="25">
        <v>708</v>
      </c>
      <c r="AA39" s="25">
        <v>9</v>
      </c>
      <c r="AB39" s="25">
        <v>50</v>
      </c>
      <c r="AC39" s="25">
        <v>0</v>
      </c>
      <c r="AD39" s="26">
        <v>674</v>
      </c>
      <c r="AE39" s="26">
        <v>0</v>
      </c>
      <c r="AF39" s="26">
        <v>30</v>
      </c>
      <c r="AG39" s="26">
        <v>0</v>
      </c>
      <c r="AH39">
        <f t="shared" si="0"/>
        <v>592</v>
      </c>
      <c r="AI39">
        <f t="shared" si="1"/>
        <v>808</v>
      </c>
      <c r="AJ39">
        <f t="shared" si="2"/>
        <v>770</v>
      </c>
      <c r="AK39">
        <f t="shared" si="3"/>
        <v>720</v>
      </c>
      <c r="AL39">
        <f t="shared" si="4"/>
        <v>767</v>
      </c>
      <c r="AM39">
        <f t="shared" si="5"/>
        <v>704</v>
      </c>
      <c r="AN39">
        <f t="shared" si="6"/>
        <v>4361</v>
      </c>
      <c r="AO39" s="67">
        <f t="shared" si="7"/>
        <v>2766</v>
      </c>
      <c r="AP39" s="68">
        <f t="shared" si="8"/>
        <v>58</v>
      </c>
      <c r="AQ39" s="68">
        <f t="shared" si="9"/>
        <v>62</v>
      </c>
      <c r="AR39" s="69">
        <f t="shared" si="10"/>
        <v>4</v>
      </c>
      <c r="AS39" s="77">
        <f t="shared" si="11"/>
        <v>2072</v>
      </c>
      <c r="AT39" s="73">
        <f t="shared" si="12"/>
        <v>20</v>
      </c>
      <c r="AU39" s="73">
        <f t="shared" si="13"/>
        <v>99</v>
      </c>
      <c r="AV39" s="78">
        <f t="shared" si="14"/>
        <v>0</v>
      </c>
      <c r="AW39" s="84">
        <f t="shared" si="15"/>
        <v>4148</v>
      </c>
      <c r="AX39" s="79">
        <f t="shared" si="16"/>
        <v>67</v>
      </c>
      <c r="AY39" s="79">
        <f t="shared" si="17"/>
        <v>142</v>
      </c>
      <c r="AZ39" s="85">
        <f t="shared" si="18"/>
        <v>4</v>
      </c>
    </row>
    <row r="40" spans="1:52">
      <c r="A40" s="1">
        <v>1</v>
      </c>
      <c r="B40" s="20" t="s">
        <v>384</v>
      </c>
      <c r="C40" t="s">
        <v>385</v>
      </c>
      <c r="D40" t="s">
        <v>16</v>
      </c>
      <c r="E40" t="s">
        <v>39</v>
      </c>
      <c r="F40" t="s">
        <v>44</v>
      </c>
      <c r="G40" t="s">
        <v>19</v>
      </c>
      <c r="H40" t="s">
        <v>27</v>
      </c>
      <c r="I40" t="s">
        <v>28</v>
      </c>
      <c r="J40" s="21">
        <v>13506</v>
      </c>
      <c r="K40" s="21">
        <v>119</v>
      </c>
      <c r="L40" s="21">
        <v>133</v>
      </c>
      <c r="M40" s="21">
        <v>0</v>
      </c>
      <c r="N40" s="22">
        <v>4199</v>
      </c>
      <c r="O40" s="22">
        <v>101</v>
      </c>
      <c r="P40" s="22">
        <v>83</v>
      </c>
      <c r="Q40" s="22">
        <v>1</v>
      </c>
      <c r="R40" s="23">
        <v>7357</v>
      </c>
      <c r="S40" s="23">
        <v>171</v>
      </c>
      <c r="T40" s="23">
        <v>77</v>
      </c>
      <c r="U40" s="23">
        <v>0</v>
      </c>
      <c r="V40" s="24">
        <v>9973</v>
      </c>
      <c r="W40" s="24">
        <v>194</v>
      </c>
      <c r="X40" s="24">
        <v>112</v>
      </c>
      <c r="Y40" s="24">
        <v>0</v>
      </c>
      <c r="Z40" s="25">
        <v>11218</v>
      </c>
      <c r="AA40" s="25">
        <v>448</v>
      </c>
      <c r="AB40" s="25">
        <v>110</v>
      </c>
      <c r="AC40" s="25">
        <v>1</v>
      </c>
      <c r="AD40" s="26">
        <v>5890</v>
      </c>
      <c r="AE40" s="26">
        <v>156</v>
      </c>
      <c r="AF40" s="26">
        <v>85</v>
      </c>
      <c r="AG40" s="26">
        <v>3</v>
      </c>
      <c r="AH40">
        <f t="shared" si="0"/>
        <v>13758</v>
      </c>
      <c r="AI40">
        <f t="shared" si="1"/>
        <v>4384</v>
      </c>
      <c r="AJ40">
        <f t="shared" si="2"/>
        <v>7605</v>
      </c>
      <c r="AK40">
        <f t="shared" si="3"/>
        <v>10279</v>
      </c>
      <c r="AL40">
        <f t="shared" si="4"/>
        <v>11777</v>
      </c>
      <c r="AM40">
        <f t="shared" si="5"/>
        <v>6134</v>
      </c>
      <c r="AN40">
        <f t="shared" si="6"/>
        <v>53937</v>
      </c>
      <c r="AO40" s="67">
        <f t="shared" si="7"/>
        <v>35035</v>
      </c>
      <c r="AP40" s="68">
        <f t="shared" si="8"/>
        <v>585</v>
      </c>
      <c r="AQ40" s="68">
        <f t="shared" si="9"/>
        <v>405</v>
      </c>
      <c r="AR40" s="69">
        <f t="shared" si="10"/>
        <v>1</v>
      </c>
      <c r="AS40" s="77">
        <f t="shared" si="11"/>
        <v>27081</v>
      </c>
      <c r="AT40" s="73">
        <f t="shared" si="12"/>
        <v>798</v>
      </c>
      <c r="AU40" s="73">
        <f t="shared" si="13"/>
        <v>307</v>
      </c>
      <c r="AV40" s="78">
        <f t="shared" si="14"/>
        <v>4</v>
      </c>
      <c r="AW40" s="84">
        <f t="shared" si="15"/>
        <v>52143</v>
      </c>
      <c r="AX40" s="79">
        <f t="shared" si="16"/>
        <v>1189</v>
      </c>
      <c r="AY40" s="79">
        <f t="shared" si="17"/>
        <v>600</v>
      </c>
      <c r="AZ40" s="85">
        <f t="shared" si="18"/>
        <v>5</v>
      </c>
    </row>
    <row r="41" spans="1:52">
      <c r="A41" s="1">
        <v>1</v>
      </c>
      <c r="B41" s="20" t="s">
        <v>403</v>
      </c>
      <c r="C41" t="s">
        <v>404</v>
      </c>
      <c r="D41" t="s">
        <v>16</v>
      </c>
      <c r="E41" t="s">
        <v>39</v>
      </c>
      <c r="F41" t="s">
        <v>40</v>
      </c>
      <c r="G41" t="s">
        <v>19</v>
      </c>
      <c r="H41" t="s">
        <v>41</v>
      </c>
      <c r="I41" t="s">
        <v>28</v>
      </c>
      <c r="J41" s="21">
        <v>17299</v>
      </c>
      <c r="K41" s="21">
        <v>177</v>
      </c>
      <c r="L41" s="21">
        <v>39</v>
      </c>
      <c r="M41" s="21">
        <v>0</v>
      </c>
      <c r="N41" s="22">
        <v>7986</v>
      </c>
      <c r="O41" s="22">
        <v>79</v>
      </c>
      <c r="P41" s="22">
        <v>34</v>
      </c>
      <c r="Q41" s="22">
        <v>3</v>
      </c>
      <c r="R41" s="23">
        <v>7887</v>
      </c>
      <c r="S41" s="23">
        <v>115</v>
      </c>
      <c r="T41" s="23">
        <v>18</v>
      </c>
      <c r="U41" s="23">
        <v>0</v>
      </c>
      <c r="V41" s="24">
        <v>7341</v>
      </c>
      <c r="W41" s="24">
        <v>47</v>
      </c>
      <c r="X41" s="24">
        <v>25</v>
      </c>
      <c r="Y41" s="24">
        <v>0</v>
      </c>
      <c r="Z41" s="25">
        <v>8581</v>
      </c>
      <c r="AA41" s="25">
        <v>62</v>
      </c>
      <c r="AB41" s="25">
        <v>24</v>
      </c>
      <c r="AC41" s="25">
        <v>0</v>
      </c>
      <c r="AD41" s="26">
        <v>7327</v>
      </c>
      <c r="AE41" s="26">
        <v>3</v>
      </c>
      <c r="AF41" s="26">
        <v>12</v>
      </c>
      <c r="AG41" s="26">
        <v>4</v>
      </c>
      <c r="AH41">
        <f t="shared" si="0"/>
        <v>17515</v>
      </c>
      <c r="AI41">
        <f t="shared" si="1"/>
        <v>8102</v>
      </c>
      <c r="AJ41">
        <f t="shared" si="2"/>
        <v>8020</v>
      </c>
      <c r="AK41">
        <f t="shared" si="3"/>
        <v>7413</v>
      </c>
      <c r="AL41">
        <f t="shared" si="4"/>
        <v>8667</v>
      </c>
      <c r="AM41">
        <f t="shared" si="5"/>
        <v>7346</v>
      </c>
      <c r="AN41">
        <f t="shared" si="6"/>
        <v>57063</v>
      </c>
      <c r="AO41" s="67">
        <f t="shared" si="7"/>
        <v>40513</v>
      </c>
      <c r="AP41" s="68">
        <f t="shared" si="8"/>
        <v>418</v>
      </c>
      <c r="AQ41" s="68">
        <f t="shared" si="9"/>
        <v>116</v>
      </c>
      <c r="AR41" s="69">
        <f t="shared" si="10"/>
        <v>3</v>
      </c>
      <c r="AS41" s="77">
        <f t="shared" si="11"/>
        <v>23249</v>
      </c>
      <c r="AT41" s="73">
        <f t="shared" si="12"/>
        <v>112</v>
      </c>
      <c r="AU41" s="73">
        <f t="shared" si="13"/>
        <v>61</v>
      </c>
      <c r="AV41" s="78">
        <f t="shared" si="14"/>
        <v>4</v>
      </c>
      <c r="AW41" s="84">
        <f t="shared" si="15"/>
        <v>56421</v>
      </c>
      <c r="AX41" s="79">
        <f t="shared" si="16"/>
        <v>483</v>
      </c>
      <c r="AY41" s="79">
        <f t="shared" si="17"/>
        <v>152</v>
      </c>
      <c r="AZ41" s="85">
        <f t="shared" si="18"/>
        <v>7</v>
      </c>
    </row>
    <row r="42" spans="1:52">
      <c r="A42" s="1">
        <v>1</v>
      </c>
      <c r="B42" s="20" t="s">
        <v>411</v>
      </c>
      <c r="C42" t="s">
        <v>412</v>
      </c>
      <c r="D42" t="s">
        <v>16</v>
      </c>
      <c r="E42" t="s">
        <v>39</v>
      </c>
      <c r="F42" t="s">
        <v>40</v>
      </c>
      <c r="G42" t="s">
        <v>19</v>
      </c>
      <c r="H42" t="s">
        <v>41</v>
      </c>
      <c r="I42" t="s">
        <v>28</v>
      </c>
      <c r="J42" s="21">
        <v>1708</v>
      </c>
      <c r="K42" s="21">
        <v>2</v>
      </c>
      <c r="L42" s="21">
        <v>200</v>
      </c>
      <c r="M42" s="21">
        <v>1</v>
      </c>
      <c r="N42" s="22">
        <v>4166</v>
      </c>
      <c r="O42" s="22">
        <v>3</v>
      </c>
      <c r="P42" s="22">
        <v>130</v>
      </c>
      <c r="Q42" s="22">
        <v>0</v>
      </c>
      <c r="R42" s="23">
        <v>4117</v>
      </c>
      <c r="S42" s="23">
        <v>8</v>
      </c>
      <c r="T42" s="23">
        <v>204</v>
      </c>
      <c r="U42" s="23">
        <v>0</v>
      </c>
      <c r="V42" s="24">
        <v>3748</v>
      </c>
      <c r="W42" s="24">
        <v>2</v>
      </c>
      <c r="X42" s="24">
        <v>314</v>
      </c>
      <c r="Y42" s="24">
        <v>7</v>
      </c>
      <c r="Z42" s="25">
        <v>3884</v>
      </c>
      <c r="AA42" s="25">
        <v>6</v>
      </c>
      <c r="AB42" s="25">
        <v>297</v>
      </c>
      <c r="AC42" s="25">
        <v>10</v>
      </c>
      <c r="AD42" s="26">
        <v>2402</v>
      </c>
      <c r="AE42" s="26">
        <v>0</v>
      </c>
      <c r="AF42" s="26">
        <v>144</v>
      </c>
      <c r="AG42" s="26">
        <v>1</v>
      </c>
      <c r="AH42">
        <f t="shared" si="0"/>
        <v>1911</v>
      </c>
      <c r="AI42">
        <f t="shared" si="1"/>
        <v>4299</v>
      </c>
      <c r="AJ42">
        <f t="shared" si="2"/>
        <v>4329</v>
      </c>
      <c r="AK42">
        <f t="shared" si="3"/>
        <v>4071</v>
      </c>
      <c r="AL42">
        <f t="shared" si="4"/>
        <v>4197</v>
      </c>
      <c r="AM42">
        <f t="shared" si="5"/>
        <v>2547</v>
      </c>
      <c r="AN42">
        <f t="shared" si="6"/>
        <v>21354</v>
      </c>
      <c r="AO42" s="67">
        <f t="shared" si="7"/>
        <v>13739</v>
      </c>
      <c r="AP42" s="68">
        <f t="shared" si="8"/>
        <v>15</v>
      </c>
      <c r="AQ42" s="68">
        <f t="shared" si="9"/>
        <v>848</v>
      </c>
      <c r="AR42" s="69">
        <f t="shared" si="10"/>
        <v>8</v>
      </c>
      <c r="AS42" s="77">
        <f t="shared" si="11"/>
        <v>10034</v>
      </c>
      <c r="AT42" s="73">
        <f t="shared" si="12"/>
        <v>8</v>
      </c>
      <c r="AU42" s="73">
        <f t="shared" si="13"/>
        <v>755</v>
      </c>
      <c r="AV42" s="78">
        <f t="shared" si="14"/>
        <v>18</v>
      </c>
      <c r="AW42" s="84">
        <f t="shared" si="15"/>
        <v>20025</v>
      </c>
      <c r="AX42" s="79">
        <f t="shared" si="16"/>
        <v>21</v>
      </c>
      <c r="AY42" s="79">
        <f t="shared" si="17"/>
        <v>1289</v>
      </c>
      <c r="AZ42" s="85">
        <f t="shared" si="18"/>
        <v>19</v>
      </c>
    </row>
    <row r="43" spans="1:52">
      <c r="A43" s="1">
        <v>1</v>
      </c>
      <c r="B43" t="s">
        <v>425</v>
      </c>
      <c r="C43" t="s">
        <v>426</v>
      </c>
      <c r="D43" t="s">
        <v>16</v>
      </c>
      <c r="E43" t="s">
        <v>39</v>
      </c>
      <c r="F43" s="20" t="s">
        <v>44</v>
      </c>
      <c r="G43" t="s">
        <v>19</v>
      </c>
      <c r="H43" t="s">
        <v>41</v>
      </c>
      <c r="I43" t="s">
        <v>28</v>
      </c>
      <c r="J43" s="21">
        <v>1</v>
      </c>
      <c r="K43" s="21">
        <v>207</v>
      </c>
      <c r="L43" s="21">
        <v>81</v>
      </c>
      <c r="M43" s="21">
        <v>0</v>
      </c>
      <c r="N43" s="22">
        <v>0</v>
      </c>
      <c r="O43" s="22">
        <v>129</v>
      </c>
      <c r="P43" s="22">
        <v>67</v>
      </c>
      <c r="Q43" s="22">
        <v>3</v>
      </c>
      <c r="R43" s="23">
        <v>0</v>
      </c>
      <c r="S43" s="23">
        <v>113</v>
      </c>
      <c r="T43" s="23">
        <v>91</v>
      </c>
      <c r="U43" s="23">
        <v>0</v>
      </c>
      <c r="V43" s="24">
        <v>0</v>
      </c>
      <c r="W43" s="24">
        <v>86</v>
      </c>
      <c r="X43" s="24">
        <v>112</v>
      </c>
      <c r="Y43" s="24">
        <v>0</v>
      </c>
      <c r="Z43" s="25">
        <v>0</v>
      </c>
      <c r="AA43" s="25">
        <v>55</v>
      </c>
      <c r="AB43" s="25">
        <v>63</v>
      </c>
      <c r="AC43" s="25">
        <v>0</v>
      </c>
      <c r="AD43" s="26">
        <v>0</v>
      </c>
      <c r="AE43" s="26">
        <v>46</v>
      </c>
      <c r="AF43" s="26">
        <v>57</v>
      </c>
      <c r="AG43" s="26">
        <v>0</v>
      </c>
      <c r="AH43">
        <f t="shared" si="0"/>
        <v>289</v>
      </c>
      <c r="AI43">
        <f t="shared" si="1"/>
        <v>199</v>
      </c>
      <c r="AJ43">
        <f t="shared" si="2"/>
        <v>204</v>
      </c>
      <c r="AK43">
        <f t="shared" si="3"/>
        <v>198</v>
      </c>
      <c r="AL43">
        <f t="shared" si="4"/>
        <v>118</v>
      </c>
      <c r="AM43">
        <f t="shared" si="5"/>
        <v>103</v>
      </c>
      <c r="AN43">
        <f t="shared" si="6"/>
        <v>1111</v>
      </c>
      <c r="AO43" s="67">
        <f t="shared" si="7"/>
        <v>1</v>
      </c>
      <c r="AP43" s="68">
        <f t="shared" si="8"/>
        <v>535</v>
      </c>
      <c r="AQ43" s="68">
        <f t="shared" si="9"/>
        <v>351</v>
      </c>
      <c r="AR43" s="69">
        <f t="shared" si="10"/>
        <v>3</v>
      </c>
      <c r="AS43" s="77">
        <f t="shared" si="11"/>
        <v>0</v>
      </c>
      <c r="AT43" s="73">
        <f t="shared" si="12"/>
        <v>187</v>
      </c>
      <c r="AU43" s="73">
        <f t="shared" si="13"/>
        <v>232</v>
      </c>
      <c r="AV43" s="78">
        <f t="shared" si="14"/>
        <v>0</v>
      </c>
      <c r="AW43" s="84">
        <f t="shared" si="15"/>
        <v>1</v>
      </c>
      <c r="AX43" s="79">
        <f t="shared" si="16"/>
        <v>636</v>
      </c>
      <c r="AY43" s="79">
        <f t="shared" si="17"/>
        <v>471</v>
      </c>
      <c r="AZ43" s="85">
        <f t="shared" si="18"/>
        <v>3</v>
      </c>
    </row>
    <row r="44" spans="1:52">
      <c r="A44" s="1">
        <v>1</v>
      </c>
      <c r="B44" t="s">
        <v>430</v>
      </c>
      <c r="C44" t="s">
        <v>431</v>
      </c>
      <c r="D44" t="s">
        <v>16</v>
      </c>
      <c r="E44" t="s">
        <v>39</v>
      </c>
      <c r="F44" t="s">
        <v>44</v>
      </c>
      <c r="G44" t="s">
        <v>19</v>
      </c>
      <c r="H44" t="s">
        <v>27</v>
      </c>
      <c r="I44" t="s">
        <v>28</v>
      </c>
      <c r="J44" s="21">
        <v>0</v>
      </c>
      <c r="K44" s="21">
        <v>39</v>
      </c>
      <c r="L44" s="21">
        <v>539</v>
      </c>
      <c r="M44" s="21">
        <v>2</v>
      </c>
      <c r="N44" s="22">
        <v>0</v>
      </c>
      <c r="O44" s="22">
        <v>35</v>
      </c>
      <c r="P44" s="22">
        <v>555</v>
      </c>
      <c r="Q44" s="22">
        <v>1</v>
      </c>
      <c r="R44" s="23">
        <v>0</v>
      </c>
      <c r="S44" s="23">
        <v>21</v>
      </c>
      <c r="T44" s="23">
        <v>541</v>
      </c>
      <c r="U44" s="23">
        <v>0</v>
      </c>
      <c r="V44" s="24">
        <v>0</v>
      </c>
      <c r="W44" s="24">
        <v>10</v>
      </c>
      <c r="X44" s="24">
        <v>690</v>
      </c>
      <c r="Y44" s="24">
        <v>3</v>
      </c>
      <c r="Z44" s="25">
        <v>0</v>
      </c>
      <c r="AA44" s="25">
        <v>15</v>
      </c>
      <c r="AB44" s="25">
        <v>816</v>
      </c>
      <c r="AC44" s="25">
        <v>0</v>
      </c>
      <c r="AD44" s="26">
        <v>0</v>
      </c>
      <c r="AE44" s="26">
        <v>11</v>
      </c>
      <c r="AF44" s="26">
        <v>720</v>
      </c>
      <c r="AG44" s="26">
        <v>8</v>
      </c>
      <c r="AH44">
        <f t="shared" si="0"/>
        <v>580</v>
      </c>
      <c r="AI44">
        <f t="shared" si="1"/>
        <v>591</v>
      </c>
      <c r="AJ44">
        <f t="shared" si="2"/>
        <v>562</v>
      </c>
      <c r="AK44">
        <f t="shared" si="3"/>
        <v>703</v>
      </c>
      <c r="AL44">
        <f t="shared" si="4"/>
        <v>831</v>
      </c>
      <c r="AM44">
        <f t="shared" si="5"/>
        <v>739</v>
      </c>
      <c r="AN44">
        <f t="shared" si="6"/>
        <v>4006</v>
      </c>
      <c r="AO44" s="67">
        <f t="shared" si="7"/>
        <v>0</v>
      </c>
      <c r="AP44" s="68">
        <f t="shared" si="8"/>
        <v>105</v>
      </c>
      <c r="AQ44" s="68">
        <f t="shared" si="9"/>
        <v>2325</v>
      </c>
      <c r="AR44" s="69">
        <f t="shared" si="10"/>
        <v>6</v>
      </c>
      <c r="AS44" s="77">
        <f t="shared" si="11"/>
        <v>0</v>
      </c>
      <c r="AT44" s="73">
        <f t="shared" si="12"/>
        <v>36</v>
      </c>
      <c r="AU44" s="73">
        <f t="shared" si="13"/>
        <v>2226</v>
      </c>
      <c r="AV44" s="78">
        <f t="shared" si="14"/>
        <v>11</v>
      </c>
      <c r="AW44" s="84">
        <f t="shared" si="15"/>
        <v>0</v>
      </c>
      <c r="AX44" s="79">
        <f t="shared" si="16"/>
        <v>131</v>
      </c>
      <c r="AY44" s="79">
        <f t="shared" si="17"/>
        <v>3861</v>
      </c>
      <c r="AZ44" s="85">
        <f t="shared" si="18"/>
        <v>14</v>
      </c>
    </row>
    <row r="45" spans="1:52">
      <c r="A45" s="1">
        <v>1</v>
      </c>
      <c r="C45" t="s">
        <v>434</v>
      </c>
      <c r="D45" t="s">
        <v>52</v>
      </c>
      <c r="E45" t="s">
        <v>39</v>
      </c>
      <c r="F45" t="s">
        <v>40</v>
      </c>
      <c r="G45" t="s">
        <v>19</v>
      </c>
      <c r="H45" t="s">
        <v>41</v>
      </c>
      <c r="I45" t="s">
        <v>28</v>
      </c>
      <c r="J45" s="21">
        <v>2</v>
      </c>
      <c r="K45" s="21">
        <v>2</v>
      </c>
      <c r="L45" s="21">
        <v>0</v>
      </c>
      <c r="M45" s="21">
        <v>0</v>
      </c>
      <c r="N45" s="22">
        <v>0</v>
      </c>
      <c r="O45" s="22">
        <v>2</v>
      </c>
      <c r="P45" s="22">
        <v>0</v>
      </c>
      <c r="Q45" s="22">
        <v>0</v>
      </c>
      <c r="R45" s="23">
        <v>0</v>
      </c>
      <c r="S45" s="23">
        <v>2</v>
      </c>
      <c r="T45" s="23">
        <v>0</v>
      </c>
      <c r="U45" s="23">
        <v>0</v>
      </c>
      <c r="V45" s="24">
        <v>0</v>
      </c>
      <c r="W45" s="24">
        <v>3</v>
      </c>
      <c r="X45" s="24">
        <v>0</v>
      </c>
      <c r="Y45" s="24">
        <v>4</v>
      </c>
      <c r="Z45" s="25">
        <v>0</v>
      </c>
      <c r="AA45" s="25">
        <v>2</v>
      </c>
      <c r="AB45" s="25">
        <v>0</v>
      </c>
      <c r="AC45" s="25">
        <v>7</v>
      </c>
      <c r="AD45" s="26">
        <v>0</v>
      </c>
      <c r="AE45" s="26">
        <v>0</v>
      </c>
      <c r="AF45" s="26">
        <v>0</v>
      </c>
      <c r="AG45" s="26">
        <v>4</v>
      </c>
      <c r="AH45">
        <f t="shared" si="0"/>
        <v>4</v>
      </c>
      <c r="AI45">
        <f t="shared" si="1"/>
        <v>2</v>
      </c>
      <c r="AJ45">
        <f t="shared" si="2"/>
        <v>2</v>
      </c>
      <c r="AK45">
        <f t="shared" si="3"/>
        <v>7</v>
      </c>
      <c r="AL45">
        <f t="shared" si="4"/>
        <v>9</v>
      </c>
      <c r="AM45">
        <f t="shared" si="5"/>
        <v>4</v>
      </c>
      <c r="AN45">
        <f t="shared" si="6"/>
        <v>28</v>
      </c>
      <c r="AO45" s="67">
        <f t="shared" si="7"/>
        <v>2</v>
      </c>
      <c r="AP45" s="68">
        <f t="shared" si="8"/>
        <v>9</v>
      </c>
      <c r="AQ45" s="68">
        <f t="shared" si="9"/>
        <v>0</v>
      </c>
      <c r="AR45" s="69">
        <f t="shared" si="10"/>
        <v>4</v>
      </c>
      <c r="AS45" s="77">
        <f t="shared" si="11"/>
        <v>0</v>
      </c>
      <c r="AT45" s="73">
        <f t="shared" si="12"/>
        <v>5</v>
      </c>
      <c r="AU45" s="73">
        <f t="shared" si="13"/>
        <v>0</v>
      </c>
      <c r="AV45" s="78">
        <f t="shared" si="14"/>
        <v>15</v>
      </c>
      <c r="AW45" s="84">
        <f t="shared" si="15"/>
        <v>2</v>
      </c>
      <c r="AX45" s="79">
        <f t="shared" si="16"/>
        <v>11</v>
      </c>
      <c r="AY45" s="79">
        <f t="shared" si="17"/>
        <v>0</v>
      </c>
      <c r="AZ45" s="85">
        <f t="shared" si="18"/>
        <v>15</v>
      </c>
    </row>
    <row r="46" spans="1:52">
      <c r="AN46" s="239">
        <f>SUM(AN3:AN45)</f>
        <v>2012097</v>
      </c>
    </row>
  </sheetData>
  <mergeCells count="4">
    <mergeCell ref="AO1:AR1"/>
    <mergeCell ref="AS1:AV1"/>
    <mergeCell ref="AW1:AZ1"/>
    <mergeCell ref="BD1:BE1"/>
  </mergeCells>
  <pageMargins left="0.7" right="0.7" top="0.75" bottom="0.75" header="0.3" footer="0.3"/>
  <pageSetup orientation="portrait" r:id="rId1"/>
  <ignoredErrors>
    <ignoredError sqref="AH4:AN45 AH3:AM3" formulaRange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07D81-3EE9-CB48-B744-CF11AD1413B2}">
  <dimension ref="A1:BF15"/>
  <sheetViews>
    <sheetView topLeftCell="AR1" workbookViewId="0">
      <selection activeCell="BD3" sqref="BD3:BF7"/>
    </sheetView>
  </sheetViews>
  <sheetFormatPr defaultColWidth="11.42578125" defaultRowHeight="15"/>
  <cols>
    <col min="55" max="55" width="4.140625" bestFit="1" customWidth="1"/>
    <col min="56" max="56" width="19" bestFit="1" customWidth="1"/>
    <col min="57" max="58" width="23.85546875" bestFit="1" customWidth="1"/>
  </cols>
  <sheetData>
    <row r="1" spans="1:58" ht="21.75" thickBot="1">
      <c r="A1" s="1"/>
      <c r="J1" s="2">
        <v>2015</v>
      </c>
      <c r="K1" s="2">
        <v>2015</v>
      </c>
      <c r="L1" s="2">
        <v>2015</v>
      </c>
      <c r="M1" s="2">
        <v>2015</v>
      </c>
      <c r="N1" s="3">
        <v>2016</v>
      </c>
      <c r="O1" s="3">
        <v>2016</v>
      </c>
      <c r="P1" s="3">
        <v>2016</v>
      </c>
      <c r="Q1" s="3">
        <v>2016</v>
      </c>
      <c r="R1" s="4">
        <v>2017</v>
      </c>
      <c r="S1" s="4">
        <v>2017</v>
      </c>
      <c r="T1" s="4">
        <v>2017</v>
      </c>
      <c r="U1" s="4">
        <v>2017</v>
      </c>
      <c r="V1" s="5">
        <v>2018</v>
      </c>
      <c r="W1" s="5">
        <v>2018</v>
      </c>
      <c r="X1" s="5">
        <v>2018</v>
      </c>
      <c r="Y1" s="5">
        <v>2018</v>
      </c>
      <c r="Z1" s="6">
        <v>2019</v>
      </c>
      <c r="AA1" s="6">
        <v>2019</v>
      </c>
      <c r="AB1" s="6">
        <v>2019</v>
      </c>
      <c r="AC1" s="6">
        <v>2019</v>
      </c>
      <c r="AD1" s="7">
        <v>2020</v>
      </c>
      <c r="AE1" s="7">
        <v>2020</v>
      </c>
      <c r="AF1" s="7">
        <v>2020</v>
      </c>
      <c r="AG1" s="7">
        <v>2020</v>
      </c>
      <c r="AH1" s="8" t="s">
        <v>0</v>
      </c>
      <c r="AI1" s="8" t="s">
        <v>0</v>
      </c>
      <c r="AJ1" s="8" t="s">
        <v>0</v>
      </c>
      <c r="AK1" s="8" t="s">
        <v>0</v>
      </c>
      <c r="AL1" s="8" t="s">
        <v>0</v>
      </c>
      <c r="AM1" s="8" t="s">
        <v>0</v>
      </c>
      <c r="AN1" s="8" t="s">
        <v>0</v>
      </c>
      <c r="AO1" s="277" t="s">
        <v>447</v>
      </c>
      <c r="AP1" s="278"/>
      <c r="AQ1" s="278"/>
      <c r="AR1" s="279"/>
      <c r="AS1" s="283" t="s">
        <v>449</v>
      </c>
      <c r="AT1" s="284"/>
      <c r="AU1" s="284"/>
      <c r="AV1" s="285"/>
      <c r="AW1" s="280" t="s">
        <v>448</v>
      </c>
      <c r="AX1" s="281"/>
      <c r="AY1" s="281"/>
      <c r="AZ1" s="282"/>
      <c r="BD1" s="289">
        <v>2019</v>
      </c>
      <c r="BE1" s="289"/>
      <c r="BF1" s="145">
        <v>2020</v>
      </c>
    </row>
    <row r="2" spans="1:58" ht="63.75" thickBot="1">
      <c r="A2" s="10"/>
      <c r="B2" s="11" t="s">
        <v>1</v>
      </c>
      <c r="C2" s="12" t="s">
        <v>2</v>
      </c>
      <c r="D2" s="12" t="s">
        <v>3</v>
      </c>
      <c r="E2" s="13" t="s">
        <v>4</v>
      </c>
      <c r="F2" s="12" t="s">
        <v>5</v>
      </c>
      <c r="G2" s="12" t="s">
        <v>6</v>
      </c>
      <c r="H2" s="12" t="s">
        <v>7</v>
      </c>
      <c r="I2" s="12" t="s">
        <v>8</v>
      </c>
      <c r="J2" s="2" t="s">
        <v>9</v>
      </c>
      <c r="K2" s="2" t="s">
        <v>10</v>
      </c>
      <c r="L2" s="2" t="s">
        <v>11</v>
      </c>
      <c r="M2" s="2" t="s">
        <v>441</v>
      </c>
      <c r="N2" s="3" t="s">
        <v>9</v>
      </c>
      <c r="O2" s="3" t="s">
        <v>10</v>
      </c>
      <c r="P2" s="3" t="s">
        <v>11</v>
      </c>
      <c r="Q2" s="3" t="s">
        <v>441</v>
      </c>
      <c r="R2" s="4" t="s">
        <v>9</v>
      </c>
      <c r="S2" s="4" t="s">
        <v>10</v>
      </c>
      <c r="T2" s="4" t="s">
        <v>11</v>
      </c>
      <c r="U2" s="4" t="s">
        <v>441</v>
      </c>
      <c r="V2" s="5" t="s">
        <v>9</v>
      </c>
      <c r="W2" s="5" t="s">
        <v>10</v>
      </c>
      <c r="X2" s="5" t="s">
        <v>11</v>
      </c>
      <c r="Y2" s="5" t="s">
        <v>441</v>
      </c>
      <c r="Z2" s="6" t="s">
        <v>9</v>
      </c>
      <c r="AA2" s="6" t="s">
        <v>10</v>
      </c>
      <c r="AB2" s="6" t="s">
        <v>11</v>
      </c>
      <c r="AC2" s="6" t="s">
        <v>441</v>
      </c>
      <c r="AD2" s="7" t="s">
        <v>9</v>
      </c>
      <c r="AE2" s="7" t="s">
        <v>10</v>
      </c>
      <c r="AF2" s="7" t="s">
        <v>11</v>
      </c>
      <c r="AG2" s="7" t="s">
        <v>441</v>
      </c>
      <c r="AH2" s="8">
        <v>2015</v>
      </c>
      <c r="AI2" s="14">
        <v>2016</v>
      </c>
      <c r="AJ2" s="8">
        <v>2017</v>
      </c>
      <c r="AK2" s="14">
        <v>2018</v>
      </c>
      <c r="AL2" s="14">
        <v>2019</v>
      </c>
      <c r="AM2" s="14">
        <v>2020</v>
      </c>
      <c r="AN2" s="14" t="s">
        <v>12</v>
      </c>
      <c r="AO2" s="58" t="s">
        <v>9</v>
      </c>
      <c r="AP2" s="59" t="s">
        <v>10</v>
      </c>
      <c r="AQ2" s="59" t="s">
        <v>11</v>
      </c>
      <c r="AR2" s="60" t="s">
        <v>441</v>
      </c>
      <c r="AS2" s="64" t="s">
        <v>9</v>
      </c>
      <c r="AT2" s="61" t="s">
        <v>10</v>
      </c>
      <c r="AU2" s="61" t="s">
        <v>11</v>
      </c>
      <c r="AV2" s="65" t="s">
        <v>441</v>
      </c>
      <c r="AW2" s="83" t="s">
        <v>9</v>
      </c>
      <c r="AX2" s="62" t="s">
        <v>10</v>
      </c>
      <c r="AY2" s="62" t="s">
        <v>11</v>
      </c>
      <c r="AZ2" s="63" t="s">
        <v>441</v>
      </c>
      <c r="BC2" s="145" t="s">
        <v>28</v>
      </c>
      <c r="BD2" s="145" t="s">
        <v>3</v>
      </c>
      <c r="BE2" s="145" t="s">
        <v>505</v>
      </c>
      <c r="BF2" s="145" t="s">
        <v>505</v>
      </c>
    </row>
    <row r="3" spans="1:58">
      <c r="A3" s="1">
        <v>1</v>
      </c>
      <c r="B3" t="s">
        <v>62</v>
      </c>
      <c r="C3" t="s">
        <v>63</v>
      </c>
      <c r="D3" t="s">
        <v>16</v>
      </c>
      <c r="E3" t="s">
        <v>64</v>
      </c>
      <c r="F3" s="20" t="s">
        <v>65</v>
      </c>
      <c r="G3" t="s">
        <v>19</v>
      </c>
      <c r="H3" t="s">
        <v>41</v>
      </c>
      <c r="I3" t="s">
        <v>28</v>
      </c>
      <c r="J3" s="21">
        <v>112</v>
      </c>
      <c r="K3" s="21">
        <v>113</v>
      </c>
      <c r="L3" s="21">
        <v>1183</v>
      </c>
      <c r="M3" s="21">
        <v>37</v>
      </c>
      <c r="N3" s="22">
        <v>0</v>
      </c>
      <c r="O3" s="22">
        <v>1724</v>
      </c>
      <c r="P3" s="22">
        <v>386</v>
      </c>
      <c r="Q3" s="22">
        <v>445</v>
      </c>
      <c r="R3" s="23">
        <v>0</v>
      </c>
      <c r="S3" s="23">
        <v>40</v>
      </c>
      <c r="T3" s="23">
        <v>150</v>
      </c>
      <c r="U3" s="23">
        <v>806</v>
      </c>
      <c r="V3" s="24">
        <v>0</v>
      </c>
      <c r="W3" s="24">
        <v>26</v>
      </c>
      <c r="X3" s="24">
        <v>132</v>
      </c>
      <c r="Y3" s="24">
        <v>617</v>
      </c>
      <c r="Z3" s="25">
        <v>0</v>
      </c>
      <c r="AA3" s="25">
        <v>94</v>
      </c>
      <c r="AB3" s="25">
        <v>122</v>
      </c>
      <c r="AC3" s="25">
        <v>58</v>
      </c>
      <c r="AD3" s="26">
        <v>0</v>
      </c>
      <c r="AE3" s="26">
        <v>33</v>
      </c>
      <c r="AF3" s="26">
        <v>175</v>
      </c>
      <c r="AG3" s="26">
        <v>25</v>
      </c>
      <c r="AH3">
        <f>SUM(J3:M3)</f>
        <v>1445</v>
      </c>
      <c r="AI3">
        <f>SUM(N3:Q3)</f>
        <v>2555</v>
      </c>
      <c r="AJ3">
        <f>SUM(R3:U3)</f>
        <v>996</v>
      </c>
      <c r="AK3">
        <f>SUM(V3:Y3)</f>
        <v>775</v>
      </c>
      <c r="AL3">
        <f>SUM(Z3:AC3)</f>
        <v>274</v>
      </c>
      <c r="AM3">
        <f>SUM(AD3:AG3)</f>
        <v>233</v>
      </c>
      <c r="AN3">
        <f>SUM(AH3:AM3)</f>
        <v>6278</v>
      </c>
      <c r="AO3" s="67">
        <f>J3+N3+R3+V3</f>
        <v>112</v>
      </c>
      <c r="AP3" s="68">
        <f>K3+O3+S3+W3</f>
        <v>1903</v>
      </c>
      <c r="AQ3" s="68">
        <f>L3+P3+T3+X3</f>
        <v>1851</v>
      </c>
      <c r="AR3" s="69">
        <f>M3+Q3+U3+Y3</f>
        <v>1905</v>
      </c>
      <c r="AS3" s="77">
        <f>V3+Z3+AD3</f>
        <v>0</v>
      </c>
      <c r="AT3" s="73">
        <f>W3+AA3+AE3</f>
        <v>153</v>
      </c>
      <c r="AU3" s="73">
        <f>X3+AB3+AF3</f>
        <v>429</v>
      </c>
      <c r="AV3" s="78">
        <f>Y3+AC3+AG3</f>
        <v>700</v>
      </c>
      <c r="AW3" s="84">
        <f>J3+N3+R3+V3+Z3+AD3</f>
        <v>112</v>
      </c>
      <c r="AX3" s="79">
        <f>K3+O3+S3+W3+AA3+AE3</f>
        <v>2030</v>
      </c>
      <c r="AY3" s="79">
        <f>L3+P3+T3+X3+AB3+AF3</f>
        <v>2148</v>
      </c>
      <c r="AZ3" s="85">
        <f>M3+Q3+U3+Y3+AC3+AG3</f>
        <v>1988</v>
      </c>
      <c r="BC3" s="146">
        <v>1</v>
      </c>
      <c r="BD3" s="148" t="str" cm="1">
        <f t="array" ref="BD3">INDEX($C$3:$C$15,MATCH(BE3,$AL$3:$AL$15,0),0)</f>
        <v>UNITED ARAB EMIRATES</v>
      </c>
      <c r="BE3" s="147">
        <f>LARGE($AL$3:$AL$15,BC3)</f>
        <v>315011</v>
      </c>
      <c r="BF3" s="147" cm="1">
        <f t="array" ref="BF3">INDEX($AM$3:$AM$15,MATCH(BD3,$C$3:$C$15,0),0)</f>
        <v>217086</v>
      </c>
    </row>
    <row r="4" spans="1:58">
      <c r="A4" s="1">
        <v>1</v>
      </c>
      <c r="B4" s="20" t="s">
        <v>215</v>
      </c>
      <c r="C4" t="s">
        <v>216</v>
      </c>
      <c r="D4" t="s">
        <v>16</v>
      </c>
      <c r="E4" t="s">
        <v>64</v>
      </c>
      <c r="F4" t="s">
        <v>65</v>
      </c>
      <c r="G4" t="s">
        <v>19</v>
      </c>
      <c r="H4" t="s">
        <v>27</v>
      </c>
      <c r="I4" t="s">
        <v>28</v>
      </c>
      <c r="J4" s="21">
        <v>877</v>
      </c>
      <c r="K4" s="21">
        <v>293</v>
      </c>
      <c r="L4" s="21">
        <v>0</v>
      </c>
      <c r="M4" s="21">
        <v>9</v>
      </c>
      <c r="N4" s="22">
        <v>4596</v>
      </c>
      <c r="O4" s="22">
        <v>587</v>
      </c>
      <c r="P4" s="22">
        <v>0</v>
      </c>
      <c r="Q4" s="22">
        <v>23</v>
      </c>
      <c r="R4" s="23">
        <v>3712</v>
      </c>
      <c r="S4" s="23">
        <v>591</v>
      </c>
      <c r="T4" s="23">
        <v>0</v>
      </c>
      <c r="U4" s="23">
        <v>79</v>
      </c>
      <c r="V4" s="24">
        <v>2387</v>
      </c>
      <c r="W4" s="24">
        <v>193</v>
      </c>
      <c r="X4" s="24">
        <v>0</v>
      </c>
      <c r="Y4" s="24">
        <v>173</v>
      </c>
      <c r="Z4" s="25">
        <v>241</v>
      </c>
      <c r="AA4" s="25">
        <v>8</v>
      </c>
      <c r="AB4" s="25">
        <v>0</v>
      </c>
      <c r="AC4" s="25">
        <v>32</v>
      </c>
      <c r="AD4" s="26">
        <v>89</v>
      </c>
      <c r="AE4" s="26">
        <v>14</v>
      </c>
      <c r="AF4" s="26">
        <v>0</v>
      </c>
      <c r="AG4" s="26">
        <v>16</v>
      </c>
      <c r="AH4">
        <f t="shared" ref="AH4:AH15" si="0">SUM(J4:M4)</f>
        <v>1179</v>
      </c>
      <c r="AI4">
        <f t="shared" ref="AI4:AI15" si="1">SUM(N4:Q4)</f>
        <v>5206</v>
      </c>
      <c r="AJ4">
        <f t="shared" ref="AJ4:AJ15" si="2">SUM(R4:U4)</f>
        <v>4382</v>
      </c>
      <c r="AK4">
        <f t="shared" ref="AK4:AK15" si="3">SUM(V4:Y4)</f>
        <v>2753</v>
      </c>
      <c r="AL4">
        <f t="shared" ref="AL4:AL15" si="4">SUM(Z4:AC4)</f>
        <v>281</v>
      </c>
      <c r="AM4">
        <f t="shared" ref="AM4:AM15" si="5">SUM(AD4:AG4)</f>
        <v>119</v>
      </c>
      <c r="AN4">
        <f t="shared" ref="AN4:AN15" si="6">SUM(AH4:AM4)</f>
        <v>13920</v>
      </c>
      <c r="AO4" s="67">
        <f t="shared" ref="AO4:AO15" si="7">J4+N4+R4+V4</f>
        <v>11572</v>
      </c>
      <c r="AP4" s="68">
        <f t="shared" ref="AP4:AP15" si="8">K4+O4+S4+W4</f>
        <v>1664</v>
      </c>
      <c r="AQ4" s="68">
        <f t="shared" ref="AQ4:AQ15" si="9">L4+P4+T4+X4</f>
        <v>0</v>
      </c>
      <c r="AR4" s="69">
        <f t="shared" ref="AR4:AR15" si="10">M4+Q4+U4+Y4</f>
        <v>284</v>
      </c>
      <c r="AS4" s="77">
        <f t="shared" ref="AS4:AS15" si="11">V4+Z4+AD4</f>
        <v>2717</v>
      </c>
      <c r="AT4" s="73">
        <f t="shared" ref="AT4:AT15" si="12">W4+AA4+AE4</f>
        <v>215</v>
      </c>
      <c r="AU4" s="73">
        <f t="shared" ref="AU4:AU15" si="13">X4+AB4+AF4</f>
        <v>0</v>
      </c>
      <c r="AV4" s="78">
        <f t="shared" ref="AV4:AV15" si="14">Y4+AC4+AG4</f>
        <v>221</v>
      </c>
      <c r="AW4" s="84">
        <f t="shared" ref="AW4:AW14" si="15">J4+N4+R4+V4+Z4+AD4</f>
        <v>11902</v>
      </c>
      <c r="AX4" s="79">
        <f t="shared" ref="AX4:AX15" si="16">K4+O4+S4+W4+AA4+AE4</f>
        <v>1686</v>
      </c>
      <c r="AY4" s="79">
        <f t="shared" ref="AY4:AY15" si="17">L4+P4+T4+X4+AB4+AF4</f>
        <v>0</v>
      </c>
      <c r="AZ4" s="85">
        <f t="shared" ref="AZ4:AZ15" si="18">M4+Q4+U4+Y4+AC4+AG4</f>
        <v>332</v>
      </c>
      <c r="BC4" s="146">
        <v>2</v>
      </c>
      <c r="BD4" s="148" t="str" cm="1">
        <f t="array" ref="BD4">INDEX($C$3:$C$15,MATCH(BE4,$AL$3:$AL$15,0),0)</f>
        <v>JORDAN</v>
      </c>
      <c r="BE4" s="147">
        <f t="shared" ref="BE4:BE12" si="19">LARGE($AL$3:$AL$15,BC4)</f>
        <v>63326</v>
      </c>
      <c r="BF4" s="147" cm="1">
        <f t="array" ref="BF4">INDEX($AM$3:$AM$15,MATCH(BD4,$C$3:$C$15,0),0)</f>
        <v>68363</v>
      </c>
    </row>
    <row r="5" spans="1:58">
      <c r="A5" s="1">
        <v>1</v>
      </c>
      <c r="B5" s="20" t="s">
        <v>217</v>
      </c>
      <c r="C5" t="s">
        <v>218</v>
      </c>
      <c r="D5" t="s">
        <v>16</v>
      </c>
      <c r="E5" t="s">
        <v>64</v>
      </c>
      <c r="F5" t="s">
        <v>65</v>
      </c>
      <c r="G5" t="s">
        <v>19</v>
      </c>
      <c r="H5" t="s">
        <v>27</v>
      </c>
      <c r="I5" t="s">
        <v>28</v>
      </c>
      <c r="J5" s="21">
        <v>6</v>
      </c>
      <c r="K5" s="21">
        <v>310</v>
      </c>
      <c r="L5" s="21">
        <v>6188</v>
      </c>
      <c r="M5" s="21">
        <v>1113</v>
      </c>
      <c r="N5" s="22">
        <v>0</v>
      </c>
      <c r="O5" s="22">
        <v>133</v>
      </c>
      <c r="P5" s="22">
        <v>14352</v>
      </c>
      <c r="Q5" s="22">
        <v>985</v>
      </c>
      <c r="R5" s="23">
        <v>0</v>
      </c>
      <c r="S5" s="23">
        <v>253</v>
      </c>
      <c r="T5" s="23">
        <v>21541</v>
      </c>
      <c r="U5" s="23">
        <v>1282</v>
      </c>
      <c r="V5" s="24">
        <v>0</v>
      </c>
      <c r="W5" s="24">
        <v>297</v>
      </c>
      <c r="X5" s="24">
        <v>17590</v>
      </c>
      <c r="Y5" s="24">
        <v>1032</v>
      </c>
      <c r="Z5" s="25">
        <v>0</v>
      </c>
      <c r="AA5" s="25">
        <v>536</v>
      </c>
      <c r="AB5" s="25">
        <v>2054</v>
      </c>
      <c r="AC5" s="25">
        <v>1232</v>
      </c>
      <c r="AD5" s="26">
        <v>0</v>
      </c>
      <c r="AE5" s="26">
        <v>297</v>
      </c>
      <c r="AF5" s="26">
        <v>2965</v>
      </c>
      <c r="AG5" s="26">
        <v>2365</v>
      </c>
      <c r="AH5">
        <f t="shared" si="0"/>
        <v>7617</v>
      </c>
      <c r="AI5">
        <f t="shared" si="1"/>
        <v>15470</v>
      </c>
      <c r="AJ5">
        <f t="shared" si="2"/>
        <v>23076</v>
      </c>
      <c r="AK5">
        <f t="shared" si="3"/>
        <v>18919</v>
      </c>
      <c r="AL5">
        <f t="shared" si="4"/>
        <v>3822</v>
      </c>
      <c r="AM5">
        <f t="shared" si="5"/>
        <v>5627</v>
      </c>
      <c r="AN5">
        <f t="shared" si="6"/>
        <v>74531</v>
      </c>
      <c r="AO5" s="67">
        <f t="shared" si="7"/>
        <v>6</v>
      </c>
      <c r="AP5" s="68">
        <f t="shared" si="8"/>
        <v>993</v>
      </c>
      <c r="AQ5" s="68">
        <f t="shared" si="9"/>
        <v>59671</v>
      </c>
      <c r="AR5" s="69">
        <f t="shared" si="10"/>
        <v>4412</v>
      </c>
      <c r="AS5" s="77">
        <f t="shared" si="11"/>
        <v>0</v>
      </c>
      <c r="AT5" s="73">
        <f t="shared" si="12"/>
        <v>1130</v>
      </c>
      <c r="AU5" s="73">
        <f t="shared" si="13"/>
        <v>22609</v>
      </c>
      <c r="AV5" s="78">
        <f t="shared" si="14"/>
        <v>4629</v>
      </c>
      <c r="AW5" s="84">
        <f t="shared" si="15"/>
        <v>6</v>
      </c>
      <c r="AX5" s="79">
        <f t="shared" si="16"/>
        <v>1826</v>
      </c>
      <c r="AY5" s="79">
        <f t="shared" si="17"/>
        <v>64690</v>
      </c>
      <c r="AZ5" s="85">
        <f t="shared" si="18"/>
        <v>8009</v>
      </c>
      <c r="BC5" s="146">
        <v>3</v>
      </c>
      <c r="BD5" s="148" t="str" cm="1">
        <f t="array" ref="BD5">INDEX($C$3:$C$15,MATCH(BE5,$AL$3:$AL$15,0),0)</f>
        <v>OMAN</v>
      </c>
      <c r="BE5" s="147">
        <f t="shared" si="19"/>
        <v>45209</v>
      </c>
      <c r="BF5" s="147" cm="1">
        <f t="array" ref="BF5">INDEX($AM$3:$AM$15,MATCH(BD5,$C$3:$C$15,0),0)</f>
        <v>54317</v>
      </c>
    </row>
    <row r="6" spans="1:58">
      <c r="A6" s="1">
        <v>1</v>
      </c>
      <c r="B6" s="20" t="s">
        <v>221</v>
      </c>
      <c r="C6" t="s">
        <v>222</v>
      </c>
      <c r="D6" t="s">
        <v>16</v>
      </c>
      <c r="E6" t="s">
        <v>64</v>
      </c>
      <c r="F6" t="s">
        <v>65</v>
      </c>
      <c r="G6" t="s">
        <v>19</v>
      </c>
      <c r="H6" t="s">
        <v>41</v>
      </c>
      <c r="I6" t="s">
        <v>28</v>
      </c>
      <c r="J6" s="21">
        <v>0</v>
      </c>
      <c r="K6" s="21">
        <v>11125</v>
      </c>
      <c r="L6" s="21">
        <v>196</v>
      </c>
      <c r="M6" s="21">
        <v>22</v>
      </c>
      <c r="N6" s="22">
        <v>0</v>
      </c>
      <c r="O6" s="22">
        <v>13564</v>
      </c>
      <c r="P6" s="22">
        <v>245</v>
      </c>
      <c r="Q6" s="22">
        <v>47</v>
      </c>
      <c r="R6" s="23">
        <v>0</v>
      </c>
      <c r="S6" s="23">
        <v>18831</v>
      </c>
      <c r="T6" s="23">
        <v>160</v>
      </c>
      <c r="U6" s="23">
        <v>38</v>
      </c>
      <c r="V6" s="24">
        <v>0</v>
      </c>
      <c r="W6" s="24">
        <v>11922</v>
      </c>
      <c r="X6" s="24">
        <v>237</v>
      </c>
      <c r="Y6" s="24">
        <v>78</v>
      </c>
      <c r="Z6" s="25">
        <v>0</v>
      </c>
      <c r="AA6" s="25">
        <v>11673</v>
      </c>
      <c r="AB6" s="25">
        <v>367</v>
      </c>
      <c r="AC6" s="25">
        <v>67</v>
      </c>
      <c r="AD6" s="26">
        <v>0</v>
      </c>
      <c r="AE6" s="26">
        <v>11429</v>
      </c>
      <c r="AF6" s="26">
        <v>299</v>
      </c>
      <c r="AG6" s="26">
        <v>27</v>
      </c>
      <c r="AH6">
        <f t="shared" si="0"/>
        <v>11343</v>
      </c>
      <c r="AI6">
        <f t="shared" si="1"/>
        <v>13856</v>
      </c>
      <c r="AJ6">
        <f t="shared" si="2"/>
        <v>19029</v>
      </c>
      <c r="AK6">
        <f t="shared" si="3"/>
        <v>12237</v>
      </c>
      <c r="AL6">
        <f t="shared" si="4"/>
        <v>12107</v>
      </c>
      <c r="AM6">
        <f t="shared" si="5"/>
        <v>11755</v>
      </c>
      <c r="AN6">
        <f t="shared" si="6"/>
        <v>80327</v>
      </c>
      <c r="AO6" s="67">
        <f t="shared" si="7"/>
        <v>0</v>
      </c>
      <c r="AP6" s="68">
        <f t="shared" si="8"/>
        <v>55442</v>
      </c>
      <c r="AQ6" s="68">
        <f t="shared" si="9"/>
        <v>838</v>
      </c>
      <c r="AR6" s="69">
        <f t="shared" si="10"/>
        <v>185</v>
      </c>
      <c r="AS6" s="77">
        <f t="shared" si="11"/>
        <v>0</v>
      </c>
      <c r="AT6" s="73">
        <f t="shared" si="12"/>
        <v>35024</v>
      </c>
      <c r="AU6" s="73">
        <f t="shared" si="13"/>
        <v>903</v>
      </c>
      <c r="AV6" s="78">
        <f t="shared" si="14"/>
        <v>172</v>
      </c>
      <c r="AW6" s="84">
        <f t="shared" si="15"/>
        <v>0</v>
      </c>
      <c r="AX6" s="79">
        <f t="shared" si="16"/>
        <v>78544</v>
      </c>
      <c r="AY6" s="79">
        <f t="shared" si="17"/>
        <v>1504</v>
      </c>
      <c r="AZ6" s="85">
        <f t="shared" si="18"/>
        <v>279</v>
      </c>
      <c r="BC6" s="146">
        <v>4</v>
      </c>
      <c r="BD6" s="148" t="str" cm="1">
        <f t="array" ref="BD6">INDEX($C$3:$C$15,MATCH(BE6,$AL$3:$AL$15,0),0)</f>
        <v xml:space="preserve">YEMEN  </v>
      </c>
      <c r="BE6" s="147">
        <f t="shared" si="19"/>
        <v>18261</v>
      </c>
      <c r="BF6" s="147" cm="1">
        <f t="array" ref="BF6">INDEX($AM$3:$AM$15,MATCH(BD6,$C$3:$C$15,0),0)</f>
        <v>41625</v>
      </c>
    </row>
    <row r="7" spans="1:58">
      <c r="A7" s="1">
        <v>1</v>
      </c>
      <c r="B7" s="20" t="s">
        <v>229</v>
      </c>
      <c r="C7" t="s">
        <v>230</v>
      </c>
      <c r="D7" t="s">
        <v>16</v>
      </c>
      <c r="E7" t="s">
        <v>64</v>
      </c>
      <c r="F7" t="s">
        <v>65</v>
      </c>
      <c r="G7" t="s">
        <v>19</v>
      </c>
      <c r="H7" t="s">
        <v>27</v>
      </c>
      <c r="I7" t="s">
        <v>28</v>
      </c>
      <c r="J7" s="21">
        <v>0</v>
      </c>
      <c r="K7" s="21">
        <v>2760</v>
      </c>
      <c r="L7" s="21">
        <v>27074</v>
      </c>
      <c r="M7" s="21">
        <v>29710</v>
      </c>
      <c r="N7" s="22">
        <v>0</v>
      </c>
      <c r="O7" s="22">
        <v>1357</v>
      </c>
      <c r="P7" s="22">
        <v>27960</v>
      </c>
      <c r="Q7" s="22">
        <v>25697</v>
      </c>
      <c r="R7" s="23">
        <v>0</v>
      </c>
      <c r="S7" s="23">
        <v>1742</v>
      </c>
      <c r="T7" s="23">
        <v>40842</v>
      </c>
      <c r="U7" s="23">
        <v>20491</v>
      </c>
      <c r="V7" s="24">
        <v>0</v>
      </c>
      <c r="W7" s="24">
        <v>1026</v>
      </c>
      <c r="X7" s="24">
        <v>47210</v>
      </c>
      <c r="Y7" s="24">
        <v>17394</v>
      </c>
      <c r="Z7" s="25">
        <v>0</v>
      </c>
      <c r="AA7" s="25">
        <v>1189</v>
      </c>
      <c r="AB7" s="25">
        <v>39853</v>
      </c>
      <c r="AC7" s="25">
        <v>22284</v>
      </c>
      <c r="AD7" s="26">
        <v>0</v>
      </c>
      <c r="AE7" s="26">
        <v>1930</v>
      </c>
      <c r="AF7" s="26">
        <v>41291</v>
      </c>
      <c r="AG7" s="26">
        <v>25142</v>
      </c>
      <c r="AH7">
        <f t="shared" si="0"/>
        <v>59544</v>
      </c>
      <c r="AI7">
        <f t="shared" si="1"/>
        <v>55014</v>
      </c>
      <c r="AJ7">
        <f t="shared" si="2"/>
        <v>63075</v>
      </c>
      <c r="AK7">
        <f t="shared" si="3"/>
        <v>65630</v>
      </c>
      <c r="AL7">
        <f t="shared" si="4"/>
        <v>63326</v>
      </c>
      <c r="AM7">
        <f t="shared" si="5"/>
        <v>68363</v>
      </c>
      <c r="AN7">
        <f t="shared" si="6"/>
        <v>374952</v>
      </c>
      <c r="AO7" s="67">
        <f t="shared" si="7"/>
        <v>0</v>
      </c>
      <c r="AP7" s="68">
        <f t="shared" si="8"/>
        <v>6885</v>
      </c>
      <c r="AQ7" s="68">
        <f t="shared" si="9"/>
        <v>143086</v>
      </c>
      <c r="AR7" s="69">
        <f t="shared" si="10"/>
        <v>93292</v>
      </c>
      <c r="AS7" s="77">
        <f t="shared" si="11"/>
        <v>0</v>
      </c>
      <c r="AT7" s="73">
        <f t="shared" si="12"/>
        <v>4145</v>
      </c>
      <c r="AU7" s="73">
        <f t="shared" si="13"/>
        <v>128354</v>
      </c>
      <c r="AV7" s="78">
        <f t="shared" si="14"/>
        <v>64820</v>
      </c>
      <c r="AW7" s="84">
        <f t="shared" si="15"/>
        <v>0</v>
      </c>
      <c r="AX7" s="79">
        <f t="shared" si="16"/>
        <v>10004</v>
      </c>
      <c r="AY7" s="79">
        <f t="shared" si="17"/>
        <v>224230</v>
      </c>
      <c r="AZ7" s="85">
        <f t="shared" si="18"/>
        <v>140718</v>
      </c>
      <c r="BC7" s="146">
        <v>5</v>
      </c>
      <c r="BD7" s="148" t="str" cm="1">
        <f t="array" ref="BD7">INDEX($C$3:$C$15,MATCH(BE7,$AL$3:$AL$15,0),0)</f>
        <v>LEBANON</v>
      </c>
      <c r="BE7" s="147">
        <f t="shared" si="19"/>
        <v>12767</v>
      </c>
      <c r="BF7" s="147" cm="1">
        <f t="array" ref="BF7">INDEX($AM$3:$AM$15,MATCH(BD7,$C$3:$C$15,0),0)</f>
        <v>4715</v>
      </c>
    </row>
    <row r="8" spans="1:58">
      <c r="A8" s="1">
        <v>1</v>
      </c>
      <c r="B8" s="20" t="s">
        <v>240</v>
      </c>
      <c r="C8" t="s">
        <v>241</v>
      </c>
      <c r="D8" t="s">
        <v>16</v>
      </c>
      <c r="E8" t="s">
        <v>64</v>
      </c>
      <c r="F8" t="s">
        <v>65</v>
      </c>
      <c r="G8" t="s">
        <v>19</v>
      </c>
      <c r="H8" t="s">
        <v>41</v>
      </c>
      <c r="I8" t="s">
        <v>28</v>
      </c>
      <c r="J8" s="21">
        <v>1</v>
      </c>
      <c r="K8" s="21">
        <v>451</v>
      </c>
      <c r="L8" s="21">
        <v>1577</v>
      </c>
      <c r="M8" s="21">
        <v>40</v>
      </c>
      <c r="N8" s="22">
        <v>0</v>
      </c>
      <c r="O8" s="22">
        <v>355</v>
      </c>
      <c r="P8" s="22">
        <v>1130</v>
      </c>
      <c r="Q8" s="22">
        <v>38</v>
      </c>
      <c r="R8" s="23">
        <v>0</v>
      </c>
      <c r="S8" s="23">
        <v>303</v>
      </c>
      <c r="T8" s="23">
        <v>1018</v>
      </c>
      <c r="U8" s="23">
        <v>21</v>
      </c>
      <c r="V8" s="24">
        <v>0</v>
      </c>
      <c r="W8" s="24">
        <v>277</v>
      </c>
      <c r="X8" s="24">
        <v>1187</v>
      </c>
      <c r="Y8" s="24">
        <v>2</v>
      </c>
      <c r="Z8" s="25">
        <v>0</v>
      </c>
      <c r="AA8" s="25">
        <v>369</v>
      </c>
      <c r="AB8" s="25">
        <v>1190</v>
      </c>
      <c r="AC8" s="25">
        <v>2</v>
      </c>
      <c r="AD8" s="26">
        <v>0</v>
      </c>
      <c r="AE8" s="26">
        <v>356</v>
      </c>
      <c r="AF8" s="26">
        <v>1254</v>
      </c>
      <c r="AG8" s="26">
        <v>15</v>
      </c>
      <c r="AH8">
        <f t="shared" si="0"/>
        <v>2069</v>
      </c>
      <c r="AI8">
        <f t="shared" si="1"/>
        <v>1523</v>
      </c>
      <c r="AJ8">
        <f t="shared" si="2"/>
        <v>1342</v>
      </c>
      <c r="AK8">
        <f t="shared" si="3"/>
        <v>1466</v>
      </c>
      <c r="AL8">
        <f t="shared" si="4"/>
        <v>1561</v>
      </c>
      <c r="AM8">
        <f t="shared" si="5"/>
        <v>1625</v>
      </c>
      <c r="AN8">
        <f t="shared" si="6"/>
        <v>9586</v>
      </c>
      <c r="AO8" s="67">
        <f t="shared" si="7"/>
        <v>1</v>
      </c>
      <c r="AP8" s="68">
        <f t="shared" si="8"/>
        <v>1386</v>
      </c>
      <c r="AQ8" s="68">
        <f t="shared" si="9"/>
        <v>4912</v>
      </c>
      <c r="AR8" s="69">
        <f t="shared" si="10"/>
        <v>101</v>
      </c>
      <c r="AS8" s="77">
        <f t="shared" si="11"/>
        <v>0</v>
      </c>
      <c r="AT8" s="73">
        <f t="shared" si="12"/>
        <v>1002</v>
      </c>
      <c r="AU8" s="73">
        <f t="shared" si="13"/>
        <v>3631</v>
      </c>
      <c r="AV8" s="78">
        <f t="shared" si="14"/>
        <v>19</v>
      </c>
      <c r="AW8" s="84">
        <f t="shared" si="15"/>
        <v>1</v>
      </c>
      <c r="AX8" s="79">
        <f t="shared" si="16"/>
        <v>2111</v>
      </c>
      <c r="AY8" s="79">
        <f t="shared" si="17"/>
        <v>7356</v>
      </c>
      <c r="AZ8" s="85">
        <f t="shared" si="18"/>
        <v>118</v>
      </c>
      <c r="BC8" s="146">
        <v>6</v>
      </c>
      <c r="BD8" s="148" t="str" cm="1">
        <f t="array" ref="BD8">INDEX($C$3:$C$15,MATCH(BE8,$AL$3:$AL$15,0),0)</f>
        <v xml:space="preserve">ISRAEL </v>
      </c>
      <c r="BE8" s="147">
        <f t="shared" si="19"/>
        <v>12107</v>
      </c>
      <c r="BF8" s="147" cm="1">
        <f t="array" ref="BF8">INDEX($AM$3:$AM$15,MATCH(BD8,$C$3:$C$15,0),0)</f>
        <v>11755</v>
      </c>
    </row>
    <row r="9" spans="1:58">
      <c r="A9" s="1">
        <v>1</v>
      </c>
      <c r="B9" s="20" t="s">
        <v>248</v>
      </c>
      <c r="C9" t="s">
        <v>249</v>
      </c>
      <c r="D9" t="s">
        <v>16</v>
      </c>
      <c r="E9" t="s">
        <v>64</v>
      </c>
      <c r="F9" t="s">
        <v>65</v>
      </c>
      <c r="G9" t="s">
        <v>19</v>
      </c>
      <c r="H9" t="s">
        <v>27</v>
      </c>
      <c r="I9" t="s">
        <v>28</v>
      </c>
      <c r="J9" s="21">
        <v>3</v>
      </c>
      <c r="K9" s="21">
        <v>8586</v>
      </c>
      <c r="L9" s="21">
        <v>17026</v>
      </c>
      <c r="M9" s="21">
        <v>52</v>
      </c>
      <c r="N9" s="22">
        <v>0</v>
      </c>
      <c r="O9" s="22">
        <v>12078</v>
      </c>
      <c r="P9" s="22">
        <v>16213</v>
      </c>
      <c r="Q9" s="22">
        <v>81</v>
      </c>
      <c r="R9" s="23">
        <v>0</v>
      </c>
      <c r="S9" s="23">
        <v>7431</v>
      </c>
      <c r="T9" s="23">
        <v>18059</v>
      </c>
      <c r="U9" s="23">
        <v>229</v>
      </c>
      <c r="V9" s="24">
        <v>0</v>
      </c>
      <c r="W9" s="24">
        <v>3851</v>
      </c>
      <c r="X9" s="24">
        <v>16484</v>
      </c>
      <c r="Y9" s="24">
        <v>267</v>
      </c>
      <c r="Z9" s="25">
        <v>0</v>
      </c>
      <c r="AA9" s="25">
        <v>3031</v>
      </c>
      <c r="AB9" s="25">
        <v>9505</v>
      </c>
      <c r="AC9" s="25">
        <v>231</v>
      </c>
      <c r="AD9" s="26">
        <v>0</v>
      </c>
      <c r="AE9" s="26">
        <v>1415</v>
      </c>
      <c r="AF9" s="26">
        <v>3111</v>
      </c>
      <c r="AG9" s="26">
        <v>189</v>
      </c>
      <c r="AH9">
        <f t="shared" si="0"/>
        <v>25667</v>
      </c>
      <c r="AI9">
        <f t="shared" si="1"/>
        <v>28372</v>
      </c>
      <c r="AJ9">
        <f t="shared" si="2"/>
        <v>25719</v>
      </c>
      <c r="AK9">
        <f t="shared" si="3"/>
        <v>20602</v>
      </c>
      <c r="AL9">
        <f t="shared" si="4"/>
        <v>12767</v>
      </c>
      <c r="AM9">
        <f t="shared" si="5"/>
        <v>4715</v>
      </c>
      <c r="AN9">
        <f t="shared" si="6"/>
        <v>117842</v>
      </c>
      <c r="AO9" s="67">
        <f t="shared" si="7"/>
        <v>3</v>
      </c>
      <c r="AP9" s="68">
        <f t="shared" si="8"/>
        <v>31946</v>
      </c>
      <c r="AQ9" s="68">
        <f t="shared" si="9"/>
        <v>67782</v>
      </c>
      <c r="AR9" s="69">
        <f t="shared" si="10"/>
        <v>629</v>
      </c>
      <c r="AS9" s="77">
        <f t="shared" si="11"/>
        <v>0</v>
      </c>
      <c r="AT9" s="73">
        <f t="shared" si="12"/>
        <v>8297</v>
      </c>
      <c r="AU9" s="73">
        <f t="shared" si="13"/>
        <v>29100</v>
      </c>
      <c r="AV9" s="78">
        <f t="shared" si="14"/>
        <v>687</v>
      </c>
      <c r="AW9" s="84">
        <f t="shared" si="15"/>
        <v>3</v>
      </c>
      <c r="AX9" s="79">
        <f t="shared" si="16"/>
        <v>36392</v>
      </c>
      <c r="AY9" s="79">
        <f t="shared" si="17"/>
        <v>80398</v>
      </c>
      <c r="AZ9" s="85">
        <f t="shared" si="18"/>
        <v>1049</v>
      </c>
      <c r="BC9" s="146">
        <v>7</v>
      </c>
      <c r="BD9" s="148" t="str" cm="1">
        <f t="array" ref="BD9">INDEX($C$3:$C$15,MATCH(BE9,$AL$3:$AL$15,0),0)</f>
        <v>SAUDI ARABIA</v>
      </c>
      <c r="BE9" s="147">
        <f t="shared" si="19"/>
        <v>6586</v>
      </c>
      <c r="BF9" s="147" cm="1">
        <f t="array" ref="BF9">INDEX($AM$3:$AM$15,MATCH(BD9,$C$3:$C$15,0),0)</f>
        <v>6647</v>
      </c>
    </row>
    <row r="10" spans="1:58">
      <c r="A10" s="1">
        <v>1</v>
      </c>
      <c r="B10" s="20" t="s">
        <v>313</v>
      </c>
      <c r="C10" t="s">
        <v>314</v>
      </c>
      <c r="D10" t="s">
        <v>16</v>
      </c>
      <c r="E10" t="s">
        <v>64</v>
      </c>
      <c r="F10" s="20" t="s">
        <v>65</v>
      </c>
      <c r="G10" t="s">
        <v>19</v>
      </c>
      <c r="H10" t="s">
        <v>41</v>
      </c>
      <c r="I10" t="s">
        <v>28</v>
      </c>
      <c r="J10" s="21">
        <v>5</v>
      </c>
      <c r="K10" s="21">
        <v>64</v>
      </c>
      <c r="L10" s="21">
        <v>1280</v>
      </c>
      <c r="M10" s="21">
        <v>68</v>
      </c>
      <c r="N10" s="22">
        <v>0</v>
      </c>
      <c r="O10" s="22">
        <v>86</v>
      </c>
      <c r="P10" s="22">
        <v>2492</v>
      </c>
      <c r="Q10" s="22">
        <v>131</v>
      </c>
      <c r="R10" s="23">
        <v>0</v>
      </c>
      <c r="S10" s="23">
        <v>85</v>
      </c>
      <c r="T10" s="23">
        <v>6418</v>
      </c>
      <c r="U10" s="23">
        <v>39</v>
      </c>
      <c r="V10" s="24">
        <v>0</v>
      </c>
      <c r="W10" s="24">
        <v>59</v>
      </c>
      <c r="X10" s="24">
        <v>19828</v>
      </c>
      <c r="Y10" s="24">
        <v>1675</v>
      </c>
      <c r="Z10" s="25">
        <v>0</v>
      </c>
      <c r="AA10" s="25">
        <v>69</v>
      </c>
      <c r="AB10" s="25">
        <v>39132</v>
      </c>
      <c r="AC10" s="25">
        <v>6008</v>
      </c>
      <c r="AD10" s="26">
        <v>0</v>
      </c>
      <c r="AE10" s="26">
        <v>37</v>
      </c>
      <c r="AF10" s="26">
        <v>37639</v>
      </c>
      <c r="AG10" s="26">
        <v>16641</v>
      </c>
      <c r="AH10">
        <f t="shared" si="0"/>
        <v>1417</v>
      </c>
      <c r="AI10">
        <f t="shared" si="1"/>
        <v>2709</v>
      </c>
      <c r="AJ10">
        <f t="shared" si="2"/>
        <v>6542</v>
      </c>
      <c r="AK10">
        <f t="shared" si="3"/>
        <v>21562</v>
      </c>
      <c r="AL10">
        <f t="shared" si="4"/>
        <v>45209</v>
      </c>
      <c r="AM10">
        <f t="shared" si="5"/>
        <v>54317</v>
      </c>
      <c r="AN10">
        <f t="shared" si="6"/>
        <v>131756</v>
      </c>
      <c r="AO10" s="67">
        <f t="shared" si="7"/>
        <v>5</v>
      </c>
      <c r="AP10" s="68">
        <f t="shared" si="8"/>
        <v>294</v>
      </c>
      <c r="AQ10" s="68">
        <f t="shared" si="9"/>
        <v>30018</v>
      </c>
      <c r="AR10" s="69">
        <f t="shared" si="10"/>
        <v>1913</v>
      </c>
      <c r="AS10" s="77">
        <f t="shared" si="11"/>
        <v>0</v>
      </c>
      <c r="AT10" s="73">
        <f t="shared" si="12"/>
        <v>165</v>
      </c>
      <c r="AU10" s="73">
        <f t="shared" si="13"/>
        <v>96599</v>
      </c>
      <c r="AV10" s="78">
        <f t="shared" si="14"/>
        <v>24324</v>
      </c>
      <c r="AW10" s="84">
        <f t="shared" si="15"/>
        <v>5</v>
      </c>
      <c r="AX10" s="79">
        <f t="shared" si="16"/>
        <v>400</v>
      </c>
      <c r="AY10" s="79">
        <f t="shared" si="17"/>
        <v>106789</v>
      </c>
      <c r="AZ10" s="85">
        <f t="shared" si="18"/>
        <v>24562</v>
      </c>
      <c r="BC10" s="146">
        <v>8</v>
      </c>
      <c r="BD10" s="148" t="str" cm="1">
        <f t="array" ref="BD10">INDEX($C$3:$C$15,MATCH(BE10,$AL$3:$AL$15,0),0)</f>
        <v xml:space="preserve">SYRIAN ARAB REPUBLIC </v>
      </c>
      <c r="BE10" s="147">
        <f t="shared" si="19"/>
        <v>6328</v>
      </c>
      <c r="BF10" s="147" cm="1">
        <f t="array" ref="BF10">INDEX($AM$3:$AM$15,MATCH(BD10,$C$3:$C$15,0),0)</f>
        <v>3203</v>
      </c>
    </row>
    <row r="11" spans="1:58">
      <c r="A11" s="1">
        <v>1</v>
      </c>
      <c r="B11" t="s">
        <v>334</v>
      </c>
      <c r="C11" t="s">
        <v>335</v>
      </c>
      <c r="D11" t="s">
        <v>16</v>
      </c>
      <c r="E11" t="s">
        <v>64</v>
      </c>
      <c r="F11" t="s">
        <v>65</v>
      </c>
      <c r="G11" t="s">
        <v>19</v>
      </c>
      <c r="H11" t="s">
        <v>41</v>
      </c>
      <c r="I11" t="s">
        <v>28</v>
      </c>
      <c r="J11" s="21">
        <v>1</v>
      </c>
      <c r="K11" s="21">
        <v>163</v>
      </c>
      <c r="L11" s="21">
        <v>835</v>
      </c>
      <c r="M11" s="21">
        <v>1</v>
      </c>
      <c r="N11" s="22">
        <v>0</v>
      </c>
      <c r="O11" s="22">
        <v>120</v>
      </c>
      <c r="P11" s="22">
        <v>508</v>
      </c>
      <c r="Q11" s="22">
        <v>4</v>
      </c>
      <c r="R11" s="23">
        <v>0</v>
      </c>
      <c r="S11" s="23">
        <v>109</v>
      </c>
      <c r="T11" s="23">
        <v>414</v>
      </c>
      <c r="U11" s="23">
        <v>0</v>
      </c>
      <c r="V11" s="24">
        <v>0</v>
      </c>
      <c r="W11" s="24">
        <v>12110</v>
      </c>
      <c r="X11" s="24">
        <v>448</v>
      </c>
      <c r="Y11" s="24">
        <v>0</v>
      </c>
      <c r="Z11" s="25">
        <v>0</v>
      </c>
      <c r="AA11" s="25">
        <v>178</v>
      </c>
      <c r="AB11" s="25">
        <v>348</v>
      </c>
      <c r="AC11" s="25">
        <v>3</v>
      </c>
      <c r="AD11" s="26">
        <v>0</v>
      </c>
      <c r="AE11" s="26">
        <v>99</v>
      </c>
      <c r="AF11" s="26">
        <v>374</v>
      </c>
      <c r="AG11" s="26">
        <v>0</v>
      </c>
      <c r="AH11">
        <f t="shared" si="0"/>
        <v>1000</v>
      </c>
      <c r="AI11">
        <f t="shared" si="1"/>
        <v>632</v>
      </c>
      <c r="AJ11">
        <f t="shared" si="2"/>
        <v>523</v>
      </c>
      <c r="AK11">
        <f t="shared" si="3"/>
        <v>12558</v>
      </c>
      <c r="AL11">
        <f t="shared" si="4"/>
        <v>529</v>
      </c>
      <c r="AM11">
        <f t="shared" si="5"/>
        <v>473</v>
      </c>
      <c r="AN11">
        <f t="shared" si="6"/>
        <v>15715</v>
      </c>
      <c r="AO11" s="67">
        <f t="shared" si="7"/>
        <v>1</v>
      </c>
      <c r="AP11" s="68">
        <f t="shared" si="8"/>
        <v>12502</v>
      </c>
      <c r="AQ11" s="68">
        <f t="shared" si="9"/>
        <v>2205</v>
      </c>
      <c r="AR11" s="69">
        <f t="shared" si="10"/>
        <v>5</v>
      </c>
      <c r="AS11" s="77">
        <f t="shared" si="11"/>
        <v>0</v>
      </c>
      <c r="AT11" s="73">
        <f t="shared" si="12"/>
        <v>12387</v>
      </c>
      <c r="AU11" s="73">
        <f t="shared" si="13"/>
        <v>1170</v>
      </c>
      <c r="AV11" s="78">
        <f t="shared" si="14"/>
        <v>3</v>
      </c>
      <c r="AW11" s="84">
        <f t="shared" si="15"/>
        <v>1</v>
      </c>
      <c r="AX11" s="79">
        <f t="shared" si="16"/>
        <v>12779</v>
      </c>
      <c r="AY11" s="79">
        <f t="shared" si="17"/>
        <v>2927</v>
      </c>
      <c r="AZ11" s="85">
        <f t="shared" si="18"/>
        <v>8</v>
      </c>
      <c r="BC11" s="146">
        <v>9</v>
      </c>
      <c r="BD11" s="148" t="str" cm="1">
        <f t="array" ref="BD11">INDEX($C$3:$C$15,MATCH(BE11,$AL$3:$AL$15,0),0)</f>
        <v>IRAQ</v>
      </c>
      <c r="BE11" s="147">
        <f t="shared" si="19"/>
        <v>3822</v>
      </c>
      <c r="BF11" s="147" cm="1">
        <f t="array" ref="BF11">INDEX($AM$3:$AM$15,MATCH(BD11,$C$3:$C$15,0),0)</f>
        <v>5627</v>
      </c>
    </row>
    <row r="12" spans="1:58">
      <c r="A12" s="1">
        <v>1</v>
      </c>
      <c r="B12" t="s">
        <v>349</v>
      </c>
      <c r="C12" t="s">
        <v>350</v>
      </c>
      <c r="D12" t="s">
        <v>16</v>
      </c>
      <c r="E12" t="s">
        <v>64</v>
      </c>
      <c r="F12" s="20" t="s">
        <v>65</v>
      </c>
      <c r="G12" t="s">
        <v>19</v>
      </c>
      <c r="H12" t="s">
        <v>41</v>
      </c>
      <c r="I12" t="s">
        <v>28</v>
      </c>
      <c r="J12" s="21">
        <v>25</v>
      </c>
      <c r="K12" s="21">
        <v>502</v>
      </c>
      <c r="L12" s="21">
        <v>15891</v>
      </c>
      <c r="M12" s="21">
        <v>36</v>
      </c>
      <c r="N12" s="22">
        <v>0</v>
      </c>
      <c r="O12" s="22">
        <v>292</v>
      </c>
      <c r="P12" s="22">
        <v>6140</v>
      </c>
      <c r="Q12" s="22">
        <v>11</v>
      </c>
      <c r="R12" s="23">
        <v>0</v>
      </c>
      <c r="S12" s="23">
        <v>404</v>
      </c>
      <c r="T12" s="23">
        <v>4136</v>
      </c>
      <c r="U12" s="23">
        <v>66</v>
      </c>
      <c r="V12" s="24">
        <v>0</v>
      </c>
      <c r="W12" s="24">
        <v>181</v>
      </c>
      <c r="X12" s="24">
        <v>2847</v>
      </c>
      <c r="Y12" s="24">
        <v>136</v>
      </c>
      <c r="Z12" s="25">
        <v>0</v>
      </c>
      <c r="AA12" s="25">
        <v>481</v>
      </c>
      <c r="AB12" s="25">
        <v>4925</v>
      </c>
      <c r="AC12" s="25">
        <v>1180</v>
      </c>
      <c r="AD12" s="26">
        <v>0</v>
      </c>
      <c r="AE12" s="26">
        <v>524</v>
      </c>
      <c r="AF12" s="26">
        <v>4587</v>
      </c>
      <c r="AG12" s="26">
        <v>1536</v>
      </c>
      <c r="AH12">
        <f t="shared" si="0"/>
        <v>16454</v>
      </c>
      <c r="AI12">
        <f t="shared" si="1"/>
        <v>6443</v>
      </c>
      <c r="AJ12">
        <f t="shared" si="2"/>
        <v>4606</v>
      </c>
      <c r="AK12">
        <f t="shared" si="3"/>
        <v>3164</v>
      </c>
      <c r="AL12">
        <f t="shared" si="4"/>
        <v>6586</v>
      </c>
      <c r="AM12">
        <f t="shared" si="5"/>
        <v>6647</v>
      </c>
      <c r="AN12">
        <f t="shared" si="6"/>
        <v>43900</v>
      </c>
      <c r="AO12" s="67">
        <f t="shared" si="7"/>
        <v>25</v>
      </c>
      <c r="AP12" s="68">
        <f t="shared" si="8"/>
        <v>1379</v>
      </c>
      <c r="AQ12" s="68">
        <f t="shared" si="9"/>
        <v>29014</v>
      </c>
      <c r="AR12" s="69">
        <f t="shared" si="10"/>
        <v>249</v>
      </c>
      <c r="AS12" s="77">
        <f t="shared" si="11"/>
        <v>0</v>
      </c>
      <c r="AT12" s="73">
        <f t="shared" si="12"/>
        <v>1186</v>
      </c>
      <c r="AU12" s="73">
        <f t="shared" si="13"/>
        <v>12359</v>
      </c>
      <c r="AV12" s="78">
        <f t="shared" si="14"/>
        <v>2852</v>
      </c>
      <c r="AW12" s="84">
        <f t="shared" si="15"/>
        <v>25</v>
      </c>
      <c r="AX12" s="79">
        <f t="shared" si="16"/>
        <v>2384</v>
      </c>
      <c r="AY12" s="79">
        <f t="shared" si="17"/>
        <v>38526</v>
      </c>
      <c r="AZ12" s="85">
        <f t="shared" si="18"/>
        <v>2965</v>
      </c>
      <c r="BC12" s="146">
        <v>10</v>
      </c>
      <c r="BD12" s="148" t="str" cm="1">
        <f t="array" ref="BD12">INDEX($C$3:$C$15,MATCH(BE12,$AL$3:$AL$15,0),0)</f>
        <v>KUWAIT</v>
      </c>
      <c r="BE12" s="147">
        <f t="shared" si="19"/>
        <v>1561</v>
      </c>
      <c r="BF12" s="147" cm="1">
        <f t="array" ref="BF12">INDEX($AM$3:$AM$15,MATCH(BD12,$C$3:$C$15,0),0)</f>
        <v>1625</v>
      </c>
    </row>
    <row r="13" spans="1:58">
      <c r="A13" s="1">
        <v>1</v>
      </c>
      <c r="B13" s="20" t="s">
        <v>389</v>
      </c>
      <c r="C13" t="s">
        <v>390</v>
      </c>
      <c r="D13" t="s">
        <v>52</v>
      </c>
      <c r="E13" t="s">
        <v>64</v>
      </c>
      <c r="F13" t="s">
        <v>65</v>
      </c>
      <c r="G13" t="s">
        <v>19</v>
      </c>
      <c r="H13" t="s">
        <v>20</v>
      </c>
      <c r="I13" t="s">
        <v>28</v>
      </c>
      <c r="J13" s="21">
        <v>0</v>
      </c>
      <c r="K13" s="21">
        <v>92</v>
      </c>
      <c r="L13" s="21">
        <v>0</v>
      </c>
      <c r="M13" s="21">
        <v>357</v>
      </c>
      <c r="N13" s="22">
        <v>0</v>
      </c>
      <c r="O13" s="22">
        <v>54</v>
      </c>
      <c r="P13" s="22">
        <v>0</v>
      </c>
      <c r="Q13" s="22">
        <v>2846</v>
      </c>
      <c r="R13" s="23">
        <v>0</v>
      </c>
      <c r="S13" s="23">
        <v>14</v>
      </c>
      <c r="T13" s="23">
        <v>0</v>
      </c>
      <c r="U13" s="23">
        <v>4746</v>
      </c>
      <c r="V13" s="24">
        <v>0</v>
      </c>
      <c r="W13" s="24">
        <v>19</v>
      </c>
      <c r="X13" s="24">
        <v>0</v>
      </c>
      <c r="Y13" s="24">
        <v>3438</v>
      </c>
      <c r="Z13" s="25">
        <v>0</v>
      </c>
      <c r="AA13" s="25">
        <v>13</v>
      </c>
      <c r="AB13" s="25">
        <v>0</v>
      </c>
      <c r="AC13" s="25">
        <v>6315</v>
      </c>
      <c r="AD13" s="26">
        <v>0</v>
      </c>
      <c r="AE13" s="26">
        <v>9</v>
      </c>
      <c r="AF13" s="26">
        <v>0</v>
      </c>
      <c r="AG13" s="26">
        <v>3194</v>
      </c>
      <c r="AH13">
        <f t="shared" si="0"/>
        <v>449</v>
      </c>
      <c r="AI13">
        <f t="shared" si="1"/>
        <v>2900</v>
      </c>
      <c r="AJ13">
        <f t="shared" si="2"/>
        <v>4760</v>
      </c>
      <c r="AK13">
        <f t="shared" si="3"/>
        <v>3457</v>
      </c>
      <c r="AL13">
        <f t="shared" si="4"/>
        <v>6328</v>
      </c>
      <c r="AM13">
        <f t="shared" si="5"/>
        <v>3203</v>
      </c>
      <c r="AN13">
        <f t="shared" si="6"/>
        <v>21097</v>
      </c>
      <c r="AO13" s="67">
        <f t="shared" si="7"/>
        <v>0</v>
      </c>
      <c r="AP13" s="68">
        <f t="shared" si="8"/>
        <v>179</v>
      </c>
      <c r="AQ13" s="68">
        <f t="shared" si="9"/>
        <v>0</v>
      </c>
      <c r="AR13" s="69">
        <f t="shared" si="10"/>
        <v>11387</v>
      </c>
      <c r="AS13" s="77">
        <f t="shared" si="11"/>
        <v>0</v>
      </c>
      <c r="AT13" s="73">
        <f t="shared" si="12"/>
        <v>41</v>
      </c>
      <c r="AU13" s="73">
        <f t="shared" si="13"/>
        <v>0</v>
      </c>
      <c r="AV13" s="78">
        <f t="shared" si="14"/>
        <v>12947</v>
      </c>
      <c r="AW13" s="84">
        <f t="shared" si="15"/>
        <v>0</v>
      </c>
      <c r="AX13" s="79">
        <f t="shared" si="16"/>
        <v>201</v>
      </c>
      <c r="AY13" s="79">
        <f t="shared" si="17"/>
        <v>0</v>
      </c>
      <c r="AZ13" s="85">
        <f t="shared" si="18"/>
        <v>20896</v>
      </c>
    </row>
    <row r="14" spans="1:58">
      <c r="A14" s="1">
        <v>1</v>
      </c>
      <c r="B14" s="20" t="s">
        <v>419</v>
      </c>
      <c r="C14" t="s">
        <v>420</v>
      </c>
      <c r="D14" t="s">
        <v>16</v>
      </c>
      <c r="E14" t="s">
        <v>64</v>
      </c>
      <c r="F14" s="20" t="s">
        <v>65</v>
      </c>
      <c r="G14" t="s">
        <v>19</v>
      </c>
      <c r="H14" t="s">
        <v>41</v>
      </c>
      <c r="I14" t="s">
        <v>28</v>
      </c>
      <c r="J14" s="21">
        <v>103836</v>
      </c>
      <c r="K14" s="21">
        <v>3053</v>
      </c>
      <c r="L14" s="21">
        <v>85016</v>
      </c>
      <c r="M14" s="21">
        <v>2134</v>
      </c>
      <c r="N14" s="22">
        <v>117236</v>
      </c>
      <c r="O14" s="22">
        <v>19094</v>
      </c>
      <c r="P14" s="22">
        <v>75146</v>
      </c>
      <c r="Q14" s="22">
        <v>2299</v>
      </c>
      <c r="R14" s="23">
        <v>113195</v>
      </c>
      <c r="S14" s="23">
        <v>3095</v>
      </c>
      <c r="T14" s="23">
        <v>99651</v>
      </c>
      <c r="U14" s="23">
        <v>2312</v>
      </c>
      <c r="V14" s="24">
        <v>100158</v>
      </c>
      <c r="W14" s="24">
        <v>4792</v>
      </c>
      <c r="X14" s="24">
        <v>129489</v>
      </c>
      <c r="Y14" s="24">
        <v>2394</v>
      </c>
      <c r="Z14" s="25">
        <v>143977</v>
      </c>
      <c r="AA14" s="25">
        <v>20513</v>
      </c>
      <c r="AB14" s="25">
        <v>147502</v>
      </c>
      <c r="AC14" s="25">
        <v>3019</v>
      </c>
      <c r="AD14" s="26">
        <v>113944</v>
      </c>
      <c r="AE14" s="26">
        <v>2633</v>
      </c>
      <c r="AF14" s="26">
        <v>97863</v>
      </c>
      <c r="AG14" s="26">
        <v>2646</v>
      </c>
      <c r="AH14">
        <f t="shared" si="0"/>
        <v>194039</v>
      </c>
      <c r="AI14">
        <f t="shared" si="1"/>
        <v>213775</v>
      </c>
      <c r="AJ14">
        <f t="shared" si="2"/>
        <v>218253</v>
      </c>
      <c r="AK14">
        <f t="shared" si="3"/>
        <v>236833</v>
      </c>
      <c r="AL14">
        <f t="shared" si="4"/>
        <v>315011</v>
      </c>
      <c r="AM14">
        <f t="shared" si="5"/>
        <v>217086</v>
      </c>
      <c r="AN14">
        <f t="shared" si="6"/>
        <v>1394997</v>
      </c>
      <c r="AO14" s="67">
        <f t="shared" si="7"/>
        <v>434425</v>
      </c>
      <c r="AP14" s="68">
        <f t="shared" si="8"/>
        <v>30034</v>
      </c>
      <c r="AQ14" s="68">
        <f t="shared" si="9"/>
        <v>389302</v>
      </c>
      <c r="AR14" s="69">
        <f t="shared" si="10"/>
        <v>9139</v>
      </c>
      <c r="AS14" s="77">
        <f t="shared" si="11"/>
        <v>358079</v>
      </c>
      <c r="AT14" s="73">
        <f t="shared" si="12"/>
        <v>27938</v>
      </c>
      <c r="AU14" s="73">
        <f t="shared" si="13"/>
        <v>374854</v>
      </c>
      <c r="AV14" s="78">
        <f t="shared" si="14"/>
        <v>8059</v>
      </c>
      <c r="AW14" s="84">
        <f t="shared" si="15"/>
        <v>692346</v>
      </c>
      <c r="AX14" s="79">
        <f t="shared" si="16"/>
        <v>53180</v>
      </c>
      <c r="AY14" s="79">
        <f t="shared" si="17"/>
        <v>634667</v>
      </c>
      <c r="AZ14" s="85">
        <f t="shared" si="18"/>
        <v>14804</v>
      </c>
    </row>
    <row r="15" spans="1:58">
      <c r="A15" s="1">
        <v>1</v>
      </c>
      <c r="B15" t="s">
        <v>435</v>
      </c>
      <c r="C15" t="s">
        <v>436</v>
      </c>
      <c r="D15" t="s">
        <v>52</v>
      </c>
      <c r="E15" t="s">
        <v>64</v>
      </c>
      <c r="F15" t="s">
        <v>65</v>
      </c>
      <c r="G15" t="s">
        <v>19</v>
      </c>
      <c r="H15" t="s">
        <v>20</v>
      </c>
      <c r="I15" t="s">
        <v>21</v>
      </c>
      <c r="J15" s="21">
        <v>0</v>
      </c>
      <c r="K15" s="21">
        <v>31</v>
      </c>
      <c r="L15" s="21">
        <v>6116</v>
      </c>
      <c r="M15" s="21">
        <v>12194</v>
      </c>
      <c r="N15" s="22">
        <v>0</v>
      </c>
      <c r="O15" s="22">
        <v>9</v>
      </c>
      <c r="P15" s="22">
        <v>4214</v>
      </c>
      <c r="Q15" s="22">
        <v>11495</v>
      </c>
      <c r="R15" s="23">
        <v>0</v>
      </c>
      <c r="S15" s="23">
        <v>15</v>
      </c>
      <c r="T15" s="23">
        <v>8985</v>
      </c>
      <c r="U15" s="23">
        <v>12666</v>
      </c>
      <c r="V15" s="24">
        <v>0</v>
      </c>
      <c r="W15" s="24">
        <v>0</v>
      </c>
      <c r="X15" s="24">
        <v>542</v>
      </c>
      <c r="Y15" s="24">
        <v>10890</v>
      </c>
      <c r="Z15" s="25">
        <v>0</v>
      </c>
      <c r="AA15" s="25">
        <v>1</v>
      </c>
      <c r="AB15" s="25">
        <v>2463</v>
      </c>
      <c r="AC15" s="25">
        <v>15797</v>
      </c>
      <c r="AD15" s="26">
        <v>0</v>
      </c>
      <c r="AE15" s="26">
        <v>4</v>
      </c>
      <c r="AF15" s="26">
        <v>3066</v>
      </c>
      <c r="AG15" s="26">
        <v>38555</v>
      </c>
      <c r="AH15">
        <f t="shared" si="0"/>
        <v>18341</v>
      </c>
      <c r="AI15">
        <f t="shared" si="1"/>
        <v>15718</v>
      </c>
      <c r="AJ15">
        <f t="shared" si="2"/>
        <v>21666</v>
      </c>
      <c r="AK15">
        <f t="shared" si="3"/>
        <v>11432</v>
      </c>
      <c r="AL15">
        <f t="shared" si="4"/>
        <v>18261</v>
      </c>
      <c r="AM15">
        <f t="shared" si="5"/>
        <v>41625</v>
      </c>
      <c r="AN15">
        <f t="shared" si="6"/>
        <v>127043</v>
      </c>
      <c r="AO15" s="67">
        <f t="shared" si="7"/>
        <v>0</v>
      </c>
      <c r="AP15" s="68">
        <f t="shared" si="8"/>
        <v>55</v>
      </c>
      <c r="AQ15" s="68">
        <f t="shared" si="9"/>
        <v>19857</v>
      </c>
      <c r="AR15" s="69">
        <f t="shared" si="10"/>
        <v>47245</v>
      </c>
      <c r="AS15" s="77">
        <f t="shared" si="11"/>
        <v>0</v>
      </c>
      <c r="AT15" s="73">
        <f t="shared" si="12"/>
        <v>5</v>
      </c>
      <c r="AU15" s="73">
        <f t="shared" si="13"/>
        <v>6071</v>
      </c>
      <c r="AV15" s="78">
        <f t="shared" si="14"/>
        <v>65242</v>
      </c>
      <c r="AW15" s="84">
        <f>J15+N15+R15+V15+Z15+AD15</f>
        <v>0</v>
      </c>
      <c r="AX15" s="79">
        <f t="shared" si="16"/>
        <v>60</v>
      </c>
      <c r="AY15" s="79">
        <f t="shared" si="17"/>
        <v>25386</v>
      </c>
      <c r="AZ15" s="85">
        <f t="shared" si="18"/>
        <v>101597</v>
      </c>
    </row>
  </sheetData>
  <mergeCells count="4">
    <mergeCell ref="AO1:AR1"/>
    <mergeCell ref="AS1:AV1"/>
    <mergeCell ref="AW1:AZ1"/>
    <mergeCell ref="BD1:BE1"/>
  </mergeCells>
  <pageMargins left="0.7" right="0.7" top="0.75" bottom="0.75" header="0.3" footer="0.3"/>
  <pageSetup orientation="portrait" r:id="rId1"/>
  <ignoredErrors>
    <ignoredError sqref="AH3:AM15" formulaRange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D1B33-4FB5-584A-9537-1BF189A7DB3A}">
  <dimension ref="A1:BF37"/>
  <sheetViews>
    <sheetView workbookViewId="0">
      <selection activeCell="BD3" sqref="BD3"/>
    </sheetView>
  </sheetViews>
  <sheetFormatPr defaultColWidth="11.42578125" defaultRowHeight="15"/>
  <cols>
    <col min="3" max="3" width="14.85546875" bestFit="1" customWidth="1"/>
    <col min="55" max="55" width="4.140625" bestFit="1" customWidth="1"/>
    <col min="56" max="56" width="14.85546875" bestFit="1" customWidth="1"/>
    <col min="57" max="58" width="23.85546875" bestFit="1" customWidth="1"/>
  </cols>
  <sheetData>
    <row r="1" spans="1:58" ht="21.75" thickBot="1">
      <c r="A1" s="1"/>
      <c r="J1" s="2">
        <v>2015</v>
      </c>
      <c r="K1" s="2">
        <v>2015</v>
      </c>
      <c r="L1" s="2">
        <v>2015</v>
      </c>
      <c r="M1" s="2">
        <v>2015</v>
      </c>
      <c r="N1" s="3">
        <v>2016</v>
      </c>
      <c r="O1" s="3">
        <v>2016</v>
      </c>
      <c r="P1" s="3">
        <v>2016</v>
      </c>
      <c r="Q1" s="3">
        <v>2016</v>
      </c>
      <c r="R1" s="4">
        <v>2017</v>
      </c>
      <c r="S1" s="4">
        <v>2017</v>
      </c>
      <c r="T1" s="4">
        <v>2017</v>
      </c>
      <c r="U1" s="4">
        <v>2017</v>
      </c>
      <c r="V1" s="5">
        <v>2018</v>
      </c>
      <c r="W1" s="5">
        <v>2018</v>
      </c>
      <c r="X1" s="5">
        <v>2018</v>
      </c>
      <c r="Y1" s="5">
        <v>2018</v>
      </c>
      <c r="Z1" s="6">
        <v>2019</v>
      </c>
      <c r="AA1" s="6">
        <v>2019</v>
      </c>
      <c r="AB1" s="6">
        <v>2019</v>
      </c>
      <c r="AC1" s="6">
        <v>2019</v>
      </c>
      <c r="AD1" s="7">
        <v>2020</v>
      </c>
      <c r="AE1" s="7">
        <v>2020</v>
      </c>
      <c r="AF1" s="7">
        <v>2020</v>
      </c>
      <c r="AG1" s="7">
        <v>2020</v>
      </c>
      <c r="AH1" s="8" t="s">
        <v>0</v>
      </c>
      <c r="AI1" s="8" t="s">
        <v>0</v>
      </c>
      <c r="AJ1" s="8" t="s">
        <v>0</v>
      </c>
      <c r="AK1" s="8" t="s">
        <v>0</v>
      </c>
      <c r="AL1" s="8" t="s">
        <v>0</v>
      </c>
      <c r="AM1" s="8" t="s">
        <v>0</v>
      </c>
      <c r="AN1" s="8" t="s">
        <v>0</v>
      </c>
      <c r="AO1" s="277" t="s">
        <v>447</v>
      </c>
      <c r="AP1" s="278"/>
      <c r="AQ1" s="278"/>
      <c r="AR1" s="279"/>
      <c r="AS1" s="283" t="s">
        <v>449</v>
      </c>
      <c r="AT1" s="284"/>
      <c r="AU1" s="284"/>
      <c r="AV1" s="285"/>
      <c r="AW1" s="280" t="s">
        <v>448</v>
      </c>
      <c r="AX1" s="281"/>
      <c r="AY1" s="281"/>
      <c r="AZ1" s="282"/>
      <c r="BD1" s="289">
        <v>2019</v>
      </c>
      <c r="BE1" s="289"/>
      <c r="BF1" s="145">
        <v>2020</v>
      </c>
    </row>
    <row r="2" spans="1:58" ht="63.75" thickBot="1">
      <c r="A2" s="10"/>
      <c r="B2" s="11" t="s">
        <v>1</v>
      </c>
      <c r="C2" s="12" t="s">
        <v>2</v>
      </c>
      <c r="D2" s="12" t="s">
        <v>3</v>
      </c>
      <c r="E2" s="13" t="s">
        <v>4</v>
      </c>
      <c r="F2" s="12" t="s">
        <v>5</v>
      </c>
      <c r="G2" s="12" t="s">
        <v>6</v>
      </c>
      <c r="H2" s="12" t="s">
        <v>7</v>
      </c>
      <c r="I2" s="12" t="s">
        <v>8</v>
      </c>
      <c r="J2" s="2" t="s">
        <v>9</v>
      </c>
      <c r="K2" s="2" t="s">
        <v>10</v>
      </c>
      <c r="L2" s="2" t="s">
        <v>11</v>
      </c>
      <c r="M2" s="2" t="s">
        <v>441</v>
      </c>
      <c r="N2" s="3" t="s">
        <v>9</v>
      </c>
      <c r="O2" s="3" t="s">
        <v>10</v>
      </c>
      <c r="P2" s="3" t="s">
        <v>11</v>
      </c>
      <c r="Q2" s="3" t="s">
        <v>441</v>
      </c>
      <c r="R2" s="4" t="s">
        <v>9</v>
      </c>
      <c r="S2" s="4" t="s">
        <v>10</v>
      </c>
      <c r="T2" s="4" t="s">
        <v>11</v>
      </c>
      <c r="U2" s="4" t="s">
        <v>441</v>
      </c>
      <c r="V2" s="5" t="s">
        <v>9</v>
      </c>
      <c r="W2" s="5" t="s">
        <v>10</v>
      </c>
      <c r="X2" s="5" t="s">
        <v>11</v>
      </c>
      <c r="Y2" s="5" t="s">
        <v>441</v>
      </c>
      <c r="Z2" s="6" t="s">
        <v>9</v>
      </c>
      <c r="AA2" s="6" t="s">
        <v>10</v>
      </c>
      <c r="AB2" s="6" t="s">
        <v>11</v>
      </c>
      <c r="AC2" s="6" t="s">
        <v>441</v>
      </c>
      <c r="AD2" s="7" t="s">
        <v>9</v>
      </c>
      <c r="AE2" s="7" t="s">
        <v>10</v>
      </c>
      <c r="AF2" s="7" t="s">
        <v>11</v>
      </c>
      <c r="AG2" s="7" t="s">
        <v>441</v>
      </c>
      <c r="AH2" s="8">
        <v>2015</v>
      </c>
      <c r="AI2" s="14">
        <v>2016</v>
      </c>
      <c r="AJ2" s="8">
        <v>2017</v>
      </c>
      <c r="AK2" s="14">
        <v>2018</v>
      </c>
      <c r="AL2" s="14">
        <v>2019</v>
      </c>
      <c r="AM2" s="14">
        <v>2020</v>
      </c>
      <c r="AN2" s="14" t="s">
        <v>12</v>
      </c>
      <c r="AO2" s="58" t="s">
        <v>9</v>
      </c>
      <c r="AP2" s="59" t="s">
        <v>10</v>
      </c>
      <c r="AQ2" s="59" t="s">
        <v>11</v>
      </c>
      <c r="AR2" s="60" t="s">
        <v>441</v>
      </c>
      <c r="AS2" s="64" t="s">
        <v>9</v>
      </c>
      <c r="AT2" s="61" t="s">
        <v>10</v>
      </c>
      <c r="AU2" s="61" t="s">
        <v>11</v>
      </c>
      <c r="AV2" s="65" t="s">
        <v>441</v>
      </c>
      <c r="AW2" s="83" t="s">
        <v>9</v>
      </c>
      <c r="AX2" s="62" t="s">
        <v>10</v>
      </c>
      <c r="AY2" s="62" t="s">
        <v>11</v>
      </c>
      <c r="AZ2" s="63" t="s">
        <v>441</v>
      </c>
      <c r="BC2" s="145" t="s">
        <v>28</v>
      </c>
      <c r="BD2" s="145" t="s">
        <v>3</v>
      </c>
      <c r="BE2" s="145" t="s">
        <v>505</v>
      </c>
      <c r="BF2" s="145" t="s">
        <v>505</v>
      </c>
    </row>
    <row r="3" spans="1:58">
      <c r="A3" s="1">
        <v>1</v>
      </c>
      <c r="B3" t="s">
        <v>55</v>
      </c>
      <c r="C3" t="s">
        <v>56</v>
      </c>
      <c r="D3" t="s">
        <v>52</v>
      </c>
      <c r="E3" t="s">
        <v>10</v>
      </c>
      <c r="F3" t="s">
        <v>57</v>
      </c>
      <c r="G3" t="s">
        <v>53</v>
      </c>
      <c r="H3" t="s">
        <v>41</v>
      </c>
      <c r="I3" t="s">
        <v>28</v>
      </c>
      <c r="J3" s="21">
        <v>11</v>
      </c>
      <c r="K3" s="21">
        <v>27679</v>
      </c>
      <c r="L3" s="21">
        <v>176</v>
      </c>
      <c r="M3" s="21">
        <v>0</v>
      </c>
      <c r="N3" s="22">
        <v>0</v>
      </c>
      <c r="O3" s="22">
        <v>33535</v>
      </c>
      <c r="P3" s="22">
        <v>154</v>
      </c>
      <c r="Q3" s="22">
        <v>1</v>
      </c>
      <c r="R3" s="23">
        <v>0</v>
      </c>
      <c r="S3" s="23">
        <v>43191</v>
      </c>
      <c r="T3" s="23">
        <v>181</v>
      </c>
      <c r="U3" s="23">
        <v>2</v>
      </c>
      <c r="V3" s="24">
        <v>0</v>
      </c>
      <c r="W3" s="24">
        <v>50975</v>
      </c>
      <c r="X3" s="24">
        <v>178</v>
      </c>
      <c r="Y3" s="24">
        <v>1</v>
      </c>
      <c r="Z3" s="25">
        <v>0</v>
      </c>
      <c r="AA3" s="25">
        <v>54546</v>
      </c>
      <c r="AB3" s="25">
        <v>131</v>
      </c>
      <c r="AC3" s="25">
        <v>7</v>
      </c>
      <c r="AD3" s="26">
        <v>0</v>
      </c>
      <c r="AE3" s="26">
        <v>51536</v>
      </c>
      <c r="AF3" s="26">
        <v>98</v>
      </c>
      <c r="AG3" s="26">
        <v>0</v>
      </c>
      <c r="AH3">
        <f>SUM(J3:M3)</f>
        <v>27866</v>
      </c>
      <c r="AI3">
        <f>SUM(N3:Q3)</f>
        <v>33690</v>
      </c>
      <c r="AJ3">
        <f>SUM(R3:U3)</f>
        <v>43374</v>
      </c>
      <c r="AK3">
        <f>SUM(V3:Y3)</f>
        <v>51154</v>
      </c>
      <c r="AL3">
        <f>SUM(Z3:AC3)</f>
        <v>54684</v>
      </c>
      <c r="AM3">
        <f>SUM(AD3:AG3)</f>
        <v>51634</v>
      </c>
      <c r="AN3">
        <f>SUM(AH3:AM3)</f>
        <v>262402</v>
      </c>
      <c r="AO3" s="67">
        <f>J3+N3+R3+V3</f>
        <v>11</v>
      </c>
      <c r="AP3" s="68">
        <f>K3+O3+S3+W3</f>
        <v>155380</v>
      </c>
      <c r="AQ3" s="68">
        <f>L3+P3+T3+X3</f>
        <v>689</v>
      </c>
      <c r="AR3" s="69">
        <f>M3+Q3+U3+Y3</f>
        <v>4</v>
      </c>
      <c r="AS3" s="77">
        <f>V3+Z3+AD3</f>
        <v>0</v>
      </c>
      <c r="AT3" s="73">
        <f>W3+AA3+AE3</f>
        <v>157057</v>
      </c>
      <c r="AU3" s="73">
        <f>X3+AB3+AF3</f>
        <v>407</v>
      </c>
      <c r="AV3" s="78">
        <f>Y3+AC3+AG3</f>
        <v>8</v>
      </c>
      <c r="AW3" s="84">
        <f>J3+N3+R3+V3+Z3+AD3</f>
        <v>11</v>
      </c>
      <c r="AX3" s="79">
        <f>K3+O3+S3+W3+AA3+AE3</f>
        <v>261462</v>
      </c>
      <c r="AY3" s="79">
        <f>L3+P3+T3+X3+AB3+AF3</f>
        <v>918</v>
      </c>
      <c r="AZ3" s="85">
        <f>M3+Q3+U3+Y3+AC3+AG3</f>
        <v>11</v>
      </c>
      <c r="BC3" s="146">
        <v>1</v>
      </c>
      <c r="BD3" s="148" t="str" cm="1">
        <f t="array" ref="BD3">INDEX($C$3:$C$37,MATCH(BE3,$AL$3:$AL$37,0),0)</f>
        <v>GERMANY</v>
      </c>
      <c r="BE3" s="147">
        <f>LARGE($AL$3:$AL$37,BC3)</f>
        <v>227149</v>
      </c>
      <c r="BF3" s="147" cm="1">
        <f t="array" ref="BF3">INDEX($AM$3:$AM$37,MATCH(BD3,$C$3:$C$37,0),0)</f>
        <v>192271</v>
      </c>
    </row>
    <row r="4" spans="1:58">
      <c r="A4" s="1">
        <v>1</v>
      </c>
      <c r="B4" t="s">
        <v>74</v>
      </c>
      <c r="C4" t="s">
        <v>75</v>
      </c>
      <c r="D4" t="s">
        <v>52</v>
      </c>
      <c r="E4" t="s">
        <v>10</v>
      </c>
      <c r="F4" t="s">
        <v>57</v>
      </c>
      <c r="G4" t="s">
        <v>53</v>
      </c>
      <c r="H4" t="s">
        <v>41</v>
      </c>
      <c r="I4" t="s">
        <v>28</v>
      </c>
      <c r="J4" s="21">
        <v>42</v>
      </c>
      <c r="K4" s="21">
        <v>54429</v>
      </c>
      <c r="L4" s="21">
        <v>1234</v>
      </c>
      <c r="M4" s="21">
        <v>5</v>
      </c>
      <c r="N4" s="22">
        <v>91</v>
      </c>
      <c r="O4" s="22">
        <v>60049</v>
      </c>
      <c r="P4" s="22">
        <v>1289</v>
      </c>
      <c r="Q4" s="22">
        <v>1</v>
      </c>
      <c r="R4" s="23">
        <v>112</v>
      </c>
      <c r="S4" s="23">
        <v>62219</v>
      </c>
      <c r="T4" s="23">
        <v>1305</v>
      </c>
      <c r="U4" s="23">
        <v>2</v>
      </c>
      <c r="V4" s="24">
        <v>80</v>
      </c>
      <c r="W4" s="24">
        <v>70826</v>
      </c>
      <c r="X4" s="24">
        <v>1306</v>
      </c>
      <c r="Y4" s="24">
        <v>5</v>
      </c>
      <c r="Z4" s="25">
        <v>91</v>
      </c>
      <c r="AA4" s="25">
        <v>86979</v>
      </c>
      <c r="AB4" s="25">
        <v>1855</v>
      </c>
      <c r="AC4" s="25">
        <v>268</v>
      </c>
      <c r="AD4" s="26">
        <v>77</v>
      </c>
      <c r="AE4" s="26">
        <v>79740</v>
      </c>
      <c r="AF4" s="26">
        <v>1929</v>
      </c>
      <c r="AG4" s="26">
        <v>9</v>
      </c>
      <c r="AH4">
        <f t="shared" ref="AH4:AH37" si="0">SUM(J4:M4)</f>
        <v>55710</v>
      </c>
      <c r="AI4">
        <f t="shared" ref="AI4:AI37" si="1">SUM(N4:Q4)</f>
        <v>61430</v>
      </c>
      <c r="AJ4">
        <f t="shared" ref="AJ4:AJ37" si="2">SUM(R4:U4)</f>
        <v>63638</v>
      </c>
      <c r="AK4">
        <f t="shared" ref="AK4:AK37" si="3">SUM(V4:Y4)</f>
        <v>72217</v>
      </c>
      <c r="AL4">
        <f t="shared" ref="AL4:AL37" si="4">SUM(Z4:AC4)</f>
        <v>89193</v>
      </c>
      <c r="AM4">
        <f t="shared" ref="AM4:AM37" si="5">SUM(AD4:AG4)</f>
        <v>81755</v>
      </c>
      <c r="AN4">
        <f t="shared" ref="AN4:AN37" si="6">SUM(AH4:AM4)</f>
        <v>423943</v>
      </c>
      <c r="AO4" s="67">
        <f t="shared" ref="AO4:AO37" si="7">J4+N4+R4+V4</f>
        <v>325</v>
      </c>
      <c r="AP4" s="68">
        <f t="shared" ref="AP4:AP37" si="8">K4+O4+S4+W4</f>
        <v>247523</v>
      </c>
      <c r="AQ4" s="68">
        <f t="shared" ref="AQ4:AQ37" si="9">L4+P4+T4+X4</f>
        <v>5134</v>
      </c>
      <c r="AR4" s="69">
        <f t="shared" ref="AR4:AR37" si="10">M4+Q4+U4+Y4</f>
        <v>13</v>
      </c>
      <c r="AS4" s="77">
        <f t="shared" ref="AS4:AS37" si="11">V4+Z4+AD4</f>
        <v>248</v>
      </c>
      <c r="AT4" s="73">
        <f t="shared" ref="AT4:AT37" si="12">W4+AA4+AE4</f>
        <v>237545</v>
      </c>
      <c r="AU4" s="73">
        <f t="shared" ref="AU4:AU37" si="13">X4+AB4+AF4</f>
        <v>5090</v>
      </c>
      <c r="AV4" s="78">
        <f t="shared" ref="AV4:AV37" si="14">Y4+AC4+AG4</f>
        <v>282</v>
      </c>
      <c r="AW4" s="84">
        <f t="shared" ref="AW4:AW37" si="15">J4+N4+R4+V4+Z4+AD4</f>
        <v>493</v>
      </c>
      <c r="AX4" s="79">
        <f t="shared" ref="AX4:AX37" si="16">K4+O4+S4+W4+AA4+AE4</f>
        <v>414242</v>
      </c>
      <c r="AY4" s="79">
        <f t="shared" ref="AY4:AY36" si="17">L4+P4+T4+X4+AB4+AF4</f>
        <v>8918</v>
      </c>
      <c r="AZ4" s="85">
        <f t="shared" ref="AZ4:AZ37" si="18">M4+Q4+U4+Y4+AC4+AG4</f>
        <v>290</v>
      </c>
      <c r="BC4" s="146">
        <v>2</v>
      </c>
      <c r="BD4" s="148" t="str" cm="1">
        <f t="array" ref="BD4">INDEX($C$3:$C$37,MATCH(BE4,$AL$3:$AL$37,0),0)</f>
        <v>FRANCE</v>
      </c>
      <c r="BE4" s="147">
        <f t="shared" ref="BE4:BE32" si="19">LARGE($AL$3:$AL$37,BC4)</f>
        <v>193861</v>
      </c>
      <c r="BF4" s="147" cm="1">
        <f t="array" ref="BF4">INDEX($AM$3:$AM$37,MATCH(BD4,$C$3:$C$37,0),0)</f>
        <v>200302</v>
      </c>
    </row>
    <row r="5" spans="1:58">
      <c r="A5" s="1">
        <v>1</v>
      </c>
      <c r="B5" t="s">
        <v>97</v>
      </c>
      <c r="C5" t="s">
        <v>98</v>
      </c>
      <c r="D5" t="s">
        <v>52</v>
      </c>
      <c r="E5" s="20" t="s">
        <v>10</v>
      </c>
      <c r="F5" s="20" t="s">
        <v>25</v>
      </c>
      <c r="G5" t="s">
        <v>53</v>
      </c>
      <c r="H5" t="s">
        <v>27</v>
      </c>
      <c r="I5" t="s">
        <v>28</v>
      </c>
      <c r="J5" s="21">
        <v>3</v>
      </c>
      <c r="K5" s="21">
        <v>29507</v>
      </c>
      <c r="L5" s="21">
        <v>321</v>
      </c>
      <c r="M5" s="21">
        <v>60</v>
      </c>
      <c r="N5" s="22">
        <v>0</v>
      </c>
      <c r="O5" s="22">
        <v>38978</v>
      </c>
      <c r="P5" s="22">
        <v>799</v>
      </c>
      <c r="Q5" s="22">
        <v>92</v>
      </c>
      <c r="R5" s="23">
        <v>0</v>
      </c>
      <c r="S5" s="23">
        <v>45116</v>
      </c>
      <c r="T5" s="23">
        <v>1023</v>
      </c>
      <c r="U5" s="23">
        <v>151</v>
      </c>
      <c r="V5" s="24">
        <v>0</v>
      </c>
      <c r="W5" s="24">
        <v>48341</v>
      </c>
      <c r="X5" s="24">
        <v>1759</v>
      </c>
      <c r="Y5" s="24">
        <v>146</v>
      </c>
      <c r="Z5" s="25">
        <v>0</v>
      </c>
      <c r="AA5" s="25">
        <v>47738</v>
      </c>
      <c r="AB5" s="25">
        <v>1747</v>
      </c>
      <c r="AC5" s="25">
        <v>188</v>
      </c>
      <c r="AD5" s="26">
        <v>0</v>
      </c>
      <c r="AE5" s="26">
        <v>36081</v>
      </c>
      <c r="AF5" s="26">
        <v>1409</v>
      </c>
      <c r="AG5" s="26">
        <v>168</v>
      </c>
      <c r="AH5">
        <f t="shared" si="0"/>
        <v>29891</v>
      </c>
      <c r="AI5">
        <f t="shared" si="1"/>
        <v>39869</v>
      </c>
      <c r="AJ5">
        <f t="shared" si="2"/>
        <v>46290</v>
      </c>
      <c r="AK5">
        <f t="shared" si="3"/>
        <v>50246</v>
      </c>
      <c r="AL5">
        <f t="shared" si="4"/>
        <v>49673</v>
      </c>
      <c r="AM5">
        <f t="shared" si="5"/>
        <v>37658</v>
      </c>
      <c r="AN5">
        <f t="shared" si="6"/>
        <v>253627</v>
      </c>
      <c r="AO5" s="67">
        <f t="shared" si="7"/>
        <v>3</v>
      </c>
      <c r="AP5" s="68">
        <f t="shared" si="8"/>
        <v>161942</v>
      </c>
      <c r="AQ5" s="68">
        <f t="shared" si="9"/>
        <v>3902</v>
      </c>
      <c r="AR5" s="69">
        <f t="shared" si="10"/>
        <v>449</v>
      </c>
      <c r="AS5" s="77">
        <f t="shared" si="11"/>
        <v>0</v>
      </c>
      <c r="AT5" s="73">
        <f t="shared" si="12"/>
        <v>132160</v>
      </c>
      <c r="AU5" s="73">
        <f t="shared" si="13"/>
        <v>4915</v>
      </c>
      <c r="AV5" s="78">
        <f t="shared" si="14"/>
        <v>502</v>
      </c>
      <c r="AW5" s="84">
        <f t="shared" si="15"/>
        <v>3</v>
      </c>
      <c r="AX5" s="79">
        <f t="shared" si="16"/>
        <v>245761</v>
      </c>
      <c r="AY5" s="79">
        <f t="shared" si="17"/>
        <v>7058</v>
      </c>
      <c r="AZ5" s="85">
        <f t="shared" si="18"/>
        <v>805</v>
      </c>
      <c r="BC5" s="146">
        <v>3</v>
      </c>
      <c r="BD5" s="148" t="str" cm="1">
        <f t="array" ref="BD5">INDEX($C$3:$C$37,MATCH(BE5,$AL$3:$AL$37,0),0)</f>
        <v>POLAND</v>
      </c>
      <c r="BE5" s="147">
        <f t="shared" si="19"/>
        <v>114033</v>
      </c>
      <c r="BF5" s="147" cm="1">
        <f t="array" ref="BF5">INDEX($AM$3:$AM$37,MATCH(BD5,$C$3:$C$37,0),0)</f>
        <v>81634</v>
      </c>
    </row>
    <row r="6" spans="1:58">
      <c r="A6" s="1">
        <v>1</v>
      </c>
      <c r="C6" t="s">
        <v>135</v>
      </c>
      <c r="D6" t="s">
        <v>52</v>
      </c>
      <c r="E6" s="20" t="s">
        <v>10</v>
      </c>
      <c r="F6" s="20" t="s">
        <v>136</v>
      </c>
      <c r="G6" t="s">
        <v>53</v>
      </c>
      <c r="H6" t="s">
        <v>41</v>
      </c>
      <c r="I6" t="s">
        <v>28</v>
      </c>
      <c r="J6" s="21">
        <v>1</v>
      </c>
      <c r="K6" s="21">
        <v>10143</v>
      </c>
      <c r="L6" s="21">
        <v>78</v>
      </c>
      <c r="M6" s="21">
        <v>1</v>
      </c>
      <c r="N6" s="22">
        <v>15563</v>
      </c>
      <c r="O6" s="22">
        <v>15119</v>
      </c>
      <c r="P6" s="22">
        <v>74</v>
      </c>
      <c r="Q6" s="22">
        <v>1</v>
      </c>
      <c r="R6" s="23">
        <v>8076</v>
      </c>
      <c r="S6" s="23">
        <v>17933</v>
      </c>
      <c r="T6" s="23">
        <v>75</v>
      </c>
      <c r="U6" s="23">
        <v>2</v>
      </c>
      <c r="V6" s="24">
        <v>10753</v>
      </c>
      <c r="W6" s="24">
        <v>23188</v>
      </c>
      <c r="X6" s="24">
        <v>71</v>
      </c>
      <c r="Y6" s="24">
        <v>10</v>
      </c>
      <c r="Z6" s="25">
        <v>7650</v>
      </c>
      <c r="AA6" s="25">
        <v>21437</v>
      </c>
      <c r="AB6" s="25">
        <v>97</v>
      </c>
      <c r="AC6" s="25">
        <v>0</v>
      </c>
      <c r="AD6" s="26">
        <v>6621</v>
      </c>
      <c r="AE6" s="26">
        <v>13846</v>
      </c>
      <c r="AF6" s="26">
        <v>69</v>
      </c>
      <c r="AG6" s="26">
        <v>2</v>
      </c>
      <c r="AH6">
        <f t="shared" si="0"/>
        <v>10223</v>
      </c>
      <c r="AI6">
        <f t="shared" si="1"/>
        <v>30757</v>
      </c>
      <c r="AJ6">
        <f t="shared" si="2"/>
        <v>26086</v>
      </c>
      <c r="AK6">
        <f t="shared" si="3"/>
        <v>34022</v>
      </c>
      <c r="AL6">
        <f t="shared" si="4"/>
        <v>29184</v>
      </c>
      <c r="AM6">
        <f t="shared" si="5"/>
        <v>20538</v>
      </c>
      <c r="AN6">
        <f t="shared" si="6"/>
        <v>150810</v>
      </c>
      <c r="AO6" s="67">
        <f t="shared" si="7"/>
        <v>34393</v>
      </c>
      <c r="AP6" s="68">
        <f t="shared" si="8"/>
        <v>66383</v>
      </c>
      <c r="AQ6" s="68">
        <f t="shared" si="9"/>
        <v>298</v>
      </c>
      <c r="AR6" s="69">
        <f t="shared" si="10"/>
        <v>14</v>
      </c>
      <c r="AS6" s="77">
        <f t="shared" si="11"/>
        <v>25024</v>
      </c>
      <c r="AT6" s="73">
        <f t="shared" si="12"/>
        <v>58471</v>
      </c>
      <c r="AU6" s="73">
        <f t="shared" si="13"/>
        <v>237</v>
      </c>
      <c r="AV6" s="78">
        <f t="shared" si="14"/>
        <v>12</v>
      </c>
      <c r="AW6" s="84">
        <f t="shared" si="15"/>
        <v>48664</v>
      </c>
      <c r="AX6" s="79">
        <f t="shared" si="16"/>
        <v>101666</v>
      </c>
      <c r="AY6" s="79">
        <f t="shared" si="17"/>
        <v>464</v>
      </c>
      <c r="AZ6" s="85">
        <f t="shared" si="18"/>
        <v>16</v>
      </c>
      <c r="BC6" s="146">
        <v>4</v>
      </c>
      <c r="BD6" s="148" t="str" cm="1">
        <f t="array" ref="BD6">INDEX($C$3:$C$37,MATCH(BE6,$AL$3:$AL$37,0),0)</f>
        <v>NETHERLANDS</v>
      </c>
      <c r="BE6" s="147">
        <f t="shared" si="19"/>
        <v>110005</v>
      </c>
      <c r="BF6" s="147" cm="1">
        <f t="array" ref="BF6">INDEX($AM$3:$AM$37,MATCH(BD6,$C$3:$C$37,0),0)</f>
        <v>99698</v>
      </c>
    </row>
    <row r="7" spans="1:58">
      <c r="A7" s="1">
        <v>1</v>
      </c>
      <c r="B7" t="s">
        <v>140</v>
      </c>
      <c r="C7" t="s">
        <v>141</v>
      </c>
      <c r="D7" t="s">
        <v>52</v>
      </c>
      <c r="E7" t="s">
        <v>10</v>
      </c>
      <c r="F7" s="20" t="s">
        <v>25</v>
      </c>
      <c r="G7" t="s">
        <v>53</v>
      </c>
      <c r="H7" t="s">
        <v>41</v>
      </c>
      <c r="I7" t="s">
        <v>28</v>
      </c>
      <c r="J7" s="21">
        <v>7903</v>
      </c>
      <c r="K7" s="21">
        <v>890</v>
      </c>
      <c r="L7" s="21">
        <v>14</v>
      </c>
      <c r="M7" s="21">
        <v>1</v>
      </c>
      <c r="N7" s="22">
        <v>8370</v>
      </c>
      <c r="O7" s="22">
        <v>2450</v>
      </c>
      <c r="P7" s="22">
        <v>7</v>
      </c>
      <c r="Q7" s="22">
        <v>0</v>
      </c>
      <c r="R7" s="23">
        <v>10886</v>
      </c>
      <c r="S7" s="23">
        <v>4209</v>
      </c>
      <c r="T7" s="23">
        <v>15</v>
      </c>
      <c r="U7" s="23">
        <v>0</v>
      </c>
      <c r="V7" s="24">
        <v>10871</v>
      </c>
      <c r="W7" s="24">
        <v>2394</v>
      </c>
      <c r="X7" s="24">
        <v>10</v>
      </c>
      <c r="Y7" s="24">
        <v>2</v>
      </c>
      <c r="Z7" s="25">
        <v>10308</v>
      </c>
      <c r="AA7" s="25">
        <v>2787</v>
      </c>
      <c r="AB7" s="25">
        <v>9</v>
      </c>
      <c r="AC7" s="25">
        <v>0</v>
      </c>
      <c r="AD7" s="26">
        <v>8966</v>
      </c>
      <c r="AE7" s="26">
        <v>65</v>
      </c>
      <c r="AF7" s="26">
        <v>16</v>
      </c>
      <c r="AG7" s="26">
        <v>0</v>
      </c>
      <c r="AH7">
        <f t="shared" si="0"/>
        <v>8808</v>
      </c>
      <c r="AI7">
        <f t="shared" si="1"/>
        <v>10827</v>
      </c>
      <c r="AJ7">
        <f t="shared" si="2"/>
        <v>15110</v>
      </c>
      <c r="AK7">
        <f t="shared" si="3"/>
        <v>13277</v>
      </c>
      <c r="AL7">
        <f t="shared" si="4"/>
        <v>13104</v>
      </c>
      <c r="AM7">
        <f t="shared" si="5"/>
        <v>9047</v>
      </c>
      <c r="AN7">
        <f t="shared" si="6"/>
        <v>70173</v>
      </c>
      <c r="AO7" s="67">
        <f t="shared" si="7"/>
        <v>38030</v>
      </c>
      <c r="AP7" s="68">
        <f t="shared" si="8"/>
        <v>9943</v>
      </c>
      <c r="AQ7" s="68">
        <f t="shared" si="9"/>
        <v>46</v>
      </c>
      <c r="AR7" s="69">
        <f t="shared" si="10"/>
        <v>3</v>
      </c>
      <c r="AS7" s="77">
        <f t="shared" si="11"/>
        <v>30145</v>
      </c>
      <c r="AT7" s="73">
        <f t="shared" si="12"/>
        <v>5246</v>
      </c>
      <c r="AU7" s="73">
        <f t="shared" si="13"/>
        <v>35</v>
      </c>
      <c r="AV7" s="78">
        <f t="shared" si="14"/>
        <v>2</v>
      </c>
      <c r="AW7" s="84">
        <f t="shared" si="15"/>
        <v>57304</v>
      </c>
      <c r="AX7" s="79">
        <f t="shared" si="16"/>
        <v>12795</v>
      </c>
      <c r="AY7" s="79">
        <f t="shared" si="17"/>
        <v>71</v>
      </c>
      <c r="AZ7" s="85">
        <f t="shared" si="18"/>
        <v>3</v>
      </c>
      <c r="BC7" s="146">
        <v>5</v>
      </c>
      <c r="BD7" s="148" t="str" cm="1">
        <f t="array" ref="BD7">INDEX($C$3:$C$37,MATCH(BE7,$AL$3:$AL$37,0),0)</f>
        <v xml:space="preserve">BELGIUM </v>
      </c>
      <c r="BE7" s="147">
        <f t="shared" si="19"/>
        <v>89193</v>
      </c>
      <c r="BF7" s="147" cm="1">
        <f t="array" ref="BF7">INDEX($AM$3:$AM$37,MATCH(BD7,$C$3:$C$37,0),0)</f>
        <v>81755</v>
      </c>
    </row>
    <row r="8" spans="1:58">
      <c r="A8" s="1">
        <v>1</v>
      </c>
      <c r="B8" t="s">
        <v>142</v>
      </c>
      <c r="C8" t="s">
        <v>143</v>
      </c>
      <c r="D8" t="s">
        <v>52</v>
      </c>
      <c r="E8" s="20" t="s">
        <v>10</v>
      </c>
      <c r="F8" s="20" t="s">
        <v>136</v>
      </c>
      <c r="G8" t="s">
        <v>53</v>
      </c>
      <c r="H8" t="s">
        <v>41</v>
      </c>
      <c r="I8" t="s">
        <v>28</v>
      </c>
      <c r="J8" s="21">
        <v>5</v>
      </c>
      <c r="K8" s="21">
        <v>33271</v>
      </c>
      <c r="L8" s="21">
        <v>284</v>
      </c>
      <c r="M8" s="21">
        <v>0</v>
      </c>
      <c r="N8" s="22">
        <v>0</v>
      </c>
      <c r="O8" s="22">
        <v>38587</v>
      </c>
      <c r="P8" s="22">
        <v>420</v>
      </c>
      <c r="Q8" s="22">
        <v>1</v>
      </c>
      <c r="R8" s="23">
        <v>0</v>
      </c>
      <c r="S8" s="23">
        <v>44065</v>
      </c>
      <c r="T8" s="23">
        <v>515</v>
      </c>
      <c r="U8" s="23">
        <v>0</v>
      </c>
      <c r="V8" s="24">
        <v>0</v>
      </c>
      <c r="W8" s="24">
        <v>41720</v>
      </c>
      <c r="X8" s="24">
        <v>652</v>
      </c>
      <c r="Y8" s="24">
        <v>3</v>
      </c>
      <c r="Z8" s="25">
        <v>0</v>
      </c>
      <c r="AA8" s="25">
        <v>43398</v>
      </c>
      <c r="AB8" s="25">
        <v>456</v>
      </c>
      <c r="AC8" s="25">
        <v>3</v>
      </c>
      <c r="AD8" s="26">
        <v>0</v>
      </c>
      <c r="AE8" s="26">
        <v>36714</v>
      </c>
      <c r="AF8" s="26">
        <v>313</v>
      </c>
      <c r="AG8" s="26">
        <v>1</v>
      </c>
      <c r="AH8">
        <f t="shared" si="0"/>
        <v>33560</v>
      </c>
      <c r="AI8">
        <f t="shared" si="1"/>
        <v>39008</v>
      </c>
      <c r="AJ8">
        <f t="shared" si="2"/>
        <v>44580</v>
      </c>
      <c r="AK8">
        <f t="shared" si="3"/>
        <v>42375</v>
      </c>
      <c r="AL8">
        <f t="shared" si="4"/>
        <v>43857</v>
      </c>
      <c r="AM8">
        <f t="shared" si="5"/>
        <v>37028</v>
      </c>
      <c r="AN8">
        <f t="shared" si="6"/>
        <v>240408</v>
      </c>
      <c r="AO8" s="67">
        <f t="shared" si="7"/>
        <v>5</v>
      </c>
      <c r="AP8" s="68">
        <f t="shared" si="8"/>
        <v>157643</v>
      </c>
      <c r="AQ8" s="68">
        <f t="shared" si="9"/>
        <v>1871</v>
      </c>
      <c r="AR8" s="69">
        <f t="shared" si="10"/>
        <v>4</v>
      </c>
      <c r="AS8" s="77">
        <f t="shared" si="11"/>
        <v>0</v>
      </c>
      <c r="AT8" s="73">
        <f t="shared" si="12"/>
        <v>121832</v>
      </c>
      <c r="AU8" s="73">
        <f t="shared" si="13"/>
        <v>1421</v>
      </c>
      <c r="AV8" s="78">
        <f t="shared" si="14"/>
        <v>7</v>
      </c>
      <c r="AW8" s="84">
        <f t="shared" si="15"/>
        <v>5</v>
      </c>
      <c r="AX8" s="79">
        <f t="shared" si="16"/>
        <v>237755</v>
      </c>
      <c r="AY8" s="79">
        <f t="shared" si="17"/>
        <v>2640</v>
      </c>
      <c r="AZ8" s="85">
        <f t="shared" si="18"/>
        <v>8</v>
      </c>
      <c r="BC8" s="146">
        <v>6</v>
      </c>
      <c r="BD8" s="148" t="str" cm="1">
        <f t="array" ref="BD8">INDEX($C$3:$C$37,MATCH(BE8,$AL$3:$AL$37,0),0)</f>
        <v>LITHUANIA</v>
      </c>
      <c r="BE8" s="147">
        <f t="shared" si="19"/>
        <v>72453</v>
      </c>
      <c r="BF8" s="147" cm="1">
        <f t="array" ref="BF8">INDEX($AM$3:$AM$37,MATCH(BD8,$C$3:$C$37,0),0)</f>
        <v>63775</v>
      </c>
    </row>
    <row r="9" spans="1:58">
      <c r="A9" s="1">
        <v>1</v>
      </c>
      <c r="C9" t="s">
        <v>144</v>
      </c>
      <c r="D9" t="s">
        <v>52</v>
      </c>
      <c r="E9" t="s">
        <v>10</v>
      </c>
      <c r="F9" t="s">
        <v>489</v>
      </c>
      <c r="G9" t="s">
        <v>53</v>
      </c>
      <c r="H9" t="s">
        <v>41</v>
      </c>
      <c r="I9" t="s">
        <v>28</v>
      </c>
      <c r="J9" s="21">
        <v>10</v>
      </c>
      <c r="K9" s="21">
        <v>10718</v>
      </c>
      <c r="L9" s="21">
        <v>552</v>
      </c>
      <c r="M9" s="21">
        <v>48</v>
      </c>
      <c r="N9" s="22">
        <v>0</v>
      </c>
      <c r="O9" s="22">
        <v>12809</v>
      </c>
      <c r="P9" s="22">
        <v>506</v>
      </c>
      <c r="Q9" s="22">
        <v>0</v>
      </c>
      <c r="R9" s="23">
        <v>0</v>
      </c>
      <c r="S9" s="23">
        <v>14006</v>
      </c>
      <c r="T9" s="23">
        <v>511</v>
      </c>
      <c r="U9" s="23">
        <v>0</v>
      </c>
      <c r="V9" s="24">
        <v>0</v>
      </c>
      <c r="W9" s="24">
        <v>17647</v>
      </c>
      <c r="X9" s="24">
        <v>613</v>
      </c>
      <c r="Y9" s="24">
        <v>2</v>
      </c>
      <c r="Z9" s="25">
        <v>0</v>
      </c>
      <c r="AA9" s="25">
        <v>16020</v>
      </c>
      <c r="AB9" s="25">
        <v>532</v>
      </c>
      <c r="AC9" s="25">
        <v>0</v>
      </c>
      <c r="AD9" s="26">
        <v>0</v>
      </c>
      <c r="AE9" s="26">
        <v>21519</v>
      </c>
      <c r="AF9" s="26">
        <v>395</v>
      </c>
      <c r="AG9" s="26">
        <v>0</v>
      </c>
      <c r="AH9">
        <f t="shared" si="0"/>
        <v>11328</v>
      </c>
      <c r="AI9">
        <f t="shared" si="1"/>
        <v>13315</v>
      </c>
      <c r="AJ9">
        <f t="shared" si="2"/>
        <v>14517</v>
      </c>
      <c r="AK9">
        <f t="shared" si="3"/>
        <v>18262</v>
      </c>
      <c r="AL9">
        <f t="shared" si="4"/>
        <v>16552</v>
      </c>
      <c r="AM9">
        <f t="shared" si="5"/>
        <v>21914</v>
      </c>
      <c r="AN9">
        <f t="shared" si="6"/>
        <v>95888</v>
      </c>
      <c r="AO9" s="67">
        <f t="shared" si="7"/>
        <v>10</v>
      </c>
      <c r="AP9" s="68">
        <f t="shared" si="8"/>
        <v>55180</v>
      </c>
      <c r="AQ9" s="68">
        <f t="shared" si="9"/>
        <v>2182</v>
      </c>
      <c r="AR9" s="69">
        <f t="shared" si="10"/>
        <v>50</v>
      </c>
      <c r="AS9" s="77">
        <f t="shared" si="11"/>
        <v>0</v>
      </c>
      <c r="AT9" s="73">
        <f t="shared" si="12"/>
        <v>55186</v>
      </c>
      <c r="AU9" s="73">
        <f t="shared" si="13"/>
        <v>1540</v>
      </c>
      <c r="AV9" s="78">
        <f t="shared" si="14"/>
        <v>2</v>
      </c>
      <c r="AW9" s="84">
        <f t="shared" si="15"/>
        <v>10</v>
      </c>
      <c r="AX9" s="79">
        <f t="shared" si="16"/>
        <v>92719</v>
      </c>
      <c r="AY9" s="79">
        <f t="shared" si="17"/>
        <v>3109</v>
      </c>
      <c r="AZ9" s="85">
        <f t="shared" si="18"/>
        <v>50</v>
      </c>
      <c r="BC9" s="146">
        <v>7</v>
      </c>
      <c r="BD9" s="148" t="str" cm="1">
        <f t="array" ref="BD9">INDEX($C$3:$C$37,MATCH(BE9,$AL$3:$AL$37,0),0)</f>
        <v>ITALY</v>
      </c>
      <c r="BE9" s="147">
        <f t="shared" si="19"/>
        <v>66525</v>
      </c>
      <c r="BF9" s="147" cm="1">
        <f t="array" ref="BF9">INDEX($AM$3:$AM$37,MATCH(BD9,$C$3:$C$37,0),0)</f>
        <v>93887</v>
      </c>
    </row>
    <row r="10" spans="1:58">
      <c r="A10" s="1">
        <v>1</v>
      </c>
      <c r="B10" t="s">
        <v>161</v>
      </c>
      <c r="C10" t="s">
        <v>162</v>
      </c>
      <c r="D10" t="s">
        <v>52</v>
      </c>
      <c r="E10" s="20" t="s">
        <v>10</v>
      </c>
      <c r="F10" s="20" t="s">
        <v>136</v>
      </c>
      <c r="G10" t="s">
        <v>53</v>
      </c>
      <c r="H10" t="s">
        <v>41</v>
      </c>
      <c r="I10" t="s">
        <v>28</v>
      </c>
      <c r="J10" s="21">
        <v>28</v>
      </c>
      <c r="K10" s="21">
        <v>5267</v>
      </c>
      <c r="L10" s="21">
        <v>324</v>
      </c>
      <c r="M10" s="21">
        <v>0</v>
      </c>
      <c r="N10" s="22">
        <v>0</v>
      </c>
      <c r="O10" s="22">
        <v>5631</v>
      </c>
      <c r="P10" s="22">
        <v>251</v>
      </c>
      <c r="Q10" s="22">
        <v>0</v>
      </c>
      <c r="R10" s="23">
        <v>0</v>
      </c>
      <c r="S10" s="23">
        <v>6115</v>
      </c>
      <c r="T10" s="23">
        <v>195</v>
      </c>
      <c r="U10" s="23">
        <v>0</v>
      </c>
      <c r="V10" s="24">
        <v>0</v>
      </c>
      <c r="W10" s="24">
        <v>7218</v>
      </c>
      <c r="X10" s="24">
        <v>235</v>
      </c>
      <c r="Y10" s="24">
        <v>0</v>
      </c>
      <c r="Z10" s="25">
        <v>0</v>
      </c>
      <c r="AA10" s="25">
        <v>7452</v>
      </c>
      <c r="AB10" s="25">
        <v>184</v>
      </c>
      <c r="AC10" s="25">
        <v>0</v>
      </c>
      <c r="AD10" s="26">
        <v>0</v>
      </c>
      <c r="AE10" s="26">
        <v>5972</v>
      </c>
      <c r="AF10" s="26">
        <v>144</v>
      </c>
      <c r="AG10" s="26">
        <v>0</v>
      </c>
      <c r="AH10">
        <f t="shared" si="0"/>
        <v>5619</v>
      </c>
      <c r="AI10">
        <f t="shared" si="1"/>
        <v>5882</v>
      </c>
      <c r="AJ10">
        <f t="shared" si="2"/>
        <v>6310</v>
      </c>
      <c r="AK10">
        <f t="shared" si="3"/>
        <v>7453</v>
      </c>
      <c r="AL10">
        <f t="shared" si="4"/>
        <v>7636</v>
      </c>
      <c r="AM10">
        <f t="shared" si="5"/>
        <v>6116</v>
      </c>
      <c r="AN10">
        <f t="shared" si="6"/>
        <v>39016</v>
      </c>
      <c r="AO10" s="67">
        <f t="shared" si="7"/>
        <v>28</v>
      </c>
      <c r="AP10" s="68">
        <f t="shared" si="8"/>
        <v>24231</v>
      </c>
      <c r="AQ10" s="68">
        <f t="shared" si="9"/>
        <v>1005</v>
      </c>
      <c r="AR10" s="69">
        <f t="shared" si="10"/>
        <v>0</v>
      </c>
      <c r="AS10" s="77">
        <f t="shared" si="11"/>
        <v>0</v>
      </c>
      <c r="AT10" s="73">
        <f t="shared" si="12"/>
        <v>20642</v>
      </c>
      <c r="AU10" s="73">
        <f t="shared" si="13"/>
        <v>563</v>
      </c>
      <c r="AV10" s="78">
        <f t="shared" si="14"/>
        <v>0</v>
      </c>
      <c r="AW10" s="84">
        <f t="shared" si="15"/>
        <v>28</v>
      </c>
      <c r="AX10" s="79">
        <f t="shared" si="16"/>
        <v>37655</v>
      </c>
      <c r="AY10" s="79">
        <f t="shared" si="17"/>
        <v>1333</v>
      </c>
      <c r="AZ10" s="85">
        <f t="shared" si="18"/>
        <v>0</v>
      </c>
      <c r="BC10" s="146">
        <v>8</v>
      </c>
      <c r="BD10" s="148" t="str" cm="1">
        <f t="array" ref="BD10">INDEX($C$3:$C$37,MATCH(BE10,$AL$3:$AL$37,0),0)</f>
        <v>ROMANIA</v>
      </c>
      <c r="BE10" s="147">
        <f t="shared" si="19"/>
        <v>57431</v>
      </c>
      <c r="BF10" s="147" cm="1">
        <f t="array" ref="BF10">INDEX($AM$3:$AM$37,MATCH(BD10,$C$3:$C$37,0),0)</f>
        <v>39173</v>
      </c>
    </row>
    <row r="11" spans="1:58">
      <c r="A11" s="1">
        <v>1</v>
      </c>
      <c r="C11" t="s">
        <v>167</v>
      </c>
      <c r="D11" t="s">
        <v>52</v>
      </c>
      <c r="E11" t="s">
        <v>10</v>
      </c>
      <c r="F11" t="s">
        <v>489</v>
      </c>
      <c r="G11" t="s">
        <v>19</v>
      </c>
      <c r="H11" t="s">
        <v>41</v>
      </c>
      <c r="I11" t="s">
        <v>28</v>
      </c>
      <c r="J11" s="21">
        <v>0</v>
      </c>
      <c r="K11" s="21">
        <v>63</v>
      </c>
      <c r="L11" s="21">
        <v>0</v>
      </c>
      <c r="M11" s="21">
        <v>0</v>
      </c>
      <c r="N11" s="22">
        <v>0</v>
      </c>
      <c r="O11" s="22">
        <v>50</v>
      </c>
      <c r="P11" s="22">
        <v>0</v>
      </c>
      <c r="Q11" s="22">
        <v>0</v>
      </c>
      <c r="R11" s="23">
        <v>0</v>
      </c>
      <c r="S11" s="23">
        <v>63</v>
      </c>
      <c r="T11" s="23">
        <v>0</v>
      </c>
      <c r="U11" s="23">
        <v>0</v>
      </c>
      <c r="V11" s="24">
        <v>0</v>
      </c>
      <c r="W11" s="24">
        <v>76</v>
      </c>
      <c r="X11" s="24">
        <v>0</v>
      </c>
      <c r="Y11" s="24">
        <v>0</v>
      </c>
      <c r="Z11" s="25">
        <v>0</v>
      </c>
      <c r="AA11" s="25">
        <v>110</v>
      </c>
      <c r="AB11" s="25">
        <v>0</v>
      </c>
      <c r="AC11" s="25">
        <v>0</v>
      </c>
      <c r="AD11" s="26">
        <v>0</v>
      </c>
      <c r="AE11" s="26">
        <v>69</v>
      </c>
      <c r="AF11" s="26">
        <v>0</v>
      </c>
      <c r="AG11" s="26">
        <v>0</v>
      </c>
      <c r="AH11">
        <f t="shared" si="0"/>
        <v>63</v>
      </c>
      <c r="AI11">
        <f t="shared" si="1"/>
        <v>50</v>
      </c>
      <c r="AJ11">
        <f t="shared" si="2"/>
        <v>63</v>
      </c>
      <c r="AK11">
        <f t="shared" si="3"/>
        <v>76</v>
      </c>
      <c r="AL11">
        <f t="shared" si="4"/>
        <v>110</v>
      </c>
      <c r="AM11">
        <f t="shared" si="5"/>
        <v>69</v>
      </c>
      <c r="AN11">
        <f t="shared" si="6"/>
        <v>431</v>
      </c>
      <c r="AO11" s="67">
        <f t="shared" si="7"/>
        <v>0</v>
      </c>
      <c r="AP11" s="68">
        <f t="shared" si="8"/>
        <v>252</v>
      </c>
      <c r="AQ11" s="68">
        <f t="shared" si="9"/>
        <v>0</v>
      </c>
      <c r="AR11" s="69">
        <f t="shared" si="10"/>
        <v>0</v>
      </c>
      <c r="AS11" s="77">
        <f t="shared" si="11"/>
        <v>0</v>
      </c>
      <c r="AT11" s="73">
        <f t="shared" si="12"/>
        <v>255</v>
      </c>
      <c r="AU11" s="73">
        <f t="shared" si="13"/>
        <v>0</v>
      </c>
      <c r="AV11" s="78">
        <f t="shared" si="14"/>
        <v>0</v>
      </c>
      <c r="AW11" s="84">
        <f t="shared" si="15"/>
        <v>0</v>
      </c>
      <c r="AX11" s="79">
        <f t="shared" si="16"/>
        <v>431</v>
      </c>
      <c r="AY11" s="79">
        <f t="shared" si="17"/>
        <v>0</v>
      </c>
      <c r="AZ11" s="85">
        <f t="shared" si="18"/>
        <v>0</v>
      </c>
      <c r="BC11" s="146">
        <v>9</v>
      </c>
      <c r="BD11" s="148" t="str" cm="1">
        <f t="array" ref="BD11">INDEX($C$3:$C$37,MATCH(BE11,$AL$3:$AL$37,0),0)</f>
        <v>HUNGARY</v>
      </c>
      <c r="BE11" s="147">
        <f t="shared" si="19"/>
        <v>56134</v>
      </c>
      <c r="BF11" s="147" cm="1">
        <f t="array" ref="BF11">INDEX($AM$3:$AM$37,MATCH(BD11,$C$3:$C$37,0),0)</f>
        <v>43120</v>
      </c>
    </row>
    <row r="12" spans="1:58">
      <c r="A12" s="1">
        <v>1</v>
      </c>
      <c r="B12" t="s">
        <v>170</v>
      </c>
      <c r="C12" t="s">
        <v>171</v>
      </c>
      <c r="D12" t="s">
        <v>52</v>
      </c>
      <c r="E12" t="s">
        <v>10</v>
      </c>
      <c r="F12" t="s">
        <v>489</v>
      </c>
      <c r="G12" t="s">
        <v>53</v>
      </c>
      <c r="H12" t="s">
        <v>41</v>
      </c>
      <c r="I12" t="s">
        <v>28</v>
      </c>
      <c r="J12" s="21">
        <v>83</v>
      </c>
      <c r="K12" s="21">
        <v>4873</v>
      </c>
      <c r="L12" s="21">
        <v>812</v>
      </c>
      <c r="M12" s="21">
        <v>6</v>
      </c>
      <c r="N12" s="22">
        <v>0</v>
      </c>
      <c r="O12" s="22">
        <v>5773</v>
      </c>
      <c r="P12" s="22">
        <v>695</v>
      </c>
      <c r="Q12" s="22">
        <v>3</v>
      </c>
      <c r="R12" s="23">
        <v>0</v>
      </c>
      <c r="S12" s="23">
        <v>6545</v>
      </c>
      <c r="T12" s="23">
        <v>800</v>
      </c>
      <c r="U12" s="23">
        <v>0</v>
      </c>
      <c r="V12" s="24">
        <v>0</v>
      </c>
      <c r="W12" s="24">
        <v>11049</v>
      </c>
      <c r="X12" s="24">
        <v>1033</v>
      </c>
      <c r="Y12" s="24">
        <v>4</v>
      </c>
      <c r="Z12" s="25">
        <v>0</v>
      </c>
      <c r="AA12" s="25">
        <v>18219</v>
      </c>
      <c r="AB12" s="25">
        <v>910</v>
      </c>
      <c r="AC12" s="25">
        <v>1</v>
      </c>
      <c r="AD12" s="26">
        <v>0</v>
      </c>
      <c r="AE12" s="26">
        <v>20202</v>
      </c>
      <c r="AF12" s="26">
        <v>1001</v>
      </c>
      <c r="AG12" s="26">
        <v>3</v>
      </c>
      <c r="AH12">
        <f t="shared" si="0"/>
        <v>5774</v>
      </c>
      <c r="AI12">
        <f t="shared" si="1"/>
        <v>6471</v>
      </c>
      <c r="AJ12">
        <f t="shared" si="2"/>
        <v>7345</v>
      </c>
      <c r="AK12">
        <f t="shared" si="3"/>
        <v>12086</v>
      </c>
      <c r="AL12">
        <f t="shared" si="4"/>
        <v>19130</v>
      </c>
      <c r="AM12">
        <f t="shared" si="5"/>
        <v>21206</v>
      </c>
      <c r="AN12">
        <f t="shared" si="6"/>
        <v>72012</v>
      </c>
      <c r="AO12" s="67">
        <f t="shared" si="7"/>
        <v>83</v>
      </c>
      <c r="AP12" s="68">
        <f t="shared" si="8"/>
        <v>28240</v>
      </c>
      <c r="AQ12" s="68">
        <f t="shared" si="9"/>
        <v>3340</v>
      </c>
      <c r="AR12" s="69">
        <f t="shared" si="10"/>
        <v>13</v>
      </c>
      <c r="AS12" s="77">
        <f t="shared" si="11"/>
        <v>0</v>
      </c>
      <c r="AT12" s="73">
        <f t="shared" si="12"/>
        <v>49470</v>
      </c>
      <c r="AU12" s="73">
        <f t="shared" si="13"/>
        <v>2944</v>
      </c>
      <c r="AV12" s="78">
        <f t="shared" si="14"/>
        <v>8</v>
      </c>
      <c r="AW12" s="84">
        <f t="shared" si="15"/>
        <v>83</v>
      </c>
      <c r="AX12" s="79">
        <f t="shared" si="16"/>
        <v>66661</v>
      </c>
      <c r="AY12" s="79">
        <f t="shared" si="17"/>
        <v>5251</v>
      </c>
      <c r="AZ12" s="85">
        <f t="shared" si="18"/>
        <v>17</v>
      </c>
      <c r="BC12" s="146">
        <v>10</v>
      </c>
      <c r="BD12" s="148" t="str" cm="1">
        <f t="array" ref="BD12">INDEX($C$3:$C$37,MATCH(BE12,$AL$3:$AL$37,0),0)</f>
        <v>AUSTRIA</v>
      </c>
      <c r="BE12" s="147">
        <f t="shared" si="19"/>
        <v>54684</v>
      </c>
      <c r="BF12" s="147" cm="1">
        <f t="array" ref="BF12">INDEX($AM$3:$AM$37,MATCH(BD12,$C$3:$C$37,0),0)</f>
        <v>51634</v>
      </c>
    </row>
    <row r="13" spans="1:58">
      <c r="A13" s="1">
        <v>1</v>
      </c>
      <c r="B13" t="s">
        <v>174</v>
      </c>
      <c r="C13" t="s">
        <v>175</v>
      </c>
      <c r="D13" t="s">
        <v>52</v>
      </c>
      <c r="E13" t="s">
        <v>10</v>
      </c>
      <c r="F13" t="s">
        <v>57</v>
      </c>
      <c r="G13" t="s">
        <v>53</v>
      </c>
      <c r="H13" t="s">
        <v>41</v>
      </c>
      <c r="I13" t="s">
        <v>28</v>
      </c>
      <c r="J13" s="21">
        <v>49</v>
      </c>
      <c r="K13" s="21">
        <v>83287</v>
      </c>
      <c r="L13" s="21">
        <v>2021</v>
      </c>
      <c r="M13" s="21">
        <v>17</v>
      </c>
      <c r="N13" s="22">
        <v>0</v>
      </c>
      <c r="O13" s="22">
        <v>97824</v>
      </c>
      <c r="P13" s="22">
        <v>2494</v>
      </c>
      <c r="Q13" s="22">
        <v>13</v>
      </c>
      <c r="R13" s="23">
        <v>0</v>
      </c>
      <c r="S13" s="23">
        <v>114248</v>
      </c>
      <c r="T13" s="23">
        <v>2973</v>
      </c>
      <c r="U13" s="23">
        <v>6</v>
      </c>
      <c r="V13" s="24">
        <v>0</v>
      </c>
      <c r="W13" s="24">
        <v>147745</v>
      </c>
      <c r="X13" s="24">
        <v>3154</v>
      </c>
      <c r="Y13" s="24">
        <v>15</v>
      </c>
      <c r="Z13" s="25">
        <v>0</v>
      </c>
      <c r="AA13" s="25">
        <v>189975</v>
      </c>
      <c r="AB13" s="25">
        <v>3857</v>
      </c>
      <c r="AC13" s="25">
        <v>29</v>
      </c>
      <c r="AD13" s="26">
        <v>0</v>
      </c>
      <c r="AE13" s="26">
        <v>196592</v>
      </c>
      <c r="AF13" s="26">
        <v>3690</v>
      </c>
      <c r="AG13" s="26">
        <v>20</v>
      </c>
      <c r="AH13">
        <f t="shared" si="0"/>
        <v>85374</v>
      </c>
      <c r="AI13">
        <f t="shared" si="1"/>
        <v>100331</v>
      </c>
      <c r="AJ13">
        <f t="shared" si="2"/>
        <v>117227</v>
      </c>
      <c r="AK13">
        <f t="shared" si="3"/>
        <v>150914</v>
      </c>
      <c r="AL13">
        <f t="shared" si="4"/>
        <v>193861</v>
      </c>
      <c r="AM13">
        <f t="shared" si="5"/>
        <v>200302</v>
      </c>
      <c r="AN13">
        <f t="shared" si="6"/>
        <v>848009</v>
      </c>
      <c r="AO13" s="67">
        <f t="shared" si="7"/>
        <v>49</v>
      </c>
      <c r="AP13" s="68">
        <f t="shared" si="8"/>
        <v>443104</v>
      </c>
      <c r="AQ13" s="68">
        <f t="shared" si="9"/>
        <v>10642</v>
      </c>
      <c r="AR13" s="69">
        <f t="shared" si="10"/>
        <v>51</v>
      </c>
      <c r="AS13" s="77">
        <f t="shared" si="11"/>
        <v>0</v>
      </c>
      <c r="AT13" s="73">
        <f t="shared" si="12"/>
        <v>534312</v>
      </c>
      <c r="AU13" s="73">
        <f t="shared" si="13"/>
        <v>10701</v>
      </c>
      <c r="AV13" s="78">
        <f t="shared" si="14"/>
        <v>64</v>
      </c>
      <c r="AW13" s="84">
        <f t="shared" si="15"/>
        <v>49</v>
      </c>
      <c r="AX13" s="79">
        <f t="shared" si="16"/>
        <v>829671</v>
      </c>
      <c r="AY13" s="79">
        <f t="shared" si="17"/>
        <v>18189</v>
      </c>
      <c r="AZ13" s="85">
        <f t="shared" si="18"/>
        <v>100</v>
      </c>
      <c r="BC13" s="146">
        <v>11</v>
      </c>
      <c r="BD13" s="148" t="str" cm="1">
        <f t="array" ref="BD13">INDEX($C$3:$C$37,MATCH(BE13,$AL$3:$AL$37,0),0)</f>
        <v>BULGARIA</v>
      </c>
      <c r="BE13" s="147">
        <f t="shared" si="19"/>
        <v>49673</v>
      </c>
      <c r="BF13" s="147" cm="1">
        <f t="array" ref="BF13">INDEX($AM$3:$AM$37,MATCH(BD13,$C$3:$C$37,0),0)</f>
        <v>37658</v>
      </c>
    </row>
    <row r="14" spans="1:58">
      <c r="A14" s="1">
        <v>1</v>
      </c>
      <c r="B14" t="s">
        <v>184</v>
      </c>
      <c r="C14" t="s">
        <v>185</v>
      </c>
      <c r="D14" t="s">
        <v>52</v>
      </c>
      <c r="E14" t="s">
        <v>10</v>
      </c>
      <c r="F14" t="s">
        <v>57</v>
      </c>
      <c r="G14" t="s">
        <v>53</v>
      </c>
      <c r="H14" t="s">
        <v>41</v>
      </c>
      <c r="I14" t="s">
        <v>28</v>
      </c>
      <c r="J14" s="21">
        <v>368</v>
      </c>
      <c r="K14" s="21">
        <v>144119</v>
      </c>
      <c r="L14" s="21">
        <v>12603</v>
      </c>
      <c r="M14" s="21">
        <v>34</v>
      </c>
      <c r="N14" s="22">
        <v>370</v>
      </c>
      <c r="O14" s="22">
        <v>164233</v>
      </c>
      <c r="P14" s="22">
        <v>17481</v>
      </c>
      <c r="Q14" s="22">
        <v>56</v>
      </c>
      <c r="R14" s="23">
        <v>378</v>
      </c>
      <c r="S14" s="23">
        <v>167797</v>
      </c>
      <c r="T14" s="23">
        <v>24686</v>
      </c>
      <c r="U14" s="23">
        <v>71</v>
      </c>
      <c r="V14" s="24">
        <v>353</v>
      </c>
      <c r="W14" s="24">
        <v>195950</v>
      </c>
      <c r="X14" s="24">
        <v>32391</v>
      </c>
      <c r="Y14" s="24">
        <v>278</v>
      </c>
      <c r="Z14" s="25">
        <v>428</v>
      </c>
      <c r="AA14" s="25">
        <v>193702</v>
      </c>
      <c r="AB14" s="25">
        <v>32684</v>
      </c>
      <c r="AC14" s="25">
        <v>335</v>
      </c>
      <c r="AD14" s="26">
        <v>402</v>
      </c>
      <c r="AE14" s="26">
        <v>166750</v>
      </c>
      <c r="AF14" s="26">
        <v>24845</v>
      </c>
      <c r="AG14" s="26">
        <v>274</v>
      </c>
      <c r="AH14">
        <f t="shared" si="0"/>
        <v>157124</v>
      </c>
      <c r="AI14">
        <f t="shared" si="1"/>
        <v>182140</v>
      </c>
      <c r="AJ14">
        <f t="shared" si="2"/>
        <v>192932</v>
      </c>
      <c r="AK14">
        <f t="shared" si="3"/>
        <v>228972</v>
      </c>
      <c r="AL14">
        <f t="shared" si="4"/>
        <v>227149</v>
      </c>
      <c r="AM14">
        <f t="shared" si="5"/>
        <v>192271</v>
      </c>
      <c r="AN14">
        <f t="shared" si="6"/>
        <v>1180588</v>
      </c>
      <c r="AO14" s="67">
        <f t="shared" si="7"/>
        <v>1469</v>
      </c>
      <c r="AP14" s="68">
        <f t="shared" si="8"/>
        <v>672099</v>
      </c>
      <c r="AQ14" s="68">
        <f t="shared" si="9"/>
        <v>87161</v>
      </c>
      <c r="AR14" s="69">
        <f t="shared" si="10"/>
        <v>439</v>
      </c>
      <c r="AS14" s="77">
        <f t="shared" si="11"/>
        <v>1183</v>
      </c>
      <c r="AT14" s="73">
        <f t="shared" si="12"/>
        <v>556402</v>
      </c>
      <c r="AU14" s="73">
        <f t="shared" si="13"/>
        <v>89920</v>
      </c>
      <c r="AV14" s="78">
        <f t="shared" si="14"/>
        <v>887</v>
      </c>
      <c r="AW14" s="84">
        <f t="shared" si="15"/>
        <v>2299</v>
      </c>
      <c r="AX14" s="79">
        <f t="shared" si="16"/>
        <v>1032551</v>
      </c>
      <c r="AY14" s="79">
        <f t="shared" si="17"/>
        <v>144690</v>
      </c>
      <c r="AZ14" s="85">
        <f t="shared" si="18"/>
        <v>1048</v>
      </c>
      <c r="BC14" s="146">
        <v>12</v>
      </c>
      <c r="BD14" s="148" t="str" cm="1">
        <f t="array" ref="BD14">INDEX($C$3:$C$37,MATCH(BE14,$AL$3:$AL$37,0),0)</f>
        <v xml:space="preserve">CZECH REPUBLIC </v>
      </c>
      <c r="BE14" s="147">
        <f t="shared" si="19"/>
        <v>43857</v>
      </c>
      <c r="BF14" s="147" cm="1">
        <f t="array" ref="BF14">INDEX($AM$3:$AM$37,MATCH(BD14,$C$3:$C$37,0),0)</f>
        <v>37028</v>
      </c>
    </row>
    <row r="15" spans="1:58">
      <c r="A15" s="1">
        <v>1</v>
      </c>
      <c r="C15" t="s">
        <v>188</v>
      </c>
      <c r="D15" t="s">
        <v>52</v>
      </c>
      <c r="E15" t="s">
        <v>10</v>
      </c>
      <c r="F15" s="20" t="s">
        <v>25</v>
      </c>
      <c r="G15" t="s">
        <v>53</v>
      </c>
      <c r="H15" t="s">
        <v>41</v>
      </c>
      <c r="I15" t="s">
        <v>28</v>
      </c>
      <c r="J15" s="21">
        <v>0</v>
      </c>
      <c r="K15" s="21">
        <v>27</v>
      </c>
      <c r="L15" s="21">
        <v>2</v>
      </c>
      <c r="M15" s="21">
        <v>0</v>
      </c>
      <c r="N15" s="22">
        <v>0</v>
      </c>
      <c r="O15" s="22">
        <v>27</v>
      </c>
      <c r="P15" s="22">
        <v>0</v>
      </c>
      <c r="Q15" s="22">
        <v>0</v>
      </c>
      <c r="R15" s="23">
        <v>0</v>
      </c>
      <c r="S15" s="23">
        <v>34</v>
      </c>
      <c r="T15" s="23">
        <v>1</v>
      </c>
      <c r="U15" s="23">
        <v>0</v>
      </c>
      <c r="V15" s="24">
        <v>0</v>
      </c>
      <c r="W15" s="24">
        <v>31</v>
      </c>
      <c r="X15" s="24">
        <v>1</v>
      </c>
      <c r="Y15" s="24">
        <v>0</v>
      </c>
      <c r="Z15" s="25">
        <v>0</v>
      </c>
      <c r="AA15" s="25">
        <v>37</v>
      </c>
      <c r="AB15" s="25">
        <v>1</v>
      </c>
      <c r="AC15" s="25">
        <v>0</v>
      </c>
      <c r="AD15" s="26">
        <v>0</v>
      </c>
      <c r="AE15" s="26">
        <v>23</v>
      </c>
      <c r="AF15" s="26">
        <v>0</v>
      </c>
      <c r="AG15" s="26">
        <v>0</v>
      </c>
      <c r="AH15">
        <f t="shared" si="0"/>
        <v>29</v>
      </c>
      <c r="AI15">
        <f t="shared" si="1"/>
        <v>27</v>
      </c>
      <c r="AJ15">
        <f t="shared" si="2"/>
        <v>35</v>
      </c>
      <c r="AK15">
        <f t="shared" si="3"/>
        <v>32</v>
      </c>
      <c r="AL15">
        <f t="shared" si="4"/>
        <v>38</v>
      </c>
      <c r="AM15">
        <f t="shared" si="5"/>
        <v>23</v>
      </c>
      <c r="AN15">
        <f t="shared" si="6"/>
        <v>184</v>
      </c>
      <c r="AO15" s="67">
        <f t="shared" si="7"/>
        <v>0</v>
      </c>
      <c r="AP15" s="68">
        <f t="shared" si="8"/>
        <v>119</v>
      </c>
      <c r="AQ15" s="68">
        <f t="shared" si="9"/>
        <v>4</v>
      </c>
      <c r="AR15" s="69">
        <f t="shared" si="10"/>
        <v>0</v>
      </c>
      <c r="AS15" s="77">
        <f t="shared" si="11"/>
        <v>0</v>
      </c>
      <c r="AT15" s="73">
        <f t="shared" si="12"/>
        <v>91</v>
      </c>
      <c r="AU15" s="73">
        <f t="shared" si="13"/>
        <v>2</v>
      </c>
      <c r="AV15" s="78">
        <f t="shared" si="14"/>
        <v>0</v>
      </c>
      <c r="AW15" s="84">
        <f t="shared" si="15"/>
        <v>0</v>
      </c>
      <c r="AX15" s="79">
        <f t="shared" si="16"/>
        <v>179</v>
      </c>
      <c r="AY15" s="79">
        <f t="shared" si="17"/>
        <v>5</v>
      </c>
      <c r="AZ15" s="85">
        <f t="shared" si="18"/>
        <v>0</v>
      </c>
      <c r="BC15" s="146">
        <v>13</v>
      </c>
      <c r="BD15" s="148" t="str" cm="1">
        <f t="array" ref="BD15">INDEX($C$3:$C$37,MATCH(BE15,$AL$3:$AL$37,0),0)</f>
        <v>SLOVENIA</v>
      </c>
      <c r="BE15" s="147">
        <f t="shared" si="19"/>
        <v>38232</v>
      </c>
      <c r="BF15" s="147" cm="1">
        <f t="array" ref="BF15">INDEX($AM$3:$AM$37,MATCH(BD15,$C$3:$C$37,0),0)</f>
        <v>27802</v>
      </c>
    </row>
    <row r="16" spans="1:58">
      <c r="A16" s="1">
        <v>1</v>
      </c>
      <c r="B16" t="s">
        <v>189</v>
      </c>
      <c r="C16" t="s">
        <v>190</v>
      </c>
      <c r="D16" t="s">
        <v>52</v>
      </c>
      <c r="E16" t="s">
        <v>10</v>
      </c>
      <c r="F16" s="20" t="s">
        <v>25</v>
      </c>
      <c r="G16" t="s">
        <v>53</v>
      </c>
      <c r="H16" t="s">
        <v>41</v>
      </c>
      <c r="I16" t="s">
        <v>28</v>
      </c>
      <c r="J16" s="21">
        <v>0</v>
      </c>
      <c r="K16" s="21">
        <v>5139</v>
      </c>
      <c r="L16" s="21">
        <v>105</v>
      </c>
      <c r="M16" s="21">
        <v>2</v>
      </c>
      <c r="N16" s="22">
        <v>0</v>
      </c>
      <c r="O16" s="22">
        <v>6273</v>
      </c>
      <c r="P16" s="22">
        <v>199</v>
      </c>
      <c r="Q16" s="22">
        <v>2</v>
      </c>
      <c r="R16" s="23">
        <v>0</v>
      </c>
      <c r="S16" s="23">
        <v>8529</v>
      </c>
      <c r="T16" s="23">
        <v>173</v>
      </c>
      <c r="U16" s="23">
        <v>0</v>
      </c>
      <c r="V16" s="24">
        <v>0</v>
      </c>
      <c r="W16" s="24">
        <v>13767</v>
      </c>
      <c r="X16" s="24">
        <v>232</v>
      </c>
      <c r="Y16" s="24">
        <v>2</v>
      </c>
      <c r="Z16" s="25">
        <v>0</v>
      </c>
      <c r="AA16" s="25">
        <v>14128</v>
      </c>
      <c r="AB16" s="25">
        <v>168</v>
      </c>
      <c r="AC16" s="25">
        <v>5</v>
      </c>
      <c r="AD16" s="26">
        <v>0</v>
      </c>
      <c r="AE16" s="26">
        <v>7799</v>
      </c>
      <c r="AF16" s="26">
        <v>72</v>
      </c>
      <c r="AG16" s="26">
        <v>13</v>
      </c>
      <c r="AH16">
        <f t="shared" si="0"/>
        <v>5246</v>
      </c>
      <c r="AI16">
        <f t="shared" si="1"/>
        <v>6474</v>
      </c>
      <c r="AJ16">
        <f t="shared" si="2"/>
        <v>8702</v>
      </c>
      <c r="AK16">
        <f t="shared" si="3"/>
        <v>14001</v>
      </c>
      <c r="AL16">
        <f t="shared" si="4"/>
        <v>14301</v>
      </c>
      <c r="AM16">
        <f t="shared" si="5"/>
        <v>7884</v>
      </c>
      <c r="AN16">
        <f t="shared" si="6"/>
        <v>56608</v>
      </c>
      <c r="AO16" s="67">
        <f t="shared" si="7"/>
        <v>0</v>
      </c>
      <c r="AP16" s="68">
        <f t="shared" si="8"/>
        <v>33708</v>
      </c>
      <c r="AQ16" s="68">
        <f t="shared" si="9"/>
        <v>709</v>
      </c>
      <c r="AR16" s="69">
        <f t="shared" si="10"/>
        <v>6</v>
      </c>
      <c r="AS16" s="77">
        <f t="shared" si="11"/>
        <v>0</v>
      </c>
      <c r="AT16" s="73">
        <f t="shared" si="12"/>
        <v>35694</v>
      </c>
      <c r="AU16" s="73">
        <f t="shared" si="13"/>
        <v>472</v>
      </c>
      <c r="AV16" s="78">
        <f t="shared" si="14"/>
        <v>20</v>
      </c>
      <c r="AW16" s="84">
        <f t="shared" si="15"/>
        <v>0</v>
      </c>
      <c r="AX16" s="79">
        <f t="shared" si="16"/>
        <v>55635</v>
      </c>
      <c r="AY16" s="79">
        <f t="shared" si="17"/>
        <v>949</v>
      </c>
      <c r="AZ16" s="85">
        <f t="shared" si="18"/>
        <v>24</v>
      </c>
      <c r="BC16" s="146">
        <v>14</v>
      </c>
      <c r="BD16" s="148" t="str" cm="1">
        <f t="array" ref="BD16">INDEX($C$3:$C$37,MATCH(BE16,$AL$3:$AL$37,0),0)</f>
        <v>SLOVAKIA</v>
      </c>
      <c r="BE16" s="147">
        <f t="shared" si="19"/>
        <v>36877</v>
      </c>
      <c r="BF16" s="147" cm="1">
        <f t="array" ref="BF16">INDEX($AM$3:$AM$37,MATCH(BD16,$C$3:$C$37,0),0)</f>
        <v>31006</v>
      </c>
    </row>
    <row r="17" spans="1:58">
      <c r="A17" s="1">
        <v>1</v>
      </c>
      <c r="B17" t="s">
        <v>207</v>
      </c>
      <c r="C17" t="s">
        <v>208</v>
      </c>
      <c r="D17" t="s">
        <v>52</v>
      </c>
      <c r="E17" s="20" t="s">
        <v>10</v>
      </c>
      <c r="F17" t="s">
        <v>136</v>
      </c>
      <c r="G17" t="s">
        <v>53</v>
      </c>
      <c r="H17" t="s">
        <v>41</v>
      </c>
      <c r="I17" t="s">
        <v>28</v>
      </c>
      <c r="J17" s="21">
        <v>6</v>
      </c>
      <c r="K17" s="21">
        <v>38001</v>
      </c>
      <c r="L17" s="21">
        <v>167</v>
      </c>
      <c r="M17" s="21">
        <v>0</v>
      </c>
      <c r="N17" s="22">
        <v>0</v>
      </c>
      <c r="O17" s="22">
        <v>49992</v>
      </c>
      <c r="P17" s="22">
        <v>261</v>
      </c>
      <c r="Q17" s="22">
        <v>1</v>
      </c>
      <c r="R17" s="23">
        <v>0</v>
      </c>
      <c r="S17" s="23">
        <v>50846</v>
      </c>
      <c r="T17" s="23">
        <v>142</v>
      </c>
      <c r="U17" s="23">
        <v>1</v>
      </c>
      <c r="V17" s="24">
        <v>0</v>
      </c>
      <c r="W17" s="24">
        <v>55361</v>
      </c>
      <c r="X17" s="24">
        <v>148</v>
      </c>
      <c r="Y17" s="24">
        <v>4</v>
      </c>
      <c r="Z17" s="25">
        <v>0</v>
      </c>
      <c r="AA17" s="25">
        <v>55990</v>
      </c>
      <c r="AB17" s="25">
        <v>141</v>
      </c>
      <c r="AC17" s="25">
        <v>3</v>
      </c>
      <c r="AD17" s="26">
        <v>0</v>
      </c>
      <c r="AE17" s="26">
        <v>43021</v>
      </c>
      <c r="AF17" s="26">
        <v>96</v>
      </c>
      <c r="AG17" s="26">
        <v>3</v>
      </c>
      <c r="AH17">
        <f t="shared" si="0"/>
        <v>38174</v>
      </c>
      <c r="AI17">
        <f t="shared" si="1"/>
        <v>50254</v>
      </c>
      <c r="AJ17">
        <f t="shared" si="2"/>
        <v>50989</v>
      </c>
      <c r="AK17">
        <f t="shared" si="3"/>
        <v>55513</v>
      </c>
      <c r="AL17">
        <f t="shared" si="4"/>
        <v>56134</v>
      </c>
      <c r="AM17">
        <f t="shared" si="5"/>
        <v>43120</v>
      </c>
      <c r="AN17">
        <f t="shared" si="6"/>
        <v>294184</v>
      </c>
      <c r="AO17" s="67">
        <f t="shared" si="7"/>
        <v>6</v>
      </c>
      <c r="AP17" s="68">
        <f t="shared" si="8"/>
        <v>194200</v>
      </c>
      <c r="AQ17" s="68">
        <f t="shared" si="9"/>
        <v>718</v>
      </c>
      <c r="AR17" s="69">
        <f t="shared" si="10"/>
        <v>6</v>
      </c>
      <c r="AS17" s="77">
        <f t="shared" si="11"/>
        <v>0</v>
      </c>
      <c r="AT17" s="73">
        <f t="shared" si="12"/>
        <v>154372</v>
      </c>
      <c r="AU17" s="73">
        <f t="shared" si="13"/>
        <v>385</v>
      </c>
      <c r="AV17" s="78">
        <f t="shared" si="14"/>
        <v>10</v>
      </c>
      <c r="AW17" s="84">
        <f t="shared" si="15"/>
        <v>6</v>
      </c>
      <c r="AX17" s="79">
        <f t="shared" si="16"/>
        <v>293211</v>
      </c>
      <c r="AY17" s="79">
        <f t="shared" si="17"/>
        <v>955</v>
      </c>
      <c r="AZ17" s="85">
        <f t="shared" si="18"/>
        <v>12</v>
      </c>
      <c r="BC17" s="146">
        <v>15</v>
      </c>
      <c r="BD17" s="148" t="str" cm="1">
        <f t="array" ref="BD17">INDEX($C$3:$C$37,MATCH(BE17,$AL$3:$AL$37,0),0)</f>
        <v>PORTUGAL</v>
      </c>
      <c r="BE17" s="147">
        <f t="shared" si="19"/>
        <v>36867</v>
      </c>
      <c r="BF17" s="147" cm="1">
        <f t="array" ref="BF17">INDEX($AM$3:$AM$37,MATCH(BD17,$C$3:$C$37,0),0)</f>
        <v>36228</v>
      </c>
    </row>
    <row r="18" spans="1:58">
      <c r="A18" s="1">
        <v>1</v>
      </c>
      <c r="B18" t="s">
        <v>209</v>
      </c>
      <c r="C18" t="s">
        <v>210</v>
      </c>
      <c r="D18" t="s">
        <v>52</v>
      </c>
      <c r="E18" t="s">
        <v>10</v>
      </c>
      <c r="F18" t="s">
        <v>489</v>
      </c>
      <c r="G18" t="s">
        <v>53</v>
      </c>
      <c r="H18" t="s">
        <v>41</v>
      </c>
      <c r="I18" t="s">
        <v>28</v>
      </c>
      <c r="J18" s="21">
        <v>0</v>
      </c>
      <c r="K18" s="21">
        <v>889</v>
      </c>
      <c r="L18" s="21">
        <v>12</v>
      </c>
      <c r="M18" s="21">
        <v>0</v>
      </c>
      <c r="N18" s="22">
        <v>0</v>
      </c>
      <c r="O18" s="22">
        <v>1771</v>
      </c>
      <c r="P18" s="22">
        <v>25</v>
      </c>
      <c r="Q18" s="22">
        <v>4</v>
      </c>
      <c r="R18" s="23">
        <v>0</v>
      </c>
      <c r="S18" s="23">
        <v>2746</v>
      </c>
      <c r="T18" s="23">
        <v>32</v>
      </c>
      <c r="U18" s="23">
        <v>0</v>
      </c>
      <c r="V18" s="24">
        <v>0</v>
      </c>
      <c r="W18" s="24">
        <v>1418</v>
      </c>
      <c r="X18" s="24">
        <v>173</v>
      </c>
      <c r="Y18" s="24">
        <v>4</v>
      </c>
      <c r="Z18" s="25">
        <v>0</v>
      </c>
      <c r="AA18" s="25">
        <v>732</v>
      </c>
      <c r="AB18" s="25">
        <v>185</v>
      </c>
      <c r="AC18" s="25">
        <v>14</v>
      </c>
      <c r="AD18" s="26">
        <v>0</v>
      </c>
      <c r="AE18" s="26">
        <v>604</v>
      </c>
      <c r="AF18" s="26">
        <v>139</v>
      </c>
      <c r="AG18" s="26">
        <v>5</v>
      </c>
      <c r="AH18">
        <f t="shared" si="0"/>
        <v>901</v>
      </c>
      <c r="AI18">
        <f t="shared" si="1"/>
        <v>1800</v>
      </c>
      <c r="AJ18">
        <f t="shared" si="2"/>
        <v>2778</v>
      </c>
      <c r="AK18">
        <f t="shared" si="3"/>
        <v>1595</v>
      </c>
      <c r="AL18">
        <f t="shared" si="4"/>
        <v>931</v>
      </c>
      <c r="AM18">
        <f t="shared" si="5"/>
        <v>748</v>
      </c>
      <c r="AN18">
        <f t="shared" si="6"/>
        <v>8753</v>
      </c>
      <c r="AO18" s="67">
        <f t="shared" si="7"/>
        <v>0</v>
      </c>
      <c r="AP18" s="68">
        <f t="shared" si="8"/>
        <v>6824</v>
      </c>
      <c r="AQ18" s="68">
        <f t="shared" si="9"/>
        <v>242</v>
      </c>
      <c r="AR18" s="69">
        <f t="shared" si="10"/>
        <v>8</v>
      </c>
      <c r="AS18" s="77">
        <f t="shared" si="11"/>
        <v>0</v>
      </c>
      <c r="AT18" s="73">
        <f t="shared" si="12"/>
        <v>2754</v>
      </c>
      <c r="AU18" s="73">
        <f t="shared" si="13"/>
        <v>497</v>
      </c>
      <c r="AV18" s="78">
        <f t="shared" si="14"/>
        <v>23</v>
      </c>
      <c r="AW18" s="84">
        <f t="shared" si="15"/>
        <v>0</v>
      </c>
      <c r="AX18" s="79">
        <f t="shared" si="16"/>
        <v>8160</v>
      </c>
      <c r="AY18" s="79">
        <f t="shared" si="17"/>
        <v>566</v>
      </c>
      <c r="AZ18" s="85">
        <f t="shared" si="18"/>
        <v>27</v>
      </c>
      <c r="BC18" s="146">
        <v>16</v>
      </c>
      <c r="BD18" s="148" t="str" cm="1">
        <f t="array" ref="BD18">INDEX($C$3:$C$37,MATCH(BE18,$AL$3:$AL$37,0),0)</f>
        <v>SPAIN</v>
      </c>
      <c r="BE18" s="147">
        <f t="shared" si="19"/>
        <v>34220</v>
      </c>
      <c r="BF18" s="147" cm="1">
        <f t="array" ref="BF18">INDEX($AM$3:$AM$37,MATCH(BD18,$C$3:$C$37,0),0)</f>
        <v>20658</v>
      </c>
    </row>
    <row r="19" spans="1:58">
      <c r="A19" s="1">
        <v>1</v>
      </c>
      <c r="B19" t="s">
        <v>219</v>
      </c>
      <c r="C19" t="s">
        <v>220</v>
      </c>
      <c r="D19" t="s">
        <v>52</v>
      </c>
      <c r="E19" t="s">
        <v>10</v>
      </c>
      <c r="F19" t="s">
        <v>489</v>
      </c>
      <c r="G19" t="s">
        <v>53</v>
      </c>
      <c r="H19" t="s">
        <v>41</v>
      </c>
      <c r="I19" t="s">
        <v>28</v>
      </c>
      <c r="J19" s="21">
        <v>2642</v>
      </c>
      <c r="K19" s="21">
        <v>13705</v>
      </c>
      <c r="L19" s="21">
        <v>42</v>
      </c>
      <c r="M19" s="21">
        <v>0</v>
      </c>
      <c r="N19" s="22">
        <v>2587</v>
      </c>
      <c r="O19" s="22">
        <v>15788</v>
      </c>
      <c r="P19" s="22">
        <v>35</v>
      </c>
      <c r="Q19" s="22">
        <v>0</v>
      </c>
      <c r="R19" s="23">
        <v>2426</v>
      </c>
      <c r="S19" s="23">
        <v>16980</v>
      </c>
      <c r="T19" s="23">
        <v>38</v>
      </c>
      <c r="U19" s="23">
        <v>0</v>
      </c>
      <c r="V19" s="24">
        <v>3722</v>
      </c>
      <c r="W19" s="24">
        <v>36924</v>
      </c>
      <c r="X19" s="24">
        <v>35</v>
      </c>
      <c r="Y19" s="24">
        <v>2</v>
      </c>
      <c r="Z19" s="25">
        <v>4473</v>
      </c>
      <c r="AA19" s="25">
        <v>25320</v>
      </c>
      <c r="AB19" s="25">
        <v>35</v>
      </c>
      <c r="AC19" s="25">
        <v>1</v>
      </c>
      <c r="AD19" s="26">
        <v>3887</v>
      </c>
      <c r="AE19" s="26">
        <v>210</v>
      </c>
      <c r="AF19" s="26">
        <v>34</v>
      </c>
      <c r="AG19" s="26">
        <v>0</v>
      </c>
      <c r="AH19">
        <f t="shared" si="0"/>
        <v>16389</v>
      </c>
      <c r="AI19">
        <f t="shared" si="1"/>
        <v>18410</v>
      </c>
      <c r="AJ19">
        <f t="shared" si="2"/>
        <v>19444</v>
      </c>
      <c r="AK19">
        <f t="shared" si="3"/>
        <v>40683</v>
      </c>
      <c r="AL19">
        <f t="shared" si="4"/>
        <v>29829</v>
      </c>
      <c r="AM19">
        <f t="shared" si="5"/>
        <v>4131</v>
      </c>
      <c r="AN19">
        <f t="shared" si="6"/>
        <v>128886</v>
      </c>
      <c r="AO19" s="67">
        <f t="shared" si="7"/>
        <v>11377</v>
      </c>
      <c r="AP19" s="68">
        <f t="shared" si="8"/>
        <v>83397</v>
      </c>
      <c r="AQ19" s="68">
        <f t="shared" si="9"/>
        <v>150</v>
      </c>
      <c r="AR19" s="69">
        <f t="shared" si="10"/>
        <v>2</v>
      </c>
      <c r="AS19" s="77">
        <f t="shared" si="11"/>
        <v>12082</v>
      </c>
      <c r="AT19" s="73">
        <f t="shared" si="12"/>
        <v>62454</v>
      </c>
      <c r="AU19" s="73">
        <f t="shared" si="13"/>
        <v>104</v>
      </c>
      <c r="AV19" s="78">
        <f t="shared" si="14"/>
        <v>3</v>
      </c>
      <c r="AW19" s="84">
        <f t="shared" si="15"/>
        <v>19737</v>
      </c>
      <c r="AX19" s="79">
        <f t="shared" si="16"/>
        <v>108927</v>
      </c>
      <c r="AY19" s="79">
        <f t="shared" si="17"/>
        <v>219</v>
      </c>
      <c r="AZ19" s="85">
        <f t="shared" si="18"/>
        <v>3</v>
      </c>
      <c r="BC19" s="146">
        <v>17</v>
      </c>
      <c r="BD19" s="148" t="str" cm="1">
        <f t="array" ref="BD19">INDEX($C$3:$C$37,MATCH(BE19,$AL$3:$AL$37,0),0)</f>
        <v>IRELAND</v>
      </c>
      <c r="BE19" s="147">
        <f t="shared" si="19"/>
        <v>29829</v>
      </c>
      <c r="BF19" s="147" cm="1">
        <f t="array" ref="BF19">INDEX($AM$3:$AM$37,MATCH(BD19,$C$3:$C$37,0),0)</f>
        <v>4131</v>
      </c>
    </row>
    <row r="20" spans="1:58">
      <c r="A20" s="1">
        <v>1</v>
      </c>
      <c r="B20" t="s">
        <v>223</v>
      </c>
      <c r="C20" t="s">
        <v>224</v>
      </c>
      <c r="D20" t="s">
        <v>52</v>
      </c>
      <c r="E20" t="s">
        <v>10</v>
      </c>
      <c r="F20" s="20" t="s">
        <v>25</v>
      </c>
      <c r="G20" t="s">
        <v>53</v>
      </c>
      <c r="H20" t="s">
        <v>41</v>
      </c>
      <c r="I20" t="s">
        <v>28</v>
      </c>
      <c r="J20" s="21">
        <v>11</v>
      </c>
      <c r="K20" s="21">
        <v>58320</v>
      </c>
      <c r="L20" s="21">
        <v>380</v>
      </c>
      <c r="M20" s="21">
        <v>5</v>
      </c>
      <c r="N20" s="22">
        <v>0</v>
      </c>
      <c r="O20" s="22">
        <v>58967</v>
      </c>
      <c r="P20" s="22">
        <v>313</v>
      </c>
      <c r="Q20" s="22">
        <v>4</v>
      </c>
      <c r="R20" s="23">
        <v>0</v>
      </c>
      <c r="S20" s="23">
        <v>62470</v>
      </c>
      <c r="T20" s="23">
        <v>338</v>
      </c>
      <c r="U20" s="23">
        <v>1</v>
      </c>
      <c r="V20" s="24">
        <v>0</v>
      </c>
      <c r="W20" s="24">
        <v>75634</v>
      </c>
      <c r="X20" s="24">
        <v>787</v>
      </c>
      <c r="Y20" s="24">
        <v>6</v>
      </c>
      <c r="Z20" s="25">
        <v>0</v>
      </c>
      <c r="AA20" s="25">
        <v>65380</v>
      </c>
      <c r="AB20" s="25">
        <v>1142</v>
      </c>
      <c r="AC20" s="25">
        <v>3</v>
      </c>
      <c r="AD20" s="26">
        <v>0</v>
      </c>
      <c r="AE20" s="26">
        <v>93633</v>
      </c>
      <c r="AF20" s="26">
        <v>249</v>
      </c>
      <c r="AG20" s="26">
        <v>5</v>
      </c>
      <c r="AH20">
        <f t="shared" si="0"/>
        <v>58716</v>
      </c>
      <c r="AI20">
        <f t="shared" si="1"/>
        <v>59284</v>
      </c>
      <c r="AJ20">
        <f t="shared" si="2"/>
        <v>62809</v>
      </c>
      <c r="AK20">
        <f t="shared" si="3"/>
        <v>76427</v>
      </c>
      <c r="AL20">
        <f t="shared" si="4"/>
        <v>66525</v>
      </c>
      <c r="AM20">
        <f t="shared" si="5"/>
        <v>93887</v>
      </c>
      <c r="AN20">
        <f t="shared" si="6"/>
        <v>417648</v>
      </c>
      <c r="AO20" s="67">
        <f t="shared" si="7"/>
        <v>11</v>
      </c>
      <c r="AP20" s="68">
        <f t="shared" si="8"/>
        <v>255391</v>
      </c>
      <c r="AQ20" s="68">
        <f t="shared" si="9"/>
        <v>1818</v>
      </c>
      <c r="AR20" s="69">
        <f t="shared" si="10"/>
        <v>16</v>
      </c>
      <c r="AS20" s="77">
        <f t="shared" si="11"/>
        <v>0</v>
      </c>
      <c r="AT20" s="73">
        <f t="shared" si="12"/>
        <v>234647</v>
      </c>
      <c r="AU20" s="73">
        <f t="shared" si="13"/>
        <v>2178</v>
      </c>
      <c r="AV20" s="78">
        <f t="shared" si="14"/>
        <v>14</v>
      </c>
      <c r="AW20" s="84">
        <f t="shared" si="15"/>
        <v>11</v>
      </c>
      <c r="AX20" s="79">
        <f t="shared" si="16"/>
        <v>414404</v>
      </c>
      <c r="AY20" s="79">
        <f t="shared" si="17"/>
        <v>3209</v>
      </c>
      <c r="AZ20" s="85">
        <f t="shared" si="18"/>
        <v>24</v>
      </c>
      <c r="BC20" s="146">
        <v>18</v>
      </c>
      <c r="BD20" s="148" t="str" cm="1">
        <f t="array" ref="BD20">INDEX($C$3:$C$37,MATCH(BE20,$AL$3:$AL$37,0),0)</f>
        <v>CROATIA</v>
      </c>
      <c r="BE20" s="147">
        <f t="shared" si="19"/>
        <v>29184</v>
      </c>
      <c r="BF20" s="147" cm="1">
        <f t="array" ref="BF20">INDEX($AM$3:$AM$37,MATCH(BD20,$C$3:$C$37,0),0)</f>
        <v>20538</v>
      </c>
    </row>
    <row r="21" spans="1:58">
      <c r="A21" s="1">
        <v>1</v>
      </c>
      <c r="B21" t="s">
        <v>246</v>
      </c>
      <c r="C21" t="s">
        <v>247</v>
      </c>
      <c r="D21" t="s">
        <v>52</v>
      </c>
      <c r="E21" s="20" t="s">
        <v>10</v>
      </c>
      <c r="F21" t="s">
        <v>136</v>
      </c>
      <c r="G21" t="s">
        <v>53</v>
      </c>
      <c r="H21" t="s">
        <v>41</v>
      </c>
      <c r="I21" t="s">
        <v>28</v>
      </c>
      <c r="J21" s="21">
        <v>11</v>
      </c>
      <c r="K21" s="21">
        <v>10740</v>
      </c>
      <c r="L21" s="21">
        <v>234</v>
      </c>
      <c r="M21" s="21">
        <v>2</v>
      </c>
      <c r="N21" s="22">
        <v>0</v>
      </c>
      <c r="O21" s="22">
        <v>13572</v>
      </c>
      <c r="P21" s="22">
        <v>97</v>
      </c>
      <c r="Q21" s="22">
        <v>1</v>
      </c>
      <c r="R21" s="23">
        <v>0</v>
      </c>
      <c r="S21" s="23">
        <v>8118</v>
      </c>
      <c r="T21" s="23">
        <v>125</v>
      </c>
      <c r="U21" s="23">
        <v>0</v>
      </c>
      <c r="V21" s="24">
        <v>0</v>
      </c>
      <c r="W21" s="24">
        <v>8438</v>
      </c>
      <c r="X21" s="24">
        <v>586</v>
      </c>
      <c r="Y21" s="24">
        <v>0</v>
      </c>
      <c r="Z21" s="25">
        <v>0</v>
      </c>
      <c r="AA21" s="25">
        <v>7706</v>
      </c>
      <c r="AB21" s="25">
        <v>937</v>
      </c>
      <c r="AC21" s="25">
        <v>1</v>
      </c>
      <c r="AD21" s="26">
        <v>0</v>
      </c>
      <c r="AE21" s="26">
        <v>5651</v>
      </c>
      <c r="AF21" s="26">
        <v>240</v>
      </c>
      <c r="AG21" s="26">
        <v>1</v>
      </c>
      <c r="AH21">
        <f t="shared" si="0"/>
        <v>10987</v>
      </c>
      <c r="AI21">
        <f t="shared" si="1"/>
        <v>13670</v>
      </c>
      <c r="AJ21">
        <f t="shared" si="2"/>
        <v>8243</v>
      </c>
      <c r="AK21">
        <f t="shared" si="3"/>
        <v>9024</v>
      </c>
      <c r="AL21">
        <f t="shared" si="4"/>
        <v>8644</v>
      </c>
      <c r="AM21">
        <f t="shared" si="5"/>
        <v>5892</v>
      </c>
      <c r="AN21">
        <f t="shared" si="6"/>
        <v>56460</v>
      </c>
      <c r="AO21" s="67">
        <f t="shared" si="7"/>
        <v>11</v>
      </c>
      <c r="AP21" s="68">
        <f t="shared" si="8"/>
        <v>40868</v>
      </c>
      <c r="AQ21" s="68">
        <f t="shared" si="9"/>
        <v>1042</v>
      </c>
      <c r="AR21" s="69">
        <f t="shared" si="10"/>
        <v>3</v>
      </c>
      <c r="AS21" s="77">
        <f t="shared" si="11"/>
        <v>0</v>
      </c>
      <c r="AT21" s="73">
        <f t="shared" si="12"/>
        <v>21795</v>
      </c>
      <c r="AU21" s="73">
        <f t="shared" si="13"/>
        <v>1763</v>
      </c>
      <c r="AV21" s="78">
        <f t="shared" si="14"/>
        <v>2</v>
      </c>
      <c r="AW21" s="84">
        <f t="shared" si="15"/>
        <v>11</v>
      </c>
      <c r="AX21" s="79">
        <f t="shared" si="16"/>
        <v>54225</v>
      </c>
      <c r="AY21" s="79">
        <f t="shared" si="17"/>
        <v>2219</v>
      </c>
      <c r="AZ21" s="85">
        <f t="shared" si="18"/>
        <v>5</v>
      </c>
      <c r="BC21" s="146">
        <v>19</v>
      </c>
      <c r="BD21" s="148" t="str" cm="1">
        <f t="array" ref="BD21">INDEX($C$3:$C$37,MATCH(BE21,$AL$3:$AL$37,0),0)</f>
        <v>UNITED KINGDOM</v>
      </c>
      <c r="BE21" s="147">
        <f t="shared" si="19"/>
        <v>23981</v>
      </c>
      <c r="BF21" s="147" cm="1">
        <f t="array" ref="BF21">INDEX($AM$3:$AM$37,MATCH(BD21,$C$3:$C$37,0),0)</f>
        <v>16567</v>
      </c>
    </row>
    <row r="22" spans="1:58">
      <c r="A22" s="1">
        <v>1</v>
      </c>
      <c r="B22" t="s">
        <v>256</v>
      </c>
      <c r="C22" t="s">
        <v>257</v>
      </c>
      <c r="D22" t="s">
        <v>52</v>
      </c>
      <c r="E22" t="s">
        <v>10</v>
      </c>
      <c r="F22" t="s">
        <v>57</v>
      </c>
      <c r="G22" t="s">
        <v>53</v>
      </c>
      <c r="H22" t="s">
        <v>41</v>
      </c>
      <c r="I22" t="s">
        <v>28</v>
      </c>
      <c r="J22" s="21">
        <v>0</v>
      </c>
      <c r="K22" s="21">
        <v>224</v>
      </c>
      <c r="L22" s="21">
        <v>9</v>
      </c>
      <c r="M22" s="21">
        <v>0</v>
      </c>
      <c r="N22" s="22">
        <v>0</v>
      </c>
      <c r="O22" s="22">
        <v>143</v>
      </c>
      <c r="P22" s="22">
        <v>9</v>
      </c>
      <c r="Q22" s="22">
        <v>2</v>
      </c>
      <c r="R22" s="23">
        <v>0</v>
      </c>
      <c r="S22" s="23">
        <v>137</v>
      </c>
      <c r="T22" s="23">
        <v>5</v>
      </c>
      <c r="U22" s="23">
        <v>0</v>
      </c>
      <c r="V22" s="24">
        <v>0</v>
      </c>
      <c r="W22" s="24">
        <v>143</v>
      </c>
      <c r="X22" s="24">
        <v>4</v>
      </c>
      <c r="Y22" s="24">
        <v>0</v>
      </c>
      <c r="Z22" s="25">
        <v>0</v>
      </c>
      <c r="AA22" s="25">
        <v>142</v>
      </c>
      <c r="AB22" s="25">
        <v>4</v>
      </c>
      <c r="AC22" s="25">
        <v>1</v>
      </c>
      <c r="AD22" s="26">
        <v>0</v>
      </c>
      <c r="AE22" s="26">
        <v>160</v>
      </c>
      <c r="AF22" s="26">
        <v>4</v>
      </c>
      <c r="AG22" s="26">
        <v>0</v>
      </c>
      <c r="AH22">
        <f t="shared" si="0"/>
        <v>233</v>
      </c>
      <c r="AI22">
        <f t="shared" si="1"/>
        <v>154</v>
      </c>
      <c r="AJ22">
        <f t="shared" si="2"/>
        <v>142</v>
      </c>
      <c r="AK22">
        <f t="shared" si="3"/>
        <v>147</v>
      </c>
      <c r="AL22">
        <f t="shared" si="4"/>
        <v>147</v>
      </c>
      <c r="AM22">
        <f t="shared" si="5"/>
        <v>164</v>
      </c>
      <c r="AN22">
        <f t="shared" si="6"/>
        <v>987</v>
      </c>
      <c r="AO22" s="67">
        <f t="shared" si="7"/>
        <v>0</v>
      </c>
      <c r="AP22" s="68">
        <f t="shared" si="8"/>
        <v>647</v>
      </c>
      <c r="AQ22" s="68">
        <f t="shared" si="9"/>
        <v>27</v>
      </c>
      <c r="AR22" s="69">
        <f t="shared" si="10"/>
        <v>2</v>
      </c>
      <c r="AS22" s="77">
        <f t="shared" si="11"/>
        <v>0</v>
      </c>
      <c r="AT22" s="73">
        <f t="shared" si="12"/>
        <v>445</v>
      </c>
      <c r="AU22" s="73">
        <f t="shared" si="13"/>
        <v>12</v>
      </c>
      <c r="AV22" s="78">
        <f t="shared" si="14"/>
        <v>1</v>
      </c>
      <c r="AW22" s="84">
        <f t="shared" si="15"/>
        <v>0</v>
      </c>
      <c r="AX22" s="79">
        <f t="shared" si="16"/>
        <v>949</v>
      </c>
      <c r="AY22" s="79">
        <f t="shared" si="17"/>
        <v>35</v>
      </c>
      <c r="AZ22" s="85">
        <f t="shared" si="18"/>
        <v>3</v>
      </c>
      <c r="BC22" s="146">
        <v>20</v>
      </c>
      <c r="BD22" s="148" t="str" cm="1">
        <f t="array" ref="BD22">INDEX($C$3:$C$37,MATCH(BE22,$AL$3:$AL$37,0),0)</f>
        <v>FINLAND</v>
      </c>
      <c r="BE22" s="147">
        <f t="shared" si="19"/>
        <v>19130</v>
      </c>
      <c r="BF22" s="147" cm="1">
        <f t="array" ref="BF22">INDEX($AM$3:$AM$37,MATCH(BD22,$C$3:$C$37,0),0)</f>
        <v>21206</v>
      </c>
    </row>
    <row r="23" spans="1:58">
      <c r="A23" s="1">
        <v>1</v>
      </c>
      <c r="B23" t="s">
        <v>258</v>
      </c>
      <c r="C23" t="s">
        <v>259</v>
      </c>
      <c r="D23" t="s">
        <v>52</v>
      </c>
      <c r="E23" s="20" t="s">
        <v>10</v>
      </c>
      <c r="F23" t="s">
        <v>136</v>
      </c>
      <c r="G23" t="s">
        <v>53</v>
      </c>
      <c r="H23" t="s">
        <v>41</v>
      </c>
      <c r="I23" t="s">
        <v>28</v>
      </c>
      <c r="J23" s="21">
        <v>19</v>
      </c>
      <c r="K23" s="21">
        <v>19428</v>
      </c>
      <c r="L23" s="21">
        <v>9366</v>
      </c>
      <c r="M23" s="21">
        <v>1</v>
      </c>
      <c r="N23" s="22">
        <v>0</v>
      </c>
      <c r="O23" s="22">
        <v>23800</v>
      </c>
      <c r="P23" s="22">
        <v>15500</v>
      </c>
      <c r="Q23" s="22">
        <v>0</v>
      </c>
      <c r="R23" s="23">
        <v>0</v>
      </c>
      <c r="S23" s="23">
        <v>23445</v>
      </c>
      <c r="T23" s="23">
        <v>22544</v>
      </c>
      <c r="U23" s="23">
        <v>12</v>
      </c>
      <c r="V23" s="24">
        <v>0</v>
      </c>
      <c r="W23" s="24">
        <v>27811</v>
      </c>
      <c r="X23" s="24">
        <v>29783</v>
      </c>
      <c r="Y23" s="24">
        <v>74</v>
      </c>
      <c r="Z23" s="25">
        <v>0</v>
      </c>
      <c r="AA23" s="25">
        <v>32144</v>
      </c>
      <c r="AB23" s="25">
        <v>40219</v>
      </c>
      <c r="AC23" s="25">
        <v>90</v>
      </c>
      <c r="AD23" s="26">
        <v>0</v>
      </c>
      <c r="AE23" s="26">
        <v>27687</v>
      </c>
      <c r="AF23" s="26">
        <v>35902</v>
      </c>
      <c r="AG23" s="26">
        <v>186</v>
      </c>
      <c r="AH23">
        <f t="shared" si="0"/>
        <v>28814</v>
      </c>
      <c r="AI23">
        <f t="shared" si="1"/>
        <v>39300</v>
      </c>
      <c r="AJ23">
        <f t="shared" si="2"/>
        <v>46001</v>
      </c>
      <c r="AK23">
        <f t="shared" si="3"/>
        <v>57668</v>
      </c>
      <c r="AL23">
        <f t="shared" si="4"/>
        <v>72453</v>
      </c>
      <c r="AM23">
        <f t="shared" si="5"/>
        <v>63775</v>
      </c>
      <c r="AN23">
        <f t="shared" si="6"/>
        <v>308011</v>
      </c>
      <c r="AO23" s="67">
        <f t="shared" si="7"/>
        <v>19</v>
      </c>
      <c r="AP23" s="68">
        <f t="shared" si="8"/>
        <v>94484</v>
      </c>
      <c r="AQ23" s="68">
        <f t="shared" si="9"/>
        <v>77193</v>
      </c>
      <c r="AR23" s="69">
        <f t="shared" si="10"/>
        <v>87</v>
      </c>
      <c r="AS23" s="77">
        <f t="shared" si="11"/>
        <v>0</v>
      </c>
      <c r="AT23" s="73">
        <f t="shared" si="12"/>
        <v>87642</v>
      </c>
      <c r="AU23" s="73">
        <f t="shared" si="13"/>
        <v>105904</v>
      </c>
      <c r="AV23" s="78">
        <f t="shared" si="14"/>
        <v>350</v>
      </c>
      <c r="AW23" s="84">
        <f t="shared" si="15"/>
        <v>19</v>
      </c>
      <c r="AX23" s="79">
        <f t="shared" si="16"/>
        <v>154315</v>
      </c>
      <c r="AY23" s="79">
        <f t="shared" si="17"/>
        <v>153314</v>
      </c>
      <c r="AZ23" s="85">
        <f t="shared" si="18"/>
        <v>363</v>
      </c>
      <c r="BC23" s="146">
        <v>21</v>
      </c>
      <c r="BD23" s="148" t="str" cm="1">
        <f t="array" ref="BD23">INDEX($C$3:$C$37,MATCH(BE23,$AL$3:$AL$37,0),0)</f>
        <v>LUXEMBOURG</v>
      </c>
      <c r="BE23" s="147">
        <f t="shared" si="19"/>
        <v>18588</v>
      </c>
      <c r="BF23" s="147" cm="1">
        <f t="array" ref="BF23">INDEX($AM$3:$AM$37,MATCH(BD23,$C$3:$C$37,0),0)</f>
        <v>14484</v>
      </c>
    </row>
    <row r="24" spans="1:58">
      <c r="A24" s="1">
        <v>1</v>
      </c>
      <c r="B24" t="s">
        <v>260</v>
      </c>
      <c r="C24" t="s">
        <v>261</v>
      </c>
      <c r="D24" t="s">
        <v>52</v>
      </c>
      <c r="E24" t="s">
        <v>10</v>
      </c>
      <c r="F24" t="s">
        <v>57</v>
      </c>
      <c r="G24" t="s">
        <v>53</v>
      </c>
      <c r="H24" t="s">
        <v>41</v>
      </c>
      <c r="I24" t="s">
        <v>28</v>
      </c>
      <c r="J24" s="21">
        <v>3</v>
      </c>
      <c r="K24" s="21">
        <v>11068</v>
      </c>
      <c r="L24" s="21">
        <v>17</v>
      </c>
      <c r="M24" s="21">
        <v>0</v>
      </c>
      <c r="N24" s="22">
        <v>0</v>
      </c>
      <c r="O24" s="22">
        <v>14660</v>
      </c>
      <c r="P24" s="22">
        <v>18</v>
      </c>
      <c r="Q24" s="22">
        <v>1</v>
      </c>
      <c r="R24" s="23">
        <v>0</v>
      </c>
      <c r="S24" s="23">
        <v>17692</v>
      </c>
      <c r="T24" s="23">
        <v>19</v>
      </c>
      <c r="U24" s="23">
        <v>0</v>
      </c>
      <c r="V24" s="24">
        <v>0</v>
      </c>
      <c r="W24" s="24">
        <v>19709</v>
      </c>
      <c r="X24" s="24">
        <v>22</v>
      </c>
      <c r="Y24" s="24">
        <v>0</v>
      </c>
      <c r="Z24" s="25">
        <v>0</v>
      </c>
      <c r="AA24" s="25">
        <v>18563</v>
      </c>
      <c r="AB24" s="25">
        <v>23</v>
      </c>
      <c r="AC24" s="25">
        <v>2</v>
      </c>
      <c r="AD24" s="26">
        <v>0</v>
      </c>
      <c r="AE24" s="26">
        <v>14427</v>
      </c>
      <c r="AF24" s="26">
        <v>57</v>
      </c>
      <c r="AG24" s="26">
        <v>0</v>
      </c>
      <c r="AH24">
        <f t="shared" si="0"/>
        <v>11088</v>
      </c>
      <c r="AI24">
        <f t="shared" si="1"/>
        <v>14679</v>
      </c>
      <c r="AJ24">
        <f t="shared" si="2"/>
        <v>17711</v>
      </c>
      <c r="AK24">
        <f t="shared" si="3"/>
        <v>19731</v>
      </c>
      <c r="AL24">
        <f t="shared" si="4"/>
        <v>18588</v>
      </c>
      <c r="AM24">
        <f t="shared" si="5"/>
        <v>14484</v>
      </c>
      <c r="AN24">
        <f t="shared" si="6"/>
        <v>96281</v>
      </c>
      <c r="AO24" s="67">
        <f t="shared" si="7"/>
        <v>3</v>
      </c>
      <c r="AP24" s="68">
        <f t="shared" si="8"/>
        <v>63129</v>
      </c>
      <c r="AQ24" s="68">
        <f t="shared" si="9"/>
        <v>76</v>
      </c>
      <c r="AR24" s="69">
        <f t="shared" si="10"/>
        <v>1</v>
      </c>
      <c r="AS24" s="77">
        <f t="shared" si="11"/>
        <v>0</v>
      </c>
      <c r="AT24" s="73">
        <f t="shared" si="12"/>
        <v>52699</v>
      </c>
      <c r="AU24" s="73">
        <f t="shared" si="13"/>
        <v>102</v>
      </c>
      <c r="AV24" s="78">
        <f t="shared" si="14"/>
        <v>2</v>
      </c>
      <c r="AW24" s="84">
        <f t="shared" si="15"/>
        <v>3</v>
      </c>
      <c r="AX24" s="79">
        <f t="shared" si="16"/>
        <v>96119</v>
      </c>
      <c r="AY24" s="79">
        <f t="shared" si="17"/>
        <v>156</v>
      </c>
      <c r="AZ24" s="85">
        <f t="shared" si="18"/>
        <v>3</v>
      </c>
      <c r="BC24" s="146">
        <v>22</v>
      </c>
      <c r="BD24" s="148" t="str" cm="1">
        <f t="array" ref="BD24">INDEX($C$3:$C$37,MATCH(BE24,$AL$3:$AL$37,0),0)</f>
        <v>DENMARK</v>
      </c>
      <c r="BE24" s="147">
        <f t="shared" si="19"/>
        <v>16552</v>
      </c>
      <c r="BF24" s="147" cm="1">
        <f t="array" ref="BF24">INDEX($AM$3:$AM$37,MATCH(BD24,$C$3:$C$37,0),0)</f>
        <v>21914</v>
      </c>
    </row>
    <row r="25" spans="1:58">
      <c r="A25" s="1">
        <v>1</v>
      </c>
      <c r="C25" t="s">
        <v>272</v>
      </c>
      <c r="D25" t="s">
        <v>52</v>
      </c>
      <c r="E25" t="s">
        <v>10</v>
      </c>
      <c r="F25" s="20" t="s">
        <v>25</v>
      </c>
      <c r="G25" t="s">
        <v>53</v>
      </c>
      <c r="H25" t="s">
        <v>41</v>
      </c>
      <c r="I25" t="s">
        <v>28</v>
      </c>
      <c r="J25" s="21">
        <v>5810</v>
      </c>
      <c r="K25" s="21">
        <v>10993</v>
      </c>
      <c r="L25" s="21">
        <v>48</v>
      </c>
      <c r="M25" s="21">
        <v>0</v>
      </c>
      <c r="N25" s="22">
        <v>4648</v>
      </c>
      <c r="O25" s="22">
        <v>896</v>
      </c>
      <c r="P25" s="22">
        <v>46</v>
      </c>
      <c r="Q25" s="22">
        <v>0</v>
      </c>
      <c r="R25" s="23">
        <v>4662</v>
      </c>
      <c r="S25" s="23">
        <v>1600</v>
      </c>
      <c r="T25" s="23">
        <v>41</v>
      </c>
      <c r="U25" s="23">
        <v>0</v>
      </c>
      <c r="V25" s="24">
        <v>5304</v>
      </c>
      <c r="W25" s="24">
        <v>1816</v>
      </c>
      <c r="X25" s="24">
        <v>46</v>
      </c>
      <c r="Y25" s="24">
        <v>0</v>
      </c>
      <c r="Z25" s="25">
        <v>5129</v>
      </c>
      <c r="AA25" s="25">
        <v>1865</v>
      </c>
      <c r="AB25" s="25">
        <v>82</v>
      </c>
      <c r="AC25" s="25">
        <v>0</v>
      </c>
      <c r="AD25" s="26">
        <v>4198</v>
      </c>
      <c r="AE25" s="26">
        <v>93</v>
      </c>
      <c r="AF25" s="26">
        <v>16</v>
      </c>
      <c r="AG25" s="26">
        <v>0</v>
      </c>
      <c r="AH25">
        <f t="shared" si="0"/>
        <v>16851</v>
      </c>
      <c r="AI25">
        <f t="shared" si="1"/>
        <v>5590</v>
      </c>
      <c r="AJ25">
        <f t="shared" si="2"/>
        <v>6303</v>
      </c>
      <c r="AK25">
        <f t="shared" si="3"/>
        <v>7166</v>
      </c>
      <c r="AL25">
        <f t="shared" si="4"/>
        <v>7076</v>
      </c>
      <c r="AM25">
        <f t="shared" si="5"/>
        <v>4307</v>
      </c>
      <c r="AN25">
        <f t="shared" si="6"/>
        <v>47293</v>
      </c>
      <c r="AO25" s="67">
        <f t="shared" si="7"/>
        <v>20424</v>
      </c>
      <c r="AP25" s="68">
        <f t="shared" si="8"/>
        <v>15305</v>
      </c>
      <c r="AQ25" s="68">
        <f t="shared" si="9"/>
        <v>181</v>
      </c>
      <c r="AR25" s="69">
        <f t="shared" si="10"/>
        <v>0</v>
      </c>
      <c r="AS25" s="77">
        <f t="shared" si="11"/>
        <v>14631</v>
      </c>
      <c r="AT25" s="73">
        <f t="shared" si="12"/>
        <v>3774</v>
      </c>
      <c r="AU25" s="73">
        <f t="shared" si="13"/>
        <v>144</v>
      </c>
      <c r="AV25" s="78">
        <f t="shared" si="14"/>
        <v>0</v>
      </c>
      <c r="AW25" s="84">
        <f t="shared" si="15"/>
        <v>29751</v>
      </c>
      <c r="AX25" s="79">
        <f t="shared" si="16"/>
        <v>17263</v>
      </c>
      <c r="AY25" s="79">
        <f t="shared" si="17"/>
        <v>279</v>
      </c>
      <c r="AZ25" s="85">
        <f t="shared" si="18"/>
        <v>0</v>
      </c>
      <c r="BC25" s="146">
        <v>23</v>
      </c>
      <c r="BD25" s="148" t="str" cm="1">
        <f t="array" ref="BD25">INDEX($C$3:$C$37,MATCH(BE25,$AL$3:$AL$37,0),0)</f>
        <v>GREECE</v>
      </c>
      <c r="BE25" s="147">
        <f t="shared" si="19"/>
        <v>14301</v>
      </c>
      <c r="BF25" s="147" cm="1">
        <f t="array" ref="BF25">INDEX($AM$3:$AM$37,MATCH(BD25,$C$3:$C$37,0),0)</f>
        <v>7884</v>
      </c>
    </row>
    <row r="26" spans="1:58">
      <c r="A26" s="1">
        <v>1</v>
      </c>
      <c r="B26" t="s">
        <v>301</v>
      </c>
      <c r="C26" t="s">
        <v>302</v>
      </c>
      <c r="D26" t="s">
        <v>52</v>
      </c>
      <c r="E26" t="s">
        <v>10</v>
      </c>
      <c r="F26" t="s">
        <v>57</v>
      </c>
      <c r="G26" t="s">
        <v>53</v>
      </c>
      <c r="H26" t="s">
        <v>41</v>
      </c>
      <c r="I26" t="s">
        <v>28</v>
      </c>
      <c r="J26" s="21">
        <v>219</v>
      </c>
      <c r="K26" s="21">
        <v>47818</v>
      </c>
      <c r="L26" s="21">
        <v>10708</v>
      </c>
      <c r="M26" s="21">
        <v>4</v>
      </c>
      <c r="N26" s="22">
        <v>0</v>
      </c>
      <c r="O26" s="22">
        <v>58177</v>
      </c>
      <c r="P26" s="22">
        <v>10494</v>
      </c>
      <c r="Q26" s="22">
        <v>7</v>
      </c>
      <c r="R26" s="23">
        <v>0</v>
      </c>
      <c r="S26" s="23">
        <v>67139</v>
      </c>
      <c r="T26" s="23">
        <v>9478</v>
      </c>
      <c r="U26" s="23">
        <v>30</v>
      </c>
      <c r="V26" s="24">
        <v>0</v>
      </c>
      <c r="W26" s="24">
        <v>82269</v>
      </c>
      <c r="X26" s="24">
        <v>10482</v>
      </c>
      <c r="Y26" s="24">
        <v>41</v>
      </c>
      <c r="Z26" s="25">
        <v>0</v>
      </c>
      <c r="AA26" s="25">
        <v>98538</v>
      </c>
      <c r="AB26" s="25">
        <v>11404</v>
      </c>
      <c r="AC26" s="25">
        <v>63</v>
      </c>
      <c r="AD26" s="26">
        <v>0</v>
      </c>
      <c r="AE26" s="26">
        <v>86575</v>
      </c>
      <c r="AF26" s="26">
        <v>12988</v>
      </c>
      <c r="AG26" s="26">
        <v>135</v>
      </c>
      <c r="AH26">
        <f t="shared" si="0"/>
        <v>58749</v>
      </c>
      <c r="AI26">
        <f t="shared" si="1"/>
        <v>68678</v>
      </c>
      <c r="AJ26">
        <f t="shared" si="2"/>
        <v>76647</v>
      </c>
      <c r="AK26">
        <f t="shared" si="3"/>
        <v>92792</v>
      </c>
      <c r="AL26">
        <f t="shared" si="4"/>
        <v>110005</v>
      </c>
      <c r="AM26">
        <f t="shared" si="5"/>
        <v>99698</v>
      </c>
      <c r="AN26">
        <f t="shared" si="6"/>
        <v>506569</v>
      </c>
      <c r="AO26" s="67">
        <f t="shared" si="7"/>
        <v>219</v>
      </c>
      <c r="AP26" s="68">
        <f t="shared" si="8"/>
        <v>255403</v>
      </c>
      <c r="AQ26" s="68">
        <f t="shared" si="9"/>
        <v>41162</v>
      </c>
      <c r="AR26" s="69">
        <f t="shared" si="10"/>
        <v>82</v>
      </c>
      <c r="AS26" s="77">
        <f t="shared" si="11"/>
        <v>0</v>
      </c>
      <c r="AT26" s="73">
        <f t="shared" si="12"/>
        <v>267382</v>
      </c>
      <c r="AU26" s="73">
        <f t="shared" si="13"/>
        <v>34874</v>
      </c>
      <c r="AV26" s="78">
        <f t="shared" si="14"/>
        <v>239</v>
      </c>
      <c r="AW26" s="84">
        <f t="shared" si="15"/>
        <v>219</v>
      </c>
      <c r="AX26" s="79">
        <f t="shared" si="16"/>
        <v>440516</v>
      </c>
      <c r="AY26" s="79">
        <f t="shared" si="17"/>
        <v>65554</v>
      </c>
      <c r="AZ26" s="85">
        <f t="shared" si="18"/>
        <v>280</v>
      </c>
      <c r="BC26" s="146">
        <v>24</v>
      </c>
      <c r="BD26" s="148" t="str" cm="1">
        <f t="array" ref="BD26">INDEX($C$3:$C$37,MATCH(BE26,$AL$3:$AL$37,0),0)</f>
        <v xml:space="preserve">SWITZERLAND </v>
      </c>
      <c r="BE26" s="147">
        <f t="shared" si="19"/>
        <v>14209</v>
      </c>
      <c r="BF26" s="147" cm="1">
        <f t="array" ref="BF26">INDEX($AM$3:$AM$37,MATCH(BD26,$C$3:$C$37,0),0)</f>
        <v>19573</v>
      </c>
    </row>
    <row r="27" spans="1:58">
      <c r="A27" s="1">
        <v>1</v>
      </c>
      <c r="B27" t="s">
        <v>311</v>
      </c>
      <c r="C27" t="s">
        <v>312</v>
      </c>
      <c r="D27" t="s">
        <v>52</v>
      </c>
      <c r="E27" t="s">
        <v>10</v>
      </c>
      <c r="F27" t="s">
        <v>57</v>
      </c>
      <c r="G27" t="s">
        <v>53</v>
      </c>
      <c r="H27" t="s">
        <v>41</v>
      </c>
      <c r="I27" t="s">
        <v>28</v>
      </c>
      <c r="J27" s="21">
        <v>11</v>
      </c>
      <c r="K27" s="21">
        <v>14512</v>
      </c>
      <c r="L27" s="21">
        <v>1094</v>
      </c>
      <c r="M27" s="21">
        <v>2</v>
      </c>
      <c r="N27" s="22">
        <v>0</v>
      </c>
      <c r="O27" s="22">
        <v>9697</v>
      </c>
      <c r="P27" s="22">
        <v>1492</v>
      </c>
      <c r="Q27" s="22">
        <v>1</v>
      </c>
      <c r="R27" s="23">
        <v>0</v>
      </c>
      <c r="S27" s="23">
        <v>15639</v>
      </c>
      <c r="T27" s="23">
        <v>601</v>
      </c>
      <c r="U27" s="23">
        <v>1</v>
      </c>
      <c r="V27" s="24">
        <v>0</v>
      </c>
      <c r="W27" s="24">
        <v>14281</v>
      </c>
      <c r="X27" s="24">
        <v>884</v>
      </c>
      <c r="Y27" s="24">
        <v>2</v>
      </c>
      <c r="Z27" s="25">
        <v>0</v>
      </c>
      <c r="AA27" s="25">
        <v>12269</v>
      </c>
      <c r="AB27" s="25">
        <v>442</v>
      </c>
      <c r="AC27" s="25">
        <v>0</v>
      </c>
      <c r="AD27" s="26">
        <v>0</v>
      </c>
      <c r="AE27" s="26">
        <v>8862</v>
      </c>
      <c r="AF27" s="26">
        <v>232</v>
      </c>
      <c r="AG27" s="26">
        <v>1</v>
      </c>
      <c r="AH27">
        <f t="shared" si="0"/>
        <v>15619</v>
      </c>
      <c r="AI27">
        <f t="shared" si="1"/>
        <v>11190</v>
      </c>
      <c r="AJ27">
        <f t="shared" si="2"/>
        <v>16241</v>
      </c>
      <c r="AK27">
        <f t="shared" si="3"/>
        <v>15167</v>
      </c>
      <c r="AL27">
        <f t="shared" si="4"/>
        <v>12711</v>
      </c>
      <c r="AM27">
        <f t="shared" si="5"/>
        <v>9095</v>
      </c>
      <c r="AN27">
        <f t="shared" si="6"/>
        <v>80023</v>
      </c>
      <c r="AO27" s="67">
        <f t="shared" si="7"/>
        <v>11</v>
      </c>
      <c r="AP27" s="68">
        <f t="shared" si="8"/>
        <v>54129</v>
      </c>
      <c r="AQ27" s="68">
        <f t="shared" si="9"/>
        <v>4071</v>
      </c>
      <c r="AR27" s="69">
        <f t="shared" si="10"/>
        <v>6</v>
      </c>
      <c r="AS27" s="77">
        <f t="shared" si="11"/>
        <v>0</v>
      </c>
      <c r="AT27" s="73">
        <f t="shared" si="12"/>
        <v>35412</v>
      </c>
      <c r="AU27" s="73">
        <f t="shared" si="13"/>
        <v>1558</v>
      </c>
      <c r="AV27" s="78">
        <f t="shared" si="14"/>
        <v>3</v>
      </c>
      <c r="AW27" s="84">
        <f t="shared" si="15"/>
        <v>11</v>
      </c>
      <c r="AX27" s="79">
        <f t="shared" si="16"/>
        <v>75260</v>
      </c>
      <c r="AY27" s="79">
        <f t="shared" si="17"/>
        <v>4745</v>
      </c>
      <c r="AZ27" s="85">
        <f t="shared" si="18"/>
        <v>7</v>
      </c>
      <c r="BC27" s="146">
        <v>25</v>
      </c>
      <c r="BD27" s="148" t="str" cm="1">
        <f t="array" ref="BD27">INDEX($C$3:$C$37,MATCH(BE27,$AL$3:$AL$37,0),0)</f>
        <v>CYPRUS</v>
      </c>
      <c r="BE27" s="147">
        <f t="shared" si="19"/>
        <v>13104</v>
      </c>
      <c r="BF27" s="147" cm="1">
        <f t="array" ref="BF27">INDEX($AM$3:$AM$37,MATCH(BD27,$C$3:$C$37,0),0)</f>
        <v>9047</v>
      </c>
    </row>
    <row r="28" spans="1:58">
      <c r="A28" s="1">
        <v>1</v>
      </c>
      <c r="B28" t="s">
        <v>330</v>
      </c>
      <c r="C28" t="s">
        <v>331</v>
      </c>
      <c r="D28" t="s">
        <v>52</v>
      </c>
      <c r="E28" t="s">
        <v>10</v>
      </c>
      <c r="F28" s="20" t="s">
        <v>136</v>
      </c>
      <c r="G28" t="s">
        <v>53</v>
      </c>
      <c r="H28" t="s">
        <v>41</v>
      </c>
      <c r="I28" t="s">
        <v>28</v>
      </c>
      <c r="J28" s="21">
        <v>22</v>
      </c>
      <c r="K28" s="21">
        <v>66161</v>
      </c>
      <c r="L28" s="21">
        <v>3750</v>
      </c>
      <c r="M28" s="21">
        <v>1</v>
      </c>
      <c r="N28" s="22">
        <v>0</v>
      </c>
      <c r="O28" s="22">
        <v>82756</v>
      </c>
      <c r="P28" s="22">
        <v>4581</v>
      </c>
      <c r="Q28" s="22">
        <v>23</v>
      </c>
      <c r="R28" s="23">
        <v>0</v>
      </c>
      <c r="S28" s="23">
        <v>86225</v>
      </c>
      <c r="T28" s="23">
        <v>6704</v>
      </c>
      <c r="U28" s="23">
        <v>6</v>
      </c>
      <c r="V28" s="24">
        <v>0</v>
      </c>
      <c r="W28" s="24">
        <v>103749</v>
      </c>
      <c r="X28" s="24">
        <v>8499</v>
      </c>
      <c r="Y28" s="24">
        <v>13</v>
      </c>
      <c r="Z28" s="25">
        <v>0</v>
      </c>
      <c r="AA28" s="25">
        <v>104896</v>
      </c>
      <c r="AB28" s="25">
        <v>9104</v>
      </c>
      <c r="AC28" s="25">
        <v>33</v>
      </c>
      <c r="AD28" s="26">
        <v>0</v>
      </c>
      <c r="AE28" s="26">
        <v>75025</v>
      </c>
      <c r="AF28" s="26">
        <v>6587</v>
      </c>
      <c r="AG28" s="26">
        <v>22</v>
      </c>
      <c r="AH28">
        <f t="shared" si="0"/>
        <v>69934</v>
      </c>
      <c r="AI28">
        <f t="shared" si="1"/>
        <v>87360</v>
      </c>
      <c r="AJ28">
        <f t="shared" si="2"/>
        <v>92935</v>
      </c>
      <c r="AK28">
        <f t="shared" si="3"/>
        <v>112261</v>
      </c>
      <c r="AL28">
        <f t="shared" si="4"/>
        <v>114033</v>
      </c>
      <c r="AM28">
        <f t="shared" si="5"/>
        <v>81634</v>
      </c>
      <c r="AN28">
        <f t="shared" si="6"/>
        <v>558157</v>
      </c>
      <c r="AO28" s="67">
        <f t="shared" si="7"/>
        <v>22</v>
      </c>
      <c r="AP28" s="68">
        <f t="shared" si="8"/>
        <v>338891</v>
      </c>
      <c r="AQ28" s="68">
        <f t="shared" si="9"/>
        <v>23534</v>
      </c>
      <c r="AR28" s="69">
        <f t="shared" si="10"/>
        <v>43</v>
      </c>
      <c r="AS28" s="77">
        <f t="shared" si="11"/>
        <v>0</v>
      </c>
      <c r="AT28" s="73">
        <f t="shared" si="12"/>
        <v>283670</v>
      </c>
      <c r="AU28" s="73">
        <f t="shared" si="13"/>
        <v>24190</v>
      </c>
      <c r="AV28" s="78">
        <f t="shared" si="14"/>
        <v>68</v>
      </c>
      <c r="AW28" s="84">
        <f t="shared" si="15"/>
        <v>22</v>
      </c>
      <c r="AX28" s="79">
        <f t="shared" si="16"/>
        <v>518812</v>
      </c>
      <c r="AY28" s="79">
        <f t="shared" si="17"/>
        <v>39225</v>
      </c>
      <c r="AZ28" s="85">
        <f t="shared" si="18"/>
        <v>98</v>
      </c>
      <c r="BC28" s="146">
        <v>26</v>
      </c>
      <c r="BD28" s="148" t="str" cm="1">
        <f t="array" ref="BD28">INDEX($C$3:$C$37,MATCH(BE28,$AL$3:$AL$37,0),0)</f>
        <v xml:space="preserve">NORWAY </v>
      </c>
      <c r="BE28" s="147">
        <f t="shared" si="19"/>
        <v>12711</v>
      </c>
      <c r="BF28" s="147" cm="1">
        <f t="array" ref="BF28">INDEX($AM$3:$AM$37,MATCH(BD28,$C$3:$C$37,0),0)</f>
        <v>9095</v>
      </c>
    </row>
    <row r="29" spans="1:58">
      <c r="A29" s="1">
        <v>1</v>
      </c>
      <c r="B29" t="s">
        <v>332</v>
      </c>
      <c r="C29" t="s">
        <v>333</v>
      </c>
      <c r="D29" t="s">
        <v>52</v>
      </c>
      <c r="E29" t="s">
        <v>10</v>
      </c>
      <c r="F29" t="s">
        <v>57</v>
      </c>
      <c r="G29" t="s">
        <v>53</v>
      </c>
      <c r="H29" t="s">
        <v>41</v>
      </c>
      <c r="I29" t="s">
        <v>28</v>
      </c>
      <c r="J29" s="21">
        <v>0</v>
      </c>
      <c r="K29" s="21">
        <v>23975</v>
      </c>
      <c r="L29" s="21">
        <v>28</v>
      </c>
      <c r="M29" s="21">
        <v>0</v>
      </c>
      <c r="N29" s="22">
        <v>0</v>
      </c>
      <c r="O29" s="22">
        <v>26231</v>
      </c>
      <c r="P29" s="22">
        <v>59</v>
      </c>
      <c r="Q29" s="22">
        <v>0</v>
      </c>
      <c r="R29" s="23">
        <v>0</v>
      </c>
      <c r="S29" s="23">
        <v>34543</v>
      </c>
      <c r="T29" s="23">
        <v>65</v>
      </c>
      <c r="U29" s="23">
        <v>1</v>
      </c>
      <c r="V29" s="24">
        <v>0</v>
      </c>
      <c r="W29" s="24">
        <v>37053</v>
      </c>
      <c r="X29" s="24">
        <v>53</v>
      </c>
      <c r="Y29" s="24">
        <v>2</v>
      </c>
      <c r="Z29" s="25">
        <v>0</v>
      </c>
      <c r="AA29" s="25">
        <v>36787</v>
      </c>
      <c r="AB29" s="25">
        <v>74</v>
      </c>
      <c r="AC29" s="25">
        <v>6</v>
      </c>
      <c r="AD29" s="26">
        <v>0</v>
      </c>
      <c r="AE29" s="26">
        <v>36179</v>
      </c>
      <c r="AF29" s="26">
        <v>49</v>
      </c>
      <c r="AG29" s="26">
        <v>0</v>
      </c>
      <c r="AH29">
        <f t="shared" si="0"/>
        <v>24003</v>
      </c>
      <c r="AI29">
        <f t="shared" si="1"/>
        <v>26290</v>
      </c>
      <c r="AJ29">
        <f t="shared" si="2"/>
        <v>34609</v>
      </c>
      <c r="AK29">
        <f t="shared" si="3"/>
        <v>37108</v>
      </c>
      <c r="AL29">
        <f t="shared" si="4"/>
        <v>36867</v>
      </c>
      <c r="AM29">
        <f t="shared" si="5"/>
        <v>36228</v>
      </c>
      <c r="AN29">
        <f t="shared" si="6"/>
        <v>195105</v>
      </c>
      <c r="AO29" s="67">
        <f t="shared" si="7"/>
        <v>0</v>
      </c>
      <c r="AP29" s="68">
        <f t="shared" si="8"/>
        <v>121802</v>
      </c>
      <c r="AQ29" s="68">
        <f t="shared" si="9"/>
        <v>205</v>
      </c>
      <c r="AR29" s="69">
        <f t="shared" si="10"/>
        <v>3</v>
      </c>
      <c r="AS29" s="77">
        <f t="shared" si="11"/>
        <v>0</v>
      </c>
      <c r="AT29" s="73">
        <f t="shared" si="12"/>
        <v>110019</v>
      </c>
      <c r="AU29" s="73">
        <f t="shared" si="13"/>
        <v>176</v>
      </c>
      <c r="AV29" s="78">
        <f t="shared" si="14"/>
        <v>8</v>
      </c>
      <c r="AW29" s="84">
        <f t="shared" si="15"/>
        <v>0</v>
      </c>
      <c r="AX29" s="79">
        <f t="shared" si="16"/>
        <v>194768</v>
      </c>
      <c r="AY29" s="79">
        <f t="shared" si="17"/>
        <v>328</v>
      </c>
      <c r="AZ29" s="85">
        <f t="shared" si="18"/>
        <v>9</v>
      </c>
      <c r="BC29" s="146">
        <v>27</v>
      </c>
      <c r="BD29" s="148" t="str" cm="1">
        <f t="array" ref="BD29">INDEX($C$3:$C$37,MATCH(BE29,$AL$3:$AL$37,0),0)</f>
        <v>LATVIA</v>
      </c>
      <c r="BE29" s="147">
        <f t="shared" si="19"/>
        <v>8644</v>
      </c>
      <c r="BF29" s="147" cm="1">
        <f t="array" ref="BF29">INDEX($AM$3:$AM$37,MATCH(BD29,$C$3:$C$37,0),0)</f>
        <v>5892</v>
      </c>
    </row>
    <row r="30" spans="1:58">
      <c r="A30" s="1">
        <v>1</v>
      </c>
      <c r="B30" s="20" t="s">
        <v>338</v>
      </c>
      <c r="C30" t="s">
        <v>339</v>
      </c>
      <c r="D30" t="s">
        <v>52</v>
      </c>
      <c r="E30" s="20" t="s">
        <v>10</v>
      </c>
      <c r="F30" s="20" t="s">
        <v>25</v>
      </c>
      <c r="G30" t="s">
        <v>19</v>
      </c>
      <c r="H30" t="s">
        <v>27</v>
      </c>
      <c r="I30" t="s">
        <v>28</v>
      </c>
      <c r="J30" s="21">
        <v>1</v>
      </c>
      <c r="K30" s="21">
        <v>26984</v>
      </c>
      <c r="L30" s="21">
        <v>120</v>
      </c>
      <c r="M30" s="21">
        <v>1</v>
      </c>
      <c r="N30" s="22">
        <v>0</v>
      </c>
      <c r="O30" s="22">
        <v>32473</v>
      </c>
      <c r="P30" s="22">
        <v>171</v>
      </c>
      <c r="Q30" s="22">
        <v>1</v>
      </c>
      <c r="R30" s="23">
        <v>0</v>
      </c>
      <c r="S30" s="23">
        <v>40505</v>
      </c>
      <c r="T30" s="23">
        <v>272</v>
      </c>
      <c r="U30" s="23">
        <v>4</v>
      </c>
      <c r="V30" s="24">
        <v>0</v>
      </c>
      <c r="W30" s="24">
        <v>52740</v>
      </c>
      <c r="X30" s="24">
        <v>574</v>
      </c>
      <c r="Y30" s="24">
        <v>8</v>
      </c>
      <c r="Z30" s="25">
        <v>0</v>
      </c>
      <c r="AA30" s="25">
        <v>56892</v>
      </c>
      <c r="AB30" s="25">
        <v>519</v>
      </c>
      <c r="AC30" s="25">
        <v>20</v>
      </c>
      <c r="AD30" s="26">
        <v>0</v>
      </c>
      <c r="AE30" s="26">
        <v>38901</v>
      </c>
      <c r="AF30" s="26">
        <v>252</v>
      </c>
      <c r="AG30" s="26">
        <v>20</v>
      </c>
      <c r="AH30">
        <f t="shared" si="0"/>
        <v>27106</v>
      </c>
      <c r="AI30">
        <f t="shared" si="1"/>
        <v>32645</v>
      </c>
      <c r="AJ30">
        <f t="shared" si="2"/>
        <v>40781</v>
      </c>
      <c r="AK30">
        <f t="shared" si="3"/>
        <v>53322</v>
      </c>
      <c r="AL30">
        <f t="shared" si="4"/>
        <v>57431</v>
      </c>
      <c r="AM30">
        <f t="shared" si="5"/>
        <v>39173</v>
      </c>
      <c r="AN30">
        <f t="shared" si="6"/>
        <v>250458</v>
      </c>
      <c r="AO30" s="67">
        <f t="shared" si="7"/>
        <v>1</v>
      </c>
      <c r="AP30" s="68">
        <f t="shared" si="8"/>
        <v>152702</v>
      </c>
      <c r="AQ30" s="68">
        <f t="shared" si="9"/>
        <v>1137</v>
      </c>
      <c r="AR30" s="69">
        <f t="shared" si="10"/>
        <v>14</v>
      </c>
      <c r="AS30" s="77">
        <f t="shared" si="11"/>
        <v>0</v>
      </c>
      <c r="AT30" s="73">
        <f t="shared" si="12"/>
        <v>148533</v>
      </c>
      <c r="AU30" s="73">
        <f t="shared" si="13"/>
        <v>1345</v>
      </c>
      <c r="AV30" s="78">
        <f t="shared" si="14"/>
        <v>48</v>
      </c>
      <c r="AW30" s="84">
        <f t="shared" si="15"/>
        <v>1</v>
      </c>
      <c r="AX30" s="79">
        <f t="shared" si="16"/>
        <v>248495</v>
      </c>
      <c r="AY30" s="79">
        <f t="shared" si="17"/>
        <v>1908</v>
      </c>
      <c r="AZ30" s="85">
        <f t="shared" si="18"/>
        <v>54</v>
      </c>
      <c r="BC30" s="146">
        <v>28</v>
      </c>
      <c r="BD30" s="148" t="str" cm="1">
        <f t="array" ref="BD30">INDEX($C$3:$C$37,MATCH(BE30,$AL$3:$AL$37,0),0)</f>
        <v>ESTONIA</v>
      </c>
      <c r="BE30" s="147">
        <f t="shared" si="19"/>
        <v>7636</v>
      </c>
      <c r="BF30" s="147" cm="1">
        <f t="array" ref="BF30">INDEX($AM$3:$AM$37,MATCH(BD30,$C$3:$C$37,0),0)</f>
        <v>6116</v>
      </c>
    </row>
    <row r="31" spans="1:58">
      <c r="A31" s="1">
        <v>1</v>
      </c>
      <c r="C31" t="s">
        <v>346</v>
      </c>
      <c r="D31" t="s">
        <v>52</v>
      </c>
      <c r="E31" t="s">
        <v>10</v>
      </c>
      <c r="F31" t="s">
        <v>57</v>
      </c>
      <c r="G31" t="s">
        <v>19</v>
      </c>
      <c r="H31" t="s">
        <v>41</v>
      </c>
      <c r="I31" t="s">
        <v>28</v>
      </c>
      <c r="J31" s="21">
        <v>0</v>
      </c>
      <c r="K31" s="21">
        <v>718</v>
      </c>
      <c r="L31" s="21">
        <v>0</v>
      </c>
      <c r="M31" s="21">
        <v>0</v>
      </c>
      <c r="N31" s="22">
        <v>0</v>
      </c>
      <c r="O31" s="22">
        <v>717</v>
      </c>
      <c r="P31" s="22">
        <v>0</v>
      </c>
      <c r="Q31" s="22">
        <v>0</v>
      </c>
      <c r="R31" s="23">
        <v>0</v>
      </c>
      <c r="S31" s="23">
        <v>773</v>
      </c>
      <c r="T31" s="23">
        <v>0</v>
      </c>
      <c r="U31" s="23">
        <v>0</v>
      </c>
      <c r="V31" s="24">
        <v>0</v>
      </c>
      <c r="W31" s="24">
        <v>693</v>
      </c>
      <c r="X31" s="24">
        <v>0</v>
      </c>
      <c r="Y31" s="24">
        <v>0</v>
      </c>
      <c r="Z31" s="25">
        <v>0</v>
      </c>
      <c r="AA31" s="25">
        <v>649</v>
      </c>
      <c r="AB31" s="25">
        <v>0</v>
      </c>
      <c r="AC31" s="25">
        <v>0</v>
      </c>
      <c r="AD31" s="26">
        <v>0</v>
      </c>
      <c r="AE31" s="26">
        <v>545</v>
      </c>
      <c r="AF31" s="26">
        <v>0</v>
      </c>
      <c r="AG31" s="26">
        <v>0</v>
      </c>
      <c r="AH31">
        <f t="shared" si="0"/>
        <v>718</v>
      </c>
      <c r="AI31">
        <f t="shared" si="1"/>
        <v>717</v>
      </c>
      <c r="AJ31">
        <f t="shared" si="2"/>
        <v>773</v>
      </c>
      <c r="AK31">
        <f t="shared" si="3"/>
        <v>693</v>
      </c>
      <c r="AL31">
        <f t="shared" si="4"/>
        <v>649</v>
      </c>
      <c r="AM31">
        <f t="shared" si="5"/>
        <v>545</v>
      </c>
      <c r="AN31">
        <f t="shared" si="6"/>
        <v>4095</v>
      </c>
      <c r="AO31" s="67">
        <f t="shared" si="7"/>
        <v>0</v>
      </c>
      <c r="AP31" s="68">
        <f t="shared" si="8"/>
        <v>2901</v>
      </c>
      <c r="AQ31" s="68">
        <f t="shared" si="9"/>
        <v>0</v>
      </c>
      <c r="AR31" s="69">
        <f t="shared" si="10"/>
        <v>0</v>
      </c>
      <c r="AS31" s="77">
        <f t="shared" si="11"/>
        <v>0</v>
      </c>
      <c r="AT31" s="73">
        <f t="shared" si="12"/>
        <v>1887</v>
      </c>
      <c r="AU31" s="73">
        <f t="shared" si="13"/>
        <v>0</v>
      </c>
      <c r="AV31" s="78">
        <f t="shared" si="14"/>
        <v>0</v>
      </c>
      <c r="AW31" s="84">
        <f t="shared" si="15"/>
        <v>0</v>
      </c>
      <c r="AX31" s="79">
        <f t="shared" si="16"/>
        <v>4095</v>
      </c>
      <c r="AY31" s="79">
        <f t="shared" si="17"/>
        <v>0</v>
      </c>
      <c r="AZ31" s="85">
        <f t="shared" si="18"/>
        <v>0</v>
      </c>
      <c r="BC31" s="146">
        <v>29</v>
      </c>
      <c r="BD31" s="148" t="str" cm="1">
        <f t="array" ref="BD31">INDEX($C$3:$C$37,MATCH(BE31,$AL$3:$AL$37,0),0)</f>
        <v>MALTA</v>
      </c>
      <c r="BE31" s="147">
        <f t="shared" si="19"/>
        <v>7076</v>
      </c>
      <c r="BF31" s="147" cm="1">
        <f t="array" ref="BF31">INDEX($AM$3:$AM$37,MATCH(BD31,$C$3:$C$37,0),0)</f>
        <v>4307</v>
      </c>
    </row>
    <row r="32" spans="1:58">
      <c r="A32" s="1">
        <v>1</v>
      </c>
      <c r="B32" t="s">
        <v>361</v>
      </c>
      <c r="C32" t="s">
        <v>362</v>
      </c>
      <c r="D32" t="s">
        <v>52</v>
      </c>
      <c r="E32" t="s">
        <v>10</v>
      </c>
      <c r="F32" t="s">
        <v>136</v>
      </c>
      <c r="G32" t="s">
        <v>53</v>
      </c>
      <c r="H32" t="s">
        <v>41</v>
      </c>
      <c r="I32" t="s">
        <v>28</v>
      </c>
      <c r="J32" s="21">
        <v>0</v>
      </c>
      <c r="K32" s="21">
        <v>21476</v>
      </c>
      <c r="L32" s="21">
        <v>65</v>
      </c>
      <c r="M32" s="21">
        <v>0</v>
      </c>
      <c r="N32" s="22">
        <v>0</v>
      </c>
      <c r="O32" s="22">
        <v>25553</v>
      </c>
      <c r="P32" s="22">
        <v>69</v>
      </c>
      <c r="Q32" s="22">
        <v>0</v>
      </c>
      <c r="R32" s="23">
        <v>0</v>
      </c>
      <c r="S32" s="23">
        <v>33596</v>
      </c>
      <c r="T32" s="23">
        <v>135</v>
      </c>
      <c r="U32" s="23">
        <v>2</v>
      </c>
      <c r="V32" s="24">
        <v>0</v>
      </c>
      <c r="W32" s="24">
        <v>36482</v>
      </c>
      <c r="X32" s="24">
        <v>217</v>
      </c>
      <c r="Y32" s="24">
        <v>0</v>
      </c>
      <c r="Z32" s="25">
        <v>0</v>
      </c>
      <c r="AA32" s="25">
        <v>36698</v>
      </c>
      <c r="AB32" s="25">
        <v>179</v>
      </c>
      <c r="AC32" s="25">
        <v>0</v>
      </c>
      <c r="AD32" s="26">
        <v>0</v>
      </c>
      <c r="AE32" s="26">
        <v>30892</v>
      </c>
      <c r="AF32" s="26">
        <v>113</v>
      </c>
      <c r="AG32" s="26">
        <v>1</v>
      </c>
      <c r="AH32">
        <f t="shared" si="0"/>
        <v>21541</v>
      </c>
      <c r="AI32">
        <f t="shared" si="1"/>
        <v>25622</v>
      </c>
      <c r="AJ32">
        <f t="shared" si="2"/>
        <v>33733</v>
      </c>
      <c r="AK32">
        <f t="shared" si="3"/>
        <v>36699</v>
      </c>
      <c r="AL32">
        <f t="shared" si="4"/>
        <v>36877</v>
      </c>
      <c r="AM32">
        <f t="shared" si="5"/>
        <v>31006</v>
      </c>
      <c r="AN32">
        <f t="shared" si="6"/>
        <v>185478</v>
      </c>
      <c r="AO32" s="67">
        <f t="shared" si="7"/>
        <v>0</v>
      </c>
      <c r="AP32" s="68">
        <f t="shared" si="8"/>
        <v>117107</v>
      </c>
      <c r="AQ32" s="68">
        <f t="shared" si="9"/>
        <v>486</v>
      </c>
      <c r="AR32" s="69">
        <f t="shared" si="10"/>
        <v>2</v>
      </c>
      <c r="AS32" s="77">
        <f t="shared" si="11"/>
        <v>0</v>
      </c>
      <c r="AT32" s="73">
        <f t="shared" si="12"/>
        <v>104072</v>
      </c>
      <c r="AU32" s="73">
        <f t="shared" si="13"/>
        <v>509</v>
      </c>
      <c r="AV32" s="78">
        <f t="shared" si="14"/>
        <v>1</v>
      </c>
      <c r="AW32" s="84">
        <f t="shared" si="15"/>
        <v>0</v>
      </c>
      <c r="AX32" s="79">
        <f t="shared" si="16"/>
        <v>184697</v>
      </c>
      <c r="AY32" s="79">
        <f t="shared" si="17"/>
        <v>778</v>
      </c>
      <c r="AZ32" s="85">
        <f t="shared" si="18"/>
        <v>3</v>
      </c>
      <c r="BC32" s="146">
        <v>30</v>
      </c>
      <c r="BD32" s="148" t="str" cm="1">
        <f t="array" ref="BD32">INDEX($C$3:$C$37,MATCH(BE32,$AL$3:$AL$37,0),0)</f>
        <v>SWEDEN</v>
      </c>
      <c r="BE32" s="147">
        <f t="shared" si="19"/>
        <v>3465</v>
      </c>
      <c r="BF32" s="147" cm="1">
        <f t="array" ref="BF32">INDEX($AM$3:$AM$37,MATCH(BD32,$C$3:$C$37,0),0)</f>
        <v>2992</v>
      </c>
    </row>
    <row r="33" spans="1:52">
      <c r="A33" s="1">
        <v>1</v>
      </c>
      <c r="B33" t="s">
        <v>363</v>
      </c>
      <c r="C33" t="s">
        <v>364</v>
      </c>
      <c r="D33" t="s">
        <v>52</v>
      </c>
      <c r="E33" t="s">
        <v>10</v>
      </c>
      <c r="F33" t="s">
        <v>136</v>
      </c>
      <c r="G33" t="s">
        <v>53</v>
      </c>
      <c r="H33" t="s">
        <v>41</v>
      </c>
      <c r="I33" t="s">
        <v>28</v>
      </c>
      <c r="J33" s="21">
        <v>2</v>
      </c>
      <c r="K33" s="21">
        <v>18769</v>
      </c>
      <c r="L33" s="21">
        <v>17</v>
      </c>
      <c r="M33" s="21">
        <v>1</v>
      </c>
      <c r="N33" s="22">
        <v>0</v>
      </c>
      <c r="O33" s="22">
        <v>23671</v>
      </c>
      <c r="P33" s="22">
        <v>25</v>
      </c>
      <c r="Q33" s="22">
        <v>1</v>
      </c>
      <c r="R33" s="23">
        <v>0</v>
      </c>
      <c r="S33" s="23">
        <v>28317</v>
      </c>
      <c r="T33" s="23">
        <v>18</v>
      </c>
      <c r="U33" s="23">
        <v>32</v>
      </c>
      <c r="V33" s="24">
        <v>0</v>
      </c>
      <c r="W33" s="24">
        <v>36052</v>
      </c>
      <c r="X33" s="24">
        <v>15</v>
      </c>
      <c r="Y33" s="24">
        <v>0</v>
      </c>
      <c r="Z33" s="25">
        <v>0</v>
      </c>
      <c r="AA33" s="25">
        <v>38199</v>
      </c>
      <c r="AB33" s="25">
        <v>29</v>
      </c>
      <c r="AC33" s="25">
        <v>4</v>
      </c>
      <c r="AD33" s="26">
        <v>0</v>
      </c>
      <c r="AE33" s="26">
        <v>27776</v>
      </c>
      <c r="AF33" s="26">
        <v>26</v>
      </c>
      <c r="AG33" s="26">
        <v>0</v>
      </c>
      <c r="AH33">
        <f t="shared" si="0"/>
        <v>18789</v>
      </c>
      <c r="AI33">
        <f t="shared" si="1"/>
        <v>23697</v>
      </c>
      <c r="AJ33">
        <f t="shared" si="2"/>
        <v>28367</v>
      </c>
      <c r="AK33">
        <f t="shared" si="3"/>
        <v>36067</v>
      </c>
      <c r="AL33">
        <f t="shared" si="4"/>
        <v>38232</v>
      </c>
      <c r="AM33">
        <f t="shared" si="5"/>
        <v>27802</v>
      </c>
      <c r="AN33">
        <f t="shared" si="6"/>
        <v>172954</v>
      </c>
      <c r="AO33" s="67">
        <f t="shared" si="7"/>
        <v>2</v>
      </c>
      <c r="AP33" s="68">
        <f t="shared" si="8"/>
        <v>106809</v>
      </c>
      <c r="AQ33" s="68">
        <f t="shared" si="9"/>
        <v>75</v>
      </c>
      <c r="AR33" s="69">
        <f t="shared" si="10"/>
        <v>34</v>
      </c>
      <c r="AS33" s="77">
        <f t="shared" si="11"/>
        <v>0</v>
      </c>
      <c r="AT33" s="73">
        <f t="shared" si="12"/>
        <v>102027</v>
      </c>
      <c r="AU33" s="73">
        <f t="shared" si="13"/>
        <v>70</v>
      </c>
      <c r="AV33" s="78">
        <f t="shared" si="14"/>
        <v>4</v>
      </c>
      <c r="AW33" s="84">
        <f t="shared" si="15"/>
        <v>2</v>
      </c>
      <c r="AX33" s="79">
        <f t="shared" si="16"/>
        <v>172784</v>
      </c>
      <c r="AY33" s="79">
        <f t="shared" si="17"/>
        <v>130</v>
      </c>
      <c r="AZ33" s="85">
        <f t="shared" si="18"/>
        <v>38</v>
      </c>
    </row>
    <row r="34" spans="1:52">
      <c r="A34" s="1">
        <v>1</v>
      </c>
      <c r="B34" t="s">
        <v>372</v>
      </c>
      <c r="C34" t="s">
        <v>373</v>
      </c>
      <c r="D34" t="s">
        <v>52</v>
      </c>
      <c r="E34" t="s">
        <v>10</v>
      </c>
      <c r="F34" t="s">
        <v>57</v>
      </c>
      <c r="G34" t="s">
        <v>53</v>
      </c>
      <c r="H34" t="s">
        <v>41</v>
      </c>
      <c r="I34" t="s">
        <v>28</v>
      </c>
      <c r="J34" s="21">
        <v>25</v>
      </c>
      <c r="K34" s="21">
        <v>21490</v>
      </c>
      <c r="L34" s="21">
        <v>2078</v>
      </c>
      <c r="M34" s="21">
        <v>7</v>
      </c>
      <c r="N34" s="22">
        <v>45</v>
      </c>
      <c r="O34" s="22">
        <v>19789</v>
      </c>
      <c r="P34" s="22">
        <v>2676</v>
      </c>
      <c r="Q34" s="22">
        <v>5</v>
      </c>
      <c r="R34" s="23">
        <v>62</v>
      </c>
      <c r="S34" s="23">
        <v>24938</v>
      </c>
      <c r="T34" s="23">
        <v>501</v>
      </c>
      <c r="U34" s="23">
        <v>11</v>
      </c>
      <c r="V34" s="24">
        <v>96</v>
      </c>
      <c r="W34" s="24">
        <v>25957</v>
      </c>
      <c r="X34" s="24">
        <v>512</v>
      </c>
      <c r="Y34" s="24">
        <v>5</v>
      </c>
      <c r="Z34" s="25">
        <v>33</v>
      </c>
      <c r="AA34" s="25">
        <v>33599</v>
      </c>
      <c r="AB34" s="25">
        <v>581</v>
      </c>
      <c r="AC34" s="25">
        <v>7</v>
      </c>
      <c r="AD34" s="26">
        <v>37</v>
      </c>
      <c r="AE34" s="26">
        <v>20248</v>
      </c>
      <c r="AF34" s="26">
        <v>365</v>
      </c>
      <c r="AG34" s="26">
        <v>8</v>
      </c>
      <c r="AH34">
        <f t="shared" si="0"/>
        <v>23600</v>
      </c>
      <c r="AI34">
        <f t="shared" si="1"/>
        <v>22515</v>
      </c>
      <c r="AJ34">
        <f t="shared" si="2"/>
        <v>25512</v>
      </c>
      <c r="AK34">
        <f t="shared" si="3"/>
        <v>26570</v>
      </c>
      <c r="AL34">
        <f t="shared" si="4"/>
        <v>34220</v>
      </c>
      <c r="AM34">
        <f t="shared" si="5"/>
        <v>20658</v>
      </c>
      <c r="AN34">
        <f t="shared" si="6"/>
        <v>153075</v>
      </c>
      <c r="AO34" s="67">
        <f t="shared" si="7"/>
        <v>228</v>
      </c>
      <c r="AP34" s="68">
        <f t="shared" si="8"/>
        <v>92174</v>
      </c>
      <c r="AQ34" s="68">
        <f t="shared" si="9"/>
        <v>5767</v>
      </c>
      <c r="AR34" s="69">
        <f t="shared" si="10"/>
        <v>28</v>
      </c>
      <c r="AS34" s="77">
        <f t="shared" si="11"/>
        <v>166</v>
      </c>
      <c r="AT34" s="73">
        <f t="shared" si="12"/>
        <v>79804</v>
      </c>
      <c r="AU34" s="73">
        <f t="shared" si="13"/>
        <v>1458</v>
      </c>
      <c r="AV34" s="78">
        <f t="shared" si="14"/>
        <v>20</v>
      </c>
      <c r="AW34" s="84">
        <f t="shared" si="15"/>
        <v>298</v>
      </c>
      <c r="AX34" s="79">
        <f t="shared" si="16"/>
        <v>146021</v>
      </c>
      <c r="AY34" s="79">
        <f t="shared" si="17"/>
        <v>6713</v>
      </c>
      <c r="AZ34" s="85">
        <f t="shared" si="18"/>
        <v>43</v>
      </c>
    </row>
    <row r="35" spans="1:52">
      <c r="A35" s="1">
        <v>1</v>
      </c>
      <c r="B35" t="s">
        <v>386</v>
      </c>
      <c r="C35" t="s">
        <v>387</v>
      </c>
      <c r="D35" t="s">
        <v>52</v>
      </c>
      <c r="E35" t="s">
        <v>10</v>
      </c>
      <c r="F35" t="s">
        <v>489</v>
      </c>
      <c r="G35" t="s">
        <v>53</v>
      </c>
      <c r="H35" t="s">
        <v>41</v>
      </c>
      <c r="I35" t="s">
        <v>28</v>
      </c>
      <c r="J35" s="21">
        <v>16</v>
      </c>
      <c r="K35" s="21">
        <v>1767</v>
      </c>
      <c r="L35" s="21">
        <v>2537</v>
      </c>
      <c r="M35" s="21">
        <v>5</v>
      </c>
      <c r="N35" s="22">
        <v>0</v>
      </c>
      <c r="O35" s="22">
        <v>1526</v>
      </c>
      <c r="P35" s="22">
        <v>2730</v>
      </c>
      <c r="Q35" s="22">
        <v>6</v>
      </c>
      <c r="R35" s="23">
        <v>0</v>
      </c>
      <c r="S35" s="23">
        <v>1119</v>
      </c>
      <c r="T35" s="23">
        <v>1953</v>
      </c>
      <c r="U35" s="23">
        <v>8</v>
      </c>
      <c r="V35" s="24">
        <v>0</v>
      </c>
      <c r="W35" s="24">
        <v>924</v>
      </c>
      <c r="X35" s="24">
        <v>1925</v>
      </c>
      <c r="Y35" s="24">
        <v>1</v>
      </c>
      <c r="Z35" s="25">
        <v>0</v>
      </c>
      <c r="AA35" s="25">
        <v>1968</v>
      </c>
      <c r="AB35" s="25">
        <v>1495</v>
      </c>
      <c r="AC35" s="25">
        <v>2</v>
      </c>
      <c r="AD35" s="26">
        <v>0</v>
      </c>
      <c r="AE35" s="26">
        <v>1859</v>
      </c>
      <c r="AF35" s="26">
        <v>1131</v>
      </c>
      <c r="AG35" s="26">
        <v>2</v>
      </c>
      <c r="AH35">
        <f t="shared" si="0"/>
        <v>4325</v>
      </c>
      <c r="AI35">
        <f t="shared" si="1"/>
        <v>4262</v>
      </c>
      <c r="AJ35">
        <f t="shared" si="2"/>
        <v>3080</v>
      </c>
      <c r="AK35">
        <f t="shared" si="3"/>
        <v>2850</v>
      </c>
      <c r="AL35">
        <f t="shared" si="4"/>
        <v>3465</v>
      </c>
      <c r="AM35">
        <f t="shared" si="5"/>
        <v>2992</v>
      </c>
      <c r="AN35">
        <f t="shared" si="6"/>
        <v>20974</v>
      </c>
      <c r="AO35" s="67">
        <f t="shared" si="7"/>
        <v>16</v>
      </c>
      <c r="AP35" s="68">
        <f t="shared" si="8"/>
        <v>5336</v>
      </c>
      <c r="AQ35" s="68">
        <f t="shared" si="9"/>
        <v>9145</v>
      </c>
      <c r="AR35" s="69">
        <f t="shared" si="10"/>
        <v>20</v>
      </c>
      <c r="AS35" s="77">
        <f t="shared" si="11"/>
        <v>0</v>
      </c>
      <c r="AT35" s="73">
        <f t="shared" si="12"/>
        <v>4751</v>
      </c>
      <c r="AU35" s="73">
        <f t="shared" si="13"/>
        <v>4551</v>
      </c>
      <c r="AV35" s="78">
        <f t="shared" si="14"/>
        <v>5</v>
      </c>
      <c r="AW35" s="84">
        <f t="shared" si="15"/>
        <v>16</v>
      </c>
      <c r="AX35" s="79">
        <f t="shared" si="16"/>
        <v>9163</v>
      </c>
      <c r="AY35" s="79">
        <f t="shared" si="17"/>
        <v>11771</v>
      </c>
      <c r="AZ35" s="85">
        <f t="shared" si="18"/>
        <v>24</v>
      </c>
    </row>
    <row r="36" spans="1:52">
      <c r="A36" s="1">
        <v>1</v>
      </c>
      <c r="C36" t="s">
        <v>388</v>
      </c>
      <c r="D36" t="s">
        <v>52</v>
      </c>
      <c r="E36" t="s">
        <v>10</v>
      </c>
      <c r="F36" t="s">
        <v>57</v>
      </c>
      <c r="G36" t="s">
        <v>53</v>
      </c>
      <c r="H36" t="s">
        <v>41</v>
      </c>
      <c r="I36" t="s">
        <v>28</v>
      </c>
      <c r="J36" s="21">
        <v>37</v>
      </c>
      <c r="K36" s="21">
        <v>28002</v>
      </c>
      <c r="L36" s="21">
        <v>699</v>
      </c>
      <c r="M36" s="21">
        <v>0</v>
      </c>
      <c r="N36" s="22">
        <v>0</v>
      </c>
      <c r="O36" s="22">
        <v>17455</v>
      </c>
      <c r="P36" s="22">
        <v>351</v>
      </c>
      <c r="Q36" s="22">
        <v>0</v>
      </c>
      <c r="R36" s="23">
        <v>0</v>
      </c>
      <c r="S36" s="23">
        <v>15385</v>
      </c>
      <c r="T36" s="23">
        <v>406</v>
      </c>
      <c r="U36" s="23">
        <v>0</v>
      </c>
      <c r="V36" s="24">
        <v>0</v>
      </c>
      <c r="W36" s="24">
        <v>12795</v>
      </c>
      <c r="X36" s="24">
        <v>819</v>
      </c>
      <c r="Y36" s="24">
        <v>2</v>
      </c>
      <c r="Z36" s="25">
        <v>0</v>
      </c>
      <c r="AA36" s="25">
        <v>13468</v>
      </c>
      <c r="AB36" s="25">
        <v>740</v>
      </c>
      <c r="AC36" s="25">
        <v>1</v>
      </c>
      <c r="AD36" s="26">
        <v>0</v>
      </c>
      <c r="AE36" s="26">
        <v>19358</v>
      </c>
      <c r="AF36" s="26">
        <v>215</v>
      </c>
      <c r="AG36" s="26">
        <v>0</v>
      </c>
      <c r="AH36">
        <f t="shared" si="0"/>
        <v>28738</v>
      </c>
      <c r="AI36">
        <f t="shared" si="1"/>
        <v>17806</v>
      </c>
      <c r="AJ36">
        <f t="shared" si="2"/>
        <v>15791</v>
      </c>
      <c r="AK36">
        <f t="shared" si="3"/>
        <v>13616</v>
      </c>
      <c r="AL36">
        <f t="shared" si="4"/>
        <v>14209</v>
      </c>
      <c r="AM36">
        <f t="shared" si="5"/>
        <v>19573</v>
      </c>
      <c r="AN36">
        <f t="shared" si="6"/>
        <v>109733</v>
      </c>
      <c r="AO36" s="67">
        <f t="shared" si="7"/>
        <v>37</v>
      </c>
      <c r="AP36" s="68">
        <f t="shared" si="8"/>
        <v>73637</v>
      </c>
      <c r="AQ36" s="68">
        <f t="shared" si="9"/>
        <v>2275</v>
      </c>
      <c r="AR36" s="69">
        <f t="shared" si="10"/>
        <v>2</v>
      </c>
      <c r="AS36" s="77">
        <f t="shared" si="11"/>
        <v>0</v>
      </c>
      <c r="AT36" s="73">
        <f t="shared" si="12"/>
        <v>45621</v>
      </c>
      <c r="AU36" s="73">
        <f t="shared" si="13"/>
        <v>1774</v>
      </c>
      <c r="AV36" s="78">
        <f t="shared" si="14"/>
        <v>3</v>
      </c>
      <c r="AW36" s="84">
        <f t="shared" si="15"/>
        <v>37</v>
      </c>
      <c r="AX36" s="79">
        <f t="shared" si="16"/>
        <v>106463</v>
      </c>
      <c r="AY36" s="79">
        <f t="shared" si="17"/>
        <v>3230</v>
      </c>
      <c r="AZ36" s="85">
        <f t="shared" si="18"/>
        <v>3</v>
      </c>
    </row>
    <row r="37" spans="1:52">
      <c r="A37" s="1">
        <v>1</v>
      </c>
      <c r="B37" t="s">
        <v>421</v>
      </c>
      <c r="C37" t="s">
        <v>422</v>
      </c>
      <c r="D37" t="s">
        <v>52</v>
      </c>
      <c r="E37" t="s">
        <v>10</v>
      </c>
      <c r="F37" t="s">
        <v>489</v>
      </c>
      <c r="G37" t="s">
        <v>53</v>
      </c>
      <c r="H37" t="s">
        <v>41</v>
      </c>
      <c r="I37" t="s">
        <v>28</v>
      </c>
      <c r="J37" s="21">
        <v>7949</v>
      </c>
      <c r="K37" s="21">
        <v>2598</v>
      </c>
      <c r="L37" s="21">
        <v>9890</v>
      </c>
      <c r="M37" s="21">
        <v>1</v>
      </c>
      <c r="N37" s="22">
        <v>6906</v>
      </c>
      <c r="O37" s="22">
        <v>2169</v>
      </c>
      <c r="P37" s="22">
        <v>8627</v>
      </c>
      <c r="Q37" s="22">
        <v>6</v>
      </c>
      <c r="R37" s="23">
        <v>6267</v>
      </c>
      <c r="S37" s="23">
        <v>3065</v>
      </c>
      <c r="T37" s="23">
        <v>5315</v>
      </c>
      <c r="U37" s="23">
        <v>3</v>
      </c>
      <c r="V37" s="24">
        <v>9712</v>
      </c>
      <c r="W37" s="24">
        <v>3295</v>
      </c>
      <c r="X37" s="24">
        <v>5764</v>
      </c>
      <c r="Y37" s="24">
        <v>4</v>
      </c>
      <c r="Z37" s="25">
        <v>13776</v>
      </c>
      <c r="AA37" s="25">
        <v>3467</v>
      </c>
      <c r="AB37" s="25">
        <v>6725</v>
      </c>
      <c r="AC37" s="25">
        <v>13</v>
      </c>
      <c r="AD37" s="26">
        <v>9654</v>
      </c>
      <c r="AE37" s="26">
        <v>3218</v>
      </c>
      <c r="AF37" s="26">
        <v>3679</v>
      </c>
      <c r="AG37" s="26">
        <v>16</v>
      </c>
      <c r="AH37">
        <f t="shared" si="0"/>
        <v>20438</v>
      </c>
      <c r="AI37">
        <f t="shared" si="1"/>
        <v>17708</v>
      </c>
      <c r="AJ37">
        <f t="shared" si="2"/>
        <v>14650</v>
      </c>
      <c r="AK37">
        <f t="shared" si="3"/>
        <v>18775</v>
      </c>
      <c r="AL37">
        <f t="shared" si="4"/>
        <v>23981</v>
      </c>
      <c r="AM37">
        <f t="shared" si="5"/>
        <v>16567</v>
      </c>
      <c r="AN37">
        <f t="shared" si="6"/>
        <v>112119</v>
      </c>
      <c r="AO37" s="67">
        <f t="shared" si="7"/>
        <v>30834</v>
      </c>
      <c r="AP37" s="68">
        <f t="shared" si="8"/>
        <v>11127</v>
      </c>
      <c r="AQ37" s="68">
        <f t="shared" si="9"/>
        <v>29596</v>
      </c>
      <c r="AR37" s="69">
        <f t="shared" si="10"/>
        <v>14</v>
      </c>
      <c r="AS37" s="77">
        <f t="shared" si="11"/>
        <v>33142</v>
      </c>
      <c r="AT37" s="73">
        <f t="shared" si="12"/>
        <v>9980</v>
      </c>
      <c r="AU37" s="73">
        <f t="shared" si="13"/>
        <v>16168</v>
      </c>
      <c r="AV37" s="78">
        <f t="shared" si="14"/>
        <v>33</v>
      </c>
      <c r="AW37" s="84">
        <f t="shared" si="15"/>
        <v>54264</v>
      </c>
      <c r="AX37" s="79">
        <f t="shared" si="16"/>
        <v>17812</v>
      </c>
      <c r="AY37" s="79">
        <f>L37+P37+T37+X37+AB37+AF37</f>
        <v>40000</v>
      </c>
      <c r="AZ37" s="85">
        <f t="shared" si="18"/>
        <v>43</v>
      </c>
    </row>
  </sheetData>
  <mergeCells count="4">
    <mergeCell ref="AO1:AR1"/>
    <mergeCell ref="AS1:AV1"/>
    <mergeCell ref="AW1:AZ1"/>
    <mergeCell ref="BD1:BE1"/>
  </mergeCells>
  <pageMargins left="0.7" right="0.7" top="0.75" bottom="0.75" header="0.3" footer="0.3"/>
  <pageSetup orientation="portrait" r:id="rId1"/>
  <ignoredErrors>
    <ignoredError sqref="AH3:AM37" formulaRange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1DDC8-2D2E-C045-B207-A37EB1F1EFD9}">
  <dimension ref="A1:BF5"/>
  <sheetViews>
    <sheetView topLeftCell="AU1" workbookViewId="0">
      <selection activeCell="BF28" sqref="BF28"/>
    </sheetView>
  </sheetViews>
  <sheetFormatPr defaultColWidth="11.42578125" defaultRowHeight="15"/>
  <cols>
    <col min="55" max="55" width="4.140625" bestFit="1" customWidth="1"/>
    <col min="56" max="56" width="12.28515625" bestFit="1" customWidth="1"/>
    <col min="57" max="58" width="23.85546875" bestFit="1" customWidth="1"/>
  </cols>
  <sheetData>
    <row r="1" spans="1:58" ht="21.75" thickBot="1">
      <c r="A1" s="1"/>
      <c r="J1" s="2">
        <v>2015</v>
      </c>
      <c r="K1" s="2">
        <v>2015</v>
      </c>
      <c r="L1" s="2">
        <v>2015</v>
      </c>
      <c r="M1" s="2">
        <v>2015</v>
      </c>
      <c r="N1" s="3">
        <v>2016</v>
      </c>
      <c r="O1" s="3">
        <v>2016</v>
      </c>
      <c r="P1" s="3">
        <v>2016</v>
      </c>
      <c r="Q1" s="3">
        <v>2016</v>
      </c>
      <c r="R1" s="4">
        <v>2017</v>
      </c>
      <c r="S1" s="4">
        <v>2017</v>
      </c>
      <c r="T1" s="4">
        <v>2017</v>
      </c>
      <c r="U1" s="4">
        <v>2017</v>
      </c>
      <c r="V1" s="5">
        <v>2018</v>
      </c>
      <c r="W1" s="5">
        <v>2018</v>
      </c>
      <c r="X1" s="5">
        <v>2018</v>
      </c>
      <c r="Y1" s="5">
        <v>2018</v>
      </c>
      <c r="Z1" s="6">
        <v>2019</v>
      </c>
      <c r="AA1" s="6">
        <v>2019</v>
      </c>
      <c r="AB1" s="6">
        <v>2019</v>
      </c>
      <c r="AC1" s="6">
        <v>2019</v>
      </c>
      <c r="AD1" s="7">
        <v>2020</v>
      </c>
      <c r="AE1" s="7">
        <v>2020</v>
      </c>
      <c r="AF1" s="7">
        <v>2020</v>
      </c>
      <c r="AG1" s="7">
        <v>2020</v>
      </c>
      <c r="AH1" s="8" t="s">
        <v>0</v>
      </c>
      <c r="AI1" s="8" t="s">
        <v>0</v>
      </c>
      <c r="AJ1" s="8" t="s">
        <v>0</v>
      </c>
      <c r="AK1" s="8" t="s">
        <v>0</v>
      </c>
      <c r="AL1" s="8" t="s">
        <v>0</v>
      </c>
      <c r="AM1" s="8" t="s">
        <v>0</v>
      </c>
      <c r="AN1" s="8" t="s">
        <v>0</v>
      </c>
      <c r="AO1" s="277" t="s">
        <v>447</v>
      </c>
      <c r="AP1" s="278"/>
      <c r="AQ1" s="278"/>
      <c r="AR1" s="279"/>
      <c r="AS1" s="283" t="s">
        <v>449</v>
      </c>
      <c r="AT1" s="284"/>
      <c r="AU1" s="284"/>
      <c r="AV1" s="285"/>
      <c r="AW1" s="280" t="s">
        <v>448</v>
      </c>
      <c r="AX1" s="281"/>
      <c r="AY1" s="281"/>
      <c r="AZ1" s="282"/>
      <c r="BD1" s="289">
        <v>2019</v>
      </c>
      <c r="BE1" s="289"/>
      <c r="BF1" s="145">
        <v>2020</v>
      </c>
    </row>
    <row r="2" spans="1:58" ht="63.75" thickBot="1">
      <c r="A2" s="10"/>
      <c r="B2" s="11" t="s">
        <v>1</v>
      </c>
      <c r="C2" s="12" t="s">
        <v>2</v>
      </c>
      <c r="D2" s="12" t="s">
        <v>3</v>
      </c>
      <c r="E2" s="13" t="s">
        <v>4</v>
      </c>
      <c r="F2" s="12" t="s">
        <v>5</v>
      </c>
      <c r="G2" s="12" t="s">
        <v>6</v>
      </c>
      <c r="H2" s="12" t="s">
        <v>7</v>
      </c>
      <c r="I2" s="12" t="s">
        <v>8</v>
      </c>
      <c r="J2" s="2" t="s">
        <v>9</v>
      </c>
      <c r="K2" s="2" t="s">
        <v>10</v>
      </c>
      <c r="L2" s="2" t="s">
        <v>11</v>
      </c>
      <c r="M2" s="2" t="s">
        <v>441</v>
      </c>
      <c r="N2" s="3" t="s">
        <v>9</v>
      </c>
      <c r="O2" s="3" t="s">
        <v>10</v>
      </c>
      <c r="P2" s="3" t="s">
        <v>11</v>
      </c>
      <c r="Q2" s="3" t="s">
        <v>441</v>
      </c>
      <c r="R2" s="4" t="s">
        <v>9</v>
      </c>
      <c r="S2" s="4" t="s">
        <v>10</v>
      </c>
      <c r="T2" s="4" t="s">
        <v>11</v>
      </c>
      <c r="U2" s="4" t="s">
        <v>441</v>
      </c>
      <c r="V2" s="5" t="s">
        <v>9</v>
      </c>
      <c r="W2" s="5" t="s">
        <v>10</v>
      </c>
      <c r="X2" s="5" t="s">
        <v>11</v>
      </c>
      <c r="Y2" s="5" t="s">
        <v>441</v>
      </c>
      <c r="Z2" s="6" t="s">
        <v>9</v>
      </c>
      <c r="AA2" s="6" t="s">
        <v>10</v>
      </c>
      <c r="AB2" s="6" t="s">
        <v>11</v>
      </c>
      <c r="AC2" s="6" t="s">
        <v>441</v>
      </c>
      <c r="AD2" s="7" t="s">
        <v>9</v>
      </c>
      <c r="AE2" s="7" t="s">
        <v>10</v>
      </c>
      <c r="AF2" s="7" t="s">
        <v>11</v>
      </c>
      <c r="AG2" s="7" t="s">
        <v>441</v>
      </c>
      <c r="AH2" s="8">
        <v>2015</v>
      </c>
      <c r="AI2" s="14">
        <v>2016</v>
      </c>
      <c r="AJ2" s="8">
        <v>2017</v>
      </c>
      <c r="AK2" s="14">
        <v>2018</v>
      </c>
      <c r="AL2" s="14">
        <v>2019</v>
      </c>
      <c r="AM2" s="14">
        <v>2020</v>
      </c>
      <c r="AN2" s="14" t="s">
        <v>12</v>
      </c>
      <c r="AO2" s="58" t="s">
        <v>9</v>
      </c>
      <c r="AP2" s="59" t="s">
        <v>10</v>
      </c>
      <c r="AQ2" s="59" t="s">
        <v>11</v>
      </c>
      <c r="AR2" s="60" t="s">
        <v>441</v>
      </c>
      <c r="AS2" s="64" t="s">
        <v>9</v>
      </c>
      <c r="AT2" s="61" t="s">
        <v>10</v>
      </c>
      <c r="AU2" s="61" t="s">
        <v>11</v>
      </c>
      <c r="AV2" s="65" t="s">
        <v>441</v>
      </c>
      <c r="AW2" s="83" t="s">
        <v>9</v>
      </c>
      <c r="AX2" s="62" t="s">
        <v>10</v>
      </c>
      <c r="AY2" s="62" t="s">
        <v>11</v>
      </c>
      <c r="AZ2" s="63" t="s">
        <v>441</v>
      </c>
      <c r="BC2" s="145" t="s">
        <v>28</v>
      </c>
      <c r="BD2" s="145" t="s">
        <v>3</v>
      </c>
      <c r="BE2" s="145" t="s">
        <v>505</v>
      </c>
      <c r="BF2" s="145" t="s">
        <v>505</v>
      </c>
    </row>
    <row r="3" spans="1:58">
      <c r="A3" s="1">
        <v>1</v>
      </c>
      <c r="B3" t="s">
        <v>108</v>
      </c>
      <c r="C3" t="s">
        <v>109</v>
      </c>
      <c r="D3" t="s">
        <v>52</v>
      </c>
      <c r="E3" t="s">
        <v>110</v>
      </c>
      <c r="F3" t="s">
        <v>110</v>
      </c>
      <c r="G3" t="s">
        <v>53</v>
      </c>
      <c r="H3" t="s">
        <v>41</v>
      </c>
      <c r="I3" t="s">
        <v>28</v>
      </c>
      <c r="J3" s="21">
        <v>1895</v>
      </c>
      <c r="K3" s="21">
        <v>681</v>
      </c>
      <c r="L3" s="21">
        <v>7865</v>
      </c>
      <c r="M3" s="21">
        <v>11</v>
      </c>
      <c r="N3" s="22">
        <v>1645</v>
      </c>
      <c r="O3" s="22">
        <v>406</v>
      </c>
      <c r="P3" s="22">
        <v>6861</v>
      </c>
      <c r="Q3" s="22">
        <v>4</v>
      </c>
      <c r="R3" s="23">
        <v>1899</v>
      </c>
      <c r="S3" s="23">
        <v>502</v>
      </c>
      <c r="T3" s="23">
        <v>9272</v>
      </c>
      <c r="U3" s="23">
        <v>15</v>
      </c>
      <c r="V3" s="24">
        <v>1784</v>
      </c>
      <c r="W3" s="24">
        <v>623</v>
      </c>
      <c r="X3" s="24">
        <v>6841</v>
      </c>
      <c r="Y3" s="24">
        <v>33</v>
      </c>
      <c r="Z3" s="25">
        <v>1668</v>
      </c>
      <c r="AA3" s="25">
        <v>453</v>
      </c>
      <c r="AB3" s="25">
        <v>6908</v>
      </c>
      <c r="AC3" s="25">
        <v>20</v>
      </c>
      <c r="AD3" s="26">
        <v>1549</v>
      </c>
      <c r="AE3" s="26">
        <v>320</v>
      </c>
      <c r="AF3" s="26">
        <v>6804</v>
      </c>
      <c r="AG3" s="26">
        <v>17</v>
      </c>
      <c r="AH3">
        <f>SUM(J3:M3)</f>
        <v>10452</v>
      </c>
      <c r="AI3">
        <f>SUM(N3:Q3)</f>
        <v>8916</v>
      </c>
      <c r="AJ3">
        <f>SUM(R3:U3)</f>
        <v>11688</v>
      </c>
      <c r="AK3">
        <f>SUM(V3:Y3)</f>
        <v>9281</v>
      </c>
      <c r="AL3">
        <f>SUM(Z3:AC3)</f>
        <v>9049</v>
      </c>
      <c r="AM3">
        <f>SUM(AD3:AG3)</f>
        <v>8690</v>
      </c>
      <c r="AN3">
        <f>SUM(AH3:AM3)</f>
        <v>58076</v>
      </c>
      <c r="AO3" s="67">
        <f>J3+N3+R3+V3</f>
        <v>7223</v>
      </c>
      <c r="AP3" s="68">
        <f>K3+O3+S3+W3</f>
        <v>2212</v>
      </c>
      <c r="AQ3" s="68">
        <f>L3+P3+T3+X3</f>
        <v>30839</v>
      </c>
      <c r="AR3" s="69">
        <f>M3+Q3+U3+Y3</f>
        <v>63</v>
      </c>
      <c r="AS3" s="77">
        <f>V3+Z3+AD3</f>
        <v>5001</v>
      </c>
      <c r="AT3" s="73">
        <f>W3+AA3+AE3</f>
        <v>1396</v>
      </c>
      <c r="AU3" s="73">
        <f>X3+AB3+AF3</f>
        <v>20553</v>
      </c>
      <c r="AV3" s="78">
        <f>Y3+AC3+AG3</f>
        <v>70</v>
      </c>
      <c r="AW3" s="84">
        <f>J3+N3+R3+V3+Z3+AD3</f>
        <v>10440</v>
      </c>
      <c r="AX3" s="79">
        <f>K3+O3+S3+W3+AA3+AE3</f>
        <v>2985</v>
      </c>
      <c r="AY3" s="79">
        <f>L3+P3+T3+X3+AB3+AF3</f>
        <v>44551</v>
      </c>
      <c r="AZ3" s="85">
        <f>M3+Q3+U3+Y3+AC3+AG3</f>
        <v>100</v>
      </c>
      <c r="BC3" s="146">
        <v>1</v>
      </c>
      <c r="BD3" s="148" t="str" cm="1">
        <f t="array" ref="BD3">INDEX($C$3:$C$15,MATCH(BE3,$AL$3:$AL$15,0),0)</f>
        <v>UNITED STATES</v>
      </c>
      <c r="BE3" s="147">
        <f>LARGE($AL$3:$AL$15,BC3)</f>
        <v>29509</v>
      </c>
      <c r="BF3" s="147" cm="1">
        <f t="array" ref="BF3">INDEX($AM$3:$AM$15,MATCH(BD3,$C$3:$C$15,0),0)</f>
        <v>15733</v>
      </c>
    </row>
    <row r="4" spans="1:58">
      <c r="A4" s="1">
        <v>1</v>
      </c>
      <c r="C4" t="s">
        <v>191</v>
      </c>
      <c r="D4" t="s">
        <v>52</v>
      </c>
      <c r="E4" t="s">
        <v>110</v>
      </c>
      <c r="F4" t="s">
        <v>110</v>
      </c>
      <c r="G4" t="s">
        <v>53</v>
      </c>
      <c r="H4" t="s">
        <v>41</v>
      </c>
      <c r="I4" t="s">
        <v>28</v>
      </c>
      <c r="J4" s="21">
        <v>0</v>
      </c>
      <c r="K4" s="21">
        <v>16</v>
      </c>
      <c r="L4" s="21">
        <v>0</v>
      </c>
      <c r="M4" s="21">
        <v>0</v>
      </c>
      <c r="N4" s="22">
        <v>0</v>
      </c>
      <c r="O4" s="22">
        <v>10</v>
      </c>
      <c r="P4" s="22">
        <v>1</v>
      </c>
      <c r="Q4" s="22">
        <v>0</v>
      </c>
      <c r="R4" s="23">
        <v>0</v>
      </c>
      <c r="S4" s="23">
        <v>15</v>
      </c>
      <c r="T4" s="23">
        <v>0</v>
      </c>
      <c r="U4" s="23">
        <v>0</v>
      </c>
      <c r="V4" s="24">
        <v>0</v>
      </c>
      <c r="W4" s="24">
        <v>30</v>
      </c>
      <c r="X4" s="24">
        <v>0</v>
      </c>
      <c r="Y4" s="24">
        <v>0</v>
      </c>
      <c r="Z4" s="25">
        <v>0</v>
      </c>
      <c r="AA4" s="25">
        <v>47</v>
      </c>
      <c r="AB4" s="25">
        <v>1</v>
      </c>
      <c r="AC4" s="25">
        <v>0</v>
      </c>
      <c r="AD4" s="26">
        <v>0</v>
      </c>
      <c r="AE4" s="26">
        <v>69</v>
      </c>
      <c r="AF4" s="26">
        <v>1</v>
      </c>
      <c r="AG4" s="26">
        <v>0</v>
      </c>
      <c r="AH4">
        <f t="shared" ref="AH4:AH5" si="0">SUM(J4:M4)</f>
        <v>16</v>
      </c>
      <c r="AI4">
        <f t="shared" ref="AI4:AI5" si="1">SUM(N4:Q4)</f>
        <v>11</v>
      </c>
      <c r="AJ4">
        <f t="shared" ref="AJ4:AJ5" si="2">SUM(R4:U4)</f>
        <v>15</v>
      </c>
      <c r="AK4">
        <f t="shared" ref="AK4:AK5" si="3">SUM(V4:Y4)</f>
        <v>30</v>
      </c>
      <c r="AL4">
        <f t="shared" ref="AL4:AL5" si="4">SUM(Z4:AC4)</f>
        <v>48</v>
      </c>
      <c r="AM4">
        <f t="shared" ref="AM4:AM5" si="5">SUM(AD4:AG4)</f>
        <v>70</v>
      </c>
      <c r="AN4">
        <f t="shared" ref="AN4:AN5" si="6">SUM(AH4:AM4)</f>
        <v>190</v>
      </c>
      <c r="AO4" s="67">
        <f t="shared" ref="AO4:AO5" si="7">J4+N4+R4+V4</f>
        <v>0</v>
      </c>
      <c r="AP4" s="68">
        <f t="shared" ref="AP4:AP5" si="8">K4+O4+S4+W4</f>
        <v>71</v>
      </c>
      <c r="AQ4" s="68">
        <f t="shared" ref="AQ4:AQ5" si="9">L4+P4+T4+X4</f>
        <v>1</v>
      </c>
      <c r="AR4" s="69">
        <f t="shared" ref="AR4:AR5" si="10">M4+Q4+U4+Y4</f>
        <v>0</v>
      </c>
      <c r="AS4" s="77">
        <f t="shared" ref="AS4:AS5" si="11">V4+Z4+AD4</f>
        <v>0</v>
      </c>
      <c r="AT4" s="73">
        <f t="shared" ref="AT4:AT5" si="12">W4+AA4+AE4</f>
        <v>146</v>
      </c>
      <c r="AU4" s="73">
        <f t="shared" ref="AU4:AU5" si="13">X4+AB4+AF4</f>
        <v>2</v>
      </c>
      <c r="AV4" s="78">
        <f t="shared" ref="AV4:AV5" si="14">Y4+AC4+AG4</f>
        <v>0</v>
      </c>
      <c r="AW4" s="84">
        <v>0</v>
      </c>
      <c r="AX4" s="79">
        <v>187</v>
      </c>
      <c r="AY4" s="79">
        <v>3</v>
      </c>
      <c r="AZ4" s="85">
        <v>0</v>
      </c>
      <c r="BC4" s="146">
        <v>2</v>
      </c>
      <c r="BD4" s="148" t="str" cm="1">
        <f t="array" ref="BD4">INDEX($C$3:$C$15,MATCH(BE4,$AL$3:$AL$15,0),0)</f>
        <v>CANADA</v>
      </c>
      <c r="BE4" s="147">
        <f t="shared" ref="BE4:BE5" si="15">LARGE($AL$3:$AL$15,BC4)</f>
        <v>9049</v>
      </c>
      <c r="BF4" s="147" cm="1">
        <f t="array" ref="BF4">INDEX($AM$3:$AM$15,MATCH(BD4,$C$3:$C$15,0),0)</f>
        <v>8690</v>
      </c>
    </row>
    <row r="5" spans="1:58">
      <c r="A5" s="1">
        <v>1</v>
      </c>
      <c r="B5" s="20" t="s">
        <v>423</v>
      </c>
      <c r="C5" t="s">
        <v>424</v>
      </c>
      <c r="D5" t="s">
        <v>52</v>
      </c>
      <c r="E5" t="s">
        <v>110</v>
      </c>
      <c r="F5" t="s">
        <v>110</v>
      </c>
      <c r="G5" t="s">
        <v>53</v>
      </c>
      <c r="H5" t="s">
        <v>41</v>
      </c>
      <c r="I5" t="s">
        <v>28</v>
      </c>
      <c r="J5" s="21">
        <v>1383</v>
      </c>
      <c r="K5" s="21">
        <v>18873</v>
      </c>
      <c r="L5" s="21">
        <v>0</v>
      </c>
      <c r="M5" s="21">
        <v>2206</v>
      </c>
      <c r="N5" s="22">
        <v>2554</v>
      </c>
      <c r="O5" s="22">
        <v>14029</v>
      </c>
      <c r="P5" s="22">
        <v>0</v>
      </c>
      <c r="Q5" s="22">
        <v>2043</v>
      </c>
      <c r="R5" s="23">
        <v>3124</v>
      </c>
      <c r="S5" s="23">
        <v>14292</v>
      </c>
      <c r="T5" s="23">
        <v>0</v>
      </c>
      <c r="U5" s="23">
        <v>1943</v>
      </c>
      <c r="V5" s="24">
        <v>3363</v>
      </c>
      <c r="W5" s="24">
        <v>9206</v>
      </c>
      <c r="X5" s="24">
        <v>0</v>
      </c>
      <c r="Y5" s="24">
        <v>2007</v>
      </c>
      <c r="Z5" s="25">
        <v>4066</v>
      </c>
      <c r="AA5" s="25">
        <v>23398</v>
      </c>
      <c r="AB5" s="25">
        <v>0</v>
      </c>
      <c r="AC5" s="25">
        <v>2045</v>
      </c>
      <c r="AD5" s="26">
        <v>5118</v>
      </c>
      <c r="AE5" s="26">
        <v>8733</v>
      </c>
      <c r="AF5" s="26">
        <v>0</v>
      </c>
      <c r="AG5" s="26">
        <v>1882</v>
      </c>
      <c r="AH5">
        <f t="shared" si="0"/>
        <v>22462</v>
      </c>
      <c r="AI5">
        <f t="shared" si="1"/>
        <v>18626</v>
      </c>
      <c r="AJ5">
        <f t="shared" si="2"/>
        <v>19359</v>
      </c>
      <c r="AK5">
        <f t="shared" si="3"/>
        <v>14576</v>
      </c>
      <c r="AL5">
        <f t="shared" si="4"/>
        <v>29509</v>
      </c>
      <c r="AM5">
        <f t="shared" si="5"/>
        <v>15733</v>
      </c>
      <c r="AN5">
        <f t="shared" si="6"/>
        <v>120265</v>
      </c>
      <c r="AO5" s="67">
        <f t="shared" si="7"/>
        <v>10424</v>
      </c>
      <c r="AP5" s="68">
        <f t="shared" si="8"/>
        <v>56400</v>
      </c>
      <c r="AQ5" s="68">
        <f t="shared" si="9"/>
        <v>0</v>
      </c>
      <c r="AR5" s="69">
        <f t="shared" si="10"/>
        <v>8199</v>
      </c>
      <c r="AS5" s="77">
        <f t="shared" si="11"/>
        <v>12547</v>
      </c>
      <c r="AT5" s="73">
        <f t="shared" si="12"/>
        <v>41337</v>
      </c>
      <c r="AU5" s="73">
        <f t="shared" si="13"/>
        <v>0</v>
      </c>
      <c r="AV5" s="78">
        <f t="shared" si="14"/>
        <v>5934</v>
      </c>
      <c r="AW5" s="84">
        <v>19608</v>
      </c>
      <c r="AX5" s="79">
        <v>88531</v>
      </c>
      <c r="AY5" s="79">
        <v>0</v>
      </c>
      <c r="AZ5" s="85">
        <v>12138</v>
      </c>
      <c r="BC5" s="146">
        <v>3</v>
      </c>
      <c r="BD5" s="148" t="str" cm="1">
        <f t="array" ref="BD5">INDEX($C$3:$C$15,MATCH(BE5,$AL$3:$AL$15,0),0)</f>
        <v>GREENLAND</v>
      </c>
      <c r="BE5" s="147">
        <f t="shared" si="15"/>
        <v>48</v>
      </c>
      <c r="BF5" s="147" cm="1">
        <f t="array" ref="BF5">INDEX($AM$3:$AM$15,MATCH(BD5,$C$3:$C$15,0),0)</f>
        <v>70</v>
      </c>
    </row>
  </sheetData>
  <mergeCells count="4">
    <mergeCell ref="AO1:AR1"/>
    <mergeCell ref="AS1:AV1"/>
    <mergeCell ref="AW1:AZ1"/>
    <mergeCell ref="BD1:BE1"/>
  </mergeCells>
  <pageMargins left="0.7" right="0.7" top="0.75" bottom="0.75" header="0.3" footer="0.3"/>
  <pageSetup orientation="portrait" r:id="rId1"/>
  <ignoredErrors>
    <ignoredError sqref="AH3:AN5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Countries by exporter</vt:lpstr>
      <vt:lpstr>WB regions</vt:lpstr>
      <vt:lpstr>WB income groups</vt:lpstr>
      <vt:lpstr>Arrow map 2020</vt:lpstr>
      <vt:lpstr>EVs - EU</vt:lpstr>
      <vt:lpstr>EVs - Japan</vt:lpstr>
      <vt:lpstr>EVs - South Korea</vt:lpstr>
      <vt:lpstr>EVs </vt:lpstr>
      <vt:lpstr>Main markets </vt:lpstr>
      <vt:lpstr>Africa</vt:lpstr>
      <vt:lpstr>Asia - Pacific</vt:lpstr>
      <vt:lpstr>EECCA</vt:lpstr>
      <vt:lpstr>LAC</vt:lpstr>
      <vt:lpstr>Middle east</vt:lpstr>
      <vt:lpstr>EU</vt:lpstr>
      <vt:lpstr>North America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Ana Florina Pirlea</cp:lastModifiedBy>
  <dcterms:created xsi:type="dcterms:W3CDTF">2021-07-29T20:19:41Z</dcterms:created>
  <dcterms:modified xsi:type="dcterms:W3CDTF">2022-08-30T01:47:18Z</dcterms:modified>
</cp:coreProperties>
</file>