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nish\Dropbox\latest\openminds\slides\ProbStats\"/>
    </mc:Choice>
  </mc:AlternateContent>
  <xr:revisionPtr revIDLastSave="0" documentId="13_ncr:1_{B2ABDF3F-EB3D-4742-AC71-A87106E5D8AB}" xr6:coauthVersionLast="34" xr6:coauthVersionMax="34" xr10:uidLastSave="{00000000-0000-0000-0000-000000000000}"/>
  <bookViews>
    <workbookView xWindow="0" yWindow="0" windowWidth="23925" windowHeight="8505" xr2:uid="{00BBE80D-1581-4CAF-B029-D0C9DCC89C69}"/>
  </bookViews>
  <sheets>
    <sheet name="normal" sheetId="1" r:id="rId1"/>
    <sheet name="binomial" sheetId="2" r:id="rId2"/>
    <sheet name="poisson" sheetId="3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4" i="1" l="1"/>
  <c r="M3" i="1"/>
  <c r="N3" i="1" s="1"/>
  <c r="N4" i="1"/>
  <c r="P2" i="1"/>
  <c r="M4" i="1"/>
  <c r="K3" i="1"/>
  <c r="L2" i="1"/>
  <c r="I2" i="1"/>
  <c r="G3" i="3" l="1"/>
  <c r="F4" i="3"/>
  <c r="F5" i="3" s="1"/>
  <c r="D3" i="3"/>
  <c r="C4" i="3"/>
  <c r="D4" i="3" s="1"/>
  <c r="G3" i="2"/>
  <c r="F4" i="2"/>
  <c r="F5" i="2" s="1"/>
  <c r="G5" i="2" s="1"/>
  <c r="E3" i="2"/>
  <c r="D4" i="2"/>
  <c r="E4" i="2" s="1"/>
  <c r="C5" i="1"/>
  <c r="C4" i="1"/>
  <c r="B5" i="1"/>
  <c r="B6" i="1" s="1"/>
  <c r="B7" i="1" l="1"/>
  <c r="C6" i="1"/>
  <c r="E4" i="1"/>
  <c r="F4" i="1"/>
  <c r="D5" i="1"/>
  <c r="E5" i="1"/>
  <c r="D4" i="1"/>
  <c r="F5" i="1"/>
  <c r="F6" i="3"/>
  <c r="G6" i="3" s="1"/>
  <c r="G5" i="3"/>
  <c r="C5" i="3"/>
  <c r="G4" i="3"/>
  <c r="G4" i="2"/>
  <c r="F6" i="2"/>
  <c r="G6" i="2" s="1"/>
  <c r="D5" i="2"/>
  <c r="D6" i="2" s="1"/>
  <c r="D7" i="2" s="1"/>
  <c r="C6" i="3" l="1"/>
  <c r="D5" i="3"/>
  <c r="E6" i="2"/>
  <c r="F7" i="3"/>
  <c r="G7" i="3" s="1"/>
  <c r="D6" i="1"/>
  <c r="F6" i="1"/>
  <c r="E6" i="1"/>
  <c r="B8" i="1"/>
  <c r="C7" i="1"/>
  <c r="F7" i="2"/>
  <c r="G7" i="2" s="1"/>
  <c r="E5" i="2"/>
  <c r="D8" i="2"/>
  <c r="E7" i="2"/>
  <c r="B9" i="1" l="1"/>
  <c r="C8" i="1"/>
  <c r="F8" i="3"/>
  <c r="G8" i="3" s="1"/>
  <c r="F7" i="1"/>
  <c r="D7" i="1"/>
  <c r="E7" i="1"/>
  <c r="C7" i="3"/>
  <c r="D6" i="3"/>
  <c r="F8" i="2"/>
  <c r="G8" i="2" s="1"/>
  <c r="D9" i="2"/>
  <c r="E8" i="2"/>
  <c r="E8" i="1" l="1"/>
  <c r="F8" i="1"/>
  <c r="D8" i="1"/>
  <c r="C8" i="3"/>
  <c r="D7" i="3"/>
  <c r="F9" i="3"/>
  <c r="G9" i="3" s="1"/>
  <c r="B10" i="1"/>
  <c r="C9" i="1"/>
  <c r="F9" i="2"/>
  <c r="G9" i="2" s="1"/>
  <c r="D10" i="2"/>
  <c r="E9" i="2"/>
  <c r="D9" i="1" l="1"/>
  <c r="F9" i="1"/>
  <c r="E9" i="1"/>
  <c r="C9" i="3"/>
  <c r="D8" i="3"/>
  <c r="B11" i="1"/>
  <c r="C10" i="1"/>
  <c r="F10" i="3"/>
  <c r="G10" i="3" s="1"/>
  <c r="F10" i="2"/>
  <c r="G10" i="2" s="1"/>
  <c r="D11" i="2"/>
  <c r="E10" i="2"/>
  <c r="E10" i="1" l="1"/>
  <c r="F10" i="1"/>
  <c r="D10" i="1"/>
  <c r="C10" i="3"/>
  <c r="D9" i="3"/>
  <c r="B12" i="1"/>
  <c r="C11" i="1"/>
  <c r="F11" i="3"/>
  <c r="G11" i="3" s="1"/>
  <c r="F11" i="2"/>
  <c r="G11" i="2" s="1"/>
  <c r="D12" i="2"/>
  <c r="E11" i="2"/>
  <c r="C11" i="3" l="1"/>
  <c r="D10" i="3"/>
  <c r="F11" i="1"/>
  <c r="D11" i="1"/>
  <c r="E11" i="1"/>
  <c r="B13" i="1"/>
  <c r="C12" i="1"/>
  <c r="F12" i="3"/>
  <c r="G12" i="3" s="1"/>
  <c r="F12" i="2"/>
  <c r="G12" i="2" s="1"/>
  <c r="D13" i="2"/>
  <c r="E12" i="2"/>
  <c r="E12" i="1" l="1"/>
  <c r="F12" i="1"/>
  <c r="D12" i="1"/>
  <c r="B14" i="1"/>
  <c r="C13" i="1"/>
  <c r="F13" i="3"/>
  <c r="G13" i="3" s="1"/>
  <c r="C12" i="3"/>
  <c r="D11" i="3"/>
  <c r="F13" i="2"/>
  <c r="G13" i="2" s="1"/>
  <c r="D14" i="2"/>
  <c r="E13" i="2"/>
  <c r="B15" i="1" l="1"/>
  <c r="C14" i="1"/>
  <c r="C13" i="3"/>
  <c r="D12" i="3"/>
  <c r="F14" i="3"/>
  <c r="G14" i="3" s="1"/>
  <c r="D13" i="1"/>
  <c r="F13" i="1"/>
  <c r="E13" i="1"/>
  <c r="F15" i="3"/>
  <c r="G15" i="3" s="1"/>
  <c r="F14" i="2"/>
  <c r="G14" i="2" s="1"/>
  <c r="D15" i="2"/>
  <c r="E14" i="2"/>
  <c r="C14" i="3" l="1"/>
  <c r="D13" i="3"/>
  <c r="F14" i="1"/>
  <c r="D14" i="1"/>
  <c r="E14" i="1"/>
  <c r="B16" i="1"/>
  <c r="C15" i="1"/>
  <c r="F16" i="3"/>
  <c r="G16" i="3" s="1"/>
  <c r="F15" i="2"/>
  <c r="G15" i="2" s="1"/>
  <c r="D16" i="2"/>
  <c r="E15" i="2"/>
  <c r="B17" i="1" l="1"/>
  <c r="C16" i="1"/>
  <c r="F15" i="1"/>
  <c r="E15" i="1"/>
  <c r="D15" i="1"/>
  <c r="C15" i="3"/>
  <c r="D14" i="3"/>
  <c r="F17" i="3"/>
  <c r="G17" i="3" s="1"/>
  <c r="F16" i="2"/>
  <c r="G16" i="2" s="1"/>
  <c r="D17" i="2"/>
  <c r="E16" i="2"/>
  <c r="C16" i="3" l="1"/>
  <c r="D15" i="3"/>
  <c r="E16" i="1"/>
  <c r="D16" i="1"/>
  <c r="F16" i="1"/>
  <c r="B18" i="1"/>
  <c r="C17" i="1"/>
  <c r="F18" i="3"/>
  <c r="G18" i="3" s="1"/>
  <c r="F17" i="2"/>
  <c r="G17" i="2" s="1"/>
  <c r="D18" i="2"/>
  <c r="E17" i="2"/>
  <c r="D17" i="1" l="1"/>
  <c r="F17" i="1"/>
  <c r="E17" i="1"/>
  <c r="B19" i="1"/>
  <c r="C18" i="1"/>
  <c r="C17" i="3"/>
  <c r="D16" i="3"/>
  <c r="F18" i="2"/>
  <c r="G18" i="2" s="1"/>
  <c r="D19" i="2"/>
  <c r="E18" i="2"/>
  <c r="B20" i="1" l="1"/>
  <c r="C19" i="1"/>
  <c r="C18" i="3"/>
  <c r="D18" i="3" s="1"/>
  <c r="D17" i="3"/>
  <c r="F18" i="1"/>
  <c r="E18" i="1"/>
  <c r="D18" i="1"/>
  <c r="F19" i="2"/>
  <c r="G19" i="2" s="1"/>
  <c r="D20" i="2"/>
  <c r="E19" i="2"/>
  <c r="F19" i="1" l="1"/>
  <c r="E19" i="1"/>
  <c r="D19" i="1"/>
  <c r="B21" i="1"/>
  <c r="C20" i="1"/>
  <c r="F20" i="2"/>
  <c r="G20" i="2" s="1"/>
  <c r="D21" i="2"/>
  <c r="E20" i="2"/>
  <c r="B22" i="1" l="1"/>
  <c r="C21" i="1"/>
  <c r="E20" i="1"/>
  <c r="F20" i="1"/>
  <c r="D20" i="1"/>
  <c r="F21" i="2"/>
  <c r="G21" i="2" s="1"/>
  <c r="D22" i="2"/>
  <c r="E21" i="2"/>
  <c r="D21" i="1" l="1"/>
  <c r="E21" i="1"/>
  <c r="F21" i="1"/>
  <c r="B23" i="1"/>
  <c r="C22" i="1"/>
  <c r="F22" i="2"/>
  <c r="G22" i="2" s="1"/>
  <c r="D23" i="2"/>
  <c r="E22" i="2"/>
  <c r="B24" i="1" l="1"/>
  <c r="C23" i="1"/>
  <c r="D22" i="1"/>
  <c r="F22" i="1"/>
  <c r="E22" i="1"/>
  <c r="F23" i="2"/>
  <c r="G23" i="2" s="1"/>
  <c r="D24" i="2"/>
  <c r="E23" i="2"/>
  <c r="F23" i="1" l="1"/>
  <c r="D23" i="1"/>
  <c r="E23" i="1"/>
  <c r="B25" i="1"/>
  <c r="C24" i="1"/>
  <c r="F24" i="2"/>
  <c r="G24" i="2" s="1"/>
  <c r="D25" i="2"/>
  <c r="E24" i="2"/>
  <c r="B26" i="1" l="1"/>
  <c r="C25" i="1"/>
  <c r="E24" i="1"/>
  <c r="F24" i="1"/>
  <c r="D24" i="1"/>
  <c r="F25" i="2"/>
  <c r="G25" i="2" s="1"/>
  <c r="D26" i="2"/>
  <c r="E25" i="2"/>
  <c r="D25" i="1" l="1"/>
  <c r="F25" i="1"/>
  <c r="E25" i="1"/>
  <c r="B27" i="1"/>
  <c r="C26" i="1"/>
  <c r="F26" i="2"/>
  <c r="G26" i="2" s="1"/>
  <c r="D27" i="2"/>
  <c r="E26" i="2"/>
  <c r="B28" i="1" l="1"/>
  <c r="C27" i="1"/>
  <c r="E26" i="1"/>
  <c r="F26" i="1"/>
  <c r="D26" i="1"/>
  <c r="F27" i="2"/>
  <c r="G27" i="2" s="1"/>
  <c r="D28" i="2"/>
  <c r="E27" i="2"/>
  <c r="B29" i="1" l="1"/>
  <c r="C28" i="1"/>
  <c r="F27" i="1"/>
  <c r="D27" i="1"/>
  <c r="E27" i="1"/>
  <c r="F28" i="2"/>
  <c r="G28" i="2" s="1"/>
  <c r="D29" i="2"/>
  <c r="E29" i="2" s="1"/>
  <c r="E28" i="2"/>
  <c r="E28" i="1" l="1"/>
  <c r="F28" i="1"/>
  <c r="D28" i="1"/>
  <c r="B30" i="1"/>
  <c r="C29" i="1"/>
  <c r="F29" i="2"/>
  <c r="G29" i="2" s="1"/>
  <c r="B31" i="1" l="1"/>
  <c r="C30" i="1"/>
  <c r="D29" i="1"/>
  <c r="F29" i="1"/>
  <c r="E29" i="1"/>
  <c r="F30" i="1" l="1"/>
  <c r="D30" i="1"/>
  <c r="E30" i="1"/>
  <c r="B32" i="1"/>
  <c r="C31" i="1"/>
  <c r="B33" i="1" l="1"/>
  <c r="C32" i="1"/>
  <c r="F31" i="1"/>
  <c r="E31" i="1"/>
  <c r="D31" i="1"/>
  <c r="E32" i="1" l="1"/>
  <c r="D32" i="1"/>
  <c r="F32" i="1"/>
  <c r="B34" i="1"/>
  <c r="C33" i="1"/>
  <c r="B35" i="1" l="1"/>
  <c r="C34" i="1"/>
  <c r="D33" i="1"/>
  <c r="E33" i="1"/>
  <c r="F33" i="1"/>
  <c r="F34" i="1" l="1"/>
  <c r="E34" i="1"/>
  <c r="D34" i="1"/>
  <c r="B36" i="1"/>
  <c r="C35" i="1"/>
  <c r="B37" i="1" l="1"/>
  <c r="C36" i="1"/>
  <c r="F35" i="1"/>
  <c r="D35" i="1"/>
  <c r="E35" i="1"/>
  <c r="E36" i="1" l="1"/>
  <c r="F36" i="1"/>
  <c r="D36" i="1"/>
  <c r="B38" i="1"/>
  <c r="C37" i="1"/>
  <c r="B39" i="1" l="1"/>
  <c r="C38" i="1"/>
  <c r="D37" i="1"/>
  <c r="E37" i="1"/>
  <c r="F37" i="1"/>
  <c r="D38" i="1" l="1"/>
  <c r="F38" i="1"/>
  <c r="E38" i="1"/>
  <c r="B40" i="1"/>
  <c r="C39" i="1"/>
  <c r="B41" i="1" l="1"/>
  <c r="C40" i="1"/>
  <c r="F39" i="1"/>
  <c r="E39" i="1"/>
  <c r="D39" i="1"/>
  <c r="E40" i="1" l="1"/>
  <c r="F40" i="1"/>
  <c r="D40" i="1"/>
  <c r="B42" i="1"/>
  <c r="C41" i="1"/>
  <c r="B43" i="1" l="1"/>
  <c r="C42" i="1"/>
  <c r="D41" i="1"/>
  <c r="F41" i="1"/>
  <c r="E41" i="1"/>
  <c r="E42" i="1" l="1"/>
  <c r="D42" i="1"/>
  <c r="F42" i="1"/>
  <c r="B44" i="1"/>
  <c r="C43" i="1"/>
  <c r="B45" i="1" l="1"/>
  <c r="C44" i="1"/>
  <c r="F43" i="1"/>
  <c r="D43" i="1"/>
  <c r="E43" i="1"/>
  <c r="E44" i="1" l="1"/>
  <c r="D44" i="1"/>
  <c r="F44" i="1"/>
  <c r="B46" i="1"/>
  <c r="C45" i="1"/>
  <c r="B47" i="1" l="1"/>
  <c r="C46" i="1"/>
  <c r="D45" i="1"/>
  <c r="F45" i="1"/>
  <c r="E45" i="1"/>
  <c r="F46" i="1" l="1"/>
  <c r="E46" i="1"/>
  <c r="D46" i="1"/>
  <c r="B48" i="1"/>
  <c r="C47" i="1"/>
  <c r="B49" i="1" l="1"/>
  <c r="C48" i="1"/>
  <c r="F47" i="1"/>
  <c r="E47" i="1"/>
  <c r="D47" i="1"/>
  <c r="E48" i="1" l="1"/>
  <c r="D48" i="1"/>
  <c r="F48" i="1"/>
  <c r="B50" i="1"/>
  <c r="C49" i="1"/>
  <c r="B51" i="1" l="1"/>
  <c r="C50" i="1"/>
  <c r="D49" i="1"/>
  <c r="F49" i="1"/>
  <c r="E49" i="1"/>
  <c r="F50" i="1" l="1"/>
  <c r="D50" i="1"/>
  <c r="E50" i="1"/>
  <c r="B52" i="1"/>
  <c r="C51" i="1"/>
  <c r="B53" i="1" l="1"/>
  <c r="C52" i="1"/>
  <c r="F51" i="1"/>
  <c r="D51" i="1"/>
  <c r="E51" i="1"/>
  <c r="E52" i="1" l="1"/>
  <c r="F52" i="1"/>
  <c r="D52" i="1"/>
  <c r="B54" i="1"/>
  <c r="C53" i="1"/>
  <c r="B55" i="1" l="1"/>
  <c r="C54" i="1"/>
  <c r="D53" i="1"/>
  <c r="E53" i="1"/>
  <c r="F53" i="1"/>
  <c r="D54" i="1" l="1"/>
  <c r="E54" i="1"/>
  <c r="F54" i="1"/>
  <c r="B56" i="1"/>
  <c r="C55" i="1"/>
  <c r="B57" i="1" l="1"/>
  <c r="C56" i="1"/>
  <c r="F55" i="1"/>
  <c r="E55" i="1"/>
  <c r="D55" i="1"/>
  <c r="E56" i="1" l="1"/>
  <c r="F56" i="1"/>
  <c r="D56" i="1"/>
  <c r="B58" i="1"/>
  <c r="C57" i="1"/>
  <c r="B59" i="1" l="1"/>
  <c r="C58" i="1"/>
  <c r="D57" i="1"/>
  <c r="F57" i="1"/>
  <c r="E57" i="1"/>
  <c r="E58" i="1" l="1"/>
  <c r="D58" i="1"/>
  <c r="F58" i="1"/>
  <c r="B60" i="1"/>
  <c r="C59" i="1"/>
  <c r="B61" i="1" l="1"/>
  <c r="C60" i="1"/>
  <c r="F59" i="1"/>
  <c r="D59" i="1"/>
  <c r="E59" i="1"/>
  <c r="E60" i="1" l="1"/>
  <c r="F60" i="1"/>
  <c r="D60" i="1"/>
  <c r="B62" i="1"/>
  <c r="C61" i="1"/>
  <c r="B63" i="1" l="1"/>
  <c r="C62" i="1"/>
  <c r="D61" i="1"/>
  <c r="F61" i="1"/>
  <c r="E61" i="1"/>
  <c r="F62" i="1" l="1"/>
  <c r="E62" i="1"/>
  <c r="D62" i="1"/>
  <c r="B64" i="1"/>
  <c r="C63" i="1"/>
  <c r="B65" i="1" l="1"/>
  <c r="C64" i="1"/>
  <c r="F63" i="1"/>
  <c r="E63" i="1"/>
  <c r="D63" i="1"/>
  <c r="E64" i="1" l="1"/>
  <c r="D64" i="1"/>
  <c r="F64" i="1"/>
  <c r="B66" i="1"/>
  <c r="C65" i="1"/>
  <c r="B67" i="1" l="1"/>
  <c r="C66" i="1"/>
  <c r="D65" i="1"/>
  <c r="E65" i="1"/>
  <c r="F65" i="1"/>
  <c r="F66" i="1" l="1"/>
  <c r="E66" i="1"/>
  <c r="D66" i="1"/>
  <c r="B68" i="1"/>
  <c r="C67" i="1"/>
  <c r="B69" i="1" l="1"/>
  <c r="C68" i="1"/>
  <c r="F67" i="1"/>
  <c r="E67" i="1"/>
  <c r="D67" i="1"/>
  <c r="E68" i="1" l="1"/>
  <c r="F68" i="1"/>
  <c r="D68" i="1"/>
  <c r="B70" i="1"/>
  <c r="C69" i="1"/>
  <c r="B71" i="1" l="1"/>
  <c r="C70" i="1"/>
  <c r="D69" i="1"/>
  <c r="E69" i="1"/>
  <c r="F69" i="1"/>
  <c r="D70" i="1" l="1"/>
  <c r="F70" i="1"/>
  <c r="E70" i="1"/>
  <c r="B72" i="1"/>
  <c r="C71" i="1"/>
  <c r="B73" i="1" l="1"/>
  <c r="C72" i="1"/>
  <c r="F71" i="1"/>
  <c r="D71" i="1"/>
  <c r="E71" i="1"/>
  <c r="E72" i="1" l="1"/>
  <c r="F72" i="1"/>
  <c r="D72" i="1"/>
  <c r="B74" i="1"/>
  <c r="C73" i="1"/>
  <c r="D73" i="1" l="1"/>
  <c r="F73" i="1"/>
  <c r="E73" i="1"/>
  <c r="B75" i="1"/>
  <c r="C74" i="1"/>
  <c r="B76" i="1" l="1"/>
  <c r="C75" i="1"/>
  <c r="E74" i="1"/>
  <c r="F74" i="1"/>
  <c r="D74" i="1"/>
  <c r="F75" i="1" l="1"/>
  <c r="D75" i="1"/>
  <c r="E75" i="1"/>
  <c r="B77" i="1"/>
  <c r="C76" i="1"/>
  <c r="B78" i="1" l="1"/>
  <c r="C77" i="1"/>
  <c r="E76" i="1"/>
  <c r="F76" i="1"/>
  <c r="D76" i="1"/>
  <c r="D77" i="1" l="1"/>
  <c r="F77" i="1"/>
  <c r="E77" i="1"/>
  <c r="B79" i="1"/>
  <c r="C78" i="1"/>
  <c r="B80" i="1" l="1"/>
  <c r="C79" i="1"/>
  <c r="F78" i="1"/>
  <c r="E78" i="1"/>
  <c r="D78" i="1"/>
  <c r="F79" i="1" l="1"/>
  <c r="E79" i="1"/>
  <c r="D79" i="1"/>
  <c r="B81" i="1"/>
  <c r="C80" i="1"/>
  <c r="B82" i="1" l="1"/>
  <c r="C81" i="1"/>
  <c r="E80" i="1"/>
  <c r="D80" i="1"/>
  <c r="F80" i="1"/>
  <c r="D81" i="1" l="1"/>
  <c r="F81" i="1"/>
  <c r="E81" i="1"/>
  <c r="B83" i="1"/>
  <c r="C82" i="1"/>
  <c r="B84" i="1" l="1"/>
  <c r="C84" i="1" s="1"/>
  <c r="C83" i="1"/>
  <c r="F82" i="1"/>
  <c r="E82" i="1"/>
  <c r="D82" i="1"/>
  <c r="F83" i="1" l="1"/>
  <c r="E83" i="1"/>
  <c r="D83" i="1"/>
  <c r="E84" i="1"/>
  <c r="F84" i="1"/>
  <c r="D84" i="1"/>
</calcChain>
</file>

<file path=xl/sharedStrings.xml><?xml version="1.0" encoding="utf-8"?>
<sst xmlns="http://schemas.openxmlformats.org/spreadsheetml/2006/main" count="21" uniqueCount="20">
  <si>
    <t>mean</t>
  </si>
  <si>
    <t>std-dev</t>
  </si>
  <si>
    <t>N</t>
  </si>
  <si>
    <t>P</t>
  </si>
  <si>
    <t>https://www.wolframalpha.com/input/?i=normal+distribution+mean+10+std+dev+2</t>
  </si>
  <si>
    <t>https://www.wolframalpha.com/input/?i=binomial+distribution+n%3D10+p%3D0.25</t>
  </si>
  <si>
    <t>lambda</t>
  </si>
  <si>
    <t>https://www.wolframalpha.com/input/?i=poisson+3</t>
  </si>
  <si>
    <t>n &lt;- 20</t>
  </si>
  <si>
    <t>k &lt;- seq(0, n, by = 1)</t>
  </si>
  <si>
    <t>plot (k, dbinom(k, n, 0.25), type = "l", ylab = "density", main = "dbinom")</t>
  </si>
  <si>
    <t>x &lt;- seq(-10, 10, by = .1)</t>
  </si>
  <si>
    <t>y &lt;- dnorm(x, mean = 2.5, sd = 0.5)</t>
  </si>
  <si>
    <t>plot(x,y)</t>
  </si>
  <si>
    <t>x &lt;- seq(0, 15, 1)</t>
  </si>
  <si>
    <t>plot (x, dpois(x, 3))</t>
  </si>
  <si>
    <t>x</t>
  </si>
  <si>
    <t>P(x)</t>
  </si>
  <si>
    <t>p(x)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</si>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</sst>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normal!$C$4:$C$84</c:f>
              <c:numCache>
                <c:formatCode>General</c:formatCode>
                <c:ptCount val="81"/>
                <c:pt idx="0">
                  <c:v>-90</c:v>
                </c:pt>
                <c:pt idx="1">
                  <c:v>-87.5</c:v>
                </c:pt>
                <c:pt idx="2">
                  <c:v>-85</c:v>
                </c:pt>
                <c:pt idx="3">
                  <c:v>-82.5</c:v>
                </c:pt>
                <c:pt idx="4">
                  <c:v>-80</c:v>
                </c:pt>
                <c:pt idx="5">
                  <c:v>-77.5</c:v>
                </c:pt>
                <c:pt idx="6">
                  <c:v>-75</c:v>
                </c:pt>
                <c:pt idx="7">
                  <c:v>-72.5</c:v>
                </c:pt>
                <c:pt idx="8">
                  <c:v>-70</c:v>
                </c:pt>
                <c:pt idx="9">
                  <c:v>-67.5</c:v>
                </c:pt>
                <c:pt idx="10">
                  <c:v>-65</c:v>
                </c:pt>
                <c:pt idx="11">
                  <c:v>-62.5</c:v>
                </c:pt>
                <c:pt idx="12">
                  <c:v>-60</c:v>
                </c:pt>
                <c:pt idx="13">
                  <c:v>-57.5</c:v>
                </c:pt>
                <c:pt idx="14">
                  <c:v>-55</c:v>
                </c:pt>
                <c:pt idx="15">
                  <c:v>-52.5</c:v>
                </c:pt>
                <c:pt idx="16">
                  <c:v>-50</c:v>
                </c:pt>
                <c:pt idx="17">
                  <c:v>-47.5</c:v>
                </c:pt>
                <c:pt idx="18">
                  <c:v>-45</c:v>
                </c:pt>
                <c:pt idx="19">
                  <c:v>-42.5</c:v>
                </c:pt>
                <c:pt idx="20">
                  <c:v>-40</c:v>
                </c:pt>
                <c:pt idx="21">
                  <c:v>-37.5</c:v>
                </c:pt>
                <c:pt idx="22">
                  <c:v>-35</c:v>
                </c:pt>
                <c:pt idx="23">
                  <c:v>-32.5</c:v>
                </c:pt>
                <c:pt idx="24">
                  <c:v>-30</c:v>
                </c:pt>
                <c:pt idx="25">
                  <c:v>-27.5</c:v>
                </c:pt>
                <c:pt idx="26">
                  <c:v>-25</c:v>
                </c:pt>
                <c:pt idx="27">
                  <c:v>-22.5</c:v>
                </c:pt>
                <c:pt idx="28">
                  <c:v>-20</c:v>
                </c:pt>
                <c:pt idx="29">
                  <c:v>-17.5</c:v>
                </c:pt>
                <c:pt idx="30">
                  <c:v>-15</c:v>
                </c:pt>
                <c:pt idx="31">
                  <c:v>-12.5</c:v>
                </c:pt>
                <c:pt idx="32">
                  <c:v>-10</c:v>
                </c:pt>
                <c:pt idx="33">
                  <c:v>-7.5</c:v>
                </c:pt>
                <c:pt idx="34">
                  <c:v>-5</c:v>
                </c:pt>
                <c:pt idx="35">
                  <c:v>-2.5</c:v>
                </c:pt>
                <c:pt idx="36">
                  <c:v>0</c:v>
                </c:pt>
                <c:pt idx="37">
                  <c:v>2.5</c:v>
                </c:pt>
                <c:pt idx="38">
                  <c:v>5</c:v>
                </c:pt>
                <c:pt idx="39">
                  <c:v>7.5</c:v>
                </c:pt>
                <c:pt idx="40">
                  <c:v>10</c:v>
                </c:pt>
                <c:pt idx="41">
                  <c:v>12.5</c:v>
                </c:pt>
                <c:pt idx="42">
                  <c:v>15</c:v>
                </c:pt>
                <c:pt idx="43">
                  <c:v>17.5</c:v>
                </c:pt>
                <c:pt idx="44">
                  <c:v>20</c:v>
                </c:pt>
                <c:pt idx="45">
                  <c:v>22.5</c:v>
                </c:pt>
                <c:pt idx="46">
                  <c:v>25</c:v>
                </c:pt>
                <c:pt idx="47">
                  <c:v>27.5</c:v>
                </c:pt>
                <c:pt idx="48">
                  <c:v>30</c:v>
                </c:pt>
                <c:pt idx="49">
                  <c:v>32.5</c:v>
                </c:pt>
                <c:pt idx="50">
                  <c:v>35</c:v>
                </c:pt>
                <c:pt idx="51">
                  <c:v>37.5</c:v>
                </c:pt>
                <c:pt idx="52">
                  <c:v>40</c:v>
                </c:pt>
                <c:pt idx="53">
                  <c:v>42.5</c:v>
                </c:pt>
                <c:pt idx="54">
                  <c:v>45</c:v>
                </c:pt>
                <c:pt idx="55">
                  <c:v>47.5</c:v>
                </c:pt>
                <c:pt idx="56">
                  <c:v>50</c:v>
                </c:pt>
                <c:pt idx="57">
                  <c:v>52.5</c:v>
                </c:pt>
                <c:pt idx="58">
                  <c:v>55</c:v>
                </c:pt>
                <c:pt idx="59">
                  <c:v>57.5</c:v>
                </c:pt>
                <c:pt idx="60">
                  <c:v>60</c:v>
                </c:pt>
                <c:pt idx="61">
                  <c:v>62.5</c:v>
                </c:pt>
                <c:pt idx="62">
                  <c:v>65</c:v>
                </c:pt>
                <c:pt idx="63">
                  <c:v>67.5</c:v>
                </c:pt>
                <c:pt idx="64">
                  <c:v>70</c:v>
                </c:pt>
                <c:pt idx="65">
                  <c:v>72.5</c:v>
                </c:pt>
                <c:pt idx="66">
                  <c:v>75</c:v>
                </c:pt>
                <c:pt idx="67">
                  <c:v>77.5</c:v>
                </c:pt>
                <c:pt idx="68">
                  <c:v>80</c:v>
                </c:pt>
                <c:pt idx="69">
                  <c:v>82.5</c:v>
                </c:pt>
                <c:pt idx="70">
                  <c:v>85</c:v>
                </c:pt>
                <c:pt idx="71">
                  <c:v>87.5</c:v>
                </c:pt>
                <c:pt idx="72">
                  <c:v>90</c:v>
                </c:pt>
                <c:pt idx="73">
                  <c:v>92.5</c:v>
                </c:pt>
                <c:pt idx="74">
                  <c:v>95</c:v>
                </c:pt>
                <c:pt idx="75">
                  <c:v>97.5</c:v>
                </c:pt>
                <c:pt idx="76">
                  <c:v>100</c:v>
                </c:pt>
                <c:pt idx="77">
                  <c:v>102.5</c:v>
                </c:pt>
                <c:pt idx="78">
                  <c:v>105</c:v>
                </c:pt>
                <c:pt idx="79">
                  <c:v>107.5</c:v>
                </c:pt>
                <c:pt idx="80">
                  <c:v>110</c:v>
                </c:pt>
              </c:numCache>
            </c:numRef>
          </c:xVal>
          <c:yVal>
            <c:numRef>
              <c:f>normal!$D$4:$D$84</c:f>
              <c:numCache>
                <c:formatCode>General</c:formatCode>
                <c:ptCount val="81"/>
                <c:pt idx="0">
                  <c:v>7.6945986267064208E-24</c:v>
                </c:pt>
                <c:pt idx="1">
                  <c:v>9.0855343119766658E-23</c:v>
                </c:pt>
                <c:pt idx="2">
                  <c:v>1.0077935394300009E-21</c:v>
                </c:pt>
                <c:pt idx="3">
                  <c:v>1.050144982997037E-20</c:v>
                </c:pt>
                <c:pt idx="4">
                  <c:v>1.0279773571668916E-19</c:v>
                </c:pt>
                <c:pt idx="5">
                  <c:v>9.4531038819028534E-19</c:v>
                </c:pt>
                <c:pt idx="6">
                  <c:v>8.1662356316695511E-18</c:v>
                </c:pt>
                <c:pt idx="7">
                  <c:v>6.6271374559687525E-17</c:v>
                </c:pt>
                <c:pt idx="8">
                  <c:v>5.0522710835368925E-16</c:v>
                </c:pt>
                <c:pt idx="9">
                  <c:v>3.6182944511125178E-15</c:v>
                </c:pt>
                <c:pt idx="10">
                  <c:v>2.4343205330290098E-14</c:v>
                </c:pt>
                <c:pt idx="11">
                  <c:v>1.5385379505612752E-13</c:v>
                </c:pt>
                <c:pt idx="12">
                  <c:v>9.1347204083645936E-13</c:v>
                </c:pt>
                <c:pt idx="13">
                  <c:v>5.0949379588436837E-12</c:v>
                </c:pt>
                <c:pt idx="14">
                  <c:v>2.6695566147628519E-11</c:v>
                </c:pt>
                <c:pt idx="15">
                  <c:v>1.314001818155884E-10</c:v>
                </c:pt>
                <c:pt idx="16">
                  <c:v>6.0758828498232861E-10</c:v>
                </c:pt>
                <c:pt idx="17">
                  <c:v>2.6392432035705734E-9</c:v>
                </c:pt>
                <c:pt idx="18">
                  <c:v>1.0769760042543275E-8</c:v>
                </c:pt>
                <c:pt idx="19">
                  <c:v>4.1284709886299984E-8</c:v>
                </c:pt>
                <c:pt idx="20">
                  <c:v>1.4867195147342977E-7</c:v>
                </c:pt>
                <c:pt idx="21">
                  <c:v>5.029507288592446E-7</c:v>
                </c:pt>
                <c:pt idx="22">
                  <c:v>1.5983741106905478E-6</c:v>
                </c:pt>
                <c:pt idx="23">
                  <c:v>4.7718636541204952E-6</c:v>
                </c:pt>
                <c:pt idx="24">
                  <c:v>1.3383022576488536E-5</c:v>
                </c:pt>
                <c:pt idx="25">
                  <c:v>3.5259568236744546E-5</c:v>
                </c:pt>
                <c:pt idx="26">
                  <c:v>8.726826950457601E-5</c:v>
                </c:pt>
                <c:pt idx="27">
                  <c:v>2.0290480572997683E-4</c:v>
                </c:pt>
                <c:pt idx="28">
                  <c:v>4.4318484119380076E-4</c:v>
                </c:pt>
                <c:pt idx="29">
                  <c:v>9.0935625015910518E-4</c:v>
                </c:pt>
                <c:pt idx="30">
                  <c:v>1.752830049356854E-3</c:v>
                </c:pt>
                <c:pt idx="31">
                  <c:v>3.1739651835667416E-3</c:v>
                </c:pt>
                <c:pt idx="32">
                  <c:v>5.3990966513188061E-3</c:v>
                </c:pt>
                <c:pt idx="33">
                  <c:v>8.6277318826511514E-3</c:v>
                </c:pt>
                <c:pt idx="34">
                  <c:v>1.2951759566589173E-2</c:v>
                </c:pt>
                <c:pt idx="35">
                  <c:v>1.826490853890219E-2</c:v>
                </c:pt>
                <c:pt idx="36">
                  <c:v>2.4197072451914336E-2</c:v>
                </c:pt>
                <c:pt idx="37">
                  <c:v>3.0113743215480441E-2</c:v>
                </c:pt>
                <c:pt idx="38">
                  <c:v>3.5206532676429952E-2</c:v>
                </c:pt>
                <c:pt idx="39">
                  <c:v>3.8666811680284921E-2</c:v>
                </c:pt>
                <c:pt idx="40">
                  <c:v>3.9894228040143274E-2</c:v>
                </c:pt>
                <c:pt idx="41">
                  <c:v>3.8666811680284921E-2</c:v>
                </c:pt>
                <c:pt idx="42">
                  <c:v>3.5206532676429952E-2</c:v>
                </c:pt>
                <c:pt idx="43">
                  <c:v>3.0113743215480441E-2</c:v>
                </c:pt>
                <c:pt idx="44">
                  <c:v>2.4197072451914336E-2</c:v>
                </c:pt>
                <c:pt idx="45">
                  <c:v>1.826490853890219E-2</c:v>
                </c:pt>
                <c:pt idx="46">
                  <c:v>1.2951759566589173E-2</c:v>
                </c:pt>
                <c:pt idx="47">
                  <c:v>8.6277318826511514E-3</c:v>
                </c:pt>
                <c:pt idx="48">
                  <c:v>5.3990966513188061E-3</c:v>
                </c:pt>
                <c:pt idx="49">
                  <c:v>3.1739651835667416E-3</c:v>
                </c:pt>
                <c:pt idx="50">
                  <c:v>1.752830049356854E-3</c:v>
                </c:pt>
                <c:pt idx="51">
                  <c:v>9.0935625015910518E-4</c:v>
                </c:pt>
                <c:pt idx="52">
                  <c:v>4.4318484119380076E-4</c:v>
                </c:pt>
                <c:pt idx="53">
                  <c:v>2.0290480572997683E-4</c:v>
                </c:pt>
                <c:pt idx="54">
                  <c:v>8.726826950457601E-5</c:v>
                </c:pt>
                <c:pt idx="55">
                  <c:v>3.5259568236744546E-5</c:v>
                </c:pt>
                <c:pt idx="56">
                  <c:v>1.3383022576488536E-5</c:v>
                </c:pt>
                <c:pt idx="57">
                  <c:v>4.7718636541204952E-6</c:v>
                </c:pt>
                <c:pt idx="58">
                  <c:v>1.5983741106905478E-6</c:v>
                </c:pt>
                <c:pt idx="59">
                  <c:v>5.029507288592446E-7</c:v>
                </c:pt>
                <c:pt idx="60">
                  <c:v>1.4867195147342977E-7</c:v>
                </c:pt>
                <c:pt idx="61">
                  <c:v>4.1284709886299984E-8</c:v>
                </c:pt>
                <c:pt idx="62">
                  <c:v>1.0769760042543275E-8</c:v>
                </c:pt>
                <c:pt idx="63">
                  <c:v>2.6392432035705734E-9</c:v>
                </c:pt>
                <c:pt idx="64">
                  <c:v>6.0758828498232861E-10</c:v>
                </c:pt>
                <c:pt idx="65">
                  <c:v>1.314001818155884E-10</c:v>
                </c:pt>
                <c:pt idx="66">
                  <c:v>2.6695566147628519E-11</c:v>
                </c:pt>
                <c:pt idx="67">
                  <c:v>5.0949379588436837E-12</c:v>
                </c:pt>
                <c:pt idx="68">
                  <c:v>9.1347204083645936E-13</c:v>
                </c:pt>
                <c:pt idx="69">
                  <c:v>1.5385379505612752E-13</c:v>
                </c:pt>
                <c:pt idx="70">
                  <c:v>2.4343205330290098E-14</c:v>
                </c:pt>
                <c:pt idx="71">
                  <c:v>3.6182944511125178E-15</c:v>
                </c:pt>
                <c:pt idx="72">
                  <c:v>5.0522710835368925E-16</c:v>
                </c:pt>
                <c:pt idx="73">
                  <c:v>6.6271374559687525E-17</c:v>
                </c:pt>
                <c:pt idx="74">
                  <c:v>8.1662356316695511E-18</c:v>
                </c:pt>
                <c:pt idx="75">
                  <c:v>9.4531038819028534E-19</c:v>
                </c:pt>
                <c:pt idx="76">
                  <c:v>1.0279773571668916E-19</c:v>
                </c:pt>
                <c:pt idx="77">
                  <c:v>1.050144982997037E-20</c:v>
                </c:pt>
                <c:pt idx="78">
                  <c:v>1.0077935394300009E-21</c:v>
                </c:pt>
                <c:pt idx="79">
                  <c:v>9.0855343119766658E-23</c:v>
                </c:pt>
                <c:pt idx="80">
                  <c:v>7.6945986267064208E-24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0-437C-948F-41F7EF53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93720"/>
        <c:axId val="256695688"/>
      </c:scatterChart>
      <c:valAx>
        <c:axId val="25669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5688"/>
        <c:crosses val="autoZero"/>
        <c:crossBetween val="midCat"/>
      </c:valAx>
      <c:valAx>
        <c:axId val="2566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normal!$E$4:$E$84</c:f>
              <c:numCache>
                <c:formatCode>General</c:formatCode>
                <c:ptCount val="81"/>
                <c:pt idx="0">
                  <c:v>-90</c:v>
                </c:pt>
                <c:pt idx="1">
                  <c:v>-87.5</c:v>
                </c:pt>
                <c:pt idx="2">
                  <c:v>-85</c:v>
                </c:pt>
                <c:pt idx="3">
                  <c:v>-82.5</c:v>
                </c:pt>
                <c:pt idx="4">
                  <c:v>-80</c:v>
                </c:pt>
                <c:pt idx="5">
                  <c:v>-77.5</c:v>
                </c:pt>
                <c:pt idx="6">
                  <c:v>-75</c:v>
                </c:pt>
                <c:pt idx="7">
                  <c:v>-72.5</c:v>
                </c:pt>
                <c:pt idx="8">
                  <c:v>-70</c:v>
                </c:pt>
                <c:pt idx="9">
                  <c:v>-67.5</c:v>
                </c:pt>
                <c:pt idx="10">
                  <c:v>-65</c:v>
                </c:pt>
                <c:pt idx="11">
                  <c:v>-62.5</c:v>
                </c:pt>
                <c:pt idx="12">
                  <c:v>-60</c:v>
                </c:pt>
                <c:pt idx="13">
                  <c:v>-57.5</c:v>
                </c:pt>
                <c:pt idx="14">
                  <c:v>-55</c:v>
                </c:pt>
                <c:pt idx="15">
                  <c:v>-52.5</c:v>
                </c:pt>
                <c:pt idx="16">
                  <c:v>-50</c:v>
                </c:pt>
                <c:pt idx="17">
                  <c:v>-47.5</c:v>
                </c:pt>
                <c:pt idx="18">
                  <c:v>-45</c:v>
                </c:pt>
                <c:pt idx="19">
                  <c:v>-42.5</c:v>
                </c:pt>
                <c:pt idx="20">
                  <c:v>-40</c:v>
                </c:pt>
                <c:pt idx="21">
                  <c:v>-37.5</c:v>
                </c:pt>
                <c:pt idx="22">
                  <c:v>-35</c:v>
                </c:pt>
                <c:pt idx="23">
                  <c:v>-32.5</c:v>
                </c:pt>
                <c:pt idx="24">
                  <c:v>-30</c:v>
                </c:pt>
                <c:pt idx="25">
                  <c:v>-27.5</c:v>
                </c:pt>
                <c:pt idx="26">
                  <c:v>-25</c:v>
                </c:pt>
                <c:pt idx="27">
                  <c:v>-22.5</c:v>
                </c:pt>
                <c:pt idx="28">
                  <c:v>-20</c:v>
                </c:pt>
                <c:pt idx="29">
                  <c:v>-17.5</c:v>
                </c:pt>
                <c:pt idx="30">
                  <c:v>-15</c:v>
                </c:pt>
                <c:pt idx="31">
                  <c:v>-12.5</c:v>
                </c:pt>
                <c:pt idx="32">
                  <c:v>-10</c:v>
                </c:pt>
                <c:pt idx="33">
                  <c:v>-7.5</c:v>
                </c:pt>
                <c:pt idx="34">
                  <c:v>-5</c:v>
                </c:pt>
                <c:pt idx="35">
                  <c:v>-2.5</c:v>
                </c:pt>
                <c:pt idx="36">
                  <c:v>0</c:v>
                </c:pt>
                <c:pt idx="37">
                  <c:v>2.5</c:v>
                </c:pt>
                <c:pt idx="38">
                  <c:v>5</c:v>
                </c:pt>
                <c:pt idx="39">
                  <c:v>7.5</c:v>
                </c:pt>
                <c:pt idx="40">
                  <c:v>10</c:v>
                </c:pt>
                <c:pt idx="41">
                  <c:v>12.5</c:v>
                </c:pt>
                <c:pt idx="42">
                  <c:v>15</c:v>
                </c:pt>
                <c:pt idx="43">
                  <c:v>17.5</c:v>
                </c:pt>
                <c:pt idx="44">
                  <c:v>20</c:v>
                </c:pt>
                <c:pt idx="45">
                  <c:v>22.5</c:v>
                </c:pt>
                <c:pt idx="46">
                  <c:v>25</c:v>
                </c:pt>
                <c:pt idx="47">
                  <c:v>27.5</c:v>
                </c:pt>
                <c:pt idx="48">
                  <c:v>30</c:v>
                </c:pt>
                <c:pt idx="49">
                  <c:v>32.5</c:v>
                </c:pt>
                <c:pt idx="50">
                  <c:v>35</c:v>
                </c:pt>
                <c:pt idx="51">
                  <c:v>37.5</c:v>
                </c:pt>
                <c:pt idx="52">
                  <c:v>40</c:v>
                </c:pt>
                <c:pt idx="53">
                  <c:v>42.5</c:v>
                </c:pt>
                <c:pt idx="54">
                  <c:v>45</c:v>
                </c:pt>
                <c:pt idx="55">
                  <c:v>47.5</c:v>
                </c:pt>
                <c:pt idx="56">
                  <c:v>50</c:v>
                </c:pt>
                <c:pt idx="57">
                  <c:v>52.5</c:v>
                </c:pt>
                <c:pt idx="58">
                  <c:v>55</c:v>
                </c:pt>
                <c:pt idx="59">
                  <c:v>57.5</c:v>
                </c:pt>
                <c:pt idx="60">
                  <c:v>60</c:v>
                </c:pt>
                <c:pt idx="61">
                  <c:v>62.5</c:v>
                </c:pt>
                <c:pt idx="62">
                  <c:v>65</c:v>
                </c:pt>
                <c:pt idx="63">
                  <c:v>67.5</c:v>
                </c:pt>
                <c:pt idx="64">
                  <c:v>70</c:v>
                </c:pt>
                <c:pt idx="65">
                  <c:v>72.5</c:v>
                </c:pt>
                <c:pt idx="66">
                  <c:v>75</c:v>
                </c:pt>
                <c:pt idx="67">
                  <c:v>77.5</c:v>
                </c:pt>
                <c:pt idx="68">
                  <c:v>80</c:v>
                </c:pt>
                <c:pt idx="69">
                  <c:v>82.5</c:v>
                </c:pt>
                <c:pt idx="70">
                  <c:v>85</c:v>
                </c:pt>
                <c:pt idx="71">
                  <c:v>87.5</c:v>
                </c:pt>
                <c:pt idx="72">
                  <c:v>90</c:v>
                </c:pt>
                <c:pt idx="73">
                  <c:v>92.5</c:v>
                </c:pt>
                <c:pt idx="74">
                  <c:v>95</c:v>
                </c:pt>
                <c:pt idx="75">
                  <c:v>97.5</c:v>
                </c:pt>
                <c:pt idx="76">
                  <c:v>100</c:v>
                </c:pt>
                <c:pt idx="77">
                  <c:v>102.5</c:v>
                </c:pt>
                <c:pt idx="78">
                  <c:v>105</c:v>
                </c:pt>
                <c:pt idx="79">
                  <c:v>107.5</c:v>
                </c:pt>
                <c:pt idx="80">
                  <c:v>110</c:v>
                </c:pt>
              </c:numCache>
            </c:numRef>
          </c:xVal>
          <c:yVal>
            <c:numRef>
              <c:f>normal!$F$4:$F$84</c:f>
              <c:numCache>
                <c:formatCode>General</c:formatCode>
                <c:ptCount val="81"/>
                <c:pt idx="0">
                  <c:v>7.6198530241604755E-24</c:v>
                </c:pt>
                <c:pt idx="1">
                  <c:v>9.2234135249393585E-23</c:v>
                </c:pt>
                <c:pt idx="2">
                  <c:v>1.0494515075362608E-21</c:v>
                </c:pt>
                <c:pt idx="3">
                  <c:v>1.1224633591327901E-20</c:v>
                </c:pt>
                <c:pt idx="4">
                  <c:v>1.1285884059538324E-19</c:v>
                </c:pt>
                <c:pt idx="5">
                  <c:v>1.0667637375474852E-18</c:v>
                </c:pt>
                <c:pt idx="6">
                  <c:v>9.4795348222032468E-18</c:v>
                </c:pt>
                <c:pt idx="7">
                  <c:v>7.9197263146424757E-17</c:v>
                </c:pt>
                <c:pt idx="8">
                  <c:v>6.2209605742717375E-16</c:v>
                </c:pt>
                <c:pt idx="9">
                  <c:v>4.5946274357785631E-15</c:v>
                </c:pt>
                <c:pt idx="10">
                  <c:v>3.190891672910885E-14</c:v>
                </c:pt>
                <c:pt idx="11">
                  <c:v>2.0838581586720541E-13</c:v>
                </c:pt>
                <c:pt idx="12">
                  <c:v>1.2798125438858352E-12</c:v>
                </c:pt>
                <c:pt idx="13">
                  <c:v>7.3922577780177942E-12</c:v>
                </c:pt>
                <c:pt idx="14">
                  <c:v>4.0160005838590881E-11</c:v>
                </c:pt>
                <c:pt idx="15">
                  <c:v>2.0522634252189383E-10</c:v>
                </c:pt>
                <c:pt idx="16">
                  <c:v>9.8658764503769437E-10</c:v>
                </c:pt>
                <c:pt idx="17">
                  <c:v>4.4621724539016125E-9</c:v>
                </c:pt>
                <c:pt idx="18">
                  <c:v>1.8989562465887691E-8</c:v>
                </c:pt>
                <c:pt idx="19">
                  <c:v>7.6049605164887013E-8</c:v>
                </c:pt>
                <c:pt idx="20">
                  <c:v>2.8665157187919333E-7</c:v>
                </c:pt>
                <c:pt idx="21">
                  <c:v>1.0170832425687034E-6</c:v>
                </c:pt>
                <c:pt idx="22">
                  <c:v>3.3976731247300535E-6</c:v>
                </c:pt>
                <c:pt idx="23">
                  <c:v>1.06885257749344E-5</c:v>
                </c:pt>
                <c:pt idx="24">
                  <c:v>3.1671241833119857E-5</c:v>
                </c:pt>
                <c:pt idx="25">
                  <c:v>8.841728520080376E-5</c:v>
                </c:pt>
                <c:pt idx="26">
                  <c:v>2.3262907903552504E-4</c:v>
                </c:pt>
                <c:pt idx="27">
                  <c:v>5.7702504239076603E-4</c:v>
                </c:pt>
                <c:pt idx="28">
                  <c:v>1.3498980316300933E-3</c:v>
                </c:pt>
                <c:pt idx="29">
                  <c:v>2.9797632350545551E-3</c:v>
                </c:pt>
                <c:pt idx="30">
                  <c:v>6.2096653257761331E-3</c:v>
                </c:pt>
                <c:pt idx="31">
                  <c:v>1.2224472655044696E-2</c:v>
                </c:pt>
                <c:pt idx="32">
                  <c:v>2.2750131948179191E-2</c:v>
                </c:pt>
                <c:pt idx="33">
                  <c:v>4.00591568638171E-2</c:v>
                </c:pt>
                <c:pt idx="34">
                  <c:v>6.6807201268858057E-2</c:v>
                </c:pt>
                <c:pt idx="35">
                  <c:v>0.10564977366685525</c:v>
                </c:pt>
                <c:pt idx="36">
                  <c:v>0.15865525393145699</c:v>
                </c:pt>
                <c:pt idx="37">
                  <c:v>0.22662735237686821</c:v>
                </c:pt>
                <c:pt idx="38">
                  <c:v>0.30853753872598688</c:v>
                </c:pt>
                <c:pt idx="39">
                  <c:v>0.4012936743170763</c:v>
                </c:pt>
                <c:pt idx="40">
                  <c:v>0.5</c:v>
                </c:pt>
                <c:pt idx="41">
                  <c:v>0.5987063256829237</c:v>
                </c:pt>
                <c:pt idx="42">
                  <c:v>0.69146246127401312</c:v>
                </c:pt>
                <c:pt idx="43">
                  <c:v>0.77337264762313174</c:v>
                </c:pt>
                <c:pt idx="44">
                  <c:v>0.84134474606854304</c:v>
                </c:pt>
                <c:pt idx="45">
                  <c:v>0.89435022633314476</c:v>
                </c:pt>
                <c:pt idx="46">
                  <c:v>0.93319279873114191</c:v>
                </c:pt>
                <c:pt idx="47">
                  <c:v>0.95994084313618289</c:v>
                </c:pt>
                <c:pt idx="48">
                  <c:v>0.97724986805182079</c:v>
                </c:pt>
                <c:pt idx="49">
                  <c:v>0.98777552734495533</c:v>
                </c:pt>
                <c:pt idx="50">
                  <c:v>0.99379033467422384</c:v>
                </c:pt>
                <c:pt idx="51">
                  <c:v>0.99702023676494544</c:v>
                </c:pt>
                <c:pt idx="52">
                  <c:v>0.9986501019683699</c:v>
                </c:pt>
                <c:pt idx="53">
                  <c:v>0.99942297495760923</c:v>
                </c:pt>
                <c:pt idx="54">
                  <c:v>0.99976737092096446</c:v>
                </c:pt>
                <c:pt idx="55">
                  <c:v>0.99991158271479919</c:v>
                </c:pt>
                <c:pt idx="56">
                  <c:v>0.99996832875816688</c:v>
                </c:pt>
                <c:pt idx="57">
                  <c:v>0.9999893114742251</c:v>
                </c:pt>
                <c:pt idx="58">
                  <c:v>0.99999660232687526</c:v>
                </c:pt>
                <c:pt idx="59">
                  <c:v>0.99999898291675748</c:v>
                </c:pt>
                <c:pt idx="60">
                  <c:v>0.99999971334842808</c:v>
                </c:pt>
                <c:pt idx="61">
                  <c:v>0.99999992395039483</c:v>
                </c:pt>
                <c:pt idx="62">
                  <c:v>0.99999998101043752</c:v>
                </c:pt>
                <c:pt idx="63">
                  <c:v>0.99999999553782759</c:v>
                </c:pt>
                <c:pt idx="64">
                  <c:v>0.9999999990134123</c:v>
                </c:pt>
                <c:pt idx="65">
                  <c:v>0.99999999979477361</c:v>
                </c:pt>
                <c:pt idx="66">
                  <c:v>0.99999999995984001</c:v>
                </c:pt>
                <c:pt idx="67">
                  <c:v>0.99999999999260769</c:v>
                </c:pt>
                <c:pt idx="68">
                  <c:v>0.99999999999872013</c:v>
                </c:pt>
                <c:pt idx="69">
                  <c:v>0.99999999999979161</c:v>
                </c:pt>
                <c:pt idx="70">
                  <c:v>0.99999999999996814</c:v>
                </c:pt>
                <c:pt idx="71">
                  <c:v>0.99999999999999545</c:v>
                </c:pt>
                <c:pt idx="72">
                  <c:v>0.99999999999999933</c:v>
                </c:pt>
                <c:pt idx="73">
                  <c:v>0.99999999999999989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8-4E11-87B2-65D14377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19408"/>
        <c:axId val="359620064"/>
      </c:scatterChart>
      <c:valAx>
        <c:axId val="3596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0064"/>
        <c:crosses val="autoZero"/>
        <c:crossBetween val="midCat"/>
      </c:valAx>
      <c:valAx>
        <c:axId val="3596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binomial!$D$3:$D$23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binomial!$E$3:$E$23</c:f>
              <c:numCache>
                <c:formatCode>General</c:formatCode>
                <c:ptCount val="21"/>
                <c:pt idx="0">
                  <c:v>1.638400000000001E-3</c:v>
                </c:pt>
                <c:pt idx="1">
                  <c:v>1.7203199999999991E-2</c:v>
                </c:pt>
                <c:pt idx="2">
                  <c:v>7.7414400000000008E-2</c:v>
                </c:pt>
                <c:pt idx="3">
                  <c:v>0.19353600000000004</c:v>
                </c:pt>
                <c:pt idx="4">
                  <c:v>0.29030400000000001</c:v>
                </c:pt>
                <c:pt idx="5">
                  <c:v>0.26127359999999999</c:v>
                </c:pt>
                <c:pt idx="6">
                  <c:v>0.1306368</c:v>
                </c:pt>
                <c:pt idx="7">
                  <c:v>2.7993599999999987E-2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5-41AA-8DEA-963B6D0D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618424"/>
        <c:axId val="359618752"/>
      </c:barChart>
      <c:catAx>
        <c:axId val="35961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18752"/>
        <c:crosses val="autoZero"/>
        <c:auto val="1"/>
        <c:lblAlgn val="ctr"/>
        <c:lblOffset val="100"/>
        <c:noMultiLvlLbl val="0"/>
      </c:catAx>
      <c:valAx>
        <c:axId val="3596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1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binomial!$F$3:$F$23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binomial!$G$3:$G$23</c:f>
              <c:numCache>
                <c:formatCode>General</c:formatCode>
                <c:ptCount val="21"/>
                <c:pt idx="0">
                  <c:v>1.638400000000001E-3</c:v>
                </c:pt>
                <c:pt idx="1">
                  <c:v>1.884160000000001E-2</c:v>
                </c:pt>
                <c:pt idx="2">
                  <c:v>9.6256000000000036E-2</c:v>
                </c:pt>
                <c:pt idx="3">
                  <c:v>0.28979200000000005</c:v>
                </c:pt>
                <c:pt idx="4">
                  <c:v>0.58009600000000017</c:v>
                </c:pt>
                <c:pt idx="5">
                  <c:v>0.84136960000000005</c:v>
                </c:pt>
                <c:pt idx="6">
                  <c:v>0.97200639999999994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97F-AA19-06CD35C7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618536"/>
        <c:axId val="256622472"/>
      </c:barChart>
      <c:catAx>
        <c:axId val="25661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2472"/>
        <c:crosses val="autoZero"/>
        <c:auto val="1"/>
        <c:lblAlgn val="ctr"/>
        <c:lblOffset val="100"/>
        <c:noMultiLvlLbl val="0"/>
      </c:catAx>
      <c:valAx>
        <c:axId val="25662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poisson!$C$3:$C$18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poisson!$D$3:$D$18</c:f>
              <c:numCache>
                <c:formatCode>General</c:formatCode>
                <c:ptCount val="16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  <c:pt idx="11">
                  <c:v>2.2095032167312987E-4</c:v>
                </c:pt>
                <c:pt idx="12">
                  <c:v>5.5237580418282596E-5</c:v>
                </c:pt>
                <c:pt idx="13">
                  <c:v>1.2747133942680586E-5</c:v>
                </c:pt>
                <c:pt idx="14">
                  <c:v>2.7315287020029766E-6</c:v>
                </c:pt>
                <c:pt idx="15">
                  <c:v>5.4630574040059675E-7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6-4C92-91F0-502E774B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926520"/>
        <c:axId val="607922256"/>
      </c:barChart>
      <c:catAx>
        <c:axId val="607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2256"/>
        <c:crosses val="autoZero"/>
        <c:auto val="1"/>
        <c:lblAlgn val="ctr"/>
        <c:lblOffset val="100"/>
        <c:noMultiLvlLbl val="0"/>
      </c:catAx>
      <c:valAx>
        <c:axId val="607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poisson!$F$3:$F$18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poisson!$G$3:$G$18</c:f>
              <c:numCache>
                <c:formatCode>General</c:formatCode>
                <c:ptCount val="16"/>
                <c:pt idx="0">
                  <c:v>4.9787068367863944E-2</c:v>
                </c:pt>
                <c:pt idx="1">
                  <c:v>0.19914827347145578</c:v>
                </c:pt>
                <c:pt idx="2">
                  <c:v>0.42319008112684342</c:v>
                </c:pt>
                <c:pt idx="3">
                  <c:v>0.64723188878223126</c:v>
                </c:pt>
                <c:pt idx="4">
                  <c:v>0.81526324452377208</c:v>
                </c:pt>
                <c:pt idx="5">
                  <c:v>0.91608205796869657</c:v>
                </c:pt>
                <c:pt idx="6">
                  <c:v>0.96649146469115887</c:v>
                </c:pt>
                <c:pt idx="7">
                  <c:v>0.98809549614364256</c:v>
                </c:pt>
                <c:pt idx="8">
                  <c:v>0.996197007938324</c:v>
                </c:pt>
                <c:pt idx="9">
                  <c:v>0.99889751186988451</c:v>
                </c:pt>
                <c:pt idx="10">
                  <c:v>0.99970766304935266</c:v>
                </c:pt>
                <c:pt idx="11">
                  <c:v>0.99992861337102579</c:v>
                </c:pt>
                <c:pt idx="12">
                  <c:v>0.99998385095144404</c:v>
                </c:pt>
                <c:pt idx="13">
                  <c:v>0.99999659808538677</c:v>
                </c:pt>
                <c:pt idx="14">
                  <c:v>0.99999932961408877</c:v>
                </c:pt>
                <c:pt idx="15">
                  <c:v>0.9999998759198292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B-424E-931B-D27D5676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27992"/>
        <c:axId val="616026024"/>
      </c:barChart>
      <c:catAx>
        <c:axId val="61602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26024"/>
        <c:crosses val="autoZero"/>
        <c:auto val="1"/>
        <c:lblAlgn val="ctr"/>
        <c:lblOffset val="100"/>
        <c:noMultiLvlLbl val="0"/>
      </c:catAx>
      <c:valAx>
        <c:axId val="6160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2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161925</xdr:rowOff>
    </xdr:from>
    <xdr:to>
      <xdr:col>14</xdr:col>
      <xdr:colOff>76200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0C1A1-88EC-4C03-8F4E-C04BA6CD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133350</xdr:rowOff>
    </xdr:from>
    <xdr:to>
      <xdr:col>22</xdr:col>
      <xdr:colOff>304800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0ED64-723B-4F3C-9C51-325D759DD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9</xdr:row>
      <xdr:rowOff>123825</xdr:rowOff>
    </xdr:from>
    <xdr:to>
      <xdr:col>15</xdr:col>
      <xdr:colOff>533400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C841-D6F4-4629-815E-E49661B95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219075</xdr:colOff>
      <xdr:row>10</xdr:row>
      <xdr:rowOff>9525</xdr:rowOff>
    </xdr:from>
    <xdr:to>
      <xdr:col>23</xdr:col>
      <xdr:colOff>523875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B2969-1E37-4192-A794-DC8AC928D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123825</xdr:rowOff>
    </xdr:from>
    <xdr:to>
      <xdr:col>15</xdr:col>
      <xdr:colOff>533400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00ADB-B1DC-4AA8-A92D-83270E1BD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7</xdr:row>
      <xdr:rowOff>57150</xdr:rowOff>
    </xdr:from>
    <xdr:to>
      <xdr:col>23</xdr:col>
      <xdr:colOff>361950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FB9BB-C512-4E78-BA7E-A4847266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C2D4-61C5-49D0-B90A-DE8F71C15C56}">
  <dimension ref="B2:R84"/>
  <sheetViews>
    <sheetView tabSelected="1" workbookViewId="0">
      <selection activeCell="R25" sqref="R25"/>
    </sheetView>
  </sheetViews>
  <sheetFormatPr defaultRowHeight="15" x14ac:dyDescent="0.25"/>
  <cols>
    <col min="4" max="5" width="11" bestFit="1" customWidth="1"/>
    <col min="6" max="6" width="12" bestFit="1" customWidth="1"/>
  </cols>
  <sheetData>
    <row r="2" spans="2:16" x14ac:dyDescent="0.25">
      <c r="B2" t="s">
        <v>0</v>
      </c>
      <c r="C2">
        <v>10</v>
      </c>
      <c r="D2" t="s">
        <v>1</v>
      </c>
      <c r="E2">
        <v>10</v>
      </c>
      <c r="I2">
        <f>1-NORMDIST(84, 72, 15.2, TRUE)</f>
        <v>0.21491760231127244</v>
      </c>
      <c r="L2">
        <f>0.5-NORMDIST(15.25,12,4, TRUE)</f>
        <v>-0.29174760671189104</v>
      </c>
      <c r="P2">
        <f>NORMSDIST(2)</f>
        <v>0.97724986805182079</v>
      </c>
    </row>
    <row r="3" spans="2:16" x14ac:dyDescent="0.25">
      <c r="B3" t="s">
        <v>19</v>
      </c>
      <c r="C3" t="s">
        <v>16</v>
      </c>
      <c r="D3" t="s">
        <v>18</v>
      </c>
      <c r="K3">
        <f>NORMDIST(25,12,4,TRUE)-NORMDIST(8,12,4,TRUE)</f>
        <v>0.84076772102615227</v>
      </c>
      <c r="M3">
        <f>0.5-NORMDIST(8,12,4,TRUE)</f>
        <v>0.34134474606854304</v>
      </c>
      <c r="N3">
        <f>K3-M3</f>
        <v>0.49942297495760923</v>
      </c>
    </row>
    <row r="4" spans="2:16" x14ac:dyDescent="0.25">
      <c r="B4">
        <v>-10</v>
      </c>
      <c r="C4">
        <f>B4*$E$2+$C$2</f>
        <v>-90</v>
      </c>
      <c r="D4">
        <f>NORMDIST(C4,$C$2,$E$2,FALSE)</f>
        <v>7.6945986267064208E-24</v>
      </c>
      <c r="E4">
        <f>C4</f>
        <v>-90</v>
      </c>
      <c r="F4">
        <f>NORMDIST(C4,$C$2,$E$2,TRUE)</f>
        <v>7.6198530241604755E-24</v>
      </c>
      <c r="M4">
        <f>NORMSDIST(3.25)</f>
        <v>0.99942297495760923</v>
      </c>
      <c r="N4">
        <f>NORMSDIST(1)</f>
        <v>0.84134474606854304</v>
      </c>
    </row>
    <row r="5" spans="2:16" x14ac:dyDescent="0.25">
      <c r="B5">
        <f>B4+0.25</f>
        <v>-9.75</v>
      </c>
      <c r="C5">
        <f t="shared" ref="C5:C68" si="0">B5*$E$2+$C$2</f>
        <v>-87.5</v>
      </c>
      <c r="D5">
        <f t="shared" ref="D5:D68" si="1">NORMDIST(C5,$C$2,$E$2,FALSE)</f>
        <v>9.0855343119766658E-23</v>
      </c>
      <c r="E5">
        <f t="shared" ref="E5:E68" si="2">C5</f>
        <v>-87.5</v>
      </c>
      <c r="F5">
        <f t="shared" ref="F5:F68" si="3">NORMDIST(C5,$C$2,$E$2,TRUE)</f>
        <v>9.2234135249393585E-23</v>
      </c>
    </row>
    <row r="6" spans="2:16" x14ac:dyDescent="0.25">
      <c r="B6">
        <f t="shared" ref="B6:B69" si="4">B5+0.25</f>
        <v>-9.5</v>
      </c>
      <c r="C6">
        <f t="shared" si="0"/>
        <v>-85</v>
      </c>
      <c r="D6">
        <f t="shared" si="1"/>
        <v>1.0077935394300009E-21</v>
      </c>
      <c r="E6">
        <f t="shared" si="2"/>
        <v>-85</v>
      </c>
      <c r="F6">
        <f t="shared" si="3"/>
        <v>1.0494515075362608E-21</v>
      </c>
    </row>
    <row r="7" spans="2:16" x14ac:dyDescent="0.25">
      <c r="B7">
        <f t="shared" si="4"/>
        <v>-9.25</v>
      </c>
      <c r="C7">
        <f t="shared" si="0"/>
        <v>-82.5</v>
      </c>
      <c r="D7">
        <f t="shared" si="1"/>
        <v>1.050144982997037E-20</v>
      </c>
      <c r="E7">
        <f t="shared" si="2"/>
        <v>-82.5</v>
      </c>
      <c r="F7">
        <f t="shared" si="3"/>
        <v>1.1224633591327901E-20</v>
      </c>
    </row>
    <row r="8" spans="2:16" x14ac:dyDescent="0.25">
      <c r="B8">
        <f t="shared" si="4"/>
        <v>-9</v>
      </c>
      <c r="C8">
        <f t="shared" si="0"/>
        <v>-80</v>
      </c>
      <c r="D8">
        <f t="shared" si="1"/>
        <v>1.0279773571668916E-19</v>
      </c>
      <c r="E8">
        <f t="shared" si="2"/>
        <v>-80</v>
      </c>
      <c r="F8">
        <f t="shared" si="3"/>
        <v>1.1285884059538324E-19</v>
      </c>
    </row>
    <row r="9" spans="2:16" x14ac:dyDescent="0.25">
      <c r="B9">
        <f t="shared" si="4"/>
        <v>-8.75</v>
      </c>
      <c r="C9">
        <f t="shared" si="0"/>
        <v>-77.5</v>
      </c>
      <c r="D9">
        <f t="shared" si="1"/>
        <v>9.4531038819028534E-19</v>
      </c>
      <c r="E9">
        <f t="shared" si="2"/>
        <v>-77.5</v>
      </c>
      <c r="F9">
        <f t="shared" si="3"/>
        <v>1.0667637375474852E-18</v>
      </c>
    </row>
    <row r="10" spans="2:16" x14ac:dyDescent="0.25">
      <c r="B10">
        <f t="shared" si="4"/>
        <v>-8.5</v>
      </c>
      <c r="C10">
        <f t="shared" si="0"/>
        <v>-75</v>
      </c>
      <c r="D10">
        <f t="shared" si="1"/>
        <v>8.1662356316695511E-18</v>
      </c>
      <c r="E10">
        <f t="shared" si="2"/>
        <v>-75</v>
      </c>
      <c r="F10">
        <f t="shared" si="3"/>
        <v>9.4795348222032468E-18</v>
      </c>
    </row>
    <row r="11" spans="2:16" x14ac:dyDescent="0.25">
      <c r="B11">
        <f t="shared" si="4"/>
        <v>-8.25</v>
      </c>
      <c r="C11">
        <f t="shared" si="0"/>
        <v>-72.5</v>
      </c>
      <c r="D11">
        <f t="shared" si="1"/>
        <v>6.6271374559687525E-17</v>
      </c>
      <c r="E11">
        <f t="shared" si="2"/>
        <v>-72.5</v>
      </c>
      <c r="F11">
        <f t="shared" si="3"/>
        <v>7.9197263146424757E-17</v>
      </c>
    </row>
    <row r="12" spans="2:16" x14ac:dyDescent="0.25">
      <c r="B12">
        <f t="shared" si="4"/>
        <v>-8</v>
      </c>
      <c r="C12">
        <f t="shared" si="0"/>
        <v>-70</v>
      </c>
      <c r="D12">
        <f t="shared" si="1"/>
        <v>5.0522710835368925E-16</v>
      </c>
      <c r="E12">
        <f t="shared" si="2"/>
        <v>-70</v>
      </c>
      <c r="F12">
        <f t="shared" si="3"/>
        <v>6.2209605742717375E-16</v>
      </c>
    </row>
    <row r="13" spans="2:16" x14ac:dyDescent="0.25">
      <c r="B13">
        <f t="shared" si="4"/>
        <v>-7.75</v>
      </c>
      <c r="C13">
        <f t="shared" si="0"/>
        <v>-67.5</v>
      </c>
      <c r="D13">
        <f t="shared" si="1"/>
        <v>3.6182944511125178E-15</v>
      </c>
      <c r="E13">
        <f t="shared" si="2"/>
        <v>-67.5</v>
      </c>
      <c r="F13">
        <f t="shared" si="3"/>
        <v>4.5946274357785631E-15</v>
      </c>
    </row>
    <row r="14" spans="2:16" x14ac:dyDescent="0.25">
      <c r="B14">
        <f t="shared" si="4"/>
        <v>-7.5</v>
      </c>
      <c r="C14">
        <f t="shared" si="0"/>
        <v>-65</v>
      </c>
      <c r="D14">
        <f t="shared" si="1"/>
        <v>2.4343205330290098E-14</v>
      </c>
      <c r="E14">
        <f t="shared" si="2"/>
        <v>-65</v>
      </c>
      <c r="F14">
        <f t="shared" si="3"/>
        <v>3.190891672910885E-14</v>
      </c>
    </row>
    <row r="15" spans="2:16" x14ac:dyDescent="0.25">
      <c r="B15">
        <f t="shared" si="4"/>
        <v>-7.25</v>
      </c>
      <c r="C15">
        <f t="shared" si="0"/>
        <v>-62.5</v>
      </c>
      <c r="D15">
        <f t="shared" si="1"/>
        <v>1.5385379505612752E-13</v>
      </c>
      <c r="E15">
        <f t="shared" si="2"/>
        <v>-62.5</v>
      </c>
      <c r="F15">
        <f t="shared" si="3"/>
        <v>2.0838581586720541E-13</v>
      </c>
    </row>
    <row r="16" spans="2:16" x14ac:dyDescent="0.25">
      <c r="B16">
        <f t="shared" si="4"/>
        <v>-7</v>
      </c>
      <c r="C16">
        <f t="shared" si="0"/>
        <v>-60</v>
      </c>
      <c r="D16">
        <f t="shared" si="1"/>
        <v>9.1347204083645936E-13</v>
      </c>
      <c r="E16">
        <f t="shared" si="2"/>
        <v>-60</v>
      </c>
      <c r="F16">
        <f t="shared" si="3"/>
        <v>1.2798125438858352E-12</v>
      </c>
    </row>
    <row r="17" spans="2:18" x14ac:dyDescent="0.25">
      <c r="B17">
        <f t="shared" si="4"/>
        <v>-6.75</v>
      </c>
      <c r="C17">
        <f t="shared" si="0"/>
        <v>-57.5</v>
      </c>
      <c r="D17">
        <f t="shared" si="1"/>
        <v>5.0949379588436837E-12</v>
      </c>
      <c r="E17">
        <f t="shared" si="2"/>
        <v>-57.5</v>
      </c>
      <c r="F17">
        <f t="shared" si="3"/>
        <v>7.3922577780177942E-12</v>
      </c>
    </row>
    <row r="18" spans="2:18" x14ac:dyDescent="0.25">
      <c r="B18">
        <f t="shared" si="4"/>
        <v>-6.5</v>
      </c>
      <c r="C18">
        <f t="shared" si="0"/>
        <v>-55</v>
      </c>
      <c r="D18">
        <f t="shared" si="1"/>
        <v>2.6695566147628519E-11</v>
      </c>
      <c r="E18">
        <f t="shared" si="2"/>
        <v>-55</v>
      </c>
      <c r="F18">
        <f t="shared" si="3"/>
        <v>4.0160005838590881E-11</v>
      </c>
    </row>
    <row r="19" spans="2:18" x14ac:dyDescent="0.25">
      <c r="B19">
        <f t="shared" si="4"/>
        <v>-6.25</v>
      </c>
      <c r="C19">
        <f t="shared" si="0"/>
        <v>-52.5</v>
      </c>
      <c r="D19">
        <f t="shared" si="1"/>
        <v>1.314001818155884E-10</v>
      </c>
      <c r="E19">
        <f t="shared" si="2"/>
        <v>-52.5</v>
      </c>
      <c r="F19">
        <f t="shared" si="3"/>
        <v>2.0522634252189383E-10</v>
      </c>
    </row>
    <row r="20" spans="2:18" x14ac:dyDescent="0.25">
      <c r="B20">
        <f t="shared" si="4"/>
        <v>-6</v>
      </c>
      <c r="C20">
        <f t="shared" si="0"/>
        <v>-50</v>
      </c>
      <c r="D20">
        <f t="shared" si="1"/>
        <v>6.0758828498232861E-10</v>
      </c>
      <c r="E20">
        <f t="shared" si="2"/>
        <v>-50</v>
      </c>
      <c r="F20">
        <f t="shared" si="3"/>
        <v>9.8658764503769437E-10</v>
      </c>
    </row>
    <row r="21" spans="2:18" x14ac:dyDescent="0.25">
      <c r="B21">
        <f t="shared" si="4"/>
        <v>-5.75</v>
      </c>
      <c r="C21">
        <f t="shared" si="0"/>
        <v>-47.5</v>
      </c>
      <c r="D21">
        <f t="shared" si="1"/>
        <v>2.6392432035705734E-9</v>
      </c>
      <c r="E21">
        <f t="shared" si="2"/>
        <v>-47.5</v>
      </c>
      <c r="F21">
        <f t="shared" si="3"/>
        <v>4.4621724539016125E-9</v>
      </c>
    </row>
    <row r="22" spans="2:18" x14ac:dyDescent="0.25">
      <c r="B22">
        <f t="shared" si="4"/>
        <v>-5.5</v>
      </c>
      <c r="C22">
        <f t="shared" si="0"/>
        <v>-45</v>
      </c>
      <c r="D22">
        <f t="shared" si="1"/>
        <v>1.0769760042543275E-8</v>
      </c>
      <c r="E22">
        <f t="shared" si="2"/>
        <v>-45</v>
      </c>
      <c r="F22">
        <f t="shared" si="3"/>
        <v>1.8989562465887691E-8</v>
      </c>
      <c r="H22" t="s">
        <v>4</v>
      </c>
    </row>
    <row r="23" spans="2:18" x14ac:dyDescent="0.25">
      <c r="B23">
        <f t="shared" si="4"/>
        <v>-5.25</v>
      </c>
      <c r="C23">
        <f t="shared" si="0"/>
        <v>-42.5</v>
      </c>
      <c r="D23">
        <f t="shared" si="1"/>
        <v>4.1284709886299984E-8</v>
      </c>
      <c r="E23">
        <f t="shared" si="2"/>
        <v>-42.5</v>
      </c>
      <c r="F23">
        <f t="shared" si="3"/>
        <v>7.6049605164887013E-8</v>
      </c>
      <c r="H23" t="s">
        <v>11</v>
      </c>
    </row>
    <row r="24" spans="2:18" x14ac:dyDescent="0.25">
      <c r="B24">
        <f t="shared" si="4"/>
        <v>-5</v>
      </c>
      <c r="C24">
        <f t="shared" si="0"/>
        <v>-40</v>
      </c>
      <c r="D24">
        <f t="shared" si="1"/>
        <v>1.4867195147342977E-7</v>
      </c>
      <c r="E24">
        <f t="shared" si="2"/>
        <v>-40</v>
      </c>
      <c r="F24">
        <f t="shared" si="3"/>
        <v>2.8665157187919333E-7</v>
      </c>
      <c r="H24" t="s">
        <v>12</v>
      </c>
      <c r="R24">
        <f>NORMDIST(25,12,4,TRUE)-NORMDIST(8,12,4,TRUE)</f>
        <v>0.84076772102615227</v>
      </c>
    </row>
    <row r="25" spans="2:18" x14ac:dyDescent="0.25">
      <c r="B25">
        <f t="shared" si="4"/>
        <v>-4.75</v>
      </c>
      <c r="C25">
        <f t="shared" si="0"/>
        <v>-37.5</v>
      </c>
      <c r="D25">
        <f t="shared" si="1"/>
        <v>5.029507288592446E-7</v>
      </c>
      <c r="E25">
        <f t="shared" si="2"/>
        <v>-37.5</v>
      </c>
      <c r="F25">
        <f t="shared" si="3"/>
        <v>1.0170832425687034E-6</v>
      </c>
      <c r="H25" t="s">
        <v>13</v>
      </c>
    </row>
    <row r="26" spans="2:18" x14ac:dyDescent="0.25">
      <c r="B26">
        <f t="shared" si="4"/>
        <v>-4.5</v>
      </c>
      <c r="C26">
        <f t="shared" si="0"/>
        <v>-35</v>
      </c>
      <c r="D26">
        <f t="shared" si="1"/>
        <v>1.5983741106905478E-6</v>
      </c>
      <c r="E26">
        <f t="shared" si="2"/>
        <v>-35</v>
      </c>
      <c r="F26">
        <f t="shared" si="3"/>
        <v>3.3976731247300535E-6</v>
      </c>
    </row>
    <row r="27" spans="2:18" x14ac:dyDescent="0.25">
      <c r="B27">
        <f t="shared" si="4"/>
        <v>-4.25</v>
      </c>
      <c r="C27">
        <f t="shared" si="0"/>
        <v>-32.5</v>
      </c>
      <c r="D27">
        <f t="shared" si="1"/>
        <v>4.7718636541204952E-6</v>
      </c>
      <c r="E27">
        <f t="shared" si="2"/>
        <v>-32.5</v>
      </c>
      <c r="F27">
        <f t="shared" si="3"/>
        <v>1.06885257749344E-5</v>
      </c>
    </row>
    <row r="28" spans="2:18" x14ac:dyDescent="0.25">
      <c r="B28">
        <f t="shared" si="4"/>
        <v>-4</v>
      </c>
      <c r="C28">
        <f t="shared" si="0"/>
        <v>-30</v>
      </c>
      <c r="D28">
        <f t="shared" si="1"/>
        <v>1.3383022576488536E-5</v>
      </c>
      <c r="E28">
        <f t="shared" si="2"/>
        <v>-30</v>
      </c>
      <c r="F28">
        <f t="shared" si="3"/>
        <v>3.1671241833119857E-5</v>
      </c>
    </row>
    <row r="29" spans="2:18" x14ac:dyDescent="0.25">
      <c r="B29">
        <f t="shared" si="4"/>
        <v>-3.75</v>
      </c>
      <c r="C29">
        <f t="shared" si="0"/>
        <v>-27.5</v>
      </c>
      <c r="D29">
        <f t="shared" si="1"/>
        <v>3.5259568236744546E-5</v>
      </c>
      <c r="E29">
        <f t="shared" si="2"/>
        <v>-27.5</v>
      </c>
      <c r="F29">
        <f t="shared" si="3"/>
        <v>8.841728520080376E-5</v>
      </c>
    </row>
    <row r="30" spans="2:18" x14ac:dyDescent="0.25">
      <c r="B30">
        <f t="shared" si="4"/>
        <v>-3.5</v>
      </c>
      <c r="C30">
        <f t="shared" si="0"/>
        <v>-25</v>
      </c>
      <c r="D30">
        <f t="shared" si="1"/>
        <v>8.726826950457601E-5</v>
      </c>
      <c r="E30">
        <f t="shared" si="2"/>
        <v>-25</v>
      </c>
      <c r="F30">
        <f t="shared" si="3"/>
        <v>2.3262907903552504E-4</v>
      </c>
    </row>
    <row r="31" spans="2:18" x14ac:dyDescent="0.25">
      <c r="B31">
        <f t="shared" si="4"/>
        <v>-3.25</v>
      </c>
      <c r="C31">
        <f t="shared" si="0"/>
        <v>-22.5</v>
      </c>
      <c r="D31">
        <f t="shared" si="1"/>
        <v>2.0290480572997683E-4</v>
      </c>
      <c r="E31">
        <f t="shared" si="2"/>
        <v>-22.5</v>
      </c>
      <c r="F31">
        <f t="shared" si="3"/>
        <v>5.7702504239076603E-4</v>
      </c>
    </row>
    <row r="32" spans="2:18" x14ac:dyDescent="0.25">
      <c r="B32">
        <f t="shared" si="4"/>
        <v>-3</v>
      </c>
      <c r="C32">
        <f t="shared" si="0"/>
        <v>-20</v>
      </c>
      <c r="D32">
        <f t="shared" si="1"/>
        <v>4.4318484119380076E-4</v>
      </c>
      <c r="E32">
        <f t="shared" si="2"/>
        <v>-20</v>
      </c>
      <c r="F32">
        <f t="shared" si="3"/>
        <v>1.3498980316300933E-3</v>
      </c>
    </row>
    <row r="33" spans="2:6" x14ac:dyDescent="0.25">
      <c r="B33">
        <f t="shared" si="4"/>
        <v>-2.75</v>
      </c>
      <c r="C33">
        <f t="shared" si="0"/>
        <v>-17.5</v>
      </c>
      <c r="D33">
        <f t="shared" si="1"/>
        <v>9.0935625015910518E-4</v>
      </c>
      <c r="E33">
        <f t="shared" si="2"/>
        <v>-17.5</v>
      </c>
      <c r="F33">
        <f t="shared" si="3"/>
        <v>2.9797632350545551E-3</v>
      </c>
    </row>
    <row r="34" spans="2:6" x14ac:dyDescent="0.25">
      <c r="B34">
        <f t="shared" si="4"/>
        <v>-2.5</v>
      </c>
      <c r="C34">
        <f t="shared" si="0"/>
        <v>-15</v>
      </c>
      <c r="D34">
        <f t="shared" si="1"/>
        <v>1.752830049356854E-3</v>
      </c>
      <c r="E34">
        <f t="shared" si="2"/>
        <v>-15</v>
      </c>
      <c r="F34">
        <f t="shared" si="3"/>
        <v>6.2096653257761331E-3</v>
      </c>
    </row>
    <row r="35" spans="2:6" x14ac:dyDescent="0.25">
      <c r="B35">
        <f t="shared" si="4"/>
        <v>-2.25</v>
      </c>
      <c r="C35">
        <f t="shared" si="0"/>
        <v>-12.5</v>
      </c>
      <c r="D35">
        <f t="shared" si="1"/>
        <v>3.1739651835667416E-3</v>
      </c>
      <c r="E35">
        <f t="shared" si="2"/>
        <v>-12.5</v>
      </c>
      <c r="F35">
        <f t="shared" si="3"/>
        <v>1.2224472655044696E-2</v>
      </c>
    </row>
    <row r="36" spans="2:6" x14ac:dyDescent="0.25">
      <c r="B36">
        <f t="shared" si="4"/>
        <v>-2</v>
      </c>
      <c r="C36">
        <f t="shared" si="0"/>
        <v>-10</v>
      </c>
      <c r="D36">
        <f t="shared" si="1"/>
        <v>5.3990966513188061E-3</v>
      </c>
      <c r="E36">
        <f t="shared" si="2"/>
        <v>-10</v>
      </c>
      <c r="F36">
        <f t="shared" si="3"/>
        <v>2.2750131948179191E-2</v>
      </c>
    </row>
    <row r="37" spans="2:6" x14ac:dyDescent="0.25">
      <c r="B37">
        <f t="shared" si="4"/>
        <v>-1.75</v>
      </c>
      <c r="C37">
        <f t="shared" si="0"/>
        <v>-7.5</v>
      </c>
      <c r="D37">
        <f t="shared" si="1"/>
        <v>8.6277318826511514E-3</v>
      </c>
      <c r="E37">
        <f t="shared" si="2"/>
        <v>-7.5</v>
      </c>
      <c r="F37">
        <f t="shared" si="3"/>
        <v>4.00591568638171E-2</v>
      </c>
    </row>
    <row r="38" spans="2:6" x14ac:dyDescent="0.25">
      <c r="B38">
        <f t="shared" si="4"/>
        <v>-1.5</v>
      </c>
      <c r="C38">
        <f t="shared" si="0"/>
        <v>-5</v>
      </c>
      <c r="D38">
        <f t="shared" si="1"/>
        <v>1.2951759566589173E-2</v>
      </c>
      <c r="E38">
        <f t="shared" si="2"/>
        <v>-5</v>
      </c>
      <c r="F38">
        <f t="shared" si="3"/>
        <v>6.6807201268858057E-2</v>
      </c>
    </row>
    <row r="39" spans="2:6" x14ac:dyDescent="0.25">
      <c r="B39">
        <f t="shared" si="4"/>
        <v>-1.25</v>
      </c>
      <c r="C39">
        <f t="shared" si="0"/>
        <v>-2.5</v>
      </c>
      <c r="D39">
        <f t="shared" si="1"/>
        <v>1.826490853890219E-2</v>
      </c>
      <c r="E39">
        <f t="shared" si="2"/>
        <v>-2.5</v>
      </c>
      <c r="F39">
        <f t="shared" si="3"/>
        <v>0.10564977366685525</v>
      </c>
    </row>
    <row r="40" spans="2:6" x14ac:dyDescent="0.25">
      <c r="B40">
        <f t="shared" si="4"/>
        <v>-1</v>
      </c>
      <c r="C40">
        <f t="shared" si="0"/>
        <v>0</v>
      </c>
      <c r="D40">
        <f t="shared" si="1"/>
        <v>2.4197072451914336E-2</v>
      </c>
      <c r="E40">
        <f t="shared" si="2"/>
        <v>0</v>
      </c>
      <c r="F40">
        <f t="shared" si="3"/>
        <v>0.15865525393145699</v>
      </c>
    </row>
    <row r="41" spans="2:6" x14ac:dyDescent="0.25">
      <c r="B41">
        <f t="shared" si="4"/>
        <v>-0.75</v>
      </c>
      <c r="C41">
        <f t="shared" si="0"/>
        <v>2.5</v>
      </c>
      <c r="D41">
        <f t="shared" si="1"/>
        <v>3.0113743215480441E-2</v>
      </c>
      <c r="E41">
        <f t="shared" si="2"/>
        <v>2.5</v>
      </c>
      <c r="F41">
        <f t="shared" si="3"/>
        <v>0.22662735237686821</v>
      </c>
    </row>
    <row r="42" spans="2:6" x14ac:dyDescent="0.25">
      <c r="B42">
        <f t="shared" si="4"/>
        <v>-0.5</v>
      </c>
      <c r="C42">
        <f t="shared" si="0"/>
        <v>5</v>
      </c>
      <c r="D42">
        <f t="shared" si="1"/>
        <v>3.5206532676429952E-2</v>
      </c>
      <c r="E42">
        <f t="shared" si="2"/>
        <v>5</v>
      </c>
      <c r="F42">
        <f t="shared" si="3"/>
        <v>0.30853753872598688</v>
      </c>
    </row>
    <row r="43" spans="2:6" x14ac:dyDescent="0.25">
      <c r="B43">
        <f t="shared" si="4"/>
        <v>-0.25</v>
      </c>
      <c r="C43">
        <f t="shared" si="0"/>
        <v>7.5</v>
      </c>
      <c r="D43">
        <f t="shared" si="1"/>
        <v>3.8666811680284921E-2</v>
      </c>
      <c r="E43">
        <f t="shared" si="2"/>
        <v>7.5</v>
      </c>
      <c r="F43">
        <f t="shared" si="3"/>
        <v>0.4012936743170763</v>
      </c>
    </row>
    <row r="44" spans="2:6" x14ac:dyDescent="0.25">
      <c r="B44">
        <f t="shared" si="4"/>
        <v>0</v>
      </c>
      <c r="C44">
        <f t="shared" si="0"/>
        <v>10</v>
      </c>
      <c r="D44">
        <f t="shared" si="1"/>
        <v>3.9894228040143274E-2</v>
      </c>
      <c r="E44">
        <f t="shared" si="2"/>
        <v>10</v>
      </c>
      <c r="F44">
        <f t="shared" si="3"/>
        <v>0.5</v>
      </c>
    </row>
    <row r="45" spans="2:6" x14ac:dyDescent="0.25">
      <c r="B45">
        <f t="shared" si="4"/>
        <v>0.25</v>
      </c>
      <c r="C45">
        <f t="shared" si="0"/>
        <v>12.5</v>
      </c>
      <c r="D45">
        <f t="shared" si="1"/>
        <v>3.8666811680284921E-2</v>
      </c>
      <c r="E45">
        <f t="shared" si="2"/>
        <v>12.5</v>
      </c>
      <c r="F45">
        <f t="shared" si="3"/>
        <v>0.5987063256829237</v>
      </c>
    </row>
    <row r="46" spans="2:6" x14ac:dyDescent="0.25">
      <c r="B46">
        <f t="shared" si="4"/>
        <v>0.5</v>
      </c>
      <c r="C46">
        <f t="shared" si="0"/>
        <v>15</v>
      </c>
      <c r="D46">
        <f t="shared" si="1"/>
        <v>3.5206532676429952E-2</v>
      </c>
      <c r="E46">
        <f t="shared" si="2"/>
        <v>15</v>
      </c>
      <c r="F46">
        <f t="shared" si="3"/>
        <v>0.69146246127401312</v>
      </c>
    </row>
    <row r="47" spans="2:6" x14ac:dyDescent="0.25">
      <c r="B47">
        <f t="shared" si="4"/>
        <v>0.75</v>
      </c>
      <c r="C47">
        <f t="shared" si="0"/>
        <v>17.5</v>
      </c>
      <c r="D47">
        <f t="shared" si="1"/>
        <v>3.0113743215480441E-2</v>
      </c>
      <c r="E47">
        <f t="shared" si="2"/>
        <v>17.5</v>
      </c>
      <c r="F47">
        <f t="shared" si="3"/>
        <v>0.77337264762313174</v>
      </c>
    </row>
    <row r="48" spans="2:6" x14ac:dyDescent="0.25">
      <c r="B48">
        <f t="shared" si="4"/>
        <v>1</v>
      </c>
      <c r="C48">
        <f t="shared" si="0"/>
        <v>20</v>
      </c>
      <c r="D48">
        <f t="shared" si="1"/>
        <v>2.4197072451914336E-2</v>
      </c>
      <c r="E48">
        <f t="shared" si="2"/>
        <v>20</v>
      </c>
      <c r="F48">
        <f t="shared" si="3"/>
        <v>0.84134474606854304</v>
      </c>
    </row>
    <row r="49" spans="2:6" x14ac:dyDescent="0.25">
      <c r="B49">
        <f t="shared" si="4"/>
        <v>1.25</v>
      </c>
      <c r="C49">
        <f t="shared" si="0"/>
        <v>22.5</v>
      </c>
      <c r="D49">
        <f t="shared" si="1"/>
        <v>1.826490853890219E-2</v>
      </c>
      <c r="E49">
        <f t="shared" si="2"/>
        <v>22.5</v>
      </c>
      <c r="F49">
        <f t="shared" si="3"/>
        <v>0.89435022633314476</v>
      </c>
    </row>
    <row r="50" spans="2:6" x14ac:dyDescent="0.25">
      <c r="B50">
        <f t="shared" si="4"/>
        <v>1.5</v>
      </c>
      <c r="C50">
        <f t="shared" si="0"/>
        <v>25</v>
      </c>
      <c r="D50">
        <f t="shared" si="1"/>
        <v>1.2951759566589173E-2</v>
      </c>
      <c r="E50">
        <f t="shared" si="2"/>
        <v>25</v>
      </c>
      <c r="F50">
        <f t="shared" si="3"/>
        <v>0.93319279873114191</v>
      </c>
    </row>
    <row r="51" spans="2:6" x14ac:dyDescent="0.25">
      <c r="B51">
        <f t="shared" si="4"/>
        <v>1.75</v>
      </c>
      <c r="C51">
        <f t="shared" si="0"/>
        <v>27.5</v>
      </c>
      <c r="D51">
        <f t="shared" si="1"/>
        <v>8.6277318826511514E-3</v>
      </c>
      <c r="E51">
        <f t="shared" si="2"/>
        <v>27.5</v>
      </c>
      <c r="F51">
        <f t="shared" si="3"/>
        <v>0.95994084313618289</v>
      </c>
    </row>
    <row r="52" spans="2:6" x14ac:dyDescent="0.25">
      <c r="B52">
        <f t="shared" si="4"/>
        <v>2</v>
      </c>
      <c r="C52">
        <f t="shared" si="0"/>
        <v>30</v>
      </c>
      <c r="D52">
        <f t="shared" si="1"/>
        <v>5.3990966513188061E-3</v>
      </c>
      <c r="E52">
        <f t="shared" si="2"/>
        <v>30</v>
      </c>
      <c r="F52">
        <f t="shared" si="3"/>
        <v>0.97724986805182079</v>
      </c>
    </row>
    <row r="53" spans="2:6" x14ac:dyDescent="0.25">
      <c r="B53">
        <f t="shared" si="4"/>
        <v>2.25</v>
      </c>
      <c r="C53">
        <f t="shared" si="0"/>
        <v>32.5</v>
      </c>
      <c r="D53">
        <f t="shared" si="1"/>
        <v>3.1739651835667416E-3</v>
      </c>
      <c r="E53">
        <f t="shared" si="2"/>
        <v>32.5</v>
      </c>
      <c r="F53">
        <f t="shared" si="3"/>
        <v>0.98777552734495533</v>
      </c>
    </row>
    <row r="54" spans="2:6" x14ac:dyDescent="0.25">
      <c r="B54">
        <f t="shared" si="4"/>
        <v>2.5</v>
      </c>
      <c r="C54">
        <f t="shared" si="0"/>
        <v>35</v>
      </c>
      <c r="D54">
        <f t="shared" si="1"/>
        <v>1.752830049356854E-3</v>
      </c>
      <c r="E54">
        <f t="shared" si="2"/>
        <v>35</v>
      </c>
      <c r="F54">
        <f t="shared" si="3"/>
        <v>0.99379033467422384</v>
      </c>
    </row>
    <row r="55" spans="2:6" x14ac:dyDescent="0.25">
      <c r="B55">
        <f t="shared" si="4"/>
        <v>2.75</v>
      </c>
      <c r="C55">
        <f t="shared" si="0"/>
        <v>37.5</v>
      </c>
      <c r="D55">
        <f t="shared" si="1"/>
        <v>9.0935625015910518E-4</v>
      </c>
      <c r="E55">
        <f t="shared" si="2"/>
        <v>37.5</v>
      </c>
      <c r="F55">
        <f t="shared" si="3"/>
        <v>0.99702023676494544</v>
      </c>
    </row>
    <row r="56" spans="2:6" x14ac:dyDescent="0.25">
      <c r="B56">
        <f t="shared" si="4"/>
        <v>3</v>
      </c>
      <c r="C56">
        <f t="shared" si="0"/>
        <v>40</v>
      </c>
      <c r="D56">
        <f t="shared" si="1"/>
        <v>4.4318484119380076E-4</v>
      </c>
      <c r="E56">
        <f t="shared" si="2"/>
        <v>40</v>
      </c>
      <c r="F56">
        <f t="shared" si="3"/>
        <v>0.9986501019683699</v>
      </c>
    </row>
    <row r="57" spans="2:6" x14ac:dyDescent="0.25">
      <c r="B57">
        <f t="shared" si="4"/>
        <v>3.25</v>
      </c>
      <c r="C57">
        <f t="shared" si="0"/>
        <v>42.5</v>
      </c>
      <c r="D57">
        <f t="shared" si="1"/>
        <v>2.0290480572997683E-4</v>
      </c>
      <c r="E57">
        <f t="shared" si="2"/>
        <v>42.5</v>
      </c>
      <c r="F57">
        <f t="shared" si="3"/>
        <v>0.99942297495760923</v>
      </c>
    </row>
    <row r="58" spans="2:6" x14ac:dyDescent="0.25">
      <c r="B58">
        <f t="shared" si="4"/>
        <v>3.5</v>
      </c>
      <c r="C58">
        <f t="shared" si="0"/>
        <v>45</v>
      </c>
      <c r="D58">
        <f t="shared" si="1"/>
        <v>8.726826950457601E-5</v>
      </c>
      <c r="E58">
        <f t="shared" si="2"/>
        <v>45</v>
      </c>
      <c r="F58">
        <f t="shared" si="3"/>
        <v>0.99976737092096446</v>
      </c>
    </row>
    <row r="59" spans="2:6" x14ac:dyDescent="0.25">
      <c r="B59">
        <f t="shared" si="4"/>
        <v>3.75</v>
      </c>
      <c r="C59">
        <f t="shared" si="0"/>
        <v>47.5</v>
      </c>
      <c r="D59">
        <f t="shared" si="1"/>
        <v>3.5259568236744546E-5</v>
      </c>
      <c r="E59">
        <f t="shared" si="2"/>
        <v>47.5</v>
      </c>
      <c r="F59">
        <f t="shared" si="3"/>
        <v>0.99991158271479919</v>
      </c>
    </row>
    <row r="60" spans="2:6" x14ac:dyDescent="0.25">
      <c r="B60">
        <f t="shared" si="4"/>
        <v>4</v>
      </c>
      <c r="C60">
        <f t="shared" si="0"/>
        <v>50</v>
      </c>
      <c r="D60">
        <f t="shared" si="1"/>
        <v>1.3383022576488536E-5</v>
      </c>
      <c r="E60">
        <f t="shared" si="2"/>
        <v>50</v>
      </c>
      <c r="F60">
        <f t="shared" si="3"/>
        <v>0.99996832875816688</v>
      </c>
    </row>
    <row r="61" spans="2:6" x14ac:dyDescent="0.25">
      <c r="B61">
        <f t="shared" si="4"/>
        <v>4.25</v>
      </c>
      <c r="C61">
        <f t="shared" si="0"/>
        <v>52.5</v>
      </c>
      <c r="D61">
        <f t="shared" si="1"/>
        <v>4.7718636541204952E-6</v>
      </c>
      <c r="E61">
        <f t="shared" si="2"/>
        <v>52.5</v>
      </c>
      <c r="F61">
        <f t="shared" si="3"/>
        <v>0.9999893114742251</v>
      </c>
    </row>
    <row r="62" spans="2:6" x14ac:dyDescent="0.25">
      <c r="B62">
        <f t="shared" si="4"/>
        <v>4.5</v>
      </c>
      <c r="C62">
        <f t="shared" si="0"/>
        <v>55</v>
      </c>
      <c r="D62">
        <f t="shared" si="1"/>
        <v>1.5983741106905478E-6</v>
      </c>
      <c r="E62">
        <f t="shared" si="2"/>
        <v>55</v>
      </c>
      <c r="F62">
        <f t="shared" si="3"/>
        <v>0.99999660232687526</v>
      </c>
    </row>
    <row r="63" spans="2:6" x14ac:dyDescent="0.25">
      <c r="B63">
        <f t="shared" si="4"/>
        <v>4.75</v>
      </c>
      <c r="C63">
        <f t="shared" si="0"/>
        <v>57.5</v>
      </c>
      <c r="D63">
        <f t="shared" si="1"/>
        <v>5.029507288592446E-7</v>
      </c>
      <c r="E63">
        <f t="shared" si="2"/>
        <v>57.5</v>
      </c>
      <c r="F63">
        <f t="shared" si="3"/>
        <v>0.99999898291675748</v>
      </c>
    </row>
    <row r="64" spans="2:6" x14ac:dyDescent="0.25">
      <c r="B64">
        <f t="shared" si="4"/>
        <v>5</v>
      </c>
      <c r="C64">
        <f t="shared" si="0"/>
        <v>60</v>
      </c>
      <c r="D64">
        <f t="shared" si="1"/>
        <v>1.4867195147342977E-7</v>
      </c>
      <c r="E64">
        <f t="shared" si="2"/>
        <v>60</v>
      </c>
      <c r="F64">
        <f t="shared" si="3"/>
        <v>0.99999971334842808</v>
      </c>
    </row>
    <row r="65" spans="2:6" x14ac:dyDescent="0.25">
      <c r="B65">
        <f t="shared" si="4"/>
        <v>5.25</v>
      </c>
      <c r="C65">
        <f t="shared" si="0"/>
        <v>62.5</v>
      </c>
      <c r="D65">
        <f t="shared" si="1"/>
        <v>4.1284709886299984E-8</v>
      </c>
      <c r="E65">
        <f t="shared" si="2"/>
        <v>62.5</v>
      </c>
      <c r="F65">
        <f t="shared" si="3"/>
        <v>0.99999992395039483</v>
      </c>
    </row>
    <row r="66" spans="2:6" x14ac:dyDescent="0.25">
      <c r="B66">
        <f t="shared" si="4"/>
        <v>5.5</v>
      </c>
      <c r="C66">
        <f t="shared" si="0"/>
        <v>65</v>
      </c>
      <c r="D66">
        <f t="shared" si="1"/>
        <v>1.0769760042543275E-8</v>
      </c>
      <c r="E66">
        <f t="shared" si="2"/>
        <v>65</v>
      </c>
      <c r="F66">
        <f t="shared" si="3"/>
        <v>0.99999998101043752</v>
      </c>
    </row>
    <row r="67" spans="2:6" x14ac:dyDescent="0.25">
      <c r="B67">
        <f t="shared" si="4"/>
        <v>5.75</v>
      </c>
      <c r="C67">
        <f t="shared" si="0"/>
        <v>67.5</v>
      </c>
      <c r="D67">
        <f t="shared" si="1"/>
        <v>2.6392432035705734E-9</v>
      </c>
      <c r="E67">
        <f t="shared" si="2"/>
        <v>67.5</v>
      </c>
      <c r="F67">
        <f t="shared" si="3"/>
        <v>0.99999999553782759</v>
      </c>
    </row>
    <row r="68" spans="2:6" x14ac:dyDescent="0.25">
      <c r="B68">
        <f t="shared" si="4"/>
        <v>6</v>
      </c>
      <c r="C68">
        <f t="shared" si="0"/>
        <v>70</v>
      </c>
      <c r="D68">
        <f t="shared" si="1"/>
        <v>6.0758828498232861E-10</v>
      </c>
      <c r="E68">
        <f t="shared" si="2"/>
        <v>70</v>
      </c>
      <c r="F68">
        <f t="shared" si="3"/>
        <v>0.9999999990134123</v>
      </c>
    </row>
    <row r="69" spans="2:6" x14ac:dyDescent="0.25">
      <c r="B69">
        <f t="shared" si="4"/>
        <v>6.25</v>
      </c>
      <c r="C69">
        <f t="shared" ref="C69:C84" si="5">B69*$E$2+$C$2</f>
        <v>72.5</v>
      </c>
      <c r="D69">
        <f t="shared" ref="D69:D84" si="6">NORMDIST(C69,$C$2,$E$2,FALSE)</f>
        <v>1.314001818155884E-10</v>
      </c>
      <c r="E69">
        <f t="shared" ref="E69:E84" si="7">C69</f>
        <v>72.5</v>
      </c>
      <c r="F69">
        <f t="shared" ref="F69:F84" si="8">NORMDIST(C69,$C$2,$E$2,TRUE)</f>
        <v>0.99999999979477361</v>
      </c>
    </row>
    <row r="70" spans="2:6" x14ac:dyDescent="0.25">
      <c r="B70">
        <f t="shared" ref="B70:B84" si="9">B69+0.25</f>
        <v>6.5</v>
      </c>
      <c r="C70">
        <f t="shared" si="5"/>
        <v>75</v>
      </c>
      <c r="D70">
        <f t="shared" si="6"/>
        <v>2.6695566147628519E-11</v>
      </c>
      <c r="E70">
        <f t="shared" si="7"/>
        <v>75</v>
      </c>
      <c r="F70">
        <f t="shared" si="8"/>
        <v>0.99999999995984001</v>
      </c>
    </row>
    <row r="71" spans="2:6" x14ac:dyDescent="0.25">
      <c r="B71">
        <f t="shared" si="9"/>
        <v>6.75</v>
      </c>
      <c r="C71">
        <f t="shared" si="5"/>
        <v>77.5</v>
      </c>
      <c r="D71">
        <f t="shared" si="6"/>
        <v>5.0949379588436837E-12</v>
      </c>
      <c r="E71">
        <f t="shared" si="7"/>
        <v>77.5</v>
      </c>
      <c r="F71">
        <f t="shared" si="8"/>
        <v>0.99999999999260769</v>
      </c>
    </row>
    <row r="72" spans="2:6" x14ac:dyDescent="0.25">
      <c r="B72">
        <f t="shared" si="9"/>
        <v>7</v>
      </c>
      <c r="C72">
        <f t="shared" si="5"/>
        <v>80</v>
      </c>
      <c r="D72">
        <f t="shared" si="6"/>
        <v>9.1347204083645936E-13</v>
      </c>
      <c r="E72">
        <f t="shared" si="7"/>
        <v>80</v>
      </c>
      <c r="F72">
        <f t="shared" si="8"/>
        <v>0.99999999999872013</v>
      </c>
    </row>
    <row r="73" spans="2:6" x14ac:dyDescent="0.25">
      <c r="B73">
        <f t="shared" si="9"/>
        <v>7.25</v>
      </c>
      <c r="C73">
        <f t="shared" si="5"/>
        <v>82.5</v>
      </c>
      <c r="D73">
        <f t="shared" si="6"/>
        <v>1.5385379505612752E-13</v>
      </c>
      <c r="E73">
        <f t="shared" si="7"/>
        <v>82.5</v>
      </c>
      <c r="F73">
        <f t="shared" si="8"/>
        <v>0.99999999999979161</v>
      </c>
    </row>
    <row r="74" spans="2:6" x14ac:dyDescent="0.25">
      <c r="B74">
        <f t="shared" si="9"/>
        <v>7.5</v>
      </c>
      <c r="C74">
        <f t="shared" si="5"/>
        <v>85</v>
      </c>
      <c r="D74">
        <f t="shared" si="6"/>
        <v>2.4343205330290098E-14</v>
      </c>
      <c r="E74">
        <f t="shared" si="7"/>
        <v>85</v>
      </c>
      <c r="F74">
        <f t="shared" si="8"/>
        <v>0.99999999999996814</v>
      </c>
    </row>
    <row r="75" spans="2:6" x14ac:dyDescent="0.25">
      <c r="B75">
        <f t="shared" si="9"/>
        <v>7.75</v>
      </c>
      <c r="C75">
        <f t="shared" si="5"/>
        <v>87.5</v>
      </c>
      <c r="D75">
        <f t="shared" si="6"/>
        <v>3.6182944511125178E-15</v>
      </c>
      <c r="E75">
        <f t="shared" si="7"/>
        <v>87.5</v>
      </c>
      <c r="F75">
        <f t="shared" si="8"/>
        <v>0.99999999999999545</v>
      </c>
    </row>
    <row r="76" spans="2:6" x14ac:dyDescent="0.25">
      <c r="B76">
        <f t="shared" si="9"/>
        <v>8</v>
      </c>
      <c r="C76">
        <f t="shared" si="5"/>
        <v>90</v>
      </c>
      <c r="D76">
        <f t="shared" si="6"/>
        <v>5.0522710835368925E-16</v>
      </c>
      <c r="E76">
        <f t="shared" si="7"/>
        <v>90</v>
      </c>
      <c r="F76">
        <f t="shared" si="8"/>
        <v>0.99999999999999933</v>
      </c>
    </row>
    <row r="77" spans="2:6" x14ac:dyDescent="0.25">
      <c r="B77">
        <f t="shared" si="9"/>
        <v>8.25</v>
      </c>
      <c r="C77">
        <f t="shared" si="5"/>
        <v>92.5</v>
      </c>
      <c r="D77">
        <f t="shared" si="6"/>
        <v>6.6271374559687525E-17</v>
      </c>
      <c r="E77">
        <f t="shared" si="7"/>
        <v>92.5</v>
      </c>
      <c r="F77">
        <f t="shared" si="8"/>
        <v>0.99999999999999989</v>
      </c>
    </row>
    <row r="78" spans="2:6" x14ac:dyDescent="0.25">
      <c r="B78">
        <f t="shared" si="9"/>
        <v>8.5</v>
      </c>
      <c r="C78">
        <f t="shared" si="5"/>
        <v>95</v>
      </c>
      <c r="D78">
        <f t="shared" si="6"/>
        <v>8.1662356316695511E-18</v>
      </c>
      <c r="E78">
        <f t="shared" si="7"/>
        <v>95</v>
      </c>
      <c r="F78">
        <f t="shared" si="8"/>
        <v>1</v>
      </c>
    </row>
    <row r="79" spans="2:6" x14ac:dyDescent="0.25">
      <c r="B79">
        <f t="shared" si="9"/>
        <v>8.75</v>
      </c>
      <c r="C79">
        <f t="shared" si="5"/>
        <v>97.5</v>
      </c>
      <c r="D79">
        <f t="shared" si="6"/>
        <v>9.4531038819028534E-19</v>
      </c>
      <c r="E79">
        <f t="shared" si="7"/>
        <v>97.5</v>
      </c>
      <c r="F79">
        <f t="shared" si="8"/>
        <v>1</v>
      </c>
    </row>
    <row r="80" spans="2:6" x14ac:dyDescent="0.25">
      <c r="B80">
        <f t="shared" si="9"/>
        <v>9</v>
      </c>
      <c r="C80">
        <f t="shared" si="5"/>
        <v>100</v>
      </c>
      <c r="D80">
        <f t="shared" si="6"/>
        <v>1.0279773571668916E-19</v>
      </c>
      <c r="E80">
        <f t="shared" si="7"/>
        <v>100</v>
      </c>
      <c r="F80">
        <f t="shared" si="8"/>
        <v>1</v>
      </c>
    </row>
    <row r="81" spans="2:6" x14ac:dyDescent="0.25">
      <c r="B81">
        <f t="shared" si="9"/>
        <v>9.25</v>
      </c>
      <c r="C81">
        <f t="shared" si="5"/>
        <v>102.5</v>
      </c>
      <c r="D81">
        <f t="shared" si="6"/>
        <v>1.050144982997037E-20</v>
      </c>
      <c r="E81">
        <f t="shared" si="7"/>
        <v>102.5</v>
      </c>
      <c r="F81">
        <f t="shared" si="8"/>
        <v>1</v>
      </c>
    </row>
    <row r="82" spans="2:6" x14ac:dyDescent="0.25">
      <c r="B82">
        <f t="shared" si="9"/>
        <v>9.5</v>
      </c>
      <c r="C82">
        <f t="shared" si="5"/>
        <v>105</v>
      </c>
      <c r="D82">
        <f t="shared" si="6"/>
        <v>1.0077935394300009E-21</v>
      </c>
      <c r="E82">
        <f t="shared" si="7"/>
        <v>105</v>
      </c>
      <c r="F82">
        <f t="shared" si="8"/>
        <v>1</v>
      </c>
    </row>
    <row r="83" spans="2:6" x14ac:dyDescent="0.25">
      <c r="B83">
        <f t="shared" si="9"/>
        <v>9.75</v>
      </c>
      <c r="C83">
        <f t="shared" si="5"/>
        <v>107.5</v>
      </c>
      <c r="D83">
        <f t="shared" si="6"/>
        <v>9.0855343119766658E-23</v>
      </c>
      <c r="E83">
        <f t="shared" si="7"/>
        <v>107.5</v>
      </c>
      <c r="F83">
        <f t="shared" si="8"/>
        <v>1</v>
      </c>
    </row>
    <row r="84" spans="2:6" x14ac:dyDescent="0.25">
      <c r="B84">
        <f t="shared" si="9"/>
        <v>10</v>
      </c>
      <c r="C84">
        <f t="shared" si="5"/>
        <v>110</v>
      </c>
      <c r="D84">
        <f t="shared" si="6"/>
        <v>7.6945986267064208E-24</v>
      </c>
      <c r="E84">
        <f t="shared" si="7"/>
        <v>110</v>
      </c>
      <c r="F84">
        <f t="shared" si="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AE32-8011-4623-9E01-BE89BA9739C6}">
  <dimension ref="D1:R29"/>
  <sheetViews>
    <sheetView workbookViewId="0">
      <selection activeCell="G1" sqref="G1"/>
    </sheetView>
  </sheetViews>
  <sheetFormatPr defaultRowHeight="15" x14ac:dyDescent="0.25"/>
  <sheetData>
    <row r="1" spans="4:18" x14ac:dyDescent="0.25">
      <c r="D1" t="s">
        <v>2</v>
      </c>
      <c r="E1">
        <v>7</v>
      </c>
      <c r="F1" t="s">
        <v>3</v>
      </c>
      <c r="G1">
        <v>0.6</v>
      </c>
      <c r="J1">
        <v>20</v>
      </c>
      <c r="L1">
        <v>0.25</v>
      </c>
    </row>
    <row r="2" spans="4:18" x14ac:dyDescent="0.25">
      <c r="R2" t="s">
        <v>8</v>
      </c>
    </row>
    <row r="3" spans="4:18" x14ac:dyDescent="0.25">
      <c r="D3">
        <v>0</v>
      </c>
      <c r="E3">
        <f>BINOMDIST(D3,$E$1,$G$1,FALSE)</f>
        <v>1.638400000000001E-3</v>
      </c>
      <c r="F3">
        <v>0</v>
      </c>
      <c r="G3">
        <f>BINOMDIST(F3,$E$1,$G$1,TRUE)</f>
        <v>1.638400000000001E-3</v>
      </c>
      <c r="R3" t="s">
        <v>9</v>
      </c>
    </row>
    <row r="4" spans="4:18" x14ac:dyDescent="0.25">
      <c r="D4">
        <f>D3+1</f>
        <v>1</v>
      </c>
      <c r="E4">
        <f t="shared" ref="E4:E29" si="0">BINOMDIST(D4,$E$1,$G$1,FALSE)</f>
        <v>1.7203199999999991E-2</v>
      </c>
      <c r="F4">
        <f>F3+1</f>
        <v>1</v>
      </c>
      <c r="G4">
        <f t="shared" ref="G4:G29" si="1">BINOMDIST(F4,$E$1,$G$1,TRUE)</f>
        <v>1.884160000000001E-2</v>
      </c>
      <c r="R4" t="s">
        <v>10</v>
      </c>
    </row>
    <row r="5" spans="4:18" x14ac:dyDescent="0.25">
      <c r="D5">
        <f t="shared" ref="D5:D29" si="2">D4+1</f>
        <v>2</v>
      </c>
      <c r="E5">
        <f t="shared" si="0"/>
        <v>7.7414400000000008E-2</v>
      </c>
      <c r="F5">
        <f t="shared" ref="F5:F29" si="3">F4+1</f>
        <v>2</v>
      </c>
      <c r="G5">
        <f t="shared" si="1"/>
        <v>9.6256000000000036E-2</v>
      </c>
    </row>
    <row r="6" spans="4:18" x14ac:dyDescent="0.25">
      <c r="D6">
        <f t="shared" si="2"/>
        <v>3</v>
      </c>
      <c r="E6">
        <f t="shared" si="0"/>
        <v>0.19353600000000004</v>
      </c>
      <c r="F6">
        <f t="shared" si="3"/>
        <v>3</v>
      </c>
      <c r="G6">
        <f t="shared" si="1"/>
        <v>0.28979200000000005</v>
      </c>
    </row>
    <row r="7" spans="4:18" x14ac:dyDescent="0.25">
      <c r="D7">
        <f t="shared" si="2"/>
        <v>4</v>
      </c>
      <c r="E7">
        <f t="shared" si="0"/>
        <v>0.29030400000000001</v>
      </c>
      <c r="F7">
        <f t="shared" si="3"/>
        <v>4</v>
      </c>
      <c r="G7">
        <f t="shared" si="1"/>
        <v>0.58009600000000017</v>
      </c>
      <c r="I7" t="s">
        <v>5</v>
      </c>
    </row>
    <row r="8" spans="4:18" x14ac:dyDescent="0.25">
      <c r="D8">
        <f t="shared" si="2"/>
        <v>5</v>
      </c>
      <c r="E8">
        <f t="shared" si="0"/>
        <v>0.26127359999999999</v>
      </c>
      <c r="F8">
        <f t="shared" si="3"/>
        <v>5</v>
      </c>
      <c r="G8">
        <f t="shared" si="1"/>
        <v>0.84136960000000005</v>
      </c>
    </row>
    <row r="9" spans="4:18" x14ac:dyDescent="0.25">
      <c r="D9">
        <f t="shared" si="2"/>
        <v>6</v>
      </c>
      <c r="E9">
        <f t="shared" si="0"/>
        <v>0.1306368</v>
      </c>
      <c r="F9">
        <f t="shared" si="3"/>
        <v>6</v>
      </c>
      <c r="G9">
        <f t="shared" si="1"/>
        <v>0.97200639999999994</v>
      </c>
    </row>
    <row r="10" spans="4:18" x14ac:dyDescent="0.25">
      <c r="D10">
        <f t="shared" si="2"/>
        <v>7</v>
      </c>
      <c r="E10">
        <f t="shared" si="0"/>
        <v>2.7993599999999987E-2</v>
      </c>
      <c r="F10">
        <f t="shared" si="3"/>
        <v>7</v>
      </c>
      <c r="G10">
        <f t="shared" si="1"/>
        <v>1</v>
      </c>
    </row>
    <row r="11" spans="4:18" x14ac:dyDescent="0.25">
      <c r="D11">
        <f t="shared" si="2"/>
        <v>8</v>
      </c>
      <c r="E11" t="e">
        <f t="shared" si="0"/>
        <v>#NUM!</v>
      </c>
      <c r="F11">
        <f t="shared" si="3"/>
        <v>8</v>
      </c>
      <c r="G11" t="e">
        <f t="shared" si="1"/>
        <v>#NUM!</v>
      </c>
    </row>
    <row r="12" spans="4:18" x14ac:dyDescent="0.25">
      <c r="D12">
        <f t="shared" si="2"/>
        <v>9</v>
      </c>
      <c r="E12" t="e">
        <f t="shared" si="0"/>
        <v>#NUM!</v>
      </c>
      <c r="F12">
        <f t="shared" si="3"/>
        <v>9</v>
      </c>
      <c r="G12" t="e">
        <f t="shared" si="1"/>
        <v>#NUM!</v>
      </c>
    </row>
    <row r="13" spans="4:18" x14ac:dyDescent="0.25">
      <c r="D13">
        <f t="shared" si="2"/>
        <v>10</v>
      </c>
      <c r="E13" t="e">
        <f t="shared" si="0"/>
        <v>#NUM!</v>
      </c>
      <c r="F13">
        <f t="shared" si="3"/>
        <v>10</v>
      </c>
      <c r="G13" t="e">
        <f t="shared" si="1"/>
        <v>#NUM!</v>
      </c>
    </row>
    <row r="14" spans="4:18" x14ac:dyDescent="0.25">
      <c r="D14">
        <f t="shared" si="2"/>
        <v>11</v>
      </c>
      <c r="E14" t="e">
        <f t="shared" si="0"/>
        <v>#NUM!</v>
      </c>
      <c r="F14">
        <f t="shared" si="3"/>
        <v>11</v>
      </c>
      <c r="G14" t="e">
        <f t="shared" si="1"/>
        <v>#NUM!</v>
      </c>
    </row>
    <row r="15" spans="4:18" x14ac:dyDescent="0.25">
      <c r="D15">
        <f t="shared" si="2"/>
        <v>12</v>
      </c>
      <c r="E15" t="e">
        <f t="shared" si="0"/>
        <v>#NUM!</v>
      </c>
      <c r="F15">
        <f t="shared" si="3"/>
        <v>12</v>
      </c>
      <c r="G15" t="e">
        <f t="shared" si="1"/>
        <v>#NUM!</v>
      </c>
    </row>
    <row r="16" spans="4:18" x14ac:dyDescent="0.25">
      <c r="D16">
        <f t="shared" si="2"/>
        <v>13</v>
      </c>
      <c r="E16" t="e">
        <f t="shared" si="0"/>
        <v>#NUM!</v>
      </c>
      <c r="F16">
        <f t="shared" si="3"/>
        <v>13</v>
      </c>
      <c r="G16" t="e">
        <f t="shared" si="1"/>
        <v>#NUM!</v>
      </c>
    </row>
    <row r="17" spans="4:7" x14ac:dyDescent="0.25">
      <c r="D17">
        <f t="shared" si="2"/>
        <v>14</v>
      </c>
      <c r="E17" t="e">
        <f t="shared" si="0"/>
        <v>#NUM!</v>
      </c>
      <c r="F17">
        <f t="shared" si="3"/>
        <v>14</v>
      </c>
      <c r="G17" t="e">
        <f t="shared" si="1"/>
        <v>#NUM!</v>
      </c>
    </row>
    <row r="18" spans="4:7" x14ac:dyDescent="0.25">
      <c r="D18">
        <f t="shared" si="2"/>
        <v>15</v>
      </c>
      <c r="E18" t="e">
        <f t="shared" si="0"/>
        <v>#NUM!</v>
      </c>
      <c r="F18">
        <f t="shared" si="3"/>
        <v>15</v>
      </c>
      <c r="G18" t="e">
        <f t="shared" si="1"/>
        <v>#NUM!</v>
      </c>
    </row>
    <row r="19" spans="4:7" x14ac:dyDescent="0.25">
      <c r="D19">
        <f t="shared" si="2"/>
        <v>16</v>
      </c>
      <c r="E19" t="e">
        <f t="shared" si="0"/>
        <v>#NUM!</v>
      </c>
      <c r="F19">
        <f t="shared" si="3"/>
        <v>16</v>
      </c>
      <c r="G19" t="e">
        <f t="shared" si="1"/>
        <v>#NUM!</v>
      </c>
    </row>
    <row r="20" spans="4:7" x14ac:dyDescent="0.25">
      <c r="D20">
        <f t="shared" si="2"/>
        <v>17</v>
      </c>
      <c r="E20" t="e">
        <f t="shared" si="0"/>
        <v>#NUM!</v>
      </c>
      <c r="F20">
        <f t="shared" si="3"/>
        <v>17</v>
      </c>
      <c r="G20" t="e">
        <f t="shared" si="1"/>
        <v>#NUM!</v>
      </c>
    </row>
    <row r="21" spans="4:7" x14ac:dyDescent="0.25">
      <c r="D21">
        <f t="shared" si="2"/>
        <v>18</v>
      </c>
      <c r="E21" t="e">
        <f t="shared" si="0"/>
        <v>#NUM!</v>
      </c>
      <c r="F21">
        <f t="shared" si="3"/>
        <v>18</v>
      </c>
      <c r="G21" t="e">
        <f t="shared" si="1"/>
        <v>#NUM!</v>
      </c>
    </row>
    <row r="22" spans="4:7" x14ac:dyDescent="0.25">
      <c r="D22">
        <f t="shared" si="2"/>
        <v>19</v>
      </c>
      <c r="E22" t="e">
        <f t="shared" si="0"/>
        <v>#NUM!</v>
      </c>
      <c r="F22">
        <f t="shared" si="3"/>
        <v>19</v>
      </c>
      <c r="G22" t="e">
        <f t="shared" si="1"/>
        <v>#NUM!</v>
      </c>
    </row>
    <row r="23" spans="4:7" x14ac:dyDescent="0.25">
      <c r="D23">
        <f t="shared" si="2"/>
        <v>20</v>
      </c>
      <c r="E23" t="e">
        <f t="shared" si="0"/>
        <v>#NUM!</v>
      </c>
      <c r="F23">
        <f t="shared" si="3"/>
        <v>20</v>
      </c>
      <c r="G23" t="e">
        <f t="shared" si="1"/>
        <v>#NUM!</v>
      </c>
    </row>
    <row r="24" spans="4:7" x14ac:dyDescent="0.25">
      <c r="D24">
        <f t="shared" si="2"/>
        <v>21</v>
      </c>
      <c r="E24" t="e">
        <f t="shared" si="0"/>
        <v>#NUM!</v>
      </c>
      <c r="F24">
        <f t="shared" si="3"/>
        <v>21</v>
      </c>
      <c r="G24" t="e">
        <f t="shared" si="1"/>
        <v>#NUM!</v>
      </c>
    </row>
    <row r="25" spans="4:7" x14ac:dyDescent="0.25">
      <c r="D25">
        <f t="shared" si="2"/>
        <v>22</v>
      </c>
      <c r="E25" t="e">
        <f t="shared" si="0"/>
        <v>#NUM!</v>
      </c>
      <c r="F25">
        <f t="shared" si="3"/>
        <v>22</v>
      </c>
      <c r="G25" t="e">
        <f t="shared" si="1"/>
        <v>#NUM!</v>
      </c>
    </row>
    <row r="26" spans="4:7" x14ac:dyDescent="0.25">
      <c r="D26">
        <f t="shared" si="2"/>
        <v>23</v>
      </c>
      <c r="E26" t="e">
        <f t="shared" si="0"/>
        <v>#NUM!</v>
      </c>
      <c r="F26">
        <f t="shared" si="3"/>
        <v>23</v>
      </c>
      <c r="G26" t="e">
        <f t="shared" si="1"/>
        <v>#NUM!</v>
      </c>
    </row>
    <row r="27" spans="4:7" x14ac:dyDescent="0.25">
      <c r="D27">
        <f t="shared" si="2"/>
        <v>24</v>
      </c>
      <c r="E27" t="e">
        <f t="shared" si="0"/>
        <v>#NUM!</v>
      </c>
      <c r="F27">
        <f t="shared" si="3"/>
        <v>24</v>
      </c>
      <c r="G27" t="e">
        <f t="shared" si="1"/>
        <v>#NUM!</v>
      </c>
    </row>
    <row r="28" spans="4:7" x14ac:dyDescent="0.25">
      <c r="D28">
        <f t="shared" si="2"/>
        <v>25</v>
      </c>
      <c r="E28" t="e">
        <f t="shared" si="0"/>
        <v>#NUM!</v>
      </c>
      <c r="F28">
        <f t="shared" si="3"/>
        <v>25</v>
      </c>
      <c r="G28" t="e">
        <f t="shared" si="1"/>
        <v>#NUM!</v>
      </c>
    </row>
    <row r="29" spans="4:7" x14ac:dyDescent="0.25">
      <c r="D29">
        <f t="shared" si="2"/>
        <v>26</v>
      </c>
      <c r="E29" t="e">
        <f t="shared" si="0"/>
        <v>#NUM!</v>
      </c>
      <c r="F29">
        <f t="shared" si="3"/>
        <v>26</v>
      </c>
      <c r="G29" t="e">
        <f t="shared" si="1"/>
        <v>#NUM!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3D5F-ED18-4483-87B4-AF6675291533}">
  <dimension ref="A1:I18"/>
  <sheetViews>
    <sheetView zoomScale="104" workbookViewId="0">
      <selection activeCell="D3" sqref="D3"/>
    </sheetView>
  </sheetViews>
  <sheetFormatPr defaultRowHeight="15" x14ac:dyDescent="0.25"/>
  <sheetData>
    <row r="1" spans="1:9" x14ac:dyDescent="0.25">
      <c r="A1" t="s">
        <v>6</v>
      </c>
      <c r="B1">
        <v>3</v>
      </c>
    </row>
    <row r="2" spans="1:9" x14ac:dyDescent="0.25">
      <c r="C2" t="s">
        <v>16</v>
      </c>
      <c r="D2" t="s">
        <v>17</v>
      </c>
      <c r="I2" t="s">
        <v>14</v>
      </c>
    </row>
    <row r="3" spans="1:9" x14ac:dyDescent="0.25">
      <c r="C3">
        <v>0</v>
      </c>
      <c r="D3">
        <f>_xlfn.POISSON.DIST(C3,$B$1, FALSE)</f>
        <v>4.9787068367863944E-2</v>
      </c>
      <c r="F3">
        <v>0</v>
      </c>
      <c r="G3">
        <f>_xlfn.POISSON.DIST(F3,$B$1, TRUE)</f>
        <v>4.9787068367863944E-2</v>
      </c>
      <c r="I3" t="s">
        <v>15</v>
      </c>
    </row>
    <row r="4" spans="1:9" x14ac:dyDescent="0.25">
      <c r="C4">
        <f>C3+1</f>
        <v>1</v>
      </c>
      <c r="D4">
        <f t="shared" ref="D4:D18" si="0">_xlfn.POISSON.DIST(C4,$B$1, FALSE)</f>
        <v>0.14936120510359185</v>
      </c>
      <c r="F4">
        <f>F3+1</f>
        <v>1</v>
      </c>
      <c r="G4">
        <f t="shared" ref="G4:G18" si="1">_xlfn.POISSON.DIST(F4,$B$1, TRUE)</f>
        <v>0.19914827347145578</v>
      </c>
    </row>
    <row r="5" spans="1:9" x14ac:dyDescent="0.25">
      <c r="C5">
        <f t="shared" ref="C5:C18" si="2">C4+1</f>
        <v>2</v>
      </c>
      <c r="D5">
        <f t="shared" si="0"/>
        <v>0.22404180765538775</v>
      </c>
      <c r="F5">
        <f t="shared" ref="F5:F18" si="3">F4+1</f>
        <v>2</v>
      </c>
      <c r="G5">
        <f t="shared" si="1"/>
        <v>0.42319008112684342</v>
      </c>
      <c r="I5" t="s">
        <v>7</v>
      </c>
    </row>
    <row r="6" spans="1:9" x14ac:dyDescent="0.25">
      <c r="C6">
        <f t="shared" si="2"/>
        <v>3</v>
      </c>
      <c r="D6">
        <f t="shared" si="0"/>
        <v>0.22404180765538778</v>
      </c>
      <c r="F6">
        <f t="shared" si="3"/>
        <v>3</v>
      </c>
      <c r="G6">
        <f t="shared" si="1"/>
        <v>0.64723188878223126</v>
      </c>
    </row>
    <row r="7" spans="1:9" x14ac:dyDescent="0.25">
      <c r="C7">
        <f t="shared" si="2"/>
        <v>4</v>
      </c>
      <c r="D7">
        <f t="shared" si="0"/>
        <v>0.16803135574154085</v>
      </c>
      <c r="F7">
        <f t="shared" si="3"/>
        <v>4</v>
      </c>
      <c r="G7">
        <f t="shared" si="1"/>
        <v>0.81526324452377208</v>
      </c>
    </row>
    <row r="8" spans="1:9" x14ac:dyDescent="0.25">
      <c r="C8">
        <f t="shared" si="2"/>
        <v>5</v>
      </c>
      <c r="D8">
        <f t="shared" si="0"/>
        <v>0.10081881344492449</v>
      </c>
      <c r="F8">
        <f t="shared" si="3"/>
        <v>5</v>
      </c>
      <c r="G8">
        <f t="shared" si="1"/>
        <v>0.91608205796869657</v>
      </c>
    </row>
    <row r="9" spans="1:9" x14ac:dyDescent="0.25">
      <c r="C9">
        <f t="shared" si="2"/>
        <v>6</v>
      </c>
      <c r="D9">
        <f t="shared" si="0"/>
        <v>5.0409406722462261E-2</v>
      </c>
      <c r="F9">
        <f t="shared" si="3"/>
        <v>6</v>
      </c>
      <c r="G9">
        <f t="shared" si="1"/>
        <v>0.96649146469115887</v>
      </c>
    </row>
    <row r="10" spans="1:9" x14ac:dyDescent="0.25">
      <c r="C10">
        <f t="shared" si="2"/>
        <v>7</v>
      </c>
      <c r="D10">
        <f t="shared" si="0"/>
        <v>2.1604031452483807E-2</v>
      </c>
      <c r="F10">
        <f t="shared" si="3"/>
        <v>7</v>
      </c>
      <c r="G10">
        <f t="shared" si="1"/>
        <v>0.98809549614364256</v>
      </c>
    </row>
    <row r="11" spans="1:9" x14ac:dyDescent="0.25">
      <c r="C11">
        <f t="shared" si="2"/>
        <v>8</v>
      </c>
      <c r="D11">
        <f t="shared" si="0"/>
        <v>8.1015117946814375E-3</v>
      </c>
      <c r="F11">
        <f t="shared" si="3"/>
        <v>8</v>
      </c>
      <c r="G11">
        <f t="shared" si="1"/>
        <v>0.996197007938324</v>
      </c>
    </row>
    <row r="12" spans="1:9" x14ac:dyDescent="0.25">
      <c r="C12">
        <f t="shared" si="2"/>
        <v>9</v>
      </c>
      <c r="D12">
        <f t="shared" si="0"/>
        <v>2.7005039315604771E-3</v>
      </c>
      <c r="F12">
        <f t="shared" si="3"/>
        <v>9</v>
      </c>
      <c r="G12">
        <f t="shared" si="1"/>
        <v>0.99889751186988451</v>
      </c>
    </row>
    <row r="13" spans="1:9" x14ac:dyDescent="0.25">
      <c r="C13">
        <f t="shared" si="2"/>
        <v>10</v>
      </c>
      <c r="D13">
        <f t="shared" si="0"/>
        <v>8.1015117946814244E-4</v>
      </c>
      <c r="F13">
        <f t="shared" si="3"/>
        <v>10</v>
      </c>
      <c r="G13">
        <f t="shared" si="1"/>
        <v>0.99970766304935266</v>
      </c>
    </row>
    <row r="14" spans="1:9" x14ac:dyDescent="0.25">
      <c r="C14">
        <f t="shared" si="2"/>
        <v>11</v>
      </c>
      <c r="D14">
        <f t="shared" si="0"/>
        <v>2.2095032167312987E-4</v>
      </c>
      <c r="F14">
        <f t="shared" si="3"/>
        <v>11</v>
      </c>
      <c r="G14">
        <f t="shared" si="1"/>
        <v>0.99992861337102579</v>
      </c>
    </row>
    <row r="15" spans="1:9" x14ac:dyDescent="0.25">
      <c r="C15">
        <f t="shared" si="2"/>
        <v>12</v>
      </c>
      <c r="D15">
        <f t="shared" si="0"/>
        <v>5.5237580418282596E-5</v>
      </c>
      <c r="F15">
        <f t="shared" si="3"/>
        <v>12</v>
      </c>
      <c r="G15">
        <f t="shared" si="1"/>
        <v>0.99998385095144404</v>
      </c>
    </row>
    <row r="16" spans="1:9" x14ac:dyDescent="0.25">
      <c r="C16">
        <f t="shared" si="2"/>
        <v>13</v>
      </c>
      <c r="D16">
        <f t="shared" si="0"/>
        <v>1.2747133942680586E-5</v>
      </c>
      <c r="F16">
        <f t="shared" si="3"/>
        <v>13</v>
      </c>
      <c r="G16">
        <f t="shared" si="1"/>
        <v>0.99999659808538677</v>
      </c>
    </row>
    <row r="17" spans="3:7" x14ac:dyDescent="0.25">
      <c r="C17">
        <f t="shared" si="2"/>
        <v>14</v>
      </c>
      <c r="D17">
        <f t="shared" si="0"/>
        <v>2.7315287020029766E-6</v>
      </c>
      <c r="F17">
        <f t="shared" si="3"/>
        <v>14</v>
      </c>
      <c r="G17">
        <f t="shared" si="1"/>
        <v>0.99999932961408877</v>
      </c>
    </row>
    <row r="18" spans="3:7" x14ac:dyDescent="0.25">
      <c r="C18">
        <f t="shared" si="2"/>
        <v>15</v>
      </c>
      <c r="D18">
        <f t="shared" si="0"/>
        <v>5.4630574040059675E-7</v>
      </c>
      <c r="F18">
        <f t="shared" si="3"/>
        <v>15</v>
      </c>
      <c r="G18">
        <f t="shared" si="1"/>
        <v>0.9999998759198292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binomial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Gupta (BING-IDC)</dc:creator>
  <cp:lastModifiedBy>Manish Gupta (BING-IDC)</cp:lastModifiedBy>
  <dcterms:created xsi:type="dcterms:W3CDTF">2017-10-24T05:10:14Z</dcterms:created>
  <dcterms:modified xsi:type="dcterms:W3CDTF">2018-07-09T02:59:06Z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gmanish@microsoft.com</vt:lpwstr>
  </property>
  <property fmtid="{D5CDD505-2E9C-101B-9397-08002B2CF9AE}" pid="5" name="MSIP_Label_f42aa342-8706-4288-bd11-ebb85995028c_SetDate">
    <vt:lpwstr>2018-06-30T05:46:44.2390655Z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