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ix14\Downloads\"/>
    </mc:Choice>
  </mc:AlternateContent>
  <xr:revisionPtr revIDLastSave="0" documentId="13_ncr:1_{F539A05E-69B7-408F-9942-1A2DC9C631B6}" xr6:coauthVersionLast="47" xr6:coauthVersionMax="47" xr10:uidLastSave="{00000000-0000-0000-0000-000000000000}"/>
  <bookViews>
    <workbookView xWindow="28680" yWindow="-120" windowWidth="29040" windowHeight="15720" xr2:uid="{2B510F87-3F48-4A05-8661-F81E8CD7EC7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1" l="1"/>
  <c r="E55" i="1"/>
  <c r="E54" i="1"/>
  <c r="E53" i="1"/>
  <c r="C56" i="1"/>
  <c r="C55" i="1"/>
  <c r="D55" i="1"/>
  <c r="D54" i="1"/>
  <c r="D53" i="1"/>
  <c r="E37" i="1"/>
  <c r="E38" i="1"/>
  <c r="E39" i="1"/>
  <c r="E36" i="1"/>
  <c r="B57" i="1"/>
  <c r="D57" i="1"/>
  <c r="D40" i="1"/>
  <c r="D36" i="1"/>
  <c r="C36" i="1"/>
  <c r="C40" i="1"/>
  <c r="B40" i="1"/>
  <c r="C23" i="1"/>
  <c r="B23" i="1"/>
  <c r="D20" i="1"/>
  <c r="D21" i="1"/>
  <c r="D22" i="1"/>
  <c r="D19" i="1"/>
  <c r="D23" i="1" s="1"/>
  <c r="C22" i="1"/>
  <c r="C21" i="1"/>
  <c r="C20" i="1"/>
  <c r="C19" i="1"/>
  <c r="E57" i="1" l="1"/>
  <c r="C57" i="1"/>
  <c r="E40" i="1"/>
</calcChain>
</file>

<file path=xl/sharedStrings.xml><?xml version="1.0" encoding="utf-8"?>
<sst xmlns="http://schemas.openxmlformats.org/spreadsheetml/2006/main" count="101" uniqueCount="43">
  <si>
    <t>レート1</t>
    <phoneticPr fontId="1"/>
  </si>
  <si>
    <t>レート4</t>
  </si>
  <si>
    <t>レート3</t>
    <phoneticPr fontId="1"/>
  </si>
  <si>
    <t>レート2</t>
    <phoneticPr fontId="1"/>
  </si>
  <si>
    <t>単位</t>
    <rPh sb="0" eb="2">
      <t>タンイ</t>
    </rPh>
    <phoneticPr fontId="1"/>
  </si>
  <si>
    <t>手数料</t>
    <rPh sb="0" eb="3">
      <t>テスウリョウ</t>
    </rPh>
    <phoneticPr fontId="1"/>
  </si>
  <si>
    <t>初回手数料</t>
    <rPh sb="0" eb="2">
      <t>ショカイ</t>
    </rPh>
    <rPh sb="2" eb="5">
      <t>テスウリョウ</t>
    </rPh>
    <phoneticPr fontId="1"/>
  </si>
  <si>
    <t>レート</t>
    <phoneticPr fontId="1"/>
  </si>
  <si>
    <t>単価</t>
    <rPh sb="0" eb="2">
      <t>タンカ</t>
    </rPh>
    <phoneticPr fontId="1"/>
  </si>
  <si>
    <t>P1 貯玉1000 払出200</t>
    <rPh sb="3" eb="5">
      <t>チョダマ</t>
    </rPh>
    <rPh sb="10" eb="11">
      <t>ハラ</t>
    </rPh>
    <rPh sb="11" eb="12">
      <t>ダ</t>
    </rPh>
    <phoneticPr fontId="1"/>
  </si>
  <si>
    <t>再プレイ可能玉数 : 1000</t>
    <rPh sb="0" eb="1">
      <t>サイ</t>
    </rPh>
    <rPh sb="4" eb="6">
      <t>カノウ</t>
    </rPh>
    <rPh sb="6" eb="7">
      <t>タマ</t>
    </rPh>
    <rPh sb="7" eb="8">
      <t>スウ</t>
    </rPh>
    <phoneticPr fontId="1"/>
  </si>
  <si>
    <t>P1 貯玉1010 払出200</t>
    <rPh sb="3" eb="5">
      <t>チョダマ</t>
    </rPh>
    <rPh sb="10" eb="11">
      <t>ハラ</t>
    </rPh>
    <rPh sb="11" eb="12">
      <t>ダ</t>
    </rPh>
    <phoneticPr fontId="1"/>
  </si>
  <si>
    <t>VC</t>
    <phoneticPr fontId="1"/>
  </si>
  <si>
    <t>P2 貯玉2000 払出400</t>
    <rPh sb="3" eb="5">
      <t>チョダマ</t>
    </rPh>
    <rPh sb="10" eb="11">
      <t>ハラ</t>
    </rPh>
    <rPh sb="11" eb="12">
      <t>ダ</t>
    </rPh>
    <phoneticPr fontId="1"/>
  </si>
  <si>
    <t>P1 貯玉8        払出200</t>
    <rPh sb="3" eb="5">
      <t>チョダマ</t>
    </rPh>
    <rPh sb="14" eb="15">
      <t>ハラ</t>
    </rPh>
    <rPh sb="15" eb="16">
      <t>ダ</t>
    </rPh>
    <phoneticPr fontId="1"/>
  </si>
  <si>
    <t>200 * 2000 / 400</t>
    <phoneticPr fontId="1"/>
  </si>
  <si>
    <t>乗入元の貯玉数　＊　先の払出／（元の払出　＋手）</t>
    <rPh sb="0" eb="1">
      <t>ノ</t>
    </rPh>
    <rPh sb="1" eb="2">
      <t>イ</t>
    </rPh>
    <rPh sb="2" eb="3">
      <t>モト</t>
    </rPh>
    <rPh sb="4" eb="7">
      <t>チョダマスウ</t>
    </rPh>
    <rPh sb="10" eb="11">
      <t>サキ</t>
    </rPh>
    <rPh sb="12" eb="13">
      <t>ハラ</t>
    </rPh>
    <rPh sb="13" eb="14">
      <t>ダ</t>
    </rPh>
    <rPh sb="16" eb="17">
      <t>モト</t>
    </rPh>
    <rPh sb="18" eb="19">
      <t>ハラ</t>
    </rPh>
    <rPh sb="22" eb="23">
      <t>テ</t>
    </rPh>
    <phoneticPr fontId="1"/>
  </si>
  <si>
    <t>①</t>
    <phoneticPr fontId="1"/>
  </si>
  <si>
    <t>乗入無し</t>
    <rPh sb="0" eb="1">
      <t>ノ</t>
    </rPh>
    <rPh sb="1" eb="2">
      <t>イ</t>
    </rPh>
    <rPh sb="2" eb="3">
      <t>ナ</t>
    </rPh>
    <phoneticPr fontId="1"/>
  </si>
  <si>
    <t>乗入あり</t>
    <rPh sb="0" eb="1">
      <t>ノ</t>
    </rPh>
    <rPh sb="1" eb="2">
      <t>イ</t>
    </rPh>
    <phoneticPr fontId="1"/>
  </si>
  <si>
    <t>②</t>
    <phoneticPr fontId="1"/>
  </si>
  <si>
    <t>③</t>
    <phoneticPr fontId="1"/>
  </si>
  <si>
    <t>再プレイ可能玉数 : 2000（合計値）</t>
    <rPh sb="0" eb="1">
      <t>サイ</t>
    </rPh>
    <rPh sb="4" eb="6">
      <t>カノウ</t>
    </rPh>
    <rPh sb="6" eb="7">
      <t>タマ</t>
    </rPh>
    <rPh sb="7" eb="8">
      <t>スウ</t>
    </rPh>
    <rPh sb="16" eb="19">
      <t>ゴウケイチ</t>
    </rPh>
    <phoneticPr fontId="1"/>
  </si>
  <si>
    <t>各台</t>
    <rPh sb="0" eb="2">
      <t>カクダイ</t>
    </rPh>
    <phoneticPr fontId="1"/>
  </si>
  <si>
    <t>乗入あり（P2優先）</t>
    <rPh sb="0" eb="1">
      <t>ノ</t>
    </rPh>
    <rPh sb="1" eb="2">
      <t>イ</t>
    </rPh>
    <rPh sb="7" eb="9">
      <t>ユウセン</t>
    </rPh>
    <phoneticPr fontId="1"/>
  </si>
  <si>
    <t>再プレイ可能玉数 : 1000（P1は無視。対象のみ）</t>
    <rPh sb="0" eb="1">
      <t>サイ</t>
    </rPh>
    <rPh sb="4" eb="6">
      <t>カノウ</t>
    </rPh>
    <rPh sb="6" eb="7">
      <t>タマ</t>
    </rPh>
    <rPh sb="7" eb="8">
      <t>スウ</t>
    </rPh>
    <rPh sb="19" eb="21">
      <t>ムシ</t>
    </rPh>
    <rPh sb="22" eb="24">
      <t>タイショウ</t>
    </rPh>
    <phoneticPr fontId="1"/>
  </si>
  <si>
    <t>⇒</t>
    <phoneticPr fontId="1"/>
  </si>
  <si>
    <t>他の遊技種の玉数がわからない。</t>
    <rPh sb="2" eb="5">
      <t>ユウギシュ</t>
    </rPh>
    <phoneticPr fontId="1"/>
  </si>
  <si>
    <t>再プレイを続けているとあっという間に自遊技種以外の玉がなくなる。</t>
    <rPh sb="0" eb="1">
      <t>サイ</t>
    </rPh>
    <rPh sb="5" eb="6">
      <t>ツヅ</t>
    </rPh>
    <rPh sb="16" eb="17">
      <t>マ</t>
    </rPh>
    <rPh sb="18" eb="20">
      <t>ジユウ</t>
    </rPh>
    <rPh sb="21" eb="22">
      <t>シュ</t>
    </rPh>
    <rPh sb="22" eb="24">
      <t>イガイ</t>
    </rPh>
    <rPh sb="25" eb="26">
      <t>タマ</t>
    </rPh>
    <phoneticPr fontId="1"/>
  </si>
  <si>
    <t>＜設定値＞</t>
    <rPh sb="1" eb="4">
      <t>セッテイチ</t>
    </rPh>
    <phoneticPr fontId="1"/>
  </si>
  <si>
    <t>＜例1＞</t>
    <rPh sb="1" eb="2">
      <t>レイ</t>
    </rPh>
    <phoneticPr fontId="1"/>
  </si>
  <si>
    <t>貯玉数</t>
    <rPh sb="0" eb="2">
      <t>チョダマ</t>
    </rPh>
    <rPh sb="2" eb="3">
      <t>スウ</t>
    </rPh>
    <phoneticPr fontId="1"/>
  </si>
  <si>
    <t>P1</t>
    <phoneticPr fontId="1"/>
  </si>
  <si>
    <t>引落玉数</t>
    <rPh sb="0" eb="1">
      <t>ヒ</t>
    </rPh>
    <rPh sb="1" eb="2">
      <t>オ</t>
    </rPh>
    <rPh sb="2" eb="4">
      <t>タマスウ</t>
    </rPh>
    <phoneticPr fontId="1"/>
  </si>
  <si>
    <t>必要玉数</t>
    <rPh sb="0" eb="2">
      <t>ヒツヨウ</t>
    </rPh>
    <rPh sb="2" eb="3">
      <t>タマ</t>
    </rPh>
    <rPh sb="3" eb="4">
      <t>スウ</t>
    </rPh>
    <phoneticPr fontId="1"/>
  </si>
  <si>
    <t>手数料</t>
    <phoneticPr fontId="1"/>
  </si>
  <si>
    <t>合計</t>
    <rPh sb="0" eb="2">
      <t>ゴウケイ</t>
    </rPh>
    <phoneticPr fontId="1"/>
  </si>
  <si>
    <t>P1 払出 150玉</t>
    <phoneticPr fontId="1"/>
  </si>
  <si>
    <t>＜例2＞</t>
    <rPh sb="1" eb="2">
      <t>レイ</t>
    </rPh>
    <phoneticPr fontId="1"/>
  </si>
  <si>
    <t>初回残り20玉</t>
    <rPh sb="0" eb="2">
      <t>ショカイ</t>
    </rPh>
    <rPh sb="2" eb="3">
      <t>ノコ</t>
    </rPh>
    <rPh sb="6" eb="7">
      <t>タマ</t>
    </rPh>
    <phoneticPr fontId="1"/>
  </si>
  <si>
    <t>＜例3＞</t>
    <rPh sb="1" eb="2">
      <t>レイ</t>
    </rPh>
    <phoneticPr fontId="1"/>
  </si>
  <si>
    <t>初回残り70玉</t>
    <rPh sb="0" eb="2">
      <t>ショカイ</t>
    </rPh>
    <rPh sb="2" eb="3">
      <t>ノコ</t>
    </rPh>
    <rPh sb="6" eb="7">
      <t>タマ</t>
    </rPh>
    <phoneticPr fontId="1"/>
  </si>
  <si>
    <t>乗入元払出玉数単価　乗入元再プレイ単価　</t>
    <rPh sb="0" eb="1">
      <t>ノ</t>
    </rPh>
    <rPh sb="1" eb="2">
      <t>イ</t>
    </rPh>
    <rPh sb="2" eb="3">
      <t>モト</t>
    </rPh>
    <rPh sb="3" eb="4">
      <t>ハラ</t>
    </rPh>
    <rPh sb="4" eb="5">
      <t>ダ</t>
    </rPh>
    <rPh sb="5" eb="7">
      <t>タマスウ</t>
    </rPh>
    <rPh sb="7" eb="9">
      <t>タンカ</t>
    </rPh>
    <rPh sb="10" eb="11">
      <t>ノ</t>
    </rPh>
    <rPh sb="11" eb="12">
      <t>イ</t>
    </rPh>
    <rPh sb="12" eb="13">
      <t>モト</t>
    </rPh>
    <rPh sb="13" eb="14">
      <t>サイ</t>
    </rPh>
    <rPh sb="17" eb="19">
      <t>タンカ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</si>
</sst>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DE36F-6B1A-489A-9D2B-D84FEA109EC7}">
  <dimension ref="A1:AI57"/>
  <sheetViews>
    <sheetView tabSelected="1" topLeftCell="AM1" zoomScale="130" zoomScaleNormal="130" workbookViewId="0">
      <selection activeCell="AM1" sqref="AM1"/>
    </sheetView>
  </sheetViews>
  <sheetFormatPr defaultRowHeight="18" x14ac:dyDescent="0.45"/>
  <cols>
    <col min="1" max="3" width="0" hidden="1" customWidth="1"/>
    <col min="4" max="4" width="11" hidden="1" customWidth="1"/>
    <col min="5" max="5" width="10.5" hidden="1" customWidth="1"/>
    <col min="6" max="6" width="0" hidden="1" customWidth="1"/>
    <col min="7" max="22" width="3" hidden="1" customWidth="1"/>
    <col min="23" max="35" width="2.8984375" hidden="1" customWidth="1"/>
    <col min="36" max="38" width="0" hidden="1" customWidth="1"/>
  </cols>
  <sheetData>
    <row r="1" spans="1:26" x14ac:dyDescent="0.45">
      <c r="A1" t="s">
        <v>29</v>
      </c>
    </row>
    <row r="2" spans="1:26" x14ac:dyDescent="0.45">
      <c r="A2" s="1" t="s">
        <v>7</v>
      </c>
      <c r="B2" s="1" t="s">
        <v>4</v>
      </c>
      <c r="C2" s="1" t="s">
        <v>5</v>
      </c>
      <c r="D2" s="1" t="s">
        <v>6</v>
      </c>
      <c r="E2" s="1" t="s">
        <v>8</v>
      </c>
    </row>
    <row r="3" spans="1:26" x14ac:dyDescent="0.45">
      <c r="A3" s="1" t="s">
        <v>0</v>
      </c>
      <c r="B3" s="1">
        <v>125</v>
      </c>
      <c r="C3" s="1">
        <v>5</v>
      </c>
      <c r="D3" s="1">
        <v>1</v>
      </c>
      <c r="E3" s="1"/>
      <c r="G3" t="s">
        <v>42</v>
      </c>
    </row>
    <row r="4" spans="1:26" x14ac:dyDescent="0.45">
      <c r="A4" s="1" t="s">
        <v>3</v>
      </c>
      <c r="B4" s="1">
        <v>130</v>
      </c>
      <c r="C4" s="1">
        <v>6</v>
      </c>
      <c r="D4" s="1">
        <v>2</v>
      </c>
      <c r="E4" s="1"/>
    </row>
    <row r="5" spans="1:26" x14ac:dyDescent="0.45">
      <c r="A5" s="1" t="s">
        <v>2</v>
      </c>
      <c r="B5" s="1">
        <v>140</v>
      </c>
      <c r="C5" s="1">
        <v>7</v>
      </c>
      <c r="D5" s="1">
        <v>3</v>
      </c>
      <c r="E5" s="1"/>
    </row>
    <row r="6" spans="1:26" x14ac:dyDescent="0.45">
      <c r="A6" s="1" t="s">
        <v>1</v>
      </c>
      <c r="B6" s="1">
        <v>150</v>
      </c>
      <c r="C6" s="1">
        <v>8</v>
      </c>
      <c r="D6" s="1">
        <v>4</v>
      </c>
      <c r="E6" s="1"/>
    </row>
    <row r="7" spans="1:26" x14ac:dyDescent="0.45">
      <c r="G7" t="s">
        <v>23</v>
      </c>
      <c r="X7" t="s">
        <v>12</v>
      </c>
    </row>
    <row r="9" spans="1:26" x14ac:dyDescent="0.45">
      <c r="A9" t="s">
        <v>30</v>
      </c>
      <c r="X9" t="s">
        <v>17</v>
      </c>
      <c r="Y9" t="s">
        <v>18</v>
      </c>
    </row>
    <row r="10" spans="1:26" x14ac:dyDescent="0.45">
      <c r="A10" t="s">
        <v>32</v>
      </c>
    </row>
    <row r="11" spans="1:26" x14ac:dyDescent="0.45">
      <c r="A11" s="1" t="s">
        <v>7</v>
      </c>
      <c r="B11" s="1" t="s">
        <v>4</v>
      </c>
      <c r="C11" s="1" t="s">
        <v>31</v>
      </c>
      <c r="D11" s="1" t="s">
        <v>5</v>
      </c>
      <c r="E11" s="1" t="s">
        <v>6</v>
      </c>
      <c r="Y11" t="s">
        <v>10</v>
      </c>
    </row>
    <row r="12" spans="1:26" x14ac:dyDescent="0.45">
      <c r="A12" s="1" t="s">
        <v>0</v>
      </c>
      <c r="B12" s="1">
        <v>150</v>
      </c>
      <c r="C12" s="1">
        <v>30</v>
      </c>
      <c r="D12" s="1">
        <v>5</v>
      </c>
      <c r="E12" s="1">
        <v>1</v>
      </c>
      <c r="Y12" t="s">
        <v>11</v>
      </c>
    </row>
    <row r="13" spans="1:26" x14ac:dyDescent="0.45">
      <c r="A13" s="1" t="s">
        <v>3</v>
      </c>
      <c r="B13" s="1">
        <v>160</v>
      </c>
      <c r="C13" s="1">
        <v>30</v>
      </c>
      <c r="D13" s="1">
        <v>6</v>
      </c>
      <c r="E13" s="1">
        <v>2</v>
      </c>
    </row>
    <row r="14" spans="1:26" x14ac:dyDescent="0.45">
      <c r="A14" s="1" t="s">
        <v>2</v>
      </c>
      <c r="B14" s="1">
        <v>170</v>
      </c>
      <c r="C14" s="1">
        <v>40</v>
      </c>
      <c r="D14" s="1">
        <v>7</v>
      </c>
      <c r="E14" s="1">
        <v>3</v>
      </c>
      <c r="W14" t="s">
        <v>20</v>
      </c>
      <c r="X14" t="s">
        <v>19</v>
      </c>
    </row>
    <row r="15" spans="1:26" x14ac:dyDescent="0.45">
      <c r="A15" s="1" t="s">
        <v>1</v>
      </c>
      <c r="B15" s="1">
        <v>180</v>
      </c>
      <c r="C15" s="1">
        <v>70</v>
      </c>
      <c r="D15" s="1">
        <v>8</v>
      </c>
      <c r="E15" s="1">
        <v>4</v>
      </c>
      <c r="Y15" t="s">
        <v>10</v>
      </c>
    </row>
    <row r="16" spans="1:26" x14ac:dyDescent="0.45">
      <c r="Z16" t="s">
        <v>14</v>
      </c>
    </row>
    <row r="17" spans="1:27" x14ac:dyDescent="0.45">
      <c r="A17" t="s">
        <v>37</v>
      </c>
      <c r="Z17" t="s">
        <v>13</v>
      </c>
    </row>
    <row r="18" spans="1:27" x14ac:dyDescent="0.45">
      <c r="A18" s="1"/>
      <c r="B18" s="1" t="s">
        <v>34</v>
      </c>
      <c r="C18" s="1" t="s">
        <v>35</v>
      </c>
      <c r="D18" s="1" t="s">
        <v>33</v>
      </c>
    </row>
    <row r="19" spans="1:27" x14ac:dyDescent="0.45">
      <c r="A19" s="1" t="s">
        <v>0</v>
      </c>
      <c r="B19" s="1">
        <v>30</v>
      </c>
      <c r="C19" s="1">
        <f>5 * 30 / 150</f>
        <v>1</v>
      </c>
      <c r="D19" s="1">
        <f>B19+C19</f>
        <v>31</v>
      </c>
      <c r="Z19" t="s">
        <v>15</v>
      </c>
    </row>
    <row r="20" spans="1:27" x14ac:dyDescent="0.45">
      <c r="A20" s="1" t="s">
        <v>3</v>
      </c>
      <c r="B20" s="1">
        <v>30</v>
      </c>
      <c r="C20" s="1">
        <f>6 * 30 / 160</f>
        <v>1.125</v>
      </c>
      <c r="D20" s="1">
        <f t="shared" ref="D20:D22" si="0">B20+C20</f>
        <v>31.125</v>
      </c>
      <c r="Z20" t="s">
        <v>16</v>
      </c>
    </row>
    <row r="21" spans="1:27" x14ac:dyDescent="0.45">
      <c r="A21" s="1" t="s">
        <v>2</v>
      </c>
      <c r="B21" s="1">
        <v>40</v>
      </c>
      <c r="C21" s="1">
        <f>7 * 40 / 160</f>
        <v>1.75</v>
      </c>
      <c r="D21" s="1">
        <f t="shared" si="0"/>
        <v>41.75</v>
      </c>
    </row>
    <row r="22" spans="1:27" x14ac:dyDescent="0.45">
      <c r="A22" s="1" t="s">
        <v>1</v>
      </c>
      <c r="B22" s="1">
        <v>50</v>
      </c>
      <c r="C22" s="1">
        <f>8 * 50 / 160</f>
        <v>2.5</v>
      </c>
      <c r="D22" s="1">
        <f t="shared" si="0"/>
        <v>52.5</v>
      </c>
      <c r="G22" t="s">
        <v>21</v>
      </c>
      <c r="H22" t="s">
        <v>24</v>
      </c>
      <c r="X22" t="s">
        <v>21</v>
      </c>
      <c r="Y22" t="s">
        <v>19</v>
      </c>
    </row>
    <row r="23" spans="1:27" x14ac:dyDescent="0.45">
      <c r="A23" s="1" t="s">
        <v>36</v>
      </c>
      <c r="B23" s="1">
        <f>SUM(B19:B22)</f>
        <v>150</v>
      </c>
      <c r="C23" s="1">
        <f>SUM(C19:C22)</f>
        <v>6.375</v>
      </c>
      <c r="D23" s="1">
        <f t="shared" ref="D23" si="1">SUM(D19:D22)</f>
        <v>156.375</v>
      </c>
      <c r="I23" t="s">
        <v>25</v>
      </c>
      <c r="Z23" t="s">
        <v>22</v>
      </c>
    </row>
    <row r="24" spans="1:27" x14ac:dyDescent="0.45">
      <c r="I24" t="s">
        <v>9</v>
      </c>
      <c r="Z24" t="s">
        <v>9</v>
      </c>
    </row>
    <row r="25" spans="1:27" x14ac:dyDescent="0.45">
      <c r="A25" t="s">
        <v>38</v>
      </c>
      <c r="I25" t="s">
        <v>13</v>
      </c>
      <c r="Z25" t="s">
        <v>13</v>
      </c>
    </row>
    <row r="26" spans="1:27" x14ac:dyDescent="0.45">
      <c r="A26" t="s">
        <v>32</v>
      </c>
      <c r="Z26" t="s">
        <v>26</v>
      </c>
      <c r="AA26" t="s">
        <v>27</v>
      </c>
    </row>
    <row r="27" spans="1:27" x14ac:dyDescent="0.45">
      <c r="A27" s="1" t="s">
        <v>7</v>
      </c>
      <c r="B27" s="1" t="s">
        <v>4</v>
      </c>
      <c r="C27" s="1" t="s">
        <v>31</v>
      </c>
      <c r="D27" s="1" t="s">
        <v>5</v>
      </c>
      <c r="E27" s="1" t="s">
        <v>6</v>
      </c>
      <c r="AA27" t="s">
        <v>28</v>
      </c>
    </row>
    <row r="28" spans="1:27" x14ac:dyDescent="0.45">
      <c r="A28" s="1" t="s">
        <v>0</v>
      </c>
      <c r="B28" s="1">
        <v>150</v>
      </c>
      <c r="C28" s="1">
        <v>30</v>
      </c>
      <c r="D28" s="1">
        <v>5</v>
      </c>
      <c r="E28" s="1">
        <v>1</v>
      </c>
    </row>
    <row r="29" spans="1:27" x14ac:dyDescent="0.45">
      <c r="A29" s="1" t="s">
        <v>3</v>
      </c>
      <c r="B29" s="1">
        <v>160</v>
      </c>
      <c r="C29" s="1">
        <v>30</v>
      </c>
      <c r="D29" s="1">
        <v>6</v>
      </c>
      <c r="E29" s="1">
        <v>2</v>
      </c>
    </row>
    <row r="30" spans="1:27" x14ac:dyDescent="0.45">
      <c r="A30" s="1" t="s">
        <v>2</v>
      </c>
      <c r="B30" s="1">
        <v>170</v>
      </c>
      <c r="C30" s="1">
        <v>40</v>
      </c>
      <c r="D30" s="1">
        <v>7</v>
      </c>
      <c r="E30" s="1">
        <v>3</v>
      </c>
    </row>
    <row r="31" spans="1:27" x14ac:dyDescent="0.45">
      <c r="A31" s="1" t="s">
        <v>1</v>
      </c>
      <c r="B31" s="1">
        <v>180</v>
      </c>
      <c r="C31" s="1">
        <v>70</v>
      </c>
      <c r="D31" s="1">
        <v>8</v>
      </c>
      <c r="E31" s="1">
        <v>4</v>
      </c>
    </row>
    <row r="33" spans="1:5" x14ac:dyDescent="0.45">
      <c r="A33" t="s">
        <v>39</v>
      </c>
    </row>
    <row r="34" spans="1:5" x14ac:dyDescent="0.45">
      <c r="A34" t="s">
        <v>37</v>
      </c>
    </row>
    <row r="35" spans="1:5" x14ac:dyDescent="0.45">
      <c r="A35" s="1"/>
      <c r="B35" s="1" t="s">
        <v>34</v>
      </c>
      <c r="C35" s="1" t="s">
        <v>35</v>
      </c>
      <c r="D35" s="1" t="s">
        <v>6</v>
      </c>
      <c r="E35" s="1" t="s">
        <v>33</v>
      </c>
    </row>
    <row r="36" spans="1:5" x14ac:dyDescent="0.45">
      <c r="A36" s="1" t="s">
        <v>0</v>
      </c>
      <c r="B36" s="1">
        <v>150</v>
      </c>
      <c r="C36" s="1">
        <f>5*(150-20)/150</f>
        <v>4.333333333333333</v>
      </c>
      <c r="D36" s="1">
        <f>1*20/150</f>
        <v>0.13333333333333333</v>
      </c>
      <c r="E36" s="1">
        <f>B36+C36+D36</f>
        <v>154.46666666666667</v>
      </c>
    </row>
    <row r="37" spans="1:5" x14ac:dyDescent="0.45">
      <c r="A37" s="1" t="s">
        <v>3</v>
      </c>
      <c r="B37" s="1">
        <v>0</v>
      </c>
      <c r="C37" s="1">
        <v>0</v>
      </c>
      <c r="D37" s="1">
        <v>0</v>
      </c>
      <c r="E37" s="1">
        <f t="shared" ref="E37:E39" si="2">B37+C37+D37</f>
        <v>0</v>
      </c>
    </row>
    <row r="38" spans="1:5" x14ac:dyDescent="0.45">
      <c r="A38" s="1" t="s">
        <v>2</v>
      </c>
      <c r="B38" s="1">
        <v>0</v>
      </c>
      <c r="C38" s="1">
        <v>0</v>
      </c>
      <c r="D38" s="1">
        <v>0</v>
      </c>
      <c r="E38" s="1">
        <f t="shared" si="2"/>
        <v>0</v>
      </c>
    </row>
    <row r="39" spans="1:5" x14ac:dyDescent="0.45">
      <c r="A39" s="1" t="s">
        <v>1</v>
      </c>
      <c r="B39" s="1">
        <v>0</v>
      </c>
      <c r="C39" s="1">
        <v>0</v>
      </c>
      <c r="D39" s="1">
        <v>0</v>
      </c>
      <c r="E39" s="1">
        <f t="shared" si="2"/>
        <v>0</v>
      </c>
    </row>
    <row r="40" spans="1:5" x14ac:dyDescent="0.45">
      <c r="A40" s="1" t="s">
        <v>36</v>
      </c>
      <c r="B40" s="1">
        <f>SUM(B36:B39)</f>
        <v>150</v>
      </c>
      <c r="C40" s="1">
        <f>SUM(C36:C39)</f>
        <v>4.333333333333333</v>
      </c>
      <c r="D40" s="1">
        <f>SUM(D36:D39)</f>
        <v>0.13333333333333333</v>
      </c>
      <c r="E40" s="1">
        <f t="shared" ref="E40" si="3">SUM(E36:E39)</f>
        <v>154.46666666666667</v>
      </c>
    </row>
    <row r="42" spans="1:5" x14ac:dyDescent="0.45">
      <c r="A42" t="s">
        <v>40</v>
      </c>
    </row>
    <row r="43" spans="1:5" x14ac:dyDescent="0.45">
      <c r="A43" t="s">
        <v>32</v>
      </c>
    </row>
    <row r="44" spans="1:5" x14ac:dyDescent="0.45">
      <c r="A44" s="1" t="s">
        <v>7</v>
      </c>
      <c r="B44" s="1" t="s">
        <v>4</v>
      </c>
      <c r="C44" s="1" t="s">
        <v>31</v>
      </c>
      <c r="D44" s="1" t="s">
        <v>5</v>
      </c>
      <c r="E44" s="1" t="s">
        <v>6</v>
      </c>
    </row>
    <row r="45" spans="1:5" x14ac:dyDescent="0.45">
      <c r="A45" s="1" t="s">
        <v>0</v>
      </c>
      <c r="B45" s="1">
        <v>150</v>
      </c>
      <c r="C45" s="1">
        <v>30</v>
      </c>
      <c r="D45" s="1">
        <v>5</v>
      </c>
      <c r="E45" s="1">
        <v>1</v>
      </c>
    </row>
    <row r="46" spans="1:5" x14ac:dyDescent="0.45">
      <c r="A46" s="1" t="s">
        <v>3</v>
      </c>
      <c r="B46" s="1">
        <v>160</v>
      </c>
      <c r="C46" s="1">
        <v>30</v>
      </c>
      <c r="D46" s="1">
        <v>6</v>
      </c>
      <c r="E46" s="1">
        <v>2</v>
      </c>
    </row>
    <row r="47" spans="1:5" x14ac:dyDescent="0.45">
      <c r="A47" s="1" t="s">
        <v>2</v>
      </c>
      <c r="B47" s="1">
        <v>170</v>
      </c>
      <c r="C47" s="1">
        <v>40</v>
      </c>
      <c r="D47" s="1">
        <v>7</v>
      </c>
      <c r="E47" s="1">
        <v>3</v>
      </c>
    </row>
    <row r="48" spans="1:5" x14ac:dyDescent="0.45">
      <c r="A48" s="1" t="s">
        <v>1</v>
      </c>
      <c r="B48" s="1">
        <v>180</v>
      </c>
      <c r="C48" s="1">
        <v>70</v>
      </c>
      <c r="D48" s="1">
        <v>8</v>
      </c>
      <c r="E48" s="1">
        <v>4</v>
      </c>
    </row>
    <row r="50" spans="1:5" x14ac:dyDescent="0.45">
      <c r="A50" t="s">
        <v>41</v>
      </c>
    </row>
    <row r="51" spans="1:5" x14ac:dyDescent="0.45">
      <c r="A51" t="s">
        <v>37</v>
      </c>
    </row>
    <row r="52" spans="1:5" x14ac:dyDescent="0.45">
      <c r="A52" s="1"/>
      <c r="B52" s="1" t="s">
        <v>34</v>
      </c>
      <c r="C52" s="1" t="s">
        <v>35</v>
      </c>
      <c r="D52" s="1" t="s">
        <v>6</v>
      </c>
      <c r="E52" s="1" t="s">
        <v>33</v>
      </c>
    </row>
    <row r="53" spans="1:5" x14ac:dyDescent="0.45">
      <c r="A53" s="1" t="s">
        <v>0</v>
      </c>
      <c r="B53" s="1">
        <v>30</v>
      </c>
      <c r="C53" s="1">
        <v>0</v>
      </c>
      <c r="D53" s="1">
        <f>1*30/150</f>
        <v>0.2</v>
      </c>
      <c r="E53" s="1">
        <f>B53+C53+D53</f>
        <v>30.2</v>
      </c>
    </row>
    <row r="54" spans="1:5" x14ac:dyDescent="0.45">
      <c r="A54" s="1" t="s">
        <v>3</v>
      </c>
      <c r="B54" s="1">
        <v>30</v>
      </c>
      <c r="C54" s="1">
        <v>0</v>
      </c>
      <c r="D54" s="1">
        <f>2*30/160</f>
        <v>0.375</v>
      </c>
      <c r="E54" s="1">
        <f>B54+C54+D54</f>
        <v>30.375</v>
      </c>
    </row>
    <row r="55" spans="1:5" x14ac:dyDescent="0.45">
      <c r="A55" s="1" t="s">
        <v>2</v>
      </c>
      <c r="B55" s="1">
        <v>40</v>
      </c>
      <c r="C55" s="1">
        <f>7*(40-10)/170</f>
        <v>1.2352941176470589</v>
      </c>
      <c r="D55" s="1">
        <f>3*10/170</f>
        <v>0.17647058823529413</v>
      </c>
      <c r="E55" s="1">
        <f>B55+C55+D55</f>
        <v>41.411764705882355</v>
      </c>
    </row>
    <row r="56" spans="1:5" x14ac:dyDescent="0.45">
      <c r="A56" s="1" t="s">
        <v>1</v>
      </c>
      <c r="B56" s="1">
        <v>50</v>
      </c>
      <c r="C56" s="1">
        <f>8*50/170</f>
        <v>2.3529411764705883</v>
      </c>
      <c r="D56" s="1">
        <v>0</v>
      </c>
      <c r="E56" s="1">
        <f>B56+C56+D56</f>
        <v>52.352941176470587</v>
      </c>
    </row>
    <row r="57" spans="1:5" x14ac:dyDescent="0.45">
      <c r="A57" s="1" t="s">
        <v>36</v>
      </c>
      <c r="B57" s="1">
        <f>SUM(B53:B56)</f>
        <v>150</v>
      </c>
      <c r="C57" s="1">
        <f>SUM(C53:C56)</f>
        <v>3.5882352941176472</v>
      </c>
      <c r="D57" s="1">
        <f>SUM(D53:D56)</f>
        <v>0.75147058823529411</v>
      </c>
      <c r="E57" s="1">
        <f t="shared" ref="E57" si="4">SUM(E53:E56)</f>
        <v>154.33970588235294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和優 志田</dc:creator>
  <cp:lastModifiedBy>和優 志田</cp:lastModifiedBy>
  <dcterms:created xsi:type="dcterms:W3CDTF">2024-11-09T04:22:41Z</dcterms:created>
  <dcterms:modified xsi:type="dcterms:W3CDTF">2024-11-10T17:53:23Z</dcterms:modified>
</cp:coreProperties>
</file>